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tabRatio="610" activeTab="1"/>
  </bookViews>
  <sheets>
    <sheet name="318" sheetId="1" r:id="rId1"/>
    <sheet name="320" sheetId="2" r:id="rId2"/>
    <sheet name="322" sheetId="3" r:id="rId3"/>
    <sheet name="324" sheetId="4" r:id="rId4"/>
    <sheet name="326" sheetId="5" r:id="rId5"/>
    <sheet name="328" sheetId="6" r:id="rId6"/>
    <sheet name="330" sheetId="7" r:id="rId7"/>
  </sheets>
  <definedNames>
    <definedName name="_xlnm.Print_Area" localSheetId="0">'318'!$A$1:$Y$63</definedName>
    <definedName name="_xlnm.Print_Area" localSheetId="1">'320'!$A$1:$Q$68</definedName>
    <definedName name="_xlnm.Print_Area" localSheetId="2">'322'!$A$1:$AM$66</definedName>
    <definedName name="_xlnm.Print_Area" localSheetId="3">'324'!$A$1:$Y$59</definedName>
    <definedName name="_xlnm.Print_Area" localSheetId="4">'326'!$A$1:$AB$63</definedName>
    <definedName name="_xlnm.Print_Area" localSheetId="5">'328'!$A$1:$V$53</definedName>
    <definedName name="_xlnm.Print_Area" localSheetId="6">'330'!$A$1:$AJ$77</definedName>
  </definedNames>
  <calcPr fullCalcOnLoad="1"/>
</workbook>
</file>

<file path=xl/sharedStrings.xml><?xml version="1.0" encoding="utf-8"?>
<sst xmlns="http://schemas.openxmlformats.org/spreadsheetml/2006/main" count="2912" uniqueCount="580">
  <si>
    <t>右側通行</t>
  </si>
  <si>
    <t>横断等</t>
  </si>
  <si>
    <t>車間距離不保持</t>
  </si>
  <si>
    <t>追越し</t>
  </si>
  <si>
    <t>右折違反</t>
  </si>
  <si>
    <t>左折違反</t>
  </si>
  <si>
    <t>優先通行違反</t>
  </si>
  <si>
    <t>徐行</t>
  </si>
  <si>
    <t>燈火違反</t>
  </si>
  <si>
    <t>合図不履行等</t>
  </si>
  <si>
    <t>積載不適当</t>
  </si>
  <si>
    <t>安全速度</t>
  </si>
  <si>
    <t>その他</t>
  </si>
  <si>
    <t>り  災  世  帯  数</t>
  </si>
  <si>
    <t>合  計</t>
  </si>
  <si>
    <t>建  物</t>
  </si>
  <si>
    <t>林  野</t>
  </si>
  <si>
    <t>車  両</t>
  </si>
  <si>
    <t>船  舶</t>
  </si>
  <si>
    <t>部分焼</t>
  </si>
  <si>
    <t>半  焼</t>
  </si>
  <si>
    <t>負  　  傷 　   者</t>
  </si>
  <si>
    <t>損   　　 害　　    額</t>
  </si>
  <si>
    <t>山林原          野焼損　　　　　面　積</t>
  </si>
  <si>
    <t>消　防　　吏　員</t>
  </si>
  <si>
    <t>消　防　　団　員</t>
  </si>
  <si>
    <t>その他</t>
  </si>
  <si>
    <t>計</t>
  </si>
  <si>
    <t>合　　計</t>
  </si>
  <si>
    <t>件　数</t>
  </si>
  <si>
    <t>死　者</t>
  </si>
  <si>
    <t>人  　　　　　口</t>
  </si>
  <si>
    <t>自   動   車</t>
  </si>
  <si>
    <t>市町村別</t>
  </si>
  <si>
    <t>件　　　　　　数</t>
  </si>
  <si>
    <t>死　　　　　　者</t>
  </si>
  <si>
    <t>１万台当　　件　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</si>
  <si>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</si>
  <si>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</si>
  <si>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</si>
  <si>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</si>
  <si>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</si>
  <si>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</si>
  <si>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</si>
  <si>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</si>
  <si>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</si>
  <si>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</si>
  <si>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</si>
  <si>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</si>
  <si>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</si>
  <si>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</si>
  <si>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</si>
  <si>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</si>
  <si>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</si>
  <si>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</si>
  <si>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</si>
  <si>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</si>
  <si>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</si>
  <si>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</si>
  <si>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</si>
  <si>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</si>
  <si>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</si>
  <si>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</si>
  <si>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</si>
  <si>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</si>
  <si>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道　路　別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</si>
  <si>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</si>
  <si>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</si>
  <si>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</si>
  <si>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</si>
  <si>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</si>
  <si>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</si>
  <si>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</si>
  <si>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</si>
  <si>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</si>
  <si>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</si>
  <si>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市道</t>
  </si>
  <si>
    <t>柳田村</t>
  </si>
  <si>
    <t>内浦町</t>
  </si>
  <si>
    <t>高速道路</t>
  </si>
  <si>
    <t>合　　計</t>
  </si>
  <si>
    <t>清掃施設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</si>
  <si>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</si>
  <si>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</si>
  <si>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</si>
  <si>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</si>
  <si>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</si>
  <si>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</si>
  <si>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</si>
  <si>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</si>
  <si>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</si>
  <si>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</si>
  <si>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</si>
  <si>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</si>
  <si>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</si>
  <si>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</si>
  <si>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</si>
  <si>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</si>
  <si>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被害総額</t>
  </si>
  <si>
    <t>農地関係被害</t>
  </si>
  <si>
    <t>一般耕地</t>
  </si>
  <si>
    <t>被害額計</t>
  </si>
  <si>
    <t>箇所</t>
  </si>
  <si>
    <t>被害額</t>
  </si>
  <si>
    <t>箇所</t>
  </si>
  <si>
    <t>被害額</t>
  </si>
  <si>
    <t>林産物</t>
  </si>
  <si>
    <t>林業施設</t>
  </si>
  <si>
    <t>港数</t>
  </si>
  <si>
    <t>市郡別</t>
  </si>
  <si>
    <t>面積</t>
  </si>
  <si>
    <t>金額</t>
  </si>
  <si>
    <t>材積</t>
  </si>
  <si>
    <t>まつばのたまばえ被害</t>
  </si>
  <si>
    <t>すぎたまばえ被害</t>
  </si>
  <si>
    <t>すぎはだに被害</t>
  </si>
  <si>
    <t>まいまいが被害</t>
  </si>
  <si>
    <t>おおすじこがね被害</t>
  </si>
  <si>
    <t>野うさぎ被害</t>
  </si>
  <si>
    <t>農業用施設</t>
  </si>
  <si>
    <t>林野関係被害</t>
  </si>
  <si>
    <t>水産関係被害</t>
  </si>
  <si>
    <t>治山施設</t>
  </si>
  <si>
    <t>非公共</t>
  </si>
  <si>
    <t>総数</t>
  </si>
  <si>
    <t>資料　石川県耕地整備課、造林課、林業経営課、漁港課調</t>
  </si>
  <si>
    <t>合計</t>
  </si>
  <si>
    <t>被害面積</t>
  </si>
  <si>
    <t>被害量</t>
  </si>
  <si>
    <t>計</t>
  </si>
  <si>
    <t>その他</t>
  </si>
  <si>
    <t>いもち病</t>
  </si>
  <si>
    <t>紋枯病</t>
  </si>
  <si>
    <t>ニカメイチュウ</t>
  </si>
  <si>
    <t>ウンカ</t>
  </si>
  <si>
    <t>大雨</t>
  </si>
  <si>
    <t>強風</t>
  </si>
  <si>
    <t>台風</t>
  </si>
  <si>
    <t>崖くずれ</t>
  </si>
  <si>
    <t>り災</t>
  </si>
  <si>
    <t>世帯数</t>
  </si>
  <si>
    <t>負傷者</t>
  </si>
  <si>
    <t>不明者</t>
  </si>
  <si>
    <t>床上</t>
  </si>
  <si>
    <t>床下</t>
  </si>
  <si>
    <t>浸水</t>
  </si>
  <si>
    <t>行　方</t>
  </si>
  <si>
    <t>世帯</t>
  </si>
  <si>
    <t>人</t>
  </si>
  <si>
    <t>棟</t>
  </si>
  <si>
    <t>非住宅</t>
  </si>
  <si>
    <t>田</t>
  </si>
  <si>
    <t>畑</t>
  </si>
  <si>
    <t>橋りょう</t>
  </si>
  <si>
    <t>流出・　　埋没等</t>
  </si>
  <si>
    <t>鉄道不通</t>
  </si>
  <si>
    <t>船舶被害</t>
  </si>
  <si>
    <t>万円</t>
  </si>
  <si>
    <r>
      <t>h</t>
    </r>
    <r>
      <rPr>
        <sz val="12"/>
        <rFont val="ＭＳ 明朝"/>
        <family val="1"/>
      </rPr>
      <t>a</t>
    </r>
  </si>
  <si>
    <t>個所</t>
  </si>
  <si>
    <t>年次　　　及び　　　区分</t>
  </si>
  <si>
    <t>転倒</t>
  </si>
  <si>
    <t>激突</t>
  </si>
  <si>
    <t>激突され</t>
  </si>
  <si>
    <t>踏み抜き</t>
  </si>
  <si>
    <t>感電</t>
  </si>
  <si>
    <t>爆発</t>
  </si>
  <si>
    <t>火災</t>
  </si>
  <si>
    <t>分類不能</t>
  </si>
  <si>
    <t>全産業</t>
  </si>
  <si>
    <t>木材・木製品製造業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</si>
  <si>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</si>
  <si>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</si>
  <si>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</si>
  <si>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</si>
  <si>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</si>
  <si>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土石採取業</t>
  </si>
  <si>
    <t>建設業</t>
  </si>
  <si>
    <t>道路貨物運送業</t>
  </si>
  <si>
    <t>林業</t>
  </si>
  <si>
    <t>その他の事業</t>
  </si>
  <si>
    <t>国直轄工事対象の被害</t>
  </si>
  <si>
    <t>箇所数</t>
  </si>
  <si>
    <t>金額</t>
  </si>
  <si>
    <t>被害額合計</t>
  </si>
  <si>
    <t>被害額合計</t>
  </si>
  <si>
    <t>市町村工事</t>
  </si>
  <si>
    <t>国庫補助事業対象の被害</t>
  </si>
  <si>
    <t>（単位　金額　千円）</t>
  </si>
  <si>
    <t>焼損むね数</t>
  </si>
  <si>
    <t>（隻）</t>
  </si>
  <si>
    <t>消防自動車台数</t>
  </si>
  <si>
    <t>奥能登広域圏事務組合</t>
  </si>
  <si>
    <t>河北広域消防事務組合</t>
  </si>
  <si>
    <t>台</t>
  </si>
  <si>
    <t>人</t>
  </si>
  <si>
    <t>157号線</t>
  </si>
  <si>
    <t>159号線</t>
  </si>
  <si>
    <t>160号線</t>
  </si>
  <si>
    <t>249号線</t>
  </si>
  <si>
    <t>304号線</t>
  </si>
  <si>
    <t>305号線</t>
  </si>
  <si>
    <t>359号線</t>
  </si>
  <si>
    <t>364号線</t>
  </si>
  <si>
    <t>主要地方道</t>
  </si>
  <si>
    <t>一般県道</t>
  </si>
  <si>
    <t>北陸自動車道</t>
  </si>
  <si>
    <t>県道</t>
  </si>
  <si>
    <t>増減</t>
  </si>
  <si>
    <t>構成比</t>
  </si>
  <si>
    <t>（％）</t>
  </si>
  <si>
    <t>小計</t>
  </si>
  <si>
    <t>信号無視</t>
  </si>
  <si>
    <t>通行区分</t>
  </si>
  <si>
    <t>時間別</t>
  </si>
  <si>
    <t>市道</t>
  </si>
  <si>
    <t>町村道</t>
  </si>
  <si>
    <t>～</t>
  </si>
  <si>
    <t>0時</t>
  </si>
  <si>
    <t>1時</t>
  </si>
  <si>
    <t>号</t>
  </si>
  <si>
    <t>線</t>
  </si>
  <si>
    <t>年齢別</t>
  </si>
  <si>
    <t>構成率</t>
  </si>
  <si>
    <t>歩行中</t>
  </si>
  <si>
    <t>二輪運転</t>
  </si>
  <si>
    <t>二輪同乗</t>
  </si>
  <si>
    <t>自転車乗用中</t>
  </si>
  <si>
    <t>軽二</t>
  </si>
  <si>
    <t>運転中</t>
  </si>
  <si>
    <t>同乗中</t>
  </si>
  <si>
    <t>構成率（％）</t>
  </si>
  <si>
    <t>70歳以上</t>
  </si>
  <si>
    <t>まつくいむし被害</t>
  </si>
  <si>
    <t>り災者数</t>
  </si>
  <si>
    <t>陸上貨物取扱業</t>
  </si>
  <si>
    <t>火　入　れ</t>
  </si>
  <si>
    <t>不明</t>
  </si>
  <si>
    <t>左側通行</t>
  </si>
  <si>
    <t>車道通行</t>
  </si>
  <si>
    <t>横断歩道外横断</t>
  </si>
  <si>
    <t>斜め横断</t>
  </si>
  <si>
    <t>走行車両の直前直後横断</t>
  </si>
  <si>
    <t>横断禁止場所の横断</t>
  </si>
  <si>
    <t>幼児のひとり歩き</t>
  </si>
  <si>
    <t>路上遊戯</t>
  </si>
  <si>
    <t>路上作業</t>
  </si>
  <si>
    <t>飛び出し</t>
  </si>
  <si>
    <t>該当なし</t>
  </si>
  <si>
    <t>総被害額</t>
  </si>
  <si>
    <t>災害及び事故　327</t>
  </si>
  <si>
    <t>年　次　別</t>
  </si>
  <si>
    <r>
      <t>面積(ha</t>
    </r>
    <r>
      <rPr>
        <sz val="12"/>
        <rFont val="ＭＳ 明朝"/>
        <family val="1"/>
      </rPr>
      <t>)</t>
    </r>
  </si>
  <si>
    <t>まつけむし被害</t>
  </si>
  <si>
    <t>金沢市</t>
  </si>
  <si>
    <t>小松市</t>
  </si>
  <si>
    <t>輪島市</t>
  </si>
  <si>
    <t>珠洲市</t>
  </si>
  <si>
    <t>羽咋市</t>
  </si>
  <si>
    <t>能美郡</t>
  </si>
  <si>
    <t>羽咋郡</t>
  </si>
  <si>
    <t>豪雪</t>
  </si>
  <si>
    <t>窯業・土石製品製造業</t>
  </si>
  <si>
    <t>港湾荷役業</t>
  </si>
  <si>
    <t>消防団員数</t>
  </si>
  <si>
    <t>その他のポンプ台数</t>
  </si>
  <si>
    <t>踏切不注意</t>
  </si>
  <si>
    <t>飛来落下</t>
  </si>
  <si>
    <t>県単独事業対象の被害</t>
  </si>
  <si>
    <t>気象害</t>
  </si>
  <si>
    <t>り災　者数</t>
  </si>
  <si>
    <t>通信被害</t>
  </si>
  <si>
    <t>能登海浜道</t>
  </si>
  <si>
    <t>能登海浜有料道路</t>
  </si>
  <si>
    <t>本表は、洪水、暴風、高潮、地震その他の天然災害による被害について作成したものである。</t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</si>
  <si>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</si>
  <si>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融雪による</t>
  </si>
  <si>
    <t>溜池決壊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</si>
  <si>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</si>
  <si>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おぼれ</t>
  </si>
  <si>
    <t>非鉄金属製品製造業</t>
  </si>
  <si>
    <t>配　　　線</t>
  </si>
  <si>
    <t>溶　接　機</t>
  </si>
  <si>
    <t>取　　　灰</t>
  </si>
  <si>
    <t>通行禁止制限違反</t>
  </si>
  <si>
    <t>車両通行帯違反</t>
  </si>
  <si>
    <t>歩道等通行違反</t>
  </si>
  <si>
    <t>その他通行区分違反</t>
  </si>
  <si>
    <t>後退不適当</t>
  </si>
  <si>
    <t>追越し方法違反</t>
  </si>
  <si>
    <t>追越し禁止場所違反</t>
  </si>
  <si>
    <t>踏切通行違反</t>
  </si>
  <si>
    <t>割込み違反</t>
  </si>
  <si>
    <t>歩行者　保護</t>
  </si>
  <si>
    <t>横断歩道通行中を妨害</t>
  </si>
  <si>
    <t>その他歩行者の通行妨害</t>
  </si>
  <si>
    <t>交差点の徐行違反</t>
  </si>
  <si>
    <t>その他法定・指定場所の徐行違反</t>
  </si>
  <si>
    <t>一時停止違反</t>
  </si>
  <si>
    <t>乗車不適当</t>
  </si>
  <si>
    <t>積載</t>
  </si>
  <si>
    <t>その他整備不良車両の運転</t>
  </si>
  <si>
    <t>整備不良</t>
  </si>
  <si>
    <t>無免許運転（下命・容認）</t>
  </si>
  <si>
    <t>酒酔い、酒気帯び運転</t>
  </si>
  <si>
    <t>酒酔い</t>
  </si>
  <si>
    <t>過労</t>
  </si>
  <si>
    <t>過労運転</t>
  </si>
  <si>
    <t>最高速度違反</t>
  </si>
  <si>
    <t>交差点の安全通行違反</t>
  </si>
  <si>
    <t>安全運転</t>
  </si>
  <si>
    <t>ハンドル操作不適当</t>
  </si>
  <si>
    <t>ブレーキ操作不適当</t>
  </si>
  <si>
    <t>わき見運転</t>
  </si>
  <si>
    <t>その他安全運転義務違反</t>
  </si>
  <si>
    <t>駐停車車両の直前直後横断</t>
  </si>
  <si>
    <t>横断</t>
  </si>
  <si>
    <r>
      <t>〃(下命・容認違反に限る</t>
    </r>
    <r>
      <rPr>
        <sz val="12"/>
        <rFont val="ＭＳ 明朝"/>
        <family val="1"/>
      </rPr>
      <t>)</t>
    </r>
  </si>
  <si>
    <t>走行装置(タイヤ)不良車両運転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</si>
  <si>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</si>
  <si>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昭和49年</t>
  </si>
  <si>
    <t>破裂</t>
  </si>
  <si>
    <t>一般家具装備品製造業</t>
  </si>
  <si>
    <t>その他の製造工業</t>
  </si>
  <si>
    <t>運輸業</t>
  </si>
  <si>
    <t>貨物取扱業</t>
  </si>
  <si>
    <t>橋りょう</t>
  </si>
  <si>
    <t>内容物</t>
  </si>
  <si>
    <t>川北村</t>
  </si>
  <si>
    <t>松任石川広域消防組合</t>
  </si>
  <si>
    <t>被害額計</t>
  </si>
  <si>
    <t>製造工業</t>
  </si>
  <si>
    <t>…</t>
  </si>
  <si>
    <t>自二</t>
  </si>
  <si>
    <t>総　　数</t>
  </si>
  <si>
    <t>　</t>
  </si>
  <si>
    <t>年次及び市郡別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</si>
  <si>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</si>
  <si>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318　災害及び事故</t>
  </si>
  <si>
    <t>災害及び事故　319</t>
  </si>
  <si>
    <t>２３　　災　　　害　　　及　　　び　　　事　　　故</t>
  </si>
  <si>
    <t>170　　市　郡　別　農　林　水　産　業　施　設　被　害　状　況　（昭和52～53年）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</si>
  <si>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</si>
  <si>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注　　「公共」とは、災害復旧対策（国庫補助及び国庫負担）の対象となるものであり、「非公共」とは、その対象とならないものである。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</si>
  <si>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</si>
  <si>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</si>
  <si>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</si>
  <si>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</si>
  <si>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</si>
  <si>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</si>
  <si>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</si>
  <si>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</si>
  <si>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</si>
  <si>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</si>
  <si>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</si>
  <si>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</si>
  <si>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</si>
  <si>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</si>
  <si>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</si>
  <si>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</si>
  <si>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資料　石川県造林課調「森林病害虫一斉調査」による。</t>
  </si>
  <si>
    <t>171　　市　郡　別　森　林　病　害　虫　被　害　状　況　（昭和53年）</t>
  </si>
  <si>
    <t>農　　　　　地</t>
  </si>
  <si>
    <t>林　　　道</t>
  </si>
  <si>
    <t>被　害　額</t>
  </si>
  <si>
    <t>漁　　　　港</t>
  </si>
  <si>
    <t>公　　　　共</t>
  </si>
  <si>
    <t>公　　　　　　　　　　共</t>
  </si>
  <si>
    <t>（単位　被害額　千円）</t>
  </si>
  <si>
    <t>－</t>
  </si>
  <si>
    <t>（単位　面積ヘクタール　金額千円　材積立方メートル）</t>
  </si>
  <si>
    <t>本数(千本)</t>
  </si>
  <si>
    <t>金　額</t>
  </si>
  <si>
    <t>面　積</t>
  </si>
  <si>
    <t>（ 査 定 額 ）</t>
  </si>
  <si>
    <t xml:space="preserve"> </t>
  </si>
  <si>
    <t>資料　北陸農政局統計情報部調「石川作物稲計」による。</t>
  </si>
  <si>
    <t>市　郡　別　、　水　稲　及　び　麦　類　の　被　害　状　況　（つづき）</t>
  </si>
  <si>
    <t>面　　積</t>
  </si>
  <si>
    <t>虫　　　　　　　　　　　　　　　害</t>
  </si>
  <si>
    <t>水　　　　　　　　　　　　　　　　　　　　稲</t>
  </si>
  <si>
    <t>総　　　　　数</t>
  </si>
  <si>
    <t>麦　　　　　　　　　　　　　　　類　　　（　大　麦　、　小　麦　、　裸　麦　）</t>
  </si>
  <si>
    <t>172　　市　郡　別　、　水　稲　及　び　麦　類　の　被　害　状　況　（昭和49～53年）</t>
  </si>
  <si>
    <t>気　　　象　　　被　　　害</t>
  </si>
  <si>
    <t>干　　　　　害</t>
  </si>
  <si>
    <t>冷　　　　　害</t>
  </si>
  <si>
    <t>風　水　害</t>
  </si>
  <si>
    <t>水　　　　　　　　　　　　　　　　　　　　　　　　　　　　　　稲</t>
  </si>
  <si>
    <t>病　　　　　　　　　　　　　　　　　　害</t>
  </si>
  <si>
    <t>（単位　面積　ヘクタール　被害量　トン）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</si>
  <si>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</si>
  <si>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320　災害及び事故</t>
  </si>
  <si>
    <t>災害及び事故　321</t>
  </si>
  <si>
    <t>年次及び　市郡別</t>
  </si>
  <si>
    <t>病虫害</t>
  </si>
  <si>
    <t>資料　石川県消防防災課調「消防防災年報」による。</t>
  </si>
  <si>
    <r>
      <t>注１　発生件数は休業４</t>
    </r>
    <r>
      <rPr>
        <sz val="12"/>
        <rFont val="ＭＳ 明朝"/>
        <family val="1"/>
      </rPr>
      <t>日以上の死傷災害件数である。</t>
    </r>
  </si>
  <si>
    <t>　２　（　）は死亡件数（内数）である。</t>
  </si>
  <si>
    <t>322　災害及び事故</t>
  </si>
  <si>
    <t>災害及び事故　323</t>
  </si>
  <si>
    <t>業　　種　　別</t>
  </si>
  <si>
    <t>河　川</t>
  </si>
  <si>
    <t>砂　防</t>
  </si>
  <si>
    <t>水　道</t>
  </si>
  <si>
    <t>173　　風　　水　　害　　の　　状　　況　（昭和49～53年）</t>
  </si>
  <si>
    <t>174　　特　定　業　種　、　原　因　別　災　害　発　生　件　数　（昭和53年）</t>
  </si>
  <si>
    <t>崩壊倒壊</t>
  </si>
  <si>
    <t>はさまれ巻込まれ</t>
  </si>
  <si>
    <t>切れこすれ</t>
  </si>
  <si>
    <t>高温低温との接触</t>
  </si>
  <si>
    <t>有害物との接触</t>
  </si>
  <si>
    <t>交通事故（道路）</t>
  </si>
  <si>
    <t>交通事故（その他）</t>
  </si>
  <si>
    <t>無理な動作</t>
  </si>
  <si>
    <t>墜落転落</t>
  </si>
  <si>
    <t>耕　地　被　害</t>
  </si>
  <si>
    <t>冠　水</t>
  </si>
  <si>
    <t>学　校</t>
  </si>
  <si>
    <t>病　院</t>
  </si>
  <si>
    <t>道　路</t>
  </si>
  <si>
    <t>死　者</t>
  </si>
  <si>
    <t>全　壊</t>
  </si>
  <si>
    <t>半　壊</t>
  </si>
  <si>
    <t>人　的　被　害</t>
  </si>
  <si>
    <t>住　　宅　　被　　害</t>
  </si>
  <si>
    <t>一　部</t>
  </si>
  <si>
    <t>破　損</t>
  </si>
  <si>
    <t>港　湾</t>
  </si>
  <si>
    <t>－</t>
  </si>
  <si>
    <t>資料　石川労働基準局調「労働死傷月報」による。</t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</si>
  <si>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</si>
  <si>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324　災害及び事故</t>
  </si>
  <si>
    <t>災害及び事故　325</t>
  </si>
  <si>
    <t>年次及び　　市 郡 別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</si>
  <si>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</si>
  <si>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t>175　　市　郡　別　土　木　関　係　災　害　状　況　（昭和52・53年）</t>
  </si>
  <si>
    <t>金　　　　額</t>
  </si>
  <si>
    <t>海　　　岸</t>
  </si>
  <si>
    <t>河　　　　　　川</t>
  </si>
  <si>
    <t>砂　　防</t>
  </si>
  <si>
    <t>港　　　湾</t>
  </si>
  <si>
    <t>道　　　路</t>
  </si>
  <si>
    <t>年次及び　　市 郡 別</t>
  </si>
  <si>
    <t>県　　　　　工　　　　　事</t>
  </si>
  <si>
    <t>金　額</t>
  </si>
  <si>
    <t>河　　　川</t>
  </si>
  <si>
    <t>砂　　　防</t>
  </si>
  <si>
    <t>資料　石川県河川課調「災害統計」による。</t>
  </si>
  <si>
    <t>市　　郡　　別　　土　　木　　関　　係　　災　　害　　状　　況　（昭和52・53年）（つづき）</t>
  </si>
  <si>
    <t>資料　石川県消防防災課調「火災報告」による。</t>
  </si>
  <si>
    <t>資料　石川県消防防災課調による。</t>
  </si>
  <si>
    <t>全  焼</t>
  </si>
  <si>
    <t>小  損</t>
  </si>
  <si>
    <t>（台）</t>
  </si>
  <si>
    <t>（ａ）</t>
  </si>
  <si>
    <t>（㎡）</t>
  </si>
  <si>
    <t>昭和49年</t>
  </si>
  <si>
    <r>
      <t>昭和5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年1月</t>
    </r>
  </si>
  <si>
    <t>た　ば　こ</t>
  </si>
  <si>
    <t>た　き　火</t>
  </si>
  <si>
    <t>こ　ん　ろ</t>
  </si>
  <si>
    <r>
      <t>内 燃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関</t>
    </r>
  </si>
  <si>
    <t>半  損</t>
  </si>
  <si>
    <t>全  損</t>
  </si>
  <si>
    <t>煙　　　突</t>
  </si>
  <si>
    <r>
      <t>ス 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ブ</t>
    </r>
  </si>
  <si>
    <t>か　ま　ど</t>
  </si>
  <si>
    <t>こ　た　つ</t>
  </si>
  <si>
    <t>マ　ッ　チ</t>
  </si>
  <si>
    <t>火　遊　び</t>
  </si>
  <si>
    <t>放　　　火</t>
  </si>
  <si>
    <t>326　災害及び事故</t>
  </si>
  <si>
    <t>（単位　金額　千円）</t>
  </si>
  <si>
    <t>　</t>
  </si>
  <si>
    <t>年次及び月次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</si>
  <si>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</si>
  <si>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</si>
  <si>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</si>
  <si>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</si>
  <si>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昭和60年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</si>
  <si>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</si>
  <si>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</si>
  <si>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</si>
  <si>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</si>
  <si>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</si>
  <si>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</si>
  <si>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</si>
  <si>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</si>
  <si>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</si>
  <si>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昭和60年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</si>
  <si>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建　　物　　　　　焼　　損　　　　　面　　積</t>
  </si>
  <si>
    <t>死   　 亡　    者</t>
  </si>
  <si>
    <t>建　物</t>
  </si>
  <si>
    <t>火　災　件　数</t>
  </si>
  <si>
    <t>176　　火　　　　　　　　　　　　　　　災</t>
  </si>
  <si>
    <t>（１）　　火災件数、焼損むね数、損害額など月別火災件数及び損害額　（昭和49～53年）</t>
  </si>
  <si>
    <t>焼 失　　　　　車 両</t>
  </si>
  <si>
    <t>（２）　　原　因　別　、　月　別　火　災　件　数　（昭和53年）</t>
  </si>
  <si>
    <t>その他</t>
  </si>
  <si>
    <t>炉</t>
  </si>
  <si>
    <t>原因別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</si>
  <si>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</si>
  <si>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</si>
  <si>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</si>
  <si>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</si>
  <si>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</si>
  <si>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</si>
  <si>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</si>
  <si>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</si>
  <si>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</si>
  <si>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</si>
  <si>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</si>
  <si>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</si>
  <si>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（３）　　消　　防　　現　　有　　勢　　力　（昭和54.3.31現在）</t>
  </si>
  <si>
    <t>市　郡　別</t>
  </si>
  <si>
    <t>七尾鹿島　　　〃</t>
  </si>
  <si>
    <t>羽咋郡市　　　〃　　</t>
  </si>
  <si>
    <t>船 舶　　　　　　　　台 数</t>
  </si>
  <si>
    <t>資料　石川県警察本部調「交通統計」による。</t>
  </si>
  <si>
    <t>注　※印は国勢調査人口である。</t>
  </si>
  <si>
    <r>
      <t>昭和</t>
    </r>
    <r>
      <rPr>
        <b/>
        <sz val="12"/>
        <color indexed="8"/>
        <rFont val="ＭＳ ゴシック"/>
        <family val="3"/>
      </rPr>
      <t>53</t>
    </r>
    <r>
      <rPr>
        <b/>
        <sz val="12"/>
        <color indexed="9"/>
        <rFont val="ＭＳ ゴシック"/>
        <family val="3"/>
      </rPr>
      <t>年</t>
    </r>
  </si>
  <si>
    <r>
      <t>負 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</si>
  <si>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10万人当　　　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</si>
  <si>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5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</si>
  <si>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</si>
  <si>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※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</si>
  <si>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</si>
  <si>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</si>
  <si>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t>死　　　　　　者</t>
  </si>
  <si>
    <t>町村道</t>
  </si>
  <si>
    <t>328　災害及び事故</t>
  </si>
  <si>
    <t>177　　交　　　通　　　事　　　故</t>
  </si>
  <si>
    <t>（１）　　年　次　別　交　通　事　故　発　生　状　況　（昭和49～53年）</t>
  </si>
  <si>
    <t>昭和49年</t>
  </si>
  <si>
    <t>自　動　車</t>
  </si>
  <si>
    <t>人　　　　口</t>
  </si>
  <si>
    <t>県　道</t>
  </si>
  <si>
    <t>一　般　国　道</t>
  </si>
  <si>
    <t>８号線</t>
  </si>
  <si>
    <t>合　　　計</t>
  </si>
  <si>
    <t>件　　　　　　数</t>
  </si>
  <si>
    <t>53　年</t>
  </si>
  <si>
    <t>負　　傷　　者</t>
  </si>
  <si>
    <r>
      <t>（２）　　道　路　別　交　通　事　故　発　生　状　況　（昭和</t>
    </r>
    <r>
      <rPr>
        <sz val="12"/>
        <rFont val="ＭＳ 明朝"/>
        <family val="1"/>
      </rPr>
      <t>52・53年）</t>
    </r>
  </si>
  <si>
    <t>合　　計</t>
  </si>
  <si>
    <t>災害及び事故　329</t>
  </si>
  <si>
    <t>（３）　　市 町 村 別 交 通 事 故 発 生 状 況　（昭和52・53年）</t>
  </si>
  <si>
    <t>330　災害及び事故</t>
  </si>
  <si>
    <t>災害及び事故　331</t>
  </si>
  <si>
    <t>通行　区分</t>
  </si>
  <si>
    <t>　</t>
  </si>
  <si>
    <t>車　　　　　　　　　　　　　　　　　　　　両</t>
  </si>
  <si>
    <t>資料　石川県警察本部調「交通統計」による。</t>
  </si>
  <si>
    <t>注　　１原運転のみ同乗者も含む。</t>
  </si>
  <si>
    <t>６</t>
  </si>
  <si>
    <t>９</t>
  </si>
  <si>
    <t>８</t>
  </si>
  <si>
    <t>５歳以下</t>
  </si>
  <si>
    <t>増　減</t>
  </si>
  <si>
    <t>死　　者</t>
  </si>
  <si>
    <t>負 傷 者</t>
  </si>
  <si>
    <t>件　　　　　　　　数</t>
  </si>
  <si>
    <t>（４）　　第一当事者の事故原因別件数及び死傷者数　（昭和52・53年）</t>
  </si>
  <si>
    <t>原　　　　　因（違　　　反）別</t>
  </si>
  <si>
    <t>横　断・転回等不適当</t>
  </si>
  <si>
    <t>駐　車・停車違反</t>
  </si>
  <si>
    <t>２原</t>
  </si>
  <si>
    <t>１原</t>
  </si>
  <si>
    <t>－</t>
  </si>
  <si>
    <t>合　計</t>
  </si>
  <si>
    <t>合　 計</t>
  </si>
  <si>
    <t>乗　　　　　　　用</t>
  </si>
  <si>
    <t>貨　　　　　　　物</t>
  </si>
  <si>
    <t>（６）　　年　　齢　　別　　、　　状　　態　　別　　状　　況　（昭和53年）</t>
  </si>
  <si>
    <t>一般国道</t>
  </si>
  <si>
    <t>（５）　　交　通　事　故　発　生　時　状　況　（時間、場所）　別　件　数　（昭和53年）</t>
  </si>
  <si>
    <t>めいていはいかい</t>
  </si>
  <si>
    <t>操縦装置不良車両運転</t>
  </si>
  <si>
    <t>制動装置不良車両運転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</si>
</sst>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.0"/>
    <numFmt numFmtId="180" formatCode="0.0"/>
    <numFmt numFmtId="181" formatCode="0_ ;[Red]\-0\ "/>
    <numFmt numFmtId="182" formatCode="0.0_ ;[Red]\-0.0\ "/>
    <numFmt numFmtId="183" formatCode="#,##0_);[Red]\(#,##0\)"/>
    <numFmt numFmtId="184" formatCode="0.0_);[Red]\(0.0\)"/>
    <numFmt numFmtId="185" formatCode="#,##0_ "/>
    <numFmt numFmtId="186" formatCode="#,##0_ ;[Red]\-#,##0\ "/>
    <numFmt numFmtId="187" formatCode="#,##0;[Red]#,##0"/>
    <numFmt numFmtId="188" formatCode="#,##0.0;[Red]#,##0.0"/>
    <numFmt numFmtId="189" formatCode="0_);[Red]\(0\)"/>
    <numFmt numFmtId="190" formatCode="\+##"/>
    <numFmt numFmtId="191" formatCode="\+##;\-##"/>
    <numFmt numFmtId="192" formatCode="\+000;\-000"/>
    <numFmt numFmtId="193" formatCode="0.0_ "/>
    <numFmt numFmtId="194" formatCode="#,##0.00_);[Red]\(#,##0.00\)"/>
    <numFmt numFmtId="195" formatCode="\+##;\-##;&quot;±&quot;##"/>
    <numFmt numFmtId="196" formatCode="\+##;\-##;&quot;±&quot;0"/>
    <numFmt numFmtId="197" formatCode="0_);\(0\)"/>
    <numFmt numFmtId="198" formatCode="#,##0_);\(#,##0\)"/>
    <numFmt numFmtId="199" formatCode="#,##0;&quot;△ &quot;#,##0"/>
    <numFmt numFmtId="200" formatCode="#,##0.00;[Red]#,##0.00"/>
    <numFmt numFmtId="201" formatCode="0;[Red]0"/>
    <numFmt numFmtId="202" formatCode="0.0;[Red]0.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737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 quotePrefix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top"/>
    </xf>
    <xf numFmtId="191" fontId="7" fillId="0" borderId="0" xfId="0" applyNumberFormat="1" applyFont="1" applyFill="1" applyAlignment="1">
      <alignment horizontal="right" vertical="top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distributed" vertical="center" wrapText="1"/>
    </xf>
    <xf numFmtId="3" fontId="1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5" fillId="0" borderId="22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198" fontId="0" fillId="0" borderId="0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9" fontId="14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/>
    </xf>
    <xf numFmtId="0" fontId="22" fillId="0" borderId="11" xfId="0" applyFont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/>
      <protection/>
    </xf>
    <xf numFmtId="3" fontId="13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188" fontId="13" fillId="0" borderId="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3" fontId="13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Fill="1" applyBorder="1" applyAlignment="1">
      <alignment horizontal="distributed" vertical="center" shrinkToFit="1"/>
    </xf>
    <xf numFmtId="197" fontId="13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0" fontId="0" fillId="0" borderId="2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7" fontId="13" fillId="0" borderId="0" xfId="49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ill="1" applyBorder="1" applyAlignment="1">
      <alignment horizontal="right" vertical="center"/>
    </xf>
    <xf numFmtId="187" fontId="0" fillId="0" borderId="0" xfId="49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98" fontId="0" fillId="0" borderId="0" xfId="49" applyNumberFormat="1" applyFont="1" applyFill="1" applyBorder="1" applyAlignment="1">
      <alignment horizontal="right" vertical="center"/>
    </xf>
    <xf numFmtId="201" fontId="0" fillId="0" borderId="0" xfId="49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center"/>
    </xf>
    <xf numFmtId="201" fontId="0" fillId="0" borderId="0" xfId="0" applyNumberFormat="1" applyFill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3" fontId="0" fillId="0" borderId="12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22" xfId="0" applyNumberFormat="1" applyFont="1" applyFill="1" applyBorder="1" applyAlignment="1" applyProtection="1">
      <alignment horizontal="right" vertical="center"/>
      <protection/>
    </xf>
    <xf numFmtId="187" fontId="0" fillId="0" borderId="0" xfId="49" applyNumberFormat="1" applyFont="1" applyFill="1" applyBorder="1" applyAlignment="1" applyProtection="1">
      <alignment horizontal="right" vertical="center"/>
      <protection/>
    </xf>
    <xf numFmtId="187" fontId="13" fillId="0" borderId="22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distributed" vertical="center"/>
    </xf>
    <xf numFmtId="38" fontId="0" fillId="0" borderId="0" xfId="49" applyFont="1" applyFill="1" applyAlignment="1">
      <alignment horizontal="right" vertical="center"/>
    </xf>
    <xf numFmtId="37" fontId="13" fillId="0" borderId="22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9" applyFont="1" applyAlignment="1" applyProtection="1">
      <alignment vertical="center"/>
      <protection/>
    </xf>
    <xf numFmtId="199" fontId="15" fillId="0" borderId="0" xfId="49" applyNumberFormat="1" applyFont="1" applyFill="1" applyBorder="1" applyAlignment="1" applyProtection="1">
      <alignment horizontal="right" vertical="center"/>
      <protection/>
    </xf>
    <xf numFmtId="191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/>
    </xf>
    <xf numFmtId="185" fontId="0" fillId="0" borderId="12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187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99" fontId="0" fillId="0" borderId="0" xfId="49" applyNumberFormat="1" applyFont="1" applyFill="1" applyBorder="1" applyAlignment="1" applyProtection="1">
      <alignment horizontal="right" vertical="center"/>
      <protection/>
    </xf>
    <xf numFmtId="187" fontId="13" fillId="0" borderId="28" xfId="0" applyNumberFormat="1" applyFont="1" applyFill="1" applyBorder="1" applyAlignment="1" applyProtection="1">
      <alignment horizontal="right" vertical="center"/>
      <protection/>
    </xf>
    <xf numFmtId="199" fontId="13" fillId="0" borderId="28" xfId="49" applyNumberFormat="1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191" fontId="0" fillId="0" borderId="33" xfId="0" applyNumberFormat="1" applyFont="1" applyFill="1" applyBorder="1" applyAlignment="1" applyProtection="1">
      <alignment horizontal="distributed" vertical="center"/>
      <protection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199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9" fontId="0" fillId="0" borderId="12" xfId="0" applyNumberFormat="1" applyFont="1" applyFill="1" applyBorder="1" applyAlignment="1" applyProtection="1">
      <alignment horizontal="right" vertical="center"/>
      <protection/>
    </xf>
    <xf numFmtId="199" fontId="0" fillId="0" borderId="0" xfId="49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99" fontId="0" fillId="0" borderId="0" xfId="0" applyNumberFormat="1" applyFill="1" applyBorder="1" applyAlignment="1" applyProtection="1">
      <alignment horizontal="right" vertical="center"/>
      <protection/>
    </xf>
    <xf numFmtId="37" fontId="0" fillId="0" borderId="12" xfId="0" applyNumberForma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185" fontId="15" fillId="0" borderId="0" xfId="0" applyNumberFormat="1" applyFont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horizontal="left" vertical="center"/>
    </xf>
    <xf numFmtId="183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91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left" vertical="center"/>
    </xf>
    <xf numFmtId="191" fontId="0" fillId="0" borderId="18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85" fontId="0" fillId="0" borderId="0" xfId="0" applyNumberFormat="1" applyFont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83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 textRotation="255"/>
    </xf>
    <xf numFmtId="191" fontId="0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horizontal="distributed" vertical="center" wrapText="1"/>
    </xf>
    <xf numFmtId="183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9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96" fontId="0" fillId="0" borderId="0" xfId="0" applyNumberFormat="1" applyFont="1" applyAlignment="1">
      <alignment horizontal="right" vertical="center"/>
    </xf>
    <xf numFmtId="18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255"/>
    </xf>
    <xf numFmtId="199" fontId="13" fillId="0" borderId="28" xfId="0" applyNumberFormat="1" applyFont="1" applyFill="1" applyBorder="1" applyAlignment="1" applyProtection="1">
      <alignment horizontal="right" vertical="center"/>
      <protection/>
    </xf>
    <xf numFmtId="188" fontId="13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11" xfId="0" applyBorder="1" applyAlignment="1" quotePrefix="1">
      <alignment horizontal="left" vertical="center"/>
    </xf>
    <xf numFmtId="0" fontId="0" fillId="0" borderId="31" xfId="0" applyFill="1" applyBorder="1" applyAlignment="1" applyProtection="1">
      <alignment horizontal="center" vertical="center"/>
      <protection/>
    </xf>
    <xf numFmtId="196" fontId="0" fillId="0" borderId="35" xfId="0" applyNumberFormat="1" applyFill="1" applyBorder="1" applyAlignment="1" applyProtection="1">
      <alignment horizontal="center" vertical="center"/>
      <protection/>
    </xf>
    <xf numFmtId="178" fontId="0" fillId="0" borderId="36" xfId="0" applyNumberFormat="1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187" fontId="14" fillId="0" borderId="0" xfId="0" applyNumberFormat="1" applyFont="1" applyFill="1" applyBorder="1" applyAlignment="1" applyProtection="1">
      <alignment horizontal="right" vertical="center"/>
      <protection/>
    </xf>
    <xf numFmtId="187" fontId="14" fillId="0" borderId="12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99" fontId="0" fillId="0" borderId="12" xfId="0" applyNumberFormat="1" applyFill="1" applyBorder="1" applyAlignment="1" applyProtection="1">
      <alignment horizontal="right" vertical="center"/>
      <protection/>
    </xf>
    <xf numFmtId="188" fontId="0" fillId="0" borderId="12" xfId="0" applyNumberFormat="1" applyFill="1" applyBorder="1" applyAlignment="1" applyProtection="1">
      <alignment horizontal="right" vertical="center"/>
      <protection/>
    </xf>
    <xf numFmtId="187" fontId="13" fillId="0" borderId="0" xfId="0" applyNumberFormat="1" applyFont="1" applyAlignment="1">
      <alignment horizontal="right" vertical="center"/>
    </xf>
    <xf numFmtId="188" fontId="13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2" fontId="0" fillId="0" borderId="0" xfId="0" applyNumberFormat="1" applyFont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0" fontId="0" fillId="0" borderId="11" xfId="0" applyBorder="1" applyAlignment="1" quotePrefix="1">
      <alignment horizontal="center" vertical="center"/>
    </xf>
    <xf numFmtId="187" fontId="0" fillId="0" borderId="0" xfId="0" applyNumberFormat="1" applyFill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4" fillId="0" borderId="12" xfId="0" applyNumberFormat="1" applyFont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/>
    </xf>
    <xf numFmtId="3" fontId="0" fillId="0" borderId="21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3" fontId="0" fillId="0" borderId="21" xfId="0" applyNumberForma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45" xfId="0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horizontal="right" vertical="center"/>
    </xf>
    <xf numFmtId="0" fontId="0" fillId="0" borderId="38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45" xfId="0" applyFill="1" applyBorder="1" applyAlignment="1">
      <alignment horizontal="center" vertical="center" textRotation="255" shrinkToFit="1"/>
    </xf>
    <xf numFmtId="0" fontId="0" fillId="0" borderId="23" xfId="0" applyFont="1" applyFill="1" applyBorder="1" applyAlignment="1">
      <alignment horizontal="center" vertical="center" textRotation="255" shrinkToFi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45" xfId="0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20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8" xfId="0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46" xfId="0" applyFont="1" applyFill="1" applyBorder="1" applyAlignment="1">
      <alignment horizontal="center" vertical="center"/>
    </xf>
    <xf numFmtId="3" fontId="13" fillId="0" borderId="22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 applyProtection="1">
      <alignment horizontal="distributed" vertical="center" wrapText="1"/>
      <protection/>
    </xf>
    <xf numFmtId="3" fontId="14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horizontal="distributed" vertical="center"/>
    </xf>
    <xf numFmtId="0" fontId="0" fillId="0" borderId="47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44" xfId="0" applyFont="1" applyBorder="1" applyAlignment="1">
      <alignment horizontal="distributed" vertical="center" wrapText="1"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 wrapText="1"/>
      <protection/>
    </xf>
    <xf numFmtId="0" fontId="0" fillId="0" borderId="23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distributed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0" fillId="0" borderId="53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51" xfId="0" applyFont="1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34" xfId="0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6" xfId="0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41" xfId="0" applyFill="1" applyBorder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0" fillId="0" borderId="58" xfId="0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60" xfId="0" applyFont="1" applyFill="1" applyBorder="1" applyAlignment="1" applyProtection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 wrapText="1"/>
      <protection/>
    </xf>
    <xf numFmtId="0" fontId="0" fillId="0" borderId="6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25" xfId="0" applyFont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ont="1" applyFill="1" applyAlignment="1">
      <alignment horizontal="left" vertical="center" textRotation="255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63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22" fillId="0" borderId="25" xfId="0" applyFont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193" fontId="0" fillId="0" borderId="45" xfId="0" applyNumberFormat="1" applyFont="1" applyBorder="1" applyAlignment="1">
      <alignment horizontal="distributed" vertical="center" wrapText="1"/>
    </xf>
    <xf numFmtId="193" fontId="0" fillId="0" borderId="23" xfId="0" applyNumberFormat="1" applyFont="1" applyBorder="1" applyAlignment="1">
      <alignment horizontal="distributed" vertical="center" wrapText="1"/>
    </xf>
    <xf numFmtId="193" fontId="0" fillId="0" borderId="18" xfId="0" applyNumberFormat="1" applyFont="1" applyBorder="1" applyAlignment="1">
      <alignment horizontal="distributed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distributed" vertical="center" wrapText="1"/>
    </xf>
    <xf numFmtId="0" fontId="0" fillId="0" borderId="36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183" fontId="0" fillId="0" borderId="0" xfId="0" applyNumberFormat="1" applyFill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20" xfId="0" applyFont="1" applyBorder="1" applyAlignment="1">
      <alignment horizontal="center" vertical="distributed" textRotation="255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45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0" fillId="0" borderId="40" xfId="0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3" fontId="0" fillId="0" borderId="45" xfId="0" applyNumberFormat="1" applyFill="1" applyBorder="1" applyAlignment="1" applyProtection="1">
      <alignment horizontal="center" vertical="center"/>
      <protection/>
    </xf>
    <xf numFmtId="183" fontId="0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183" fontId="0" fillId="0" borderId="0" xfId="0" applyNumberFormat="1" applyFont="1" applyFill="1" applyBorder="1" applyAlignment="1">
      <alignment horizontal="distributed" vertical="center" wrapText="1"/>
    </xf>
    <xf numFmtId="183" fontId="0" fillId="0" borderId="0" xfId="0" applyNumberForma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 textRotation="255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38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12" xfId="0" applyFont="1" applyFill="1" applyBorder="1" applyAlignment="1">
      <alignment horizontal="left" vertical="center" textRotation="255"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83" fontId="0" fillId="0" borderId="0" xfId="0" applyNumberFormat="1" applyFont="1" applyFill="1" applyBorder="1" applyAlignment="1">
      <alignment vertical="center" textRotation="255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28</xdr:row>
      <xdr:rowOff>152400</xdr:rowOff>
    </xdr:from>
    <xdr:to>
      <xdr:col>0</xdr:col>
      <xdr:colOff>371475</xdr:colOff>
      <xdr:row>37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5275" y="7353300"/>
          <a:ext cx="76200" cy="2286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39</xdr:row>
      <xdr:rowOff>114300</xdr:rowOff>
    </xdr:from>
    <xdr:to>
      <xdr:col>0</xdr:col>
      <xdr:colOff>419100</xdr:colOff>
      <xdr:row>42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14325" y="10144125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11</xdr:row>
      <xdr:rowOff>104775</xdr:rowOff>
    </xdr:from>
    <xdr:to>
      <xdr:col>2</xdr:col>
      <xdr:colOff>190500</xdr:colOff>
      <xdr:row>14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295400" y="27432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18</xdr:row>
      <xdr:rowOff>47625</xdr:rowOff>
    </xdr:from>
    <xdr:to>
      <xdr:col>2</xdr:col>
      <xdr:colOff>142875</xdr:colOff>
      <xdr:row>19</xdr:row>
      <xdr:rowOff>190500</xdr:rowOff>
    </xdr:to>
    <xdr:sp>
      <xdr:nvSpPr>
        <xdr:cNvPr id="2" name="AutoShape 4"/>
        <xdr:cNvSpPr>
          <a:spLocks/>
        </xdr:cNvSpPr>
      </xdr:nvSpPr>
      <xdr:spPr>
        <a:xfrm>
          <a:off x="1257300" y="43529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390525</xdr:colOff>
      <xdr:row>56</xdr:row>
      <xdr:rowOff>104775</xdr:rowOff>
    </xdr:from>
    <xdr:to>
      <xdr:col>1</xdr:col>
      <xdr:colOff>0</xdr:colOff>
      <xdr:row>73</xdr:row>
      <xdr:rowOff>104775</xdr:rowOff>
    </xdr:to>
    <xdr:sp>
      <xdr:nvSpPr>
        <xdr:cNvPr id="3" name="AutoShape 10"/>
        <xdr:cNvSpPr>
          <a:spLocks/>
        </xdr:cNvSpPr>
      </xdr:nvSpPr>
      <xdr:spPr>
        <a:xfrm>
          <a:off x="390525" y="13315950"/>
          <a:ext cx="171450" cy="3352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9</xdr:row>
      <xdr:rowOff>104775</xdr:rowOff>
    </xdr:from>
    <xdr:to>
      <xdr:col>0</xdr:col>
      <xdr:colOff>514350</xdr:colOff>
      <xdr:row>55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323850" y="2266950"/>
          <a:ext cx="190500" cy="10734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25</xdr:row>
      <xdr:rowOff>85725</xdr:rowOff>
    </xdr:from>
    <xdr:to>
      <xdr:col>2</xdr:col>
      <xdr:colOff>161925</xdr:colOff>
      <xdr:row>27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209675" y="605790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2</xdr:col>
      <xdr:colOff>152400</xdr:colOff>
      <xdr:row>28</xdr:row>
      <xdr:rowOff>219075</xdr:rowOff>
    </xdr:to>
    <xdr:sp>
      <xdr:nvSpPr>
        <xdr:cNvPr id="6" name="AutoShape 13"/>
        <xdr:cNvSpPr>
          <a:spLocks/>
        </xdr:cNvSpPr>
      </xdr:nvSpPr>
      <xdr:spPr>
        <a:xfrm>
          <a:off x="1200150" y="6515100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28575</xdr:rowOff>
    </xdr:from>
    <xdr:to>
      <xdr:col>2</xdr:col>
      <xdr:colOff>200025</xdr:colOff>
      <xdr:row>17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1304925" y="36195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638175</xdr:colOff>
      <xdr:row>55</xdr:row>
      <xdr:rowOff>0</xdr:rowOff>
    </xdr:from>
    <xdr:to>
      <xdr:col>1</xdr:col>
      <xdr:colOff>638175</xdr:colOff>
      <xdr:row>55</xdr:row>
      <xdr:rowOff>0</xdr:rowOff>
    </xdr:to>
    <xdr:sp>
      <xdr:nvSpPr>
        <xdr:cNvPr id="8" name="AutoShape 22"/>
        <xdr:cNvSpPr>
          <a:spLocks/>
        </xdr:cNvSpPr>
      </xdr:nvSpPr>
      <xdr:spPr>
        <a:xfrm>
          <a:off x="1200150" y="13001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76200</xdr:rowOff>
    </xdr:from>
    <xdr:to>
      <xdr:col>2</xdr:col>
      <xdr:colOff>238125</xdr:colOff>
      <xdr:row>51</xdr:row>
      <xdr:rowOff>161925</xdr:rowOff>
    </xdr:to>
    <xdr:sp>
      <xdr:nvSpPr>
        <xdr:cNvPr id="9" name="AutoShape 23"/>
        <xdr:cNvSpPr>
          <a:spLocks/>
        </xdr:cNvSpPr>
      </xdr:nvSpPr>
      <xdr:spPr>
        <a:xfrm>
          <a:off x="1238250" y="11277600"/>
          <a:ext cx="200025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47625</xdr:rowOff>
    </xdr:from>
    <xdr:to>
      <xdr:col>2</xdr:col>
      <xdr:colOff>190500</xdr:colOff>
      <xdr:row>64</xdr:row>
      <xdr:rowOff>114300</xdr:rowOff>
    </xdr:to>
    <xdr:sp>
      <xdr:nvSpPr>
        <xdr:cNvPr id="10" name="AutoShape 25"/>
        <xdr:cNvSpPr>
          <a:spLocks/>
        </xdr:cNvSpPr>
      </xdr:nvSpPr>
      <xdr:spPr>
        <a:xfrm>
          <a:off x="1304925" y="14097000"/>
          <a:ext cx="857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66675</xdr:rowOff>
    </xdr:from>
    <xdr:to>
      <xdr:col>2</xdr:col>
      <xdr:colOff>152400</xdr:colOff>
      <xdr:row>35</xdr:row>
      <xdr:rowOff>219075</xdr:rowOff>
    </xdr:to>
    <xdr:sp>
      <xdr:nvSpPr>
        <xdr:cNvPr id="11" name="AutoShape 28"/>
        <xdr:cNvSpPr>
          <a:spLocks/>
        </xdr:cNvSpPr>
      </xdr:nvSpPr>
      <xdr:spPr>
        <a:xfrm>
          <a:off x="1200150" y="818197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104775</xdr:rowOff>
    </xdr:from>
    <xdr:to>
      <xdr:col>2</xdr:col>
      <xdr:colOff>190500</xdr:colOff>
      <xdr:row>39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1285875" y="8696325"/>
          <a:ext cx="104775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66675</xdr:rowOff>
    </xdr:from>
    <xdr:to>
      <xdr:col>2</xdr:col>
      <xdr:colOff>152400</xdr:colOff>
      <xdr:row>42</xdr:row>
      <xdr:rowOff>219075</xdr:rowOff>
    </xdr:to>
    <xdr:sp>
      <xdr:nvSpPr>
        <xdr:cNvPr id="13" name="AutoShape 30"/>
        <xdr:cNvSpPr>
          <a:spLocks/>
        </xdr:cNvSpPr>
      </xdr:nvSpPr>
      <xdr:spPr>
        <a:xfrm>
          <a:off x="1200150" y="983932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66675</xdr:rowOff>
    </xdr:from>
    <xdr:to>
      <xdr:col>2</xdr:col>
      <xdr:colOff>152400</xdr:colOff>
      <xdr:row>44</xdr:row>
      <xdr:rowOff>219075</xdr:rowOff>
    </xdr:to>
    <xdr:sp>
      <xdr:nvSpPr>
        <xdr:cNvPr id="14" name="AutoShape 31"/>
        <xdr:cNvSpPr>
          <a:spLocks/>
        </xdr:cNvSpPr>
      </xdr:nvSpPr>
      <xdr:spPr>
        <a:xfrm>
          <a:off x="1200150" y="10315575"/>
          <a:ext cx="1524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104775</xdr:rowOff>
    </xdr:from>
    <xdr:to>
      <xdr:col>2</xdr:col>
      <xdr:colOff>190500</xdr:colOff>
      <xdr:row>59</xdr:row>
      <xdr:rowOff>123825</xdr:rowOff>
    </xdr:to>
    <xdr:sp>
      <xdr:nvSpPr>
        <xdr:cNvPr id="15" name="AutoShape 32"/>
        <xdr:cNvSpPr>
          <a:spLocks/>
        </xdr:cNvSpPr>
      </xdr:nvSpPr>
      <xdr:spPr>
        <a:xfrm>
          <a:off x="1295400" y="13525500"/>
          <a:ext cx="9525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selection activeCell="A13" sqref="A13:B13"/>
    </sheetView>
  </sheetViews>
  <sheetFormatPr defaultColWidth="10.59765625" defaultRowHeight="18.75" customHeight="1"/>
  <cols>
    <col min="1" max="1" width="12.59765625" style="75" customWidth="1"/>
    <col min="2" max="2" width="9.09765625" style="75" customWidth="1"/>
    <col min="3" max="3" width="13.19921875" style="75" customWidth="1"/>
    <col min="4" max="4" width="9.69921875" style="75" customWidth="1"/>
    <col min="5" max="5" width="11.19921875" style="75" customWidth="1"/>
    <col min="6" max="6" width="9.09765625" style="75" customWidth="1"/>
    <col min="7" max="7" width="10.3984375" style="75" customWidth="1"/>
    <col min="8" max="12" width="9.09765625" style="75" customWidth="1"/>
    <col min="13" max="13" width="10.19921875" style="75" customWidth="1"/>
    <col min="14" max="16" width="9.09765625" style="75" customWidth="1"/>
    <col min="17" max="17" width="13" style="75" customWidth="1"/>
    <col min="18" max="18" width="13.59765625" style="75" customWidth="1"/>
    <col min="19" max="24" width="9.09765625" style="75" customWidth="1"/>
    <col min="25" max="25" width="12.5" style="75" customWidth="1"/>
    <col min="26" max="16384" width="10.59765625" style="75" customWidth="1"/>
  </cols>
  <sheetData>
    <row r="1" spans="1:25" ht="18.75" customHeight="1">
      <c r="A1" s="1" t="s">
        <v>338</v>
      </c>
      <c r="Y1" s="3" t="s">
        <v>339</v>
      </c>
    </row>
    <row r="2" ht="18.75" customHeight="1">
      <c r="Y2" s="76"/>
    </row>
    <row r="3" spans="1:24" ht="18.75" customHeight="1">
      <c r="A3" s="421" t="s">
        <v>340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</row>
    <row r="4" spans="1:24" ht="18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8.75" customHeight="1">
      <c r="A5" s="405" t="s">
        <v>341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</row>
    <row r="6" spans="1:24" ht="18.75" customHeight="1" thickBot="1">
      <c r="A6" s="105" t="s">
        <v>274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X6" s="114" t="s">
        <v>368</v>
      </c>
    </row>
    <row r="7" spans="1:24" ht="18.75" customHeight="1">
      <c r="A7" s="365" t="s">
        <v>336</v>
      </c>
      <c r="B7" s="366"/>
      <c r="C7" s="406" t="s">
        <v>98</v>
      </c>
      <c r="D7" s="407"/>
      <c r="E7" s="373" t="s">
        <v>99</v>
      </c>
      <c r="F7" s="374"/>
      <c r="G7" s="374"/>
      <c r="H7" s="374"/>
      <c r="I7" s="374"/>
      <c r="J7" s="374"/>
      <c r="K7" s="374"/>
      <c r="L7" s="376"/>
      <c r="M7" s="373" t="s">
        <v>120</v>
      </c>
      <c r="N7" s="374"/>
      <c r="O7" s="374"/>
      <c r="P7" s="374"/>
      <c r="Q7" s="374"/>
      <c r="R7" s="374"/>
      <c r="S7" s="374"/>
      <c r="T7" s="374"/>
      <c r="U7" s="376"/>
      <c r="V7" s="373" t="s">
        <v>121</v>
      </c>
      <c r="W7" s="374"/>
      <c r="X7" s="374"/>
    </row>
    <row r="8" spans="1:24" ht="18.75" customHeight="1">
      <c r="A8" s="367"/>
      <c r="B8" s="368"/>
      <c r="C8" s="408"/>
      <c r="D8" s="409"/>
      <c r="E8" s="400" t="s">
        <v>100</v>
      </c>
      <c r="F8" s="401"/>
      <c r="G8" s="401"/>
      <c r="H8" s="401"/>
      <c r="I8" s="401"/>
      <c r="J8" s="401"/>
      <c r="K8" s="401"/>
      <c r="L8" s="362"/>
      <c r="M8" s="410" t="s">
        <v>330</v>
      </c>
      <c r="N8" s="411"/>
      <c r="O8" s="402" t="s">
        <v>367</v>
      </c>
      <c r="P8" s="401"/>
      <c r="Q8" s="401"/>
      <c r="R8" s="401"/>
      <c r="S8" s="362"/>
      <c r="T8" s="395" t="s">
        <v>123</v>
      </c>
      <c r="U8" s="364"/>
      <c r="V8" s="403" t="s">
        <v>366</v>
      </c>
      <c r="W8" s="404"/>
      <c r="X8" s="404"/>
    </row>
    <row r="9" spans="1:24" ht="18.75" customHeight="1">
      <c r="A9" s="367"/>
      <c r="B9" s="368"/>
      <c r="C9" s="408"/>
      <c r="D9" s="409"/>
      <c r="E9" s="396" t="s">
        <v>101</v>
      </c>
      <c r="F9" s="397"/>
      <c r="G9" s="398" t="s">
        <v>362</v>
      </c>
      <c r="H9" s="399"/>
      <c r="I9" s="394"/>
      <c r="J9" s="393" t="s">
        <v>119</v>
      </c>
      <c r="K9" s="399"/>
      <c r="L9" s="394"/>
      <c r="M9" s="408"/>
      <c r="N9" s="409"/>
      <c r="O9" s="393" t="s">
        <v>122</v>
      </c>
      <c r="P9" s="399"/>
      <c r="Q9" s="394"/>
      <c r="R9" s="403" t="s">
        <v>363</v>
      </c>
      <c r="S9" s="412"/>
      <c r="T9" s="393" t="s">
        <v>103</v>
      </c>
      <c r="U9" s="394"/>
      <c r="V9" s="403" t="s">
        <v>365</v>
      </c>
      <c r="W9" s="404"/>
      <c r="X9" s="404"/>
    </row>
    <row r="10" spans="1:24" ht="18.75" customHeight="1">
      <c r="A10" s="359"/>
      <c r="B10" s="360"/>
      <c r="C10" s="371"/>
      <c r="D10" s="372"/>
      <c r="E10" s="383" t="s">
        <v>374</v>
      </c>
      <c r="F10" s="384"/>
      <c r="G10" s="82" t="s">
        <v>102</v>
      </c>
      <c r="H10" s="369" t="s">
        <v>103</v>
      </c>
      <c r="I10" s="370"/>
      <c r="J10" s="84" t="s">
        <v>104</v>
      </c>
      <c r="K10" s="371" t="s">
        <v>105</v>
      </c>
      <c r="L10" s="372"/>
      <c r="M10" s="371"/>
      <c r="N10" s="372"/>
      <c r="O10" s="112" t="s">
        <v>252</v>
      </c>
      <c r="P10" s="84" t="s">
        <v>104</v>
      </c>
      <c r="Q10" s="81" t="s">
        <v>103</v>
      </c>
      <c r="R10" s="381" t="s">
        <v>364</v>
      </c>
      <c r="S10" s="372"/>
      <c r="T10" s="113" t="s">
        <v>106</v>
      </c>
      <c r="U10" s="112" t="s">
        <v>107</v>
      </c>
      <c r="V10" s="85" t="s">
        <v>108</v>
      </c>
      <c r="W10" s="382" t="s">
        <v>103</v>
      </c>
      <c r="X10" s="382"/>
    </row>
    <row r="11" spans="1:24" ht="18.75" customHeight="1">
      <c r="A11" s="387"/>
      <c r="B11" s="388"/>
      <c r="C11" s="355"/>
      <c r="D11" s="355"/>
      <c r="E11" s="356"/>
      <c r="F11" s="356"/>
      <c r="G11" s="88"/>
      <c r="H11" s="355"/>
      <c r="I11" s="355"/>
      <c r="J11" s="87"/>
      <c r="K11" s="354"/>
      <c r="L11" s="354"/>
      <c r="M11" s="354"/>
      <c r="N11" s="354"/>
      <c r="O11" s="87"/>
      <c r="P11" s="87"/>
      <c r="Q11" s="89"/>
      <c r="R11" s="90"/>
      <c r="S11" s="90"/>
      <c r="T11" s="88"/>
      <c r="U11" s="88"/>
      <c r="V11" s="87"/>
      <c r="W11" s="355"/>
      <c r="X11" s="355"/>
    </row>
    <row r="12" spans="1:24" ht="18.75" customHeight="1">
      <c r="A12" s="385" t="s">
        <v>337</v>
      </c>
      <c r="B12" s="386"/>
      <c r="C12" s="413">
        <v>2567294</v>
      </c>
      <c r="D12" s="352"/>
      <c r="E12" s="357">
        <v>286895</v>
      </c>
      <c r="F12" s="357"/>
      <c r="G12" s="91">
        <v>57</v>
      </c>
      <c r="H12" s="352">
        <v>26060</v>
      </c>
      <c r="I12" s="352"/>
      <c r="J12" s="91">
        <v>187</v>
      </c>
      <c r="K12" s="352">
        <v>260835</v>
      </c>
      <c r="L12" s="352"/>
      <c r="M12" s="357">
        <v>2177196</v>
      </c>
      <c r="N12" s="357"/>
      <c r="O12" s="92">
        <v>26.1</v>
      </c>
      <c r="P12" s="91">
        <v>48</v>
      </c>
      <c r="Q12" s="91">
        <v>1754571</v>
      </c>
      <c r="R12" s="352">
        <v>67088</v>
      </c>
      <c r="S12" s="352"/>
      <c r="T12" s="91">
        <v>352487</v>
      </c>
      <c r="U12" s="91">
        <v>3050</v>
      </c>
      <c r="V12" s="116">
        <v>1</v>
      </c>
      <c r="W12" s="352">
        <v>103203</v>
      </c>
      <c r="X12" s="352"/>
    </row>
    <row r="13" spans="1:24" s="21" customFormat="1" ht="18.75" customHeight="1">
      <c r="A13" s="389" t="s">
        <v>342</v>
      </c>
      <c r="B13" s="390"/>
      <c r="C13" s="414">
        <f>SUM(C15:D31)</f>
        <v>1551490</v>
      </c>
      <c r="D13" s="415"/>
      <c r="E13" s="418">
        <f>SUM(E15:F31)</f>
        <v>1069111</v>
      </c>
      <c r="F13" s="418"/>
      <c r="G13" s="110">
        <f>SUM(G15:G22,G24:G32)</f>
        <v>476</v>
      </c>
      <c r="H13" s="415">
        <f>SUM(H15:I31)</f>
        <v>279014</v>
      </c>
      <c r="I13" s="415"/>
      <c r="J13" s="110">
        <f>SUM(J15:J22,J24:J32)</f>
        <v>536</v>
      </c>
      <c r="K13" s="415">
        <f>SUM(K15:L31)</f>
        <v>790097</v>
      </c>
      <c r="L13" s="415"/>
      <c r="M13" s="415">
        <f>SUM(M15:N31)</f>
        <v>390637</v>
      </c>
      <c r="N13" s="415"/>
      <c r="O13" s="124">
        <f>SUM(O15:O22,O24:O32)</f>
        <v>18</v>
      </c>
      <c r="P13" s="110">
        <f>SUM(P15:P22,P24:P32)</f>
        <v>11</v>
      </c>
      <c r="Q13" s="110">
        <f>SUM(Q15:Q22,Q24:Q32)</f>
        <v>220755</v>
      </c>
      <c r="R13" s="415">
        <f>SUM(R15:S31)</f>
        <v>167922</v>
      </c>
      <c r="S13" s="415"/>
      <c r="T13" s="110">
        <f>SUM(T15:T22,T24:T32)</f>
        <v>1960</v>
      </c>
      <c r="U13" s="110" t="s">
        <v>369</v>
      </c>
      <c r="V13" s="110">
        <f>SUM(V15:V22,V24:V32)</f>
        <v>1</v>
      </c>
      <c r="W13" s="415">
        <f>SUM(W15:X31)</f>
        <v>91742</v>
      </c>
      <c r="X13" s="415"/>
    </row>
    <row r="14" spans="1:24" ht="18.75" customHeight="1">
      <c r="A14" s="391"/>
      <c r="B14" s="392"/>
      <c r="C14" s="91"/>
      <c r="D14" s="91"/>
      <c r="E14" s="357"/>
      <c r="F14" s="357"/>
      <c r="G14" s="91"/>
      <c r="H14" s="352"/>
      <c r="I14" s="352"/>
      <c r="J14" s="91"/>
      <c r="K14" s="91"/>
      <c r="L14" s="91"/>
      <c r="M14" s="108"/>
      <c r="N14" s="108"/>
      <c r="O14" s="92"/>
      <c r="P14" s="91"/>
      <c r="Q14" s="91"/>
      <c r="R14" s="91"/>
      <c r="S14" s="91"/>
      <c r="T14" s="91"/>
      <c r="U14" s="91"/>
      <c r="V14" s="91"/>
      <c r="W14" s="419"/>
      <c r="X14" s="419"/>
    </row>
    <row r="15" spans="1:24" ht="18.75" customHeight="1">
      <c r="A15" s="361" t="s">
        <v>344</v>
      </c>
      <c r="B15" s="362"/>
      <c r="C15" s="413">
        <v>44177</v>
      </c>
      <c r="D15" s="352"/>
      <c r="E15" s="357">
        <v>37416</v>
      </c>
      <c r="F15" s="357"/>
      <c r="G15" s="91">
        <v>2</v>
      </c>
      <c r="H15" s="352">
        <v>762</v>
      </c>
      <c r="I15" s="352"/>
      <c r="J15" s="91">
        <v>33</v>
      </c>
      <c r="K15" s="352">
        <v>36654</v>
      </c>
      <c r="L15" s="352"/>
      <c r="M15" s="357">
        <v>6761</v>
      </c>
      <c r="N15" s="357"/>
      <c r="O15" s="117" t="s">
        <v>369</v>
      </c>
      <c r="P15" s="116" t="s">
        <v>369</v>
      </c>
      <c r="Q15" s="116" t="s">
        <v>369</v>
      </c>
      <c r="R15" s="352">
        <v>6761</v>
      </c>
      <c r="S15" s="352"/>
      <c r="T15" s="116" t="s">
        <v>369</v>
      </c>
      <c r="U15" s="116" t="s">
        <v>369</v>
      </c>
      <c r="V15" s="116" t="s">
        <v>369</v>
      </c>
      <c r="W15" s="351" t="s">
        <v>369</v>
      </c>
      <c r="X15" s="352"/>
    </row>
    <row r="16" spans="1:24" ht="18.75" customHeight="1">
      <c r="A16" s="361" t="s">
        <v>345</v>
      </c>
      <c r="B16" s="362"/>
      <c r="C16" s="413">
        <v>509863</v>
      </c>
      <c r="D16" s="352"/>
      <c r="E16" s="357">
        <v>491201</v>
      </c>
      <c r="F16" s="357"/>
      <c r="G16" s="91">
        <v>318</v>
      </c>
      <c r="H16" s="352">
        <v>181751</v>
      </c>
      <c r="I16" s="352"/>
      <c r="J16" s="91">
        <v>191</v>
      </c>
      <c r="K16" s="352">
        <v>309450</v>
      </c>
      <c r="L16" s="352"/>
      <c r="M16" s="357">
        <v>18662</v>
      </c>
      <c r="N16" s="357"/>
      <c r="O16" s="92">
        <v>0.1</v>
      </c>
      <c r="P16" s="91">
        <v>1</v>
      </c>
      <c r="Q16" s="91">
        <v>1020</v>
      </c>
      <c r="R16" s="352">
        <v>17642</v>
      </c>
      <c r="S16" s="352"/>
      <c r="T16" s="116" t="s">
        <v>369</v>
      </c>
      <c r="U16" s="116" t="s">
        <v>369</v>
      </c>
      <c r="V16" s="116" t="s">
        <v>369</v>
      </c>
      <c r="W16" s="351" t="s">
        <v>369</v>
      </c>
      <c r="X16" s="352"/>
    </row>
    <row r="17" spans="1:24" ht="18.75" customHeight="1">
      <c r="A17" s="361" t="s">
        <v>346</v>
      </c>
      <c r="B17" s="362"/>
      <c r="C17" s="413">
        <v>9738</v>
      </c>
      <c r="D17" s="352"/>
      <c r="E17" s="357">
        <v>9738</v>
      </c>
      <c r="F17" s="357"/>
      <c r="G17" s="116" t="s">
        <v>369</v>
      </c>
      <c r="H17" s="351" t="s">
        <v>369</v>
      </c>
      <c r="I17" s="352"/>
      <c r="J17" s="91">
        <v>4</v>
      </c>
      <c r="K17" s="352">
        <v>9738</v>
      </c>
      <c r="L17" s="352"/>
      <c r="M17" s="420" t="s">
        <v>369</v>
      </c>
      <c r="N17" s="357"/>
      <c r="O17" s="118" t="s">
        <v>369</v>
      </c>
      <c r="P17" s="116" t="s">
        <v>369</v>
      </c>
      <c r="Q17" s="116" t="s">
        <v>369</v>
      </c>
      <c r="R17" s="351" t="s">
        <v>369</v>
      </c>
      <c r="S17" s="352"/>
      <c r="T17" s="116" t="s">
        <v>369</v>
      </c>
      <c r="U17" s="116" t="s">
        <v>369</v>
      </c>
      <c r="V17" s="116" t="s">
        <v>369</v>
      </c>
      <c r="W17" s="351" t="s">
        <v>369</v>
      </c>
      <c r="X17" s="352"/>
    </row>
    <row r="18" spans="1:24" ht="18.75" customHeight="1">
      <c r="A18" s="361" t="s">
        <v>347</v>
      </c>
      <c r="B18" s="362"/>
      <c r="C18" s="413">
        <v>67415</v>
      </c>
      <c r="D18" s="352"/>
      <c r="E18" s="357">
        <v>46278</v>
      </c>
      <c r="F18" s="357"/>
      <c r="G18" s="91">
        <v>12</v>
      </c>
      <c r="H18" s="352">
        <v>9613</v>
      </c>
      <c r="I18" s="352"/>
      <c r="J18" s="91">
        <v>37</v>
      </c>
      <c r="K18" s="352">
        <v>36665</v>
      </c>
      <c r="L18" s="352"/>
      <c r="M18" s="357">
        <v>21137</v>
      </c>
      <c r="N18" s="357"/>
      <c r="O18" s="92">
        <v>0.5</v>
      </c>
      <c r="P18" s="91">
        <v>1</v>
      </c>
      <c r="Q18" s="91">
        <v>2980</v>
      </c>
      <c r="R18" s="352">
        <v>18157</v>
      </c>
      <c r="S18" s="352"/>
      <c r="T18" s="116" t="s">
        <v>369</v>
      </c>
      <c r="U18" s="116" t="s">
        <v>369</v>
      </c>
      <c r="V18" s="116" t="s">
        <v>369</v>
      </c>
      <c r="W18" s="351" t="s">
        <v>369</v>
      </c>
      <c r="X18" s="352"/>
    </row>
    <row r="19" spans="1:24" ht="18.75" customHeight="1">
      <c r="A19" s="361" t="s">
        <v>348</v>
      </c>
      <c r="B19" s="362"/>
      <c r="C19" s="413">
        <v>181611</v>
      </c>
      <c r="D19" s="352"/>
      <c r="E19" s="357">
        <v>57613</v>
      </c>
      <c r="F19" s="357"/>
      <c r="G19" s="91">
        <v>16</v>
      </c>
      <c r="H19" s="352">
        <v>10010</v>
      </c>
      <c r="I19" s="352"/>
      <c r="J19" s="91">
        <v>28</v>
      </c>
      <c r="K19" s="352">
        <v>47603</v>
      </c>
      <c r="L19" s="352"/>
      <c r="M19" s="357">
        <v>32256</v>
      </c>
      <c r="N19" s="357"/>
      <c r="O19" s="118" t="s">
        <v>369</v>
      </c>
      <c r="P19" s="116" t="s">
        <v>369</v>
      </c>
      <c r="Q19" s="116" t="s">
        <v>369</v>
      </c>
      <c r="R19" s="352">
        <v>30296</v>
      </c>
      <c r="S19" s="352"/>
      <c r="T19" s="91">
        <v>1960</v>
      </c>
      <c r="U19" s="116" t="s">
        <v>369</v>
      </c>
      <c r="V19" s="91">
        <v>1</v>
      </c>
      <c r="W19" s="352">
        <v>91742</v>
      </c>
      <c r="X19" s="352"/>
    </row>
    <row r="20" spans="1:24" ht="18.75" customHeight="1">
      <c r="A20" s="361" t="s">
        <v>349</v>
      </c>
      <c r="B20" s="362"/>
      <c r="C20" s="413">
        <v>834</v>
      </c>
      <c r="D20" s="352"/>
      <c r="E20" s="420" t="s">
        <v>369</v>
      </c>
      <c r="F20" s="357"/>
      <c r="G20" s="116" t="s">
        <v>369</v>
      </c>
      <c r="H20" s="351" t="s">
        <v>369</v>
      </c>
      <c r="I20" s="352"/>
      <c r="J20" s="116" t="s">
        <v>369</v>
      </c>
      <c r="K20" s="351" t="s">
        <v>369</v>
      </c>
      <c r="L20" s="352"/>
      <c r="M20" s="357">
        <v>834</v>
      </c>
      <c r="N20" s="357"/>
      <c r="O20" s="118" t="s">
        <v>369</v>
      </c>
      <c r="P20" s="116" t="s">
        <v>369</v>
      </c>
      <c r="Q20" s="116" t="s">
        <v>369</v>
      </c>
      <c r="R20" s="352">
        <v>834</v>
      </c>
      <c r="S20" s="352"/>
      <c r="T20" s="116" t="s">
        <v>369</v>
      </c>
      <c r="U20" s="116" t="s">
        <v>369</v>
      </c>
      <c r="V20" s="116" t="s">
        <v>369</v>
      </c>
      <c r="W20" s="351" t="s">
        <v>369</v>
      </c>
      <c r="X20" s="352"/>
    </row>
    <row r="21" spans="1:24" ht="18.75" customHeight="1">
      <c r="A21" s="361" t="s">
        <v>350</v>
      </c>
      <c r="B21" s="362"/>
      <c r="C21" s="413">
        <v>14008</v>
      </c>
      <c r="D21" s="352"/>
      <c r="E21" s="357">
        <v>14008</v>
      </c>
      <c r="F21" s="357"/>
      <c r="G21" s="91">
        <v>3</v>
      </c>
      <c r="H21" s="352">
        <v>1711</v>
      </c>
      <c r="I21" s="352"/>
      <c r="J21" s="91">
        <v>4</v>
      </c>
      <c r="K21" s="352">
        <v>12297</v>
      </c>
      <c r="L21" s="352"/>
      <c r="M21" s="420" t="s">
        <v>369</v>
      </c>
      <c r="N21" s="357"/>
      <c r="O21" s="118" t="s">
        <v>369</v>
      </c>
      <c r="P21" s="116" t="s">
        <v>369</v>
      </c>
      <c r="Q21" s="116" t="s">
        <v>369</v>
      </c>
      <c r="R21" s="351" t="s">
        <v>369</v>
      </c>
      <c r="S21" s="352"/>
      <c r="T21" s="116" t="s">
        <v>369</v>
      </c>
      <c r="U21" s="116" t="s">
        <v>369</v>
      </c>
      <c r="V21" s="116" t="s">
        <v>369</v>
      </c>
      <c r="W21" s="351" t="s">
        <v>369</v>
      </c>
      <c r="X21" s="352"/>
    </row>
    <row r="22" spans="1:24" ht="18.75" customHeight="1">
      <c r="A22" s="361" t="s">
        <v>351</v>
      </c>
      <c r="B22" s="362"/>
      <c r="C22" s="422" t="s">
        <v>369</v>
      </c>
      <c r="D22" s="352"/>
      <c r="E22" s="420" t="s">
        <v>369</v>
      </c>
      <c r="F22" s="357"/>
      <c r="G22" s="116" t="s">
        <v>369</v>
      </c>
      <c r="H22" s="351" t="s">
        <v>369</v>
      </c>
      <c r="I22" s="352"/>
      <c r="J22" s="116" t="s">
        <v>369</v>
      </c>
      <c r="K22" s="351" t="s">
        <v>369</v>
      </c>
      <c r="L22" s="352"/>
      <c r="M22" s="420" t="s">
        <v>369</v>
      </c>
      <c r="N22" s="357"/>
      <c r="O22" s="118" t="s">
        <v>369</v>
      </c>
      <c r="P22" s="116" t="s">
        <v>369</v>
      </c>
      <c r="Q22" s="116" t="s">
        <v>369</v>
      </c>
      <c r="R22" s="351" t="s">
        <v>369</v>
      </c>
      <c r="S22" s="352"/>
      <c r="T22" s="116" t="s">
        <v>369</v>
      </c>
      <c r="U22" s="116" t="s">
        <v>369</v>
      </c>
      <c r="V22" s="116" t="s">
        <v>369</v>
      </c>
      <c r="W22" s="351" t="s">
        <v>369</v>
      </c>
      <c r="X22" s="352"/>
    </row>
    <row r="23" spans="1:24" ht="18.75" customHeight="1">
      <c r="A23" s="416"/>
      <c r="B23" s="417"/>
      <c r="C23" s="91"/>
      <c r="D23" s="91"/>
      <c r="E23" s="357"/>
      <c r="F23" s="357"/>
      <c r="G23" s="91"/>
      <c r="H23" s="352"/>
      <c r="I23" s="352"/>
      <c r="J23" s="91"/>
      <c r="K23" s="91"/>
      <c r="L23" s="91"/>
      <c r="M23" s="357"/>
      <c r="N23" s="357"/>
      <c r="O23" s="92"/>
      <c r="P23" s="91"/>
      <c r="Q23" s="91"/>
      <c r="R23" s="352"/>
      <c r="S23" s="352"/>
      <c r="U23" s="116" t="s">
        <v>335</v>
      </c>
      <c r="V23" s="116" t="s">
        <v>335</v>
      </c>
      <c r="W23" s="419"/>
      <c r="X23" s="419"/>
    </row>
    <row r="24" spans="1:24" ht="18.75" customHeight="1">
      <c r="A24" s="361" t="s">
        <v>352</v>
      </c>
      <c r="B24" s="362"/>
      <c r="C24" s="413">
        <v>1460</v>
      </c>
      <c r="D24" s="352"/>
      <c r="E24" s="420" t="s">
        <v>369</v>
      </c>
      <c r="F24" s="357"/>
      <c r="G24" s="116" t="s">
        <v>369</v>
      </c>
      <c r="H24" s="351" t="s">
        <v>369</v>
      </c>
      <c r="I24" s="352"/>
      <c r="J24" s="116" t="s">
        <v>369</v>
      </c>
      <c r="K24" s="351" t="s">
        <v>369</v>
      </c>
      <c r="L24" s="352"/>
      <c r="M24" s="357">
        <v>1460</v>
      </c>
      <c r="N24" s="357"/>
      <c r="O24" s="118" t="s">
        <v>369</v>
      </c>
      <c r="P24" s="116" t="s">
        <v>369</v>
      </c>
      <c r="Q24" s="116" t="s">
        <v>369</v>
      </c>
      <c r="R24" s="352">
        <v>1460</v>
      </c>
      <c r="S24" s="352"/>
      <c r="T24" s="116" t="s">
        <v>369</v>
      </c>
      <c r="U24" s="116" t="s">
        <v>369</v>
      </c>
      <c r="V24" s="116" t="s">
        <v>369</v>
      </c>
      <c r="W24" s="351" t="s">
        <v>369</v>
      </c>
      <c r="X24" s="352"/>
    </row>
    <row r="25" spans="1:24" ht="18.75" customHeight="1">
      <c r="A25" s="363" t="s">
        <v>353</v>
      </c>
      <c r="B25" s="364"/>
      <c r="C25" s="413">
        <v>157754</v>
      </c>
      <c r="D25" s="352"/>
      <c r="E25" s="420" t="s">
        <v>369</v>
      </c>
      <c r="F25" s="357"/>
      <c r="G25" s="116" t="s">
        <v>369</v>
      </c>
      <c r="H25" s="351" t="s">
        <v>369</v>
      </c>
      <c r="I25" s="352"/>
      <c r="J25" s="116" t="s">
        <v>369</v>
      </c>
      <c r="K25" s="351" t="s">
        <v>369</v>
      </c>
      <c r="L25" s="352"/>
      <c r="M25" s="357">
        <v>157754</v>
      </c>
      <c r="N25" s="357"/>
      <c r="O25" s="92">
        <v>12.4</v>
      </c>
      <c r="P25" s="91">
        <v>2</v>
      </c>
      <c r="Q25" s="91">
        <v>145940</v>
      </c>
      <c r="R25" s="352">
        <v>11814</v>
      </c>
      <c r="S25" s="352"/>
      <c r="T25" s="116" t="s">
        <v>369</v>
      </c>
      <c r="U25" s="116" t="s">
        <v>369</v>
      </c>
      <c r="V25" s="116" t="s">
        <v>369</v>
      </c>
      <c r="W25" s="351" t="s">
        <v>369</v>
      </c>
      <c r="X25" s="352"/>
    </row>
    <row r="26" spans="1:24" ht="18.75" customHeight="1">
      <c r="A26" s="363" t="s">
        <v>354</v>
      </c>
      <c r="B26" s="364"/>
      <c r="C26" s="413">
        <v>6626</v>
      </c>
      <c r="D26" s="352"/>
      <c r="E26" s="357">
        <v>4357</v>
      </c>
      <c r="F26" s="357"/>
      <c r="G26" s="116" t="s">
        <v>369</v>
      </c>
      <c r="H26" s="351" t="s">
        <v>369</v>
      </c>
      <c r="I26" s="352"/>
      <c r="J26" s="91">
        <v>2</v>
      </c>
      <c r="K26" s="352">
        <v>4357</v>
      </c>
      <c r="L26" s="352"/>
      <c r="M26" s="357">
        <v>2269</v>
      </c>
      <c r="N26" s="357"/>
      <c r="O26" s="118" t="s">
        <v>369</v>
      </c>
      <c r="P26" s="116" t="s">
        <v>369</v>
      </c>
      <c r="Q26" s="116" t="s">
        <v>369</v>
      </c>
      <c r="R26" s="352">
        <v>2269</v>
      </c>
      <c r="S26" s="352"/>
      <c r="T26" s="116" t="s">
        <v>369</v>
      </c>
      <c r="U26" s="116" t="s">
        <v>369</v>
      </c>
      <c r="V26" s="116" t="s">
        <v>369</v>
      </c>
      <c r="W26" s="351" t="s">
        <v>369</v>
      </c>
      <c r="X26" s="352"/>
    </row>
    <row r="27" spans="1:24" ht="18.75" customHeight="1">
      <c r="A27" s="363" t="s">
        <v>355</v>
      </c>
      <c r="B27" s="364"/>
      <c r="C27" s="413">
        <v>58829</v>
      </c>
      <c r="D27" s="352"/>
      <c r="E27" s="357">
        <v>56788</v>
      </c>
      <c r="F27" s="357"/>
      <c r="G27" s="91">
        <v>28</v>
      </c>
      <c r="H27" s="352">
        <v>15339</v>
      </c>
      <c r="I27" s="352"/>
      <c r="J27" s="91">
        <v>29</v>
      </c>
      <c r="K27" s="352">
        <v>41449</v>
      </c>
      <c r="L27" s="352"/>
      <c r="M27" s="357">
        <v>2041</v>
      </c>
      <c r="N27" s="357"/>
      <c r="O27" s="117" t="s">
        <v>369</v>
      </c>
      <c r="P27" s="116" t="s">
        <v>369</v>
      </c>
      <c r="Q27" s="116" t="s">
        <v>369</v>
      </c>
      <c r="R27" s="352">
        <v>2041</v>
      </c>
      <c r="S27" s="352"/>
      <c r="T27" s="116" t="s">
        <v>369</v>
      </c>
      <c r="U27" s="116" t="s">
        <v>369</v>
      </c>
      <c r="V27" s="116" t="s">
        <v>369</v>
      </c>
      <c r="W27" s="351" t="s">
        <v>369</v>
      </c>
      <c r="X27" s="352"/>
    </row>
    <row r="28" spans="1:24" ht="18.75" customHeight="1">
      <c r="A28" s="363" t="s">
        <v>356</v>
      </c>
      <c r="B28" s="364"/>
      <c r="C28" s="413">
        <v>89813</v>
      </c>
      <c r="D28" s="352"/>
      <c r="E28" s="357">
        <v>42300</v>
      </c>
      <c r="F28" s="357"/>
      <c r="G28" s="91">
        <v>7</v>
      </c>
      <c r="H28" s="352">
        <v>2613</v>
      </c>
      <c r="I28" s="352"/>
      <c r="J28" s="91">
        <v>30</v>
      </c>
      <c r="K28" s="352">
        <v>39687</v>
      </c>
      <c r="L28" s="352"/>
      <c r="M28" s="357">
        <v>47513</v>
      </c>
      <c r="N28" s="357"/>
      <c r="O28" s="118" t="s">
        <v>369</v>
      </c>
      <c r="P28" s="116" t="s">
        <v>369</v>
      </c>
      <c r="Q28" s="116" t="s">
        <v>369</v>
      </c>
      <c r="R28" s="352">
        <v>47513</v>
      </c>
      <c r="S28" s="352"/>
      <c r="T28" s="116" t="s">
        <v>369</v>
      </c>
      <c r="U28" s="116" t="s">
        <v>369</v>
      </c>
      <c r="V28" s="116" t="s">
        <v>369</v>
      </c>
      <c r="W28" s="351" t="s">
        <v>369</v>
      </c>
      <c r="X28" s="352"/>
    </row>
    <row r="29" spans="1:24" ht="18.75" customHeight="1">
      <c r="A29" s="363" t="s">
        <v>357</v>
      </c>
      <c r="B29" s="364"/>
      <c r="C29" s="413">
        <v>240169</v>
      </c>
      <c r="D29" s="352"/>
      <c r="E29" s="357">
        <v>140219</v>
      </c>
      <c r="F29" s="357"/>
      <c r="G29" s="91">
        <v>31</v>
      </c>
      <c r="H29" s="352">
        <v>25570</v>
      </c>
      <c r="I29" s="352"/>
      <c r="J29" s="91">
        <v>69</v>
      </c>
      <c r="K29" s="352">
        <v>114649</v>
      </c>
      <c r="L29" s="352"/>
      <c r="M29" s="357">
        <v>99950</v>
      </c>
      <c r="N29" s="357"/>
      <c r="O29" s="92">
        <v>5</v>
      </c>
      <c r="P29" s="91">
        <v>7</v>
      </c>
      <c r="Q29" s="91">
        <v>70815</v>
      </c>
      <c r="R29" s="352">
        <v>29135</v>
      </c>
      <c r="S29" s="352"/>
      <c r="T29" s="116" t="s">
        <v>369</v>
      </c>
      <c r="U29" s="116" t="s">
        <v>369</v>
      </c>
      <c r="V29" s="116" t="s">
        <v>369</v>
      </c>
      <c r="W29" s="351" t="s">
        <v>369</v>
      </c>
      <c r="X29" s="352"/>
    </row>
    <row r="30" spans="1:24" ht="18.75" customHeight="1">
      <c r="A30" s="361" t="s">
        <v>358</v>
      </c>
      <c r="B30" s="362"/>
      <c r="C30" s="413">
        <v>148456</v>
      </c>
      <c r="D30" s="352"/>
      <c r="E30" s="357">
        <v>148456</v>
      </c>
      <c r="F30" s="357"/>
      <c r="G30" s="91">
        <v>56</v>
      </c>
      <c r="H30" s="352">
        <v>27777</v>
      </c>
      <c r="I30" s="352"/>
      <c r="J30" s="91">
        <v>106</v>
      </c>
      <c r="K30" s="352">
        <v>120679</v>
      </c>
      <c r="L30" s="352"/>
      <c r="M30" s="420" t="s">
        <v>369</v>
      </c>
      <c r="N30" s="357"/>
      <c r="O30" s="118" t="s">
        <v>369</v>
      </c>
      <c r="P30" s="116" t="s">
        <v>369</v>
      </c>
      <c r="Q30" s="116" t="s">
        <v>369</v>
      </c>
      <c r="R30" s="351" t="s">
        <v>369</v>
      </c>
      <c r="S30" s="352"/>
      <c r="T30" s="116" t="s">
        <v>369</v>
      </c>
      <c r="U30" s="116" t="s">
        <v>369</v>
      </c>
      <c r="V30" s="116" t="s">
        <v>369</v>
      </c>
      <c r="W30" s="351" t="s">
        <v>369</v>
      </c>
      <c r="X30" s="352"/>
    </row>
    <row r="31" spans="1:24" ht="18.75" customHeight="1">
      <c r="A31" s="361" t="s">
        <v>359</v>
      </c>
      <c r="B31" s="362"/>
      <c r="C31" s="413">
        <v>20737</v>
      </c>
      <c r="D31" s="352"/>
      <c r="E31" s="357">
        <v>20737</v>
      </c>
      <c r="F31" s="357"/>
      <c r="G31" s="91">
        <v>3</v>
      </c>
      <c r="H31" s="352">
        <v>3868</v>
      </c>
      <c r="I31" s="352"/>
      <c r="J31" s="91">
        <v>3</v>
      </c>
      <c r="K31" s="352">
        <v>16869</v>
      </c>
      <c r="L31" s="352"/>
      <c r="M31" s="420" t="s">
        <v>369</v>
      </c>
      <c r="N31" s="357"/>
      <c r="O31" s="118" t="s">
        <v>369</v>
      </c>
      <c r="P31" s="116" t="s">
        <v>369</v>
      </c>
      <c r="Q31" s="116" t="s">
        <v>369</v>
      </c>
      <c r="R31" s="351" t="s">
        <v>369</v>
      </c>
      <c r="S31" s="352"/>
      <c r="T31" s="116" t="s">
        <v>369</v>
      </c>
      <c r="U31" s="116" t="s">
        <v>369</v>
      </c>
      <c r="V31" s="116" t="s">
        <v>369</v>
      </c>
      <c r="W31" s="351" t="s">
        <v>369</v>
      </c>
      <c r="X31" s="352"/>
    </row>
    <row r="32" spans="1:24" ht="18.75" customHeight="1">
      <c r="A32" s="423"/>
      <c r="B32" s="424"/>
      <c r="C32" s="94"/>
      <c r="D32" s="94"/>
      <c r="E32" s="353"/>
      <c r="F32" s="353"/>
      <c r="G32" s="94"/>
      <c r="H32" s="94"/>
      <c r="I32" s="94"/>
      <c r="J32" s="94"/>
      <c r="K32" s="94"/>
      <c r="L32" s="94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</row>
    <row r="33" spans="1:13" ht="18.75" customHeight="1">
      <c r="A33" s="107" t="s">
        <v>343</v>
      </c>
      <c r="L33" s="96"/>
      <c r="M33" s="96"/>
    </row>
    <row r="34" ht="18.75" customHeight="1">
      <c r="A34" s="75" t="s">
        <v>125</v>
      </c>
    </row>
    <row r="38" spans="1:25" ht="18.75" customHeight="1">
      <c r="A38" s="375" t="s">
        <v>361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</row>
    <row r="39" spans="1:25" ht="18.75" customHeight="1" thickBo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119" t="s">
        <v>370</v>
      </c>
    </row>
    <row r="40" spans="1:25" ht="18.75" customHeight="1">
      <c r="A40" s="364" t="s">
        <v>109</v>
      </c>
      <c r="B40" s="373" t="s">
        <v>233</v>
      </c>
      <c r="C40" s="374"/>
      <c r="D40" s="376"/>
      <c r="E40" s="373" t="s">
        <v>253</v>
      </c>
      <c r="F40" s="374"/>
      <c r="G40" s="376"/>
      <c r="H40" s="358" t="s">
        <v>113</v>
      </c>
      <c r="I40" s="359"/>
      <c r="J40" s="360"/>
      <c r="K40" s="373" t="s">
        <v>114</v>
      </c>
      <c r="L40" s="374"/>
      <c r="M40" s="376"/>
      <c r="N40" s="373" t="s">
        <v>115</v>
      </c>
      <c r="O40" s="374"/>
      <c r="P40" s="376"/>
      <c r="Q40" s="373" t="s">
        <v>116</v>
      </c>
      <c r="R40" s="374"/>
      <c r="S40" s="376"/>
      <c r="T40" s="377" t="s">
        <v>117</v>
      </c>
      <c r="U40" s="378"/>
      <c r="V40" s="379"/>
      <c r="W40" s="373" t="s">
        <v>118</v>
      </c>
      <c r="X40" s="374"/>
      <c r="Y40" s="374"/>
    </row>
    <row r="41" spans="1:26" s="100" customFormat="1" ht="18.75" customHeight="1">
      <c r="A41" s="380"/>
      <c r="B41" s="98" t="s">
        <v>110</v>
      </c>
      <c r="C41" s="120" t="s">
        <v>372</v>
      </c>
      <c r="D41" s="98" t="s">
        <v>112</v>
      </c>
      <c r="E41" s="98" t="s">
        <v>110</v>
      </c>
      <c r="F41" s="98" t="s">
        <v>111</v>
      </c>
      <c r="G41" s="98" t="s">
        <v>112</v>
      </c>
      <c r="H41" s="98" t="s">
        <v>110</v>
      </c>
      <c r="I41" s="98" t="s">
        <v>111</v>
      </c>
      <c r="J41" s="98" t="s">
        <v>112</v>
      </c>
      <c r="K41" s="98" t="s">
        <v>110</v>
      </c>
      <c r="L41" s="98" t="s">
        <v>111</v>
      </c>
      <c r="M41" s="98" t="s">
        <v>112</v>
      </c>
      <c r="N41" s="98" t="s">
        <v>110</v>
      </c>
      <c r="O41" s="98" t="s">
        <v>111</v>
      </c>
      <c r="P41" s="98" t="s">
        <v>112</v>
      </c>
      <c r="Q41" s="120" t="s">
        <v>373</v>
      </c>
      <c r="R41" s="120" t="s">
        <v>372</v>
      </c>
      <c r="S41" s="98" t="s">
        <v>112</v>
      </c>
      <c r="T41" s="98" t="s">
        <v>110</v>
      </c>
      <c r="U41" s="98" t="s">
        <v>111</v>
      </c>
      <c r="V41" s="98" t="s">
        <v>112</v>
      </c>
      <c r="W41" s="98" t="s">
        <v>110</v>
      </c>
      <c r="X41" s="98" t="s">
        <v>111</v>
      </c>
      <c r="Y41" s="111" t="s">
        <v>371</v>
      </c>
      <c r="Z41" s="99"/>
    </row>
    <row r="42" ht="18.75" customHeight="1">
      <c r="A42" s="101"/>
    </row>
    <row r="43" spans="1:25" s="21" customFormat="1" ht="18.75" customHeight="1">
      <c r="A43" s="121" t="s">
        <v>334</v>
      </c>
      <c r="B43" s="122">
        <f>SUM(B45:B52,B54:B62)</f>
        <v>1576</v>
      </c>
      <c r="C43" s="122">
        <f aca="true" t="shared" si="0" ref="C43:Y43">SUM(C45:C52,C54:C62)</f>
        <v>39852</v>
      </c>
      <c r="D43" s="122">
        <f t="shared" si="0"/>
        <v>3341</v>
      </c>
      <c r="E43" s="122">
        <f t="shared" si="0"/>
        <v>2403</v>
      </c>
      <c r="F43" s="122">
        <f t="shared" si="0"/>
        <v>35207</v>
      </c>
      <c r="G43" s="122">
        <f t="shared" si="0"/>
        <v>35567</v>
      </c>
      <c r="H43" s="122">
        <f t="shared" si="0"/>
        <v>667</v>
      </c>
      <c r="I43" s="122">
        <f t="shared" si="0"/>
        <v>47940</v>
      </c>
      <c r="J43" s="122">
        <f t="shared" si="0"/>
        <v>96850</v>
      </c>
      <c r="K43" s="122">
        <f t="shared" si="0"/>
        <v>202</v>
      </c>
      <c r="L43" s="122">
        <f t="shared" si="0"/>
        <v>14379</v>
      </c>
      <c r="M43" s="122">
        <f t="shared" si="0"/>
        <v>2494</v>
      </c>
      <c r="N43" s="122">
        <f t="shared" si="0"/>
        <v>3352</v>
      </c>
      <c r="O43" s="122">
        <f t="shared" si="0"/>
        <v>106150</v>
      </c>
      <c r="P43" s="122">
        <f t="shared" si="0"/>
        <v>55231</v>
      </c>
      <c r="Q43" s="122">
        <f t="shared" si="0"/>
        <v>174</v>
      </c>
      <c r="R43" s="122">
        <f t="shared" si="0"/>
        <v>4952</v>
      </c>
      <c r="S43" s="122">
        <f t="shared" si="0"/>
        <v>692</v>
      </c>
      <c r="T43" s="122" t="s">
        <v>369</v>
      </c>
      <c r="U43" s="122" t="s">
        <v>369</v>
      </c>
      <c r="V43" s="122" t="s">
        <v>369</v>
      </c>
      <c r="W43" s="122">
        <f t="shared" si="0"/>
        <v>1635</v>
      </c>
      <c r="X43" s="122">
        <f t="shared" si="0"/>
        <v>83187</v>
      </c>
      <c r="Y43" s="122">
        <f t="shared" si="0"/>
        <v>3081</v>
      </c>
    </row>
    <row r="44" spans="1:25" ht="18.75" customHeight="1">
      <c r="A44" s="93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spans="1:25" ht="18.75" customHeight="1">
      <c r="A45" s="79" t="s">
        <v>82</v>
      </c>
      <c r="B45" s="102">
        <v>118</v>
      </c>
      <c r="C45" s="102">
        <v>4974</v>
      </c>
      <c r="D45" s="102">
        <v>417</v>
      </c>
      <c r="E45" s="123" t="s">
        <v>369</v>
      </c>
      <c r="F45" s="123" t="s">
        <v>369</v>
      </c>
      <c r="G45" s="123" t="s">
        <v>369</v>
      </c>
      <c r="H45" s="123" t="s">
        <v>369</v>
      </c>
      <c r="I45" s="123" t="s">
        <v>369</v>
      </c>
      <c r="J45" s="123" t="s">
        <v>369</v>
      </c>
      <c r="K45" s="102">
        <v>136</v>
      </c>
      <c r="L45" s="102">
        <v>1591</v>
      </c>
      <c r="M45" s="102">
        <v>276</v>
      </c>
      <c r="N45" s="102">
        <v>805</v>
      </c>
      <c r="O45" s="102">
        <v>4516</v>
      </c>
      <c r="P45" s="102">
        <v>2350</v>
      </c>
      <c r="Q45" s="102">
        <v>124</v>
      </c>
      <c r="R45" s="102">
        <v>3464</v>
      </c>
      <c r="S45" s="102">
        <v>484</v>
      </c>
      <c r="T45" s="123" t="s">
        <v>369</v>
      </c>
      <c r="U45" s="123" t="s">
        <v>369</v>
      </c>
      <c r="V45" s="123" t="s">
        <v>369</v>
      </c>
      <c r="W45" s="102">
        <v>800</v>
      </c>
      <c r="X45" s="102">
        <v>43200</v>
      </c>
      <c r="Y45" s="102">
        <v>1600</v>
      </c>
    </row>
    <row r="46" spans="1:25" ht="18.75" customHeight="1">
      <c r="A46" s="79" t="s">
        <v>83</v>
      </c>
      <c r="B46" s="123" t="s">
        <v>369</v>
      </c>
      <c r="C46" s="123" t="s">
        <v>369</v>
      </c>
      <c r="D46" s="123" t="s">
        <v>369</v>
      </c>
      <c r="E46" s="102">
        <v>44</v>
      </c>
      <c r="F46" s="102">
        <v>158</v>
      </c>
      <c r="G46" s="102">
        <v>160</v>
      </c>
      <c r="H46" s="123" t="s">
        <v>369</v>
      </c>
      <c r="I46" s="123" t="s">
        <v>369</v>
      </c>
      <c r="J46" s="123" t="s">
        <v>369</v>
      </c>
      <c r="K46" s="123" t="s">
        <v>369</v>
      </c>
      <c r="L46" s="123" t="s">
        <v>369</v>
      </c>
      <c r="M46" s="123" t="s">
        <v>369</v>
      </c>
      <c r="N46" s="123" t="s">
        <v>369</v>
      </c>
      <c r="O46" s="123" t="s">
        <v>369</v>
      </c>
      <c r="P46" s="123" t="s">
        <v>369</v>
      </c>
      <c r="Q46" s="123" t="s">
        <v>369</v>
      </c>
      <c r="R46" s="123" t="s">
        <v>369</v>
      </c>
      <c r="S46" s="123" t="s">
        <v>369</v>
      </c>
      <c r="T46" s="123" t="s">
        <v>369</v>
      </c>
      <c r="U46" s="123" t="s">
        <v>369</v>
      </c>
      <c r="V46" s="123" t="s">
        <v>369</v>
      </c>
      <c r="W46" s="123" t="s">
        <v>369</v>
      </c>
      <c r="X46" s="123" t="s">
        <v>369</v>
      </c>
      <c r="Y46" s="123" t="s">
        <v>369</v>
      </c>
    </row>
    <row r="47" spans="1:25" ht="18.75" customHeight="1">
      <c r="A47" s="79" t="s">
        <v>84</v>
      </c>
      <c r="B47" s="102">
        <v>15</v>
      </c>
      <c r="C47" s="102">
        <v>119</v>
      </c>
      <c r="D47" s="102">
        <v>10</v>
      </c>
      <c r="E47" s="123" t="s">
        <v>369</v>
      </c>
      <c r="F47" s="123" t="s">
        <v>369</v>
      </c>
      <c r="G47" s="123" t="s">
        <v>369</v>
      </c>
      <c r="H47" s="123" t="s">
        <v>369</v>
      </c>
      <c r="I47" s="123" t="s">
        <v>369</v>
      </c>
      <c r="J47" s="123" t="s">
        <v>369</v>
      </c>
      <c r="K47" s="123" t="s">
        <v>369</v>
      </c>
      <c r="L47" s="123" t="s">
        <v>369</v>
      </c>
      <c r="M47" s="123" t="s">
        <v>369</v>
      </c>
      <c r="N47" s="102">
        <v>118</v>
      </c>
      <c r="O47" s="102">
        <v>4172</v>
      </c>
      <c r="P47" s="102">
        <v>2171</v>
      </c>
      <c r="Q47" s="123" t="s">
        <v>369</v>
      </c>
      <c r="R47" s="123" t="s">
        <v>369</v>
      </c>
      <c r="S47" s="123" t="s">
        <v>369</v>
      </c>
      <c r="T47" s="123" t="s">
        <v>369</v>
      </c>
      <c r="U47" s="123" t="s">
        <v>369</v>
      </c>
      <c r="V47" s="123" t="s">
        <v>369</v>
      </c>
      <c r="W47" s="102">
        <v>36</v>
      </c>
      <c r="X47" s="102">
        <v>1431</v>
      </c>
      <c r="Y47" s="102">
        <v>53</v>
      </c>
    </row>
    <row r="48" spans="1:25" ht="18.75" customHeight="1">
      <c r="A48" s="79" t="s">
        <v>85</v>
      </c>
      <c r="B48" s="102">
        <v>10</v>
      </c>
      <c r="C48" s="102">
        <v>119</v>
      </c>
      <c r="D48" s="102">
        <v>10</v>
      </c>
      <c r="E48" s="102">
        <v>290</v>
      </c>
      <c r="F48" s="102">
        <v>6608</v>
      </c>
      <c r="G48" s="102">
        <v>6675</v>
      </c>
      <c r="H48" s="123" t="s">
        <v>369</v>
      </c>
      <c r="I48" s="123" t="s">
        <v>369</v>
      </c>
      <c r="J48" s="123" t="s">
        <v>369</v>
      </c>
      <c r="K48" s="123" t="s">
        <v>369</v>
      </c>
      <c r="L48" s="123" t="s">
        <v>369</v>
      </c>
      <c r="M48" s="123" t="s">
        <v>369</v>
      </c>
      <c r="N48" s="102">
        <v>893</v>
      </c>
      <c r="O48" s="102">
        <v>50243</v>
      </c>
      <c r="P48" s="102">
        <v>26141</v>
      </c>
      <c r="Q48" s="123" t="s">
        <v>369</v>
      </c>
      <c r="R48" s="123" t="s">
        <v>369</v>
      </c>
      <c r="S48" s="123" t="s">
        <v>369</v>
      </c>
      <c r="T48" s="123" t="s">
        <v>369</v>
      </c>
      <c r="U48" s="123" t="s">
        <v>369</v>
      </c>
      <c r="V48" s="123" t="s">
        <v>369</v>
      </c>
      <c r="W48" s="102">
        <v>170</v>
      </c>
      <c r="X48" s="102">
        <v>1539</v>
      </c>
      <c r="Y48" s="102">
        <v>57</v>
      </c>
    </row>
    <row r="49" spans="1:25" ht="18.75" customHeight="1">
      <c r="A49" s="79" t="s">
        <v>86</v>
      </c>
      <c r="B49" s="102">
        <v>7</v>
      </c>
      <c r="C49" s="102">
        <v>59</v>
      </c>
      <c r="D49" s="102">
        <v>5</v>
      </c>
      <c r="E49" s="102">
        <v>1161</v>
      </c>
      <c r="F49" s="102">
        <v>16977</v>
      </c>
      <c r="G49" s="102">
        <v>17149</v>
      </c>
      <c r="H49" s="102">
        <v>632</v>
      </c>
      <c r="I49" s="102">
        <v>47257</v>
      </c>
      <c r="J49" s="102">
        <v>95470</v>
      </c>
      <c r="K49" s="123" t="s">
        <v>369</v>
      </c>
      <c r="L49" s="123" t="s">
        <v>369</v>
      </c>
      <c r="M49" s="123" t="s">
        <v>369</v>
      </c>
      <c r="N49" s="102">
        <v>418</v>
      </c>
      <c r="O49" s="102">
        <v>16709</v>
      </c>
      <c r="P49" s="102">
        <v>8694</v>
      </c>
      <c r="Q49" s="123" t="s">
        <v>369</v>
      </c>
      <c r="R49" s="123" t="s">
        <v>369</v>
      </c>
      <c r="S49" s="123" t="s">
        <v>369</v>
      </c>
      <c r="T49" s="123" t="s">
        <v>369</v>
      </c>
      <c r="U49" s="123" t="s">
        <v>369</v>
      </c>
      <c r="V49" s="123" t="s">
        <v>369</v>
      </c>
      <c r="W49" s="102">
        <v>80</v>
      </c>
      <c r="X49" s="102">
        <v>6480</v>
      </c>
      <c r="Y49" s="102">
        <v>240</v>
      </c>
    </row>
    <row r="50" spans="1:25" ht="18.75" customHeight="1">
      <c r="A50" s="79" t="s">
        <v>87</v>
      </c>
      <c r="B50" s="102">
        <v>160</v>
      </c>
      <c r="C50" s="102">
        <v>2326</v>
      </c>
      <c r="D50" s="102">
        <v>195</v>
      </c>
      <c r="E50" s="123" t="s">
        <v>369</v>
      </c>
      <c r="F50" s="123" t="s">
        <v>369</v>
      </c>
      <c r="G50" s="123" t="s">
        <v>369</v>
      </c>
      <c r="H50" s="123" t="s">
        <v>369</v>
      </c>
      <c r="I50" s="123" t="s">
        <v>369</v>
      </c>
      <c r="J50" s="123" t="s">
        <v>369</v>
      </c>
      <c r="K50" s="123" t="s">
        <v>369</v>
      </c>
      <c r="L50" s="123" t="s">
        <v>369</v>
      </c>
      <c r="M50" s="123" t="s">
        <v>369</v>
      </c>
      <c r="N50" s="102">
        <v>192</v>
      </c>
      <c r="O50" s="102">
        <v>7380</v>
      </c>
      <c r="P50" s="102">
        <v>3840</v>
      </c>
      <c r="Q50" s="123" t="s">
        <v>369</v>
      </c>
      <c r="R50" s="123" t="s">
        <v>369</v>
      </c>
      <c r="S50" s="123" t="s">
        <v>369</v>
      </c>
      <c r="T50" s="123" t="s">
        <v>369</v>
      </c>
      <c r="U50" s="123" t="s">
        <v>369</v>
      </c>
      <c r="V50" s="123" t="s">
        <v>369</v>
      </c>
      <c r="W50" s="123" t="s">
        <v>369</v>
      </c>
      <c r="X50" s="123" t="s">
        <v>369</v>
      </c>
      <c r="Y50" s="123" t="s">
        <v>369</v>
      </c>
    </row>
    <row r="51" spans="1:25" ht="18.75" customHeight="1">
      <c r="A51" s="79" t="s">
        <v>88</v>
      </c>
      <c r="B51" s="102">
        <v>99</v>
      </c>
      <c r="C51" s="102">
        <v>131</v>
      </c>
      <c r="D51" s="102">
        <v>11</v>
      </c>
      <c r="E51" s="102">
        <v>11</v>
      </c>
      <c r="F51" s="102">
        <v>59</v>
      </c>
      <c r="G51" s="102">
        <v>60</v>
      </c>
      <c r="H51" s="123" t="s">
        <v>369</v>
      </c>
      <c r="I51" s="123" t="s">
        <v>369</v>
      </c>
      <c r="J51" s="123" t="s">
        <v>369</v>
      </c>
      <c r="K51" s="123" t="s">
        <v>369</v>
      </c>
      <c r="L51" s="123" t="s">
        <v>369</v>
      </c>
      <c r="M51" s="123" t="s">
        <v>369</v>
      </c>
      <c r="N51" s="102">
        <v>10</v>
      </c>
      <c r="O51" s="123" t="s">
        <v>369</v>
      </c>
      <c r="P51" s="123" t="s">
        <v>369</v>
      </c>
      <c r="Q51" s="123" t="s">
        <v>369</v>
      </c>
      <c r="R51" s="123" t="s">
        <v>369</v>
      </c>
      <c r="S51" s="123" t="s">
        <v>369</v>
      </c>
      <c r="T51" s="123" t="s">
        <v>369</v>
      </c>
      <c r="U51" s="123" t="s">
        <v>369</v>
      </c>
      <c r="V51" s="123" t="s">
        <v>369</v>
      </c>
      <c r="W51" s="102">
        <v>35</v>
      </c>
      <c r="X51" s="102">
        <v>2349</v>
      </c>
      <c r="Y51" s="102">
        <v>87</v>
      </c>
    </row>
    <row r="52" spans="1:25" ht="18.75" customHeight="1">
      <c r="A52" s="79" t="s">
        <v>89</v>
      </c>
      <c r="B52" s="102">
        <v>12</v>
      </c>
      <c r="C52" s="102">
        <v>322</v>
      </c>
      <c r="D52" s="102">
        <v>27</v>
      </c>
      <c r="E52" s="123" t="s">
        <v>369</v>
      </c>
      <c r="F52" s="123" t="s">
        <v>369</v>
      </c>
      <c r="G52" s="123" t="s">
        <v>369</v>
      </c>
      <c r="H52" s="123" t="s">
        <v>369</v>
      </c>
      <c r="I52" s="123" t="s">
        <v>369</v>
      </c>
      <c r="J52" s="123" t="s">
        <v>369</v>
      </c>
      <c r="K52" s="123" t="s">
        <v>369</v>
      </c>
      <c r="L52" s="123" t="s">
        <v>369</v>
      </c>
      <c r="M52" s="123" t="s">
        <v>369</v>
      </c>
      <c r="N52" s="123" t="s">
        <v>369</v>
      </c>
      <c r="O52" s="123" t="s">
        <v>369</v>
      </c>
      <c r="P52" s="123" t="s">
        <v>369</v>
      </c>
      <c r="Q52" s="123" t="s">
        <v>369</v>
      </c>
      <c r="R52" s="123" t="s">
        <v>369</v>
      </c>
      <c r="S52" s="123" t="s">
        <v>369</v>
      </c>
      <c r="T52" s="123" t="s">
        <v>369</v>
      </c>
      <c r="U52" s="123" t="s">
        <v>369</v>
      </c>
      <c r="V52" s="123" t="s">
        <v>369</v>
      </c>
      <c r="W52" s="123" t="s">
        <v>369</v>
      </c>
      <c r="X52" s="123" t="s">
        <v>369</v>
      </c>
      <c r="Y52" s="123" t="s">
        <v>369</v>
      </c>
    </row>
    <row r="53" spans="1:25" ht="18.75" customHeight="1">
      <c r="A53" s="79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W53" s="102"/>
      <c r="X53" s="102"/>
      <c r="Y53" s="102"/>
    </row>
    <row r="54" spans="1:25" ht="18.75" customHeight="1">
      <c r="A54" s="79" t="s">
        <v>90</v>
      </c>
      <c r="B54" s="102">
        <v>1</v>
      </c>
      <c r="C54" s="102">
        <v>119</v>
      </c>
      <c r="D54" s="102">
        <v>10</v>
      </c>
      <c r="E54" s="123" t="s">
        <v>369</v>
      </c>
      <c r="F54" s="123" t="s">
        <v>369</v>
      </c>
      <c r="G54" s="123" t="s">
        <v>369</v>
      </c>
      <c r="H54" s="123" t="s">
        <v>369</v>
      </c>
      <c r="I54" s="123" t="s">
        <v>369</v>
      </c>
      <c r="J54" s="123" t="s">
        <v>369</v>
      </c>
      <c r="K54" s="123" t="s">
        <v>369</v>
      </c>
      <c r="L54" s="123" t="s">
        <v>369</v>
      </c>
      <c r="M54" s="123" t="s">
        <v>369</v>
      </c>
      <c r="N54" s="123" t="s">
        <v>369</v>
      </c>
      <c r="O54" s="123" t="s">
        <v>369</v>
      </c>
      <c r="P54" s="123" t="s">
        <v>369</v>
      </c>
      <c r="Q54" s="123" t="s">
        <v>369</v>
      </c>
      <c r="R54" s="123" t="s">
        <v>369</v>
      </c>
      <c r="S54" s="123" t="s">
        <v>369</v>
      </c>
      <c r="T54" s="123" t="s">
        <v>369</v>
      </c>
      <c r="U54" s="123" t="s">
        <v>369</v>
      </c>
      <c r="V54" s="123" t="s">
        <v>369</v>
      </c>
      <c r="W54" s="123" t="s">
        <v>369</v>
      </c>
      <c r="X54" s="123" t="s">
        <v>369</v>
      </c>
      <c r="Y54" s="123" t="s">
        <v>369</v>
      </c>
    </row>
    <row r="55" spans="1:25" ht="18.75" customHeight="1">
      <c r="A55" s="80" t="s">
        <v>91</v>
      </c>
      <c r="B55" s="102">
        <v>13</v>
      </c>
      <c r="C55" s="102">
        <v>143</v>
      </c>
      <c r="D55" s="102">
        <v>12</v>
      </c>
      <c r="E55" s="123" t="s">
        <v>369</v>
      </c>
      <c r="F55" s="123" t="s">
        <v>369</v>
      </c>
      <c r="G55" s="123" t="s">
        <v>369</v>
      </c>
      <c r="H55" s="123" t="s">
        <v>369</v>
      </c>
      <c r="I55" s="123" t="s">
        <v>369</v>
      </c>
      <c r="J55" s="123" t="s">
        <v>369</v>
      </c>
      <c r="K55" s="123" t="s">
        <v>369</v>
      </c>
      <c r="L55" s="123" t="s">
        <v>369</v>
      </c>
      <c r="M55" s="123" t="s">
        <v>369</v>
      </c>
      <c r="N55" s="102">
        <v>40</v>
      </c>
      <c r="O55" s="123" t="s">
        <v>369</v>
      </c>
      <c r="P55" s="123" t="s">
        <v>369</v>
      </c>
      <c r="Q55" s="102">
        <v>20</v>
      </c>
      <c r="R55" s="102">
        <v>608</v>
      </c>
      <c r="S55" s="102">
        <v>85</v>
      </c>
      <c r="T55" s="123" t="s">
        <v>369</v>
      </c>
      <c r="U55" s="123" t="s">
        <v>369</v>
      </c>
      <c r="V55" s="123" t="s">
        <v>369</v>
      </c>
      <c r="W55" s="102">
        <v>10</v>
      </c>
      <c r="X55" s="102">
        <v>675</v>
      </c>
      <c r="Y55" s="102">
        <v>25</v>
      </c>
    </row>
    <row r="56" spans="1:25" ht="18.75" customHeight="1">
      <c r="A56" s="80" t="s">
        <v>92</v>
      </c>
      <c r="B56" s="102">
        <v>41</v>
      </c>
      <c r="C56" s="102">
        <v>131</v>
      </c>
      <c r="D56" s="102">
        <v>11</v>
      </c>
      <c r="E56" s="123" t="s">
        <v>369</v>
      </c>
      <c r="F56" s="123" t="s">
        <v>369</v>
      </c>
      <c r="G56" s="123" t="s">
        <v>369</v>
      </c>
      <c r="H56" s="123" t="s">
        <v>369</v>
      </c>
      <c r="I56" s="123" t="s">
        <v>369</v>
      </c>
      <c r="J56" s="123" t="s">
        <v>369</v>
      </c>
      <c r="K56" s="123" t="s">
        <v>369</v>
      </c>
      <c r="L56" s="123" t="s">
        <v>369</v>
      </c>
      <c r="M56" s="123" t="s">
        <v>369</v>
      </c>
      <c r="N56" s="102">
        <v>15</v>
      </c>
      <c r="O56" s="123" t="s">
        <v>369</v>
      </c>
      <c r="P56" s="123" t="s">
        <v>369</v>
      </c>
      <c r="Q56" s="123" t="s">
        <v>369</v>
      </c>
      <c r="R56" s="123" t="s">
        <v>369</v>
      </c>
      <c r="S56" s="123" t="s">
        <v>369</v>
      </c>
      <c r="T56" s="123" t="s">
        <v>369</v>
      </c>
      <c r="U56" s="123" t="s">
        <v>369</v>
      </c>
      <c r="V56" s="123" t="s">
        <v>369</v>
      </c>
      <c r="W56" s="102">
        <v>60</v>
      </c>
      <c r="X56" s="102">
        <v>3321</v>
      </c>
      <c r="Y56" s="102">
        <v>123</v>
      </c>
    </row>
    <row r="57" spans="1:25" ht="18.75" customHeight="1">
      <c r="A57" s="80" t="s">
        <v>93</v>
      </c>
      <c r="B57" s="91">
        <v>217</v>
      </c>
      <c r="C57" s="91">
        <v>10033</v>
      </c>
      <c r="D57" s="91">
        <v>841</v>
      </c>
      <c r="E57" s="123" t="s">
        <v>369</v>
      </c>
      <c r="F57" s="123" t="s">
        <v>369</v>
      </c>
      <c r="G57" s="123" t="s">
        <v>369</v>
      </c>
      <c r="H57" s="91">
        <v>35</v>
      </c>
      <c r="I57" s="91">
        <v>683</v>
      </c>
      <c r="J57" s="91">
        <v>1380</v>
      </c>
      <c r="K57" s="91">
        <v>45</v>
      </c>
      <c r="L57" s="91">
        <v>680</v>
      </c>
      <c r="M57" s="91">
        <v>118</v>
      </c>
      <c r="N57" s="91">
        <v>473</v>
      </c>
      <c r="O57" s="91">
        <v>9896</v>
      </c>
      <c r="P57" s="91">
        <v>5149</v>
      </c>
      <c r="Q57" s="123" t="s">
        <v>369</v>
      </c>
      <c r="R57" s="123" t="s">
        <v>369</v>
      </c>
      <c r="S57" s="123" t="s">
        <v>369</v>
      </c>
      <c r="T57" s="123" t="s">
        <v>369</v>
      </c>
      <c r="U57" s="123" t="s">
        <v>369</v>
      </c>
      <c r="V57" s="123" t="s">
        <v>369</v>
      </c>
      <c r="W57" s="91">
        <v>10</v>
      </c>
      <c r="X57" s="91">
        <v>675</v>
      </c>
      <c r="Y57" s="91">
        <v>25</v>
      </c>
    </row>
    <row r="58" spans="1:25" ht="18.75" customHeight="1">
      <c r="A58" s="80" t="s">
        <v>94</v>
      </c>
      <c r="B58" s="91">
        <v>630</v>
      </c>
      <c r="C58" s="91">
        <v>9400</v>
      </c>
      <c r="D58" s="91">
        <v>788</v>
      </c>
      <c r="E58" s="91">
        <v>60</v>
      </c>
      <c r="F58" s="91">
        <v>712</v>
      </c>
      <c r="G58" s="91">
        <v>720</v>
      </c>
      <c r="H58" s="123" t="s">
        <v>369</v>
      </c>
      <c r="I58" s="123" t="s">
        <v>369</v>
      </c>
      <c r="J58" s="123" t="s">
        <v>369</v>
      </c>
      <c r="K58" s="91">
        <v>21</v>
      </c>
      <c r="L58" s="91">
        <v>12108</v>
      </c>
      <c r="M58" s="91">
        <v>2100</v>
      </c>
      <c r="N58" s="91">
        <v>178</v>
      </c>
      <c r="O58" s="91">
        <v>7411</v>
      </c>
      <c r="P58" s="91">
        <v>3856</v>
      </c>
      <c r="Q58" s="91">
        <v>20</v>
      </c>
      <c r="R58" s="91">
        <v>558</v>
      </c>
      <c r="S58" s="91">
        <v>78</v>
      </c>
      <c r="T58" s="123" t="s">
        <v>369</v>
      </c>
      <c r="U58" s="123" t="s">
        <v>369</v>
      </c>
      <c r="V58" s="123" t="s">
        <v>369</v>
      </c>
      <c r="W58" s="91">
        <v>99</v>
      </c>
      <c r="X58" s="91">
        <v>6183</v>
      </c>
      <c r="Y58" s="91">
        <v>229</v>
      </c>
    </row>
    <row r="59" spans="1:25" ht="18.75" customHeight="1">
      <c r="A59" s="80" t="s">
        <v>95</v>
      </c>
      <c r="B59" s="91">
        <v>243</v>
      </c>
      <c r="C59" s="91">
        <v>11810</v>
      </c>
      <c r="D59" s="91">
        <v>990</v>
      </c>
      <c r="E59" s="91">
        <v>20</v>
      </c>
      <c r="F59" s="91">
        <v>178</v>
      </c>
      <c r="G59" s="91">
        <v>180</v>
      </c>
      <c r="H59" s="123" t="s">
        <v>369</v>
      </c>
      <c r="I59" s="123" t="s">
        <v>369</v>
      </c>
      <c r="J59" s="123" t="s">
        <v>369</v>
      </c>
      <c r="K59" s="123" t="s">
        <v>369</v>
      </c>
      <c r="L59" s="123" t="s">
        <v>369</v>
      </c>
      <c r="M59" s="123" t="s">
        <v>369</v>
      </c>
      <c r="N59" s="91">
        <v>25</v>
      </c>
      <c r="O59" s="91">
        <v>807</v>
      </c>
      <c r="P59" s="91">
        <v>420</v>
      </c>
      <c r="Q59" s="91">
        <v>10</v>
      </c>
      <c r="R59" s="91">
        <v>322</v>
      </c>
      <c r="S59" s="91">
        <v>45</v>
      </c>
      <c r="T59" s="123" t="s">
        <v>369</v>
      </c>
      <c r="U59" s="123" t="s">
        <v>369</v>
      </c>
      <c r="V59" s="123" t="s">
        <v>369</v>
      </c>
      <c r="W59" s="91">
        <v>45</v>
      </c>
      <c r="X59" s="91">
        <v>1269</v>
      </c>
      <c r="Y59" s="91">
        <v>47</v>
      </c>
    </row>
    <row r="60" spans="1:25" ht="18.75" customHeight="1">
      <c r="A60" s="79" t="s">
        <v>96</v>
      </c>
      <c r="B60" s="91">
        <v>7</v>
      </c>
      <c r="C60" s="91">
        <v>143</v>
      </c>
      <c r="D60" s="91">
        <v>12</v>
      </c>
      <c r="E60" s="91">
        <v>514</v>
      </c>
      <c r="F60" s="91">
        <v>4467</v>
      </c>
      <c r="G60" s="91">
        <v>4513</v>
      </c>
      <c r="H60" s="123" t="s">
        <v>369</v>
      </c>
      <c r="I60" s="123" t="s">
        <v>369</v>
      </c>
      <c r="J60" s="123" t="s">
        <v>369</v>
      </c>
      <c r="K60" s="123" t="s">
        <v>369</v>
      </c>
      <c r="L60" s="123" t="s">
        <v>369</v>
      </c>
      <c r="M60" s="123" t="s">
        <v>369</v>
      </c>
      <c r="N60" s="91">
        <v>170</v>
      </c>
      <c r="O60" s="91">
        <v>3863</v>
      </c>
      <c r="P60" s="91">
        <v>2010</v>
      </c>
      <c r="Q60" s="123" t="s">
        <v>369</v>
      </c>
      <c r="R60" s="123" t="s">
        <v>369</v>
      </c>
      <c r="S60" s="123" t="s">
        <v>369</v>
      </c>
      <c r="T60" s="123" t="s">
        <v>369</v>
      </c>
      <c r="U60" s="123" t="s">
        <v>369</v>
      </c>
      <c r="V60" s="123" t="s">
        <v>369</v>
      </c>
      <c r="W60" s="91">
        <v>270</v>
      </c>
      <c r="X60" s="91">
        <v>14175</v>
      </c>
      <c r="Y60" s="91">
        <v>525</v>
      </c>
    </row>
    <row r="61" spans="1:25" ht="18.75" customHeight="1">
      <c r="A61" s="79" t="s">
        <v>97</v>
      </c>
      <c r="B61" s="91">
        <v>3</v>
      </c>
      <c r="C61" s="91">
        <v>23</v>
      </c>
      <c r="D61" s="91">
        <v>2</v>
      </c>
      <c r="E61" s="91">
        <v>303</v>
      </c>
      <c r="F61" s="91">
        <v>6048</v>
      </c>
      <c r="G61" s="91">
        <v>6110</v>
      </c>
      <c r="H61" s="123" t="s">
        <v>369</v>
      </c>
      <c r="I61" s="123" t="s">
        <v>369</v>
      </c>
      <c r="J61" s="123" t="s">
        <v>369</v>
      </c>
      <c r="K61" s="123" t="s">
        <v>369</v>
      </c>
      <c r="L61" s="123" t="s">
        <v>369</v>
      </c>
      <c r="M61" s="123" t="s">
        <v>369</v>
      </c>
      <c r="N61" s="91">
        <v>15</v>
      </c>
      <c r="O61" s="91">
        <v>1153</v>
      </c>
      <c r="P61" s="91">
        <v>600</v>
      </c>
      <c r="Q61" s="123" t="s">
        <v>369</v>
      </c>
      <c r="R61" s="123" t="s">
        <v>369</v>
      </c>
      <c r="S61" s="123" t="s">
        <v>369</v>
      </c>
      <c r="T61" s="123" t="s">
        <v>369</v>
      </c>
      <c r="U61" s="123" t="s">
        <v>369</v>
      </c>
      <c r="V61" s="123" t="s">
        <v>369</v>
      </c>
      <c r="W61" s="91">
        <v>20</v>
      </c>
      <c r="X61" s="91">
        <v>1890</v>
      </c>
      <c r="Y61" s="91">
        <v>70</v>
      </c>
    </row>
    <row r="62" spans="1:25" ht="18.75" customHeight="1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ht="18.75" customHeight="1">
      <c r="A63" s="107" t="s">
        <v>360</v>
      </c>
    </row>
  </sheetData>
  <sheetProtection/>
  <mergeCells count="197">
    <mergeCell ref="M31:N31"/>
    <mergeCell ref="R31:S31"/>
    <mergeCell ref="W31:X31"/>
    <mergeCell ref="R30:S30"/>
    <mergeCell ref="W30:X30"/>
    <mergeCell ref="C30:D30"/>
    <mergeCell ref="E30:F30"/>
    <mergeCell ref="H30:I30"/>
    <mergeCell ref="K30:L30"/>
    <mergeCell ref="C29:D29"/>
    <mergeCell ref="E29:F29"/>
    <mergeCell ref="H29:I29"/>
    <mergeCell ref="K29:L29"/>
    <mergeCell ref="W29:X29"/>
    <mergeCell ref="C31:D31"/>
    <mergeCell ref="E31:F31"/>
    <mergeCell ref="M30:N30"/>
    <mergeCell ref="H31:I31"/>
    <mergeCell ref="K31:L31"/>
    <mergeCell ref="K28:L28"/>
    <mergeCell ref="M28:N28"/>
    <mergeCell ref="R28:S28"/>
    <mergeCell ref="W28:X28"/>
    <mergeCell ref="M29:N29"/>
    <mergeCell ref="R29:S29"/>
    <mergeCell ref="C28:D28"/>
    <mergeCell ref="E28:F28"/>
    <mergeCell ref="W25:X25"/>
    <mergeCell ref="R26:S26"/>
    <mergeCell ref="W26:X26"/>
    <mergeCell ref="M27:N27"/>
    <mergeCell ref="R27:S27"/>
    <mergeCell ref="W27:X27"/>
    <mergeCell ref="R25:S25"/>
    <mergeCell ref="H28:I28"/>
    <mergeCell ref="W23:X23"/>
    <mergeCell ref="E25:F25"/>
    <mergeCell ref="C27:D27"/>
    <mergeCell ref="E27:F27"/>
    <mergeCell ref="H27:I27"/>
    <mergeCell ref="M23:N23"/>
    <mergeCell ref="C26:D26"/>
    <mergeCell ref="E26:F26"/>
    <mergeCell ref="H26:I26"/>
    <mergeCell ref="K26:L26"/>
    <mergeCell ref="H23:I23"/>
    <mergeCell ref="A31:B31"/>
    <mergeCell ref="A32:B32"/>
    <mergeCell ref="A29:B29"/>
    <mergeCell ref="M25:N25"/>
    <mergeCell ref="K25:L25"/>
    <mergeCell ref="M26:N26"/>
    <mergeCell ref="C25:D25"/>
    <mergeCell ref="H25:I25"/>
    <mergeCell ref="K27:L27"/>
    <mergeCell ref="C24:D24"/>
    <mergeCell ref="M22:N22"/>
    <mergeCell ref="R22:S22"/>
    <mergeCell ref="W22:X22"/>
    <mergeCell ref="M24:N24"/>
    <mergeCell ref="E24:F24"/>
    <mergeCell ref="H24:I24"/>
    <mergeCell ref="K24:L24"/>
    <mergeCell ref="R23:S23"/>
    <mergeCell ref="R24:S24"/>
    <mergeCell ref="M21:N21"/>
    <mergeCell ref="R21:S21"/>
    <mergeCell ref="C22:D22"/>
    <mergeCell ref="E22:F22"/>
    <mergeCell ref="H22:I22"/>
    <mergeCell ref="K22:L22"/>
    <mergeCell ref="A3:X3"/>
    <mergeCell ref="C21:D21"/>
    <mergeCell ref="E21:F21"/>
    <mergeCell ref="H21:I21"/>
    <mergeCell ref="K21:L21"/>
    <mergeCell ref="W19:X19"/>
    <mergeCell ref="C20:D20"/>
    <mergeCell ref="E20:F20"/>
    <mergeCell ref="H20:I20"/>
    <mergeCell ref="K20:L20"/>
    <mergeCell ref="M20:N20"/>
    <mergeCell ref="R20:S20"/>
    <mergeCell ref="W20:X20"/>
    <mergeCell ref="W18:X18"/>
    <mergeCell ref="M19:N19"/>
    <mergeCell ref="R19:S19"/>
    <mergeCell ref="M18:N18"/>
    <mergeCell ref="R18:S18"/>
    <mergeCell ref="C19:D19"/>
    <mergeCell ref="E19:F19"/>
    <mergeCell ref="H19:I19"/>
    <mergeCell ref="K19:L19"/>
    <mergeCell ref="E18:F18"/>
    <mergeCell ref="H18:I18"/>
    <mergeCell ref="K18:L18"/>
    <mergeCell ref="C17:D17"/>
    <mergeCell ref="E17:F17"/>
    <mergeCell ref="H17:I17"/>
    <mergeCell ref="K17:L17"/>
    <mergeCell ref="M17:N17"/>
    <mergeCell ref="R17:S17"/>
    <mergeCell ref="H16:I16"/>
    <mergeCell ref="K16:L16"/>
    <mergeCell ref="M16:N16"/>
    <mergeCell ref="R16:S16"/>
    <mergeCell ref="E15:F15"/>
    <mergeCell ref="H15:I15"/>
    <mergeCell ref="K15:L15"/>
    <mergeCell ref="R15:S15"/>
    <mergeCell ref="C16:D16"/>
    <mergeCell ref="W11:X11"/>
    <mergeCell ref="R12:S12"/>
    <mergeCell ref="W12:X12"/>
    <mergeCell ref="R13:S13"/>
    <mergeCell ref="E14:F14"/>
    <mergeCell ref="H14:I14"/>
    <mergeCell ref="W14:X14"/>
    <mergeCell ref="K12:L12"/>
    <mergeCell ref="M12:N12"/>
    <mergeCell ref="A17:B17"/>
    <mergeCell ref="A28:B28"/>
    <mergeCell ref="A22:B22"/>
    <mergeCell ref="A23:B23"/>
    <mergeCell ref="W13:X13"/>
    <mergeCell ref="E13:F13"/>
    <mergeCell ref="H13:I13"/>
    <mergeCell ref="K13:L13"/>
    <mergeCell ref="M13:N13"/>
    <mergeCell ref="W15:X15"/>
    <mergeCell ref="A24:B24"/>
    <mergeCell ref="A27:B27"/>
    <mergeCell ref="A20:B20"/>
    <mergeCell ref="A21:B21"/>
    <mergeCell ref="A30:B30"/>
    <mergeCell ref="C11:D11"/>
    <mergeCell ref="C12:D12"/>
    <mergeCell ref="C13:D13"/>
    <mergeCell ref="C15:D15"/>
    <mergeCell ref="C18:D18"/>
    <mergeCell ref="V9:X9"/>
    <mergeCell ref="V8:X8"/>
    <mergeCell ref="A5:X5"/>
    <mergeCell ref="E7:L7"/>
    <mergeCell ref="C7:D10"/>
    <mergeCell ref="V7:X7"/>
    <mergeCell ref="M7:U7"/>
    <mergeCell ref="M8:N10"/>
    <mergeCell ref="O9:Q9"/>
    <mergeCell ref="R9:S9"/>
    <mergeCell ref="T9:U9"/>
    <mergeCell ref="T8:U8"/>
    <mergeCell ref="E9:F9"/>
    <mergeCell ref="G9:I9"/>
    <mergeCell ref="J9:L9"/>
    <mergeCell ref="E8:L8"/>
    <mergeCell ref="O8:S8"/>
    <mergeCell ref="R10:S10"/>
    <mergeCell ref="W10:X10"/>
    <mergeCell ref="E10:F10"/>
    <mergeCell ref="E40:G40"/>
    <mergeCell ref="A12:B12"/>
    <mergeCell ref="K40:M40"/>
    <mergeCell ref="A18:B18"/>
    <mergeCell ref="A11:B11"/>
    <mergeCell ref="A13:B13"/>
    <mergeCell ref="A14:B14"/>
    <mergeCell ref="W40:Y40"/>
    <mergeCell ref="W16:X16"/>
    <mergeCell ref="W17:X17"/>
    <mergeCell ref="A38:Y38"/>
    <mergeCell ref="E23:F23"/>
    <mergeCell ref="N40:P40"/>
    <mergeCell ref="Q40:S40"/>
    <mergeCell ref="T40:V40"/>
    <mergeCell ref="B40:D40"/>
    <mergeCell ref="A40:A41"/>
    <mergeCell ref="H40:J40"/>
    <mergeCell ref="A19:B19"/>
    <mergeCell ref="A25:B25"/>
    <mergeCell ref="A26:B26"/>
    <mergeCell ref="M15:N15"/>
    <mergeCell ref="A7:B10"/>
    <mergeCell ref="H10:I10"/>
    <mergeCell ref="K10:L10"/>
    <mergeCell ref="A16:B16"/>
    <mergeCell ref="A15:B15"/>
    <mergeCell ref="W24:X24"/>
    <mergeCell ref="E32:F32"/>
    <mergeCell ref="M11:N11"/>
    <mergeCell ref="H11:I11"/>
    <mergeCell ref="K11:L11"/>
    <mergeCell ref="E11:F11"/>
    <mergeCell ref="E12:F12"/>
    <mergeCell ref="H12:I12"/>
    <mergeCell ref="W21:X21"/>
    <mergeCell ref="E16:F1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SheetLayoutView="75" zoomScalePageLayoutView="0" workbookViewId="0" topLeftCell="A1">
      <selection activeCell="A13" sqref="A13:B13"/>
    </sheetView>
  </sheetViews>
  <sheetFormatPr defaultColWidth="10.59765625" defaultRowHeight="15"/>
  <cols>
    <col min="1" max="1" width="10.59765625" style="5" customWidth="1"/>
    <col min="2" max="21" width="14.59765625" style="5" customWidth="1"/>
    <col min="22" max="25" width="9.09765625" style="5" customWidth="1"/>
    <col min="26" max="16384" width="10.59765625" style="5" customWidth="1"/>
  </cols>
  <sheetData>
    <row r="1" spans="1:25" s="2" customFormat="1" ht="21.75" customHeight="1">
      <c r="A1" s="1" t="s">
        <v>392</v>
      </c>
      <c r="Q1" s="3" t="s">
        <v>393</v>
      </c>
      <c r="S1" s="3"/>
      <c r="Y1" s="3"/>
    </row>
    <row r="2" spans="1:25" s="2" customFormat="1" ht="21.75" customHeight="1">
      <c r="A2" s="1"/>
      <c r="Q2" s="3"/>
      <c r="S2" s="3"/>
      <c r="Y2" s="3"/>
    </row>
    <row r="3" spans="1:24" ht="15.75" customHeight="1">
      <c r="A3" s="447" t="s">
        <v>383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20"/>
      <c r="S3" s="20"/>
      <c r="T3" s="20"/>
      <c r="U3" s="20"/>
      <c r="V3" s="20"/>
      <c r="W3" s="20"/>
      <c r="X3" s="20"/>
    </row>
    <row r="4" spans="1:24" ht="15.7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L4" s="20"/>
      <c r="M4" s="20"/>
      <c r="N4" s="20"/>
      <c r="P4" s="20"/>
      <c r="Q4" s="128" t="s">
        <v>390</v>
      </c>
      <c r="R4" s="20"/>
      <c r="S4" s="58"/>
      <c r="T4" s="20"/>
      <c r="U4" s="20"/>
      <c r="V4" s="20"/>
      <c r="W4" s="29"/>
      <c r="X4" s="20"/>
    </row>
    <row r="5" spans="1:17" ht="15.75" customHeight="1">
      <c r="A5" s="436" t="s">
        <v>394</v>
      </c>
      <c r="B5" s="427" t="s">
        <v>388</v>
      </c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</row>
    <row r="6" spans="1:17" ht="15.75" customHeight="1">
      <c r="A6" s="437"/>
      <c r="B6" s="439" t="s">
        <v>381</v>
      </c>
      <c r="C6" s="440"/>
      <c r="D6" s="403" t="s">
        <v>384</v>
      </c>
      <c r="E6" s="426"/>
      <c r="F6" s="426"/>
      <c r="G6" s="426"/>
      <c r="H6" s="426"/>
      <c r="I6" s="426"/>
      <c r="J6" s="426"/>
      <c r="K6" s="435"/>
      <c r="L6" s="441" t="s">
        <v>389</v>
      </c>
      <c r="M6" s="442"/>
      <c r="N6" s="442"/>
      <c r="O6" s="442"/>
      <c r="P6" s="442"/>
      <c r="Q6" s="442"/>
    </row>
    <row r="7" spans="1:17" ht="15.75" customHeight="1">
      <c r="A7" s="437"/>
      <c r="B7" s="432"/>
      <c r="C7" s="438"/>
      <c r="D7" s="443" t="s">
        <v>378</v>
      </c>
      <c r="E7" s="433" t="s">
        <v>128</v>
      </c>
      <c r="F7" s="403" t="s">
        <v>387</v>
      </c>
      <c r="G7" s="435"/>
      <c r="H7" s="403" t="s">
        <v>385</v>
      </c>
      <c r="I7" s="435"/>
      <c r="J7" s="444" t="s">
        <v>386</v>
      </c>
      <c r="K7" s="445"/>
      <c r="L7" s="443" t="s">
        <v>378</v>
      </c>
      <c r="M7" s="433" t="s">
        <v>128</v>
      </c>
      <c r="N7" s="425" t="s">
        <v>131</v>
      </c>
      <c r="O7" s="426"/>
      <c r="P7" s="425" t="s">
        <v>132</v>
      </c>
      <c r="Q7" s="426"/>
    </row>
    <row r="8" spans="1:17" ht="15.75" customHeight="1">
      <c r="A8" s="438"/>
      <c r="B8" s="120" t="s">
        <v>378</v>
      </c>
      <c r="C8" s="27" t="s">
        <v>128</v>
      </c>
      <c r="D8" s="434"/>
      <c r="E8" s="434"/>
      <c r="F8" s="120" t="s">
        <v>378</v>
      </c>
      <c r="G8" s="27" t="s">
        <v>128</v>
      </c>
      <c r="H8" s="120" t="s">
        <v>378</v>
      </c>
      <c r="I8" s="27" t="s">
        <v>128</v>
      </c>
      <c r="J8" s="120" t="s">
        <v>378</v>
      </c>
      <c r="K8" s="28" t="s">
        <v>128</v>
      </c>
      <c r="L8" s="434"/>
      <c r="M8" s="434"/>
      <c r="N8" s="120" t="s">
        <v>378</v>
      </c>
      <c r="O8" s="28" t="s">
        <v>128</v>
      </c>
      <c r="P8" s="120" t="s">
        <v>378</v>
      </c>
      <c r="Q8" s="28" t="s">
        <v>128</v>
      </c>
    </row>
    <row r="9" spans="1:17" ht="15.75" customHeight="1">
      <c r="A9" s="22"/>
      <c r="C9" s="14"/>
      <c r="K9" s="14"/>
      <c r="L9" s="7"/>
      <c r="M9" s="7"/>
      <c r="N9" s="14"/>
      <c r="O9" s="14"/>
      <c r="P9" s="14"/>
      <c r="Q9" s="14"/>
    </row>
    <row r="10" spans="1:17" ht="15.75" customHeight="1">
      <c r="A10" s="66" t="s">
        <v>320</v>
      </c>
      <c r="B10" s="45">
        <v>31200</v>
      </c>
      <c r="C10" s="46">
        <v>6650</v>
      </c>
      <c r="D10" s="45">
        <v>9090</v>
      </c>
      <c r="E10" s="45">
        <v>2670</v>
      </c>
      <c r="F10" s="45">
        <v>8660</v>
      </c>
      <c r="G10" s="45">
        <v>2420</v>
      </c>
      <c r="H10" s="45">
        <v>85</v>
      </c>
      <c r="I10" s="45">
        <v>46</v>
      </c>
      <c r="J10" s="45">
        <v>297</v>
      </c>
      <c r="K10" s="46">
        <v>193</v>
      </c>
      <c r="L10" s="46">
        <v>18300</v>
      </c>
      <c r="M10" s="46">
        <v>3680</v>
      </c>
      <c r="N10" s="59">
        <v>10200</v>
      </c>
      <c r="O10" s="59">
        <v>2240</v>
      </c>
      <c r="P10" s="59">
        <v>7590</v>
      </c>
      <c r="Q10" s="59">
        <v>1340</v>
      </c>
    </row>
    <row r="11" spans="1:17" ht="15.75" customHeight="1">
      <c r="A11" s="65" t="s">
        <v>319</v>
      </c>
      <c r="B11" s="45">
        <v>30100</v>
      </c>
      <c r="C11" s="46">
        <v>5530</v>
      </c>
      <c r="D11" s="45">
        <v>8930</v>
      </c>
      <c r="E11" s="45">
        <v>1880</v>
      </c>
      <c r="F11" s="45">
        <v>8820</v>
      </c>
      <c r="G11" s="45">
        <v>1690</v>
      </c>
      <c r="H11" s="45">
        <v>57</v>
      </c>
      <c r="I11" s="45">
        <v>44</v>
      </c>
      <c r="J11" s="123" t="s">
        <v>369</v>
      </c>
      <c r="K11" s="116" t="s">
        <v>369</v>
      </c>
      <c r="L11" s="46">
        <v>18000</v>
      </c>
      <c r="M11" s="46">
        <v>3330</v>
      </c>
      <c r="N11" s="59">
        <v>11300</v>
      </c>
      <c r="O11" s="59">
        <v>2580</v>
      </c>
      <c r="P11" s="59">
        <v>6370</v>
      </c>
      <c r="Q11" s="59">
        <v>680</v>
      </c>
    </row>
    <row r="12" spans="1:17" ht="15.75" customHeight="1">
      <c r="A12" s="65" t="s">
        <v>278</v>
      </c>
      <c r="B12" s="45">
        <v>53800</v>
      </c>
      <c r="C12" s="46">
        <v>26000</v>
      </c>
      <c r="D12" s="45">
        <v>19600</v>
      </c>
      <c r="E12" s="45">
        <v>6710</v>
      </c>
      <c r="F12" s="45">
        <v>2810</v>
      </c>
      <c r="G12" s="45">
        <v>994</v>
      </c>
      <c r="H12" s="45">
        <v>0</v>
      </c>
      <c r="I12" s="45">
        <v>0</v>
      </c>
      <c r="J12" s="45">
        <v>16800</v>
      </c>
      <c r="K12" s="46">
        <v>5720</v>
      </c>
      <c r="L12" s="46">
        <v>30500</v>
      </c>
      <c r="M12" s="46">
        <v>19000</v>
      </c>
      <c r="N12" s="59">
        <v>26700</v>
      </c>
      <c r="O12" s="59">
        <v>18600</v>
      </c>
      <c r="P12" s="59">
        <v>3690</v>
      </c>
      <c r="Q12" s="59">
        <v>379</v>
      </c>
    </row>
    <row r="13" spans="1:17" ht="15.75" customHeight="1">
      <c r="A13" s="65" t="s">
        <v>275</v>
      </c>
      <c r="B13" s="45">
        <v>19900</v>
      </c>
      <c r="C13" s="46">
        <v>5130</v>
      </c>
      <c r="D13" s="45">
        <v>2400</v>
      </c>
      <c r="E13" s="45">
        <v>746</v>
      </c>
      <c r="F13" s="45">
        <v>1780</v>
      </c>
      <c r="G13" s="45">
        <v>533</v>
      </c>
      <c r="H13" s="45">
        <v>413</v>
      </c>
      <c r="I13" s="45">
        <v>130</v>
      </c>
      <c r="J13" s="45">
        <v>200</v>
      </c>
      <c r="K13" s="46">
        <v>80</v>
      </c>
      <c r="L13" s="46">
        <v>13400</v>
      </c>
      <c r="M13" s="46">
        <v>4130</v>
      </c>
      <c r="N13" s="59">
        <v>10400</v>
      </c>
      <c r="O13" s="59">
        <v>3760</v>
      </c>
      <c r="P13" s="59">
        <v>2800</v>
      </c>
      <c r="Q13" s="59">
        <v>349</v>
      </c>
    </row>
    <row r="14" spans="1:17" ht="15.75" customHeight="1">
      <c r="A14" s="106" t="s">
        <v>391</v>
      </c>
      <c r="B14" s="122">
        <v>23700</v>
      </c>
      <c r="C14" s="110">
        <v>8180</v>
      </c>
      <c r="D14" s="122">
        <v>11500</v>
      </c>
      <c r="E14" s="122">
        <v>6770</v>
      </c>
      <c r="F14" s="122">
        <v>6680</v>
      </c>
      <c r="G14" s="122">
        <v>3950</v>
      </c>
      <c r="H14" s="122">
        <v>4640</v>
      </c>
      <c r="I14" s="122">
        <v>2620</v>
      </c>
      <c r="J14" s="122" t="s">
        <v>369</v>
      </c>
      <c r="K14" s="110" t="s">
        <v>369</v>
      </c>
      <c r="L14" s="110">
        <v>8840</v>
      </c>
      <c r="M14" s="110">
        <v>1270</v>
      </c>
      <c r="N14" s="129">
        <v>4860</v>
      </c>
      <c r="O14" s="129">
        <v>824</v>
      </c>
      <c r="P14" s="129">
        <v>1990</v>
      </c>
      <c r="Q14" s="129">
        <v>225</v>
      </c>
    </row>
    <row r="15" spans="1:17" ht="15.75" customHeight="1">
      <c r="A15" s="16"/>
      <c r="B15" s="45"/>
      <c r="C15" s="46"/>
      <c r="D15" s="45"/>
      <c r="E15" s="45"/>
      <c r="F15" s="45"/>
      <c r="G15" s="45"/>
      <c r="H15" s="45"/>
      <c r="I15" s="45"/>
      <c r="J15" s="45"/>
      <c r="K15" s="46"/>
      <c r="L15" s="46"/>
      <c r="M15" s="46"/>
      <c r="N15" s="59"/>
      <c r="O15" s="59"/>
      <c r="P15" s="59"/>
      <c r="Q15" s="59"/>
    </row>
    <row r="16" spans="1:17" ht="15.75" customHeight="1">
      <c r="A16" s="25" t="s">
        <v>254</v>
      </c>
      <c r="B16" s="45">
        <v>1810</v>
      </c>
      <c r="C16" s="46">
        <v>761</v>
      </c>
      <c r="D16" s="45">
        <v>728</v>
      </c>
      <c r="E16" s="45">
        <v>723</v>
      </c>
      <c r="F16" s="45">
        <v>647</v>
      </c>
      <c r="G16" s="45">
        <v>608</v>
      </c>
      <c r="H16" s="45">
        <v>80</v>
      </c>
      <c r="I16" s="45">
        <v>114</v>
      </c>
      <c r="J16" s="123" t="s">
        <v>369</v>
      </c>
      <c r="K16" s="116" t="s">
        <v>369</v>
      </c>
      <c r="L16" s="46">
        <v>940</v>
      </c>
      <c r="M16" s="46">
        <v>35</v>
      </c>
      <c r="N16" s="59">
        <v>646</v>
      </c>
      <c r="O16" s="59">
        <v>26</v>
      </c>
      <c r="P16" s="59">
        <v>12</v>
      </c>
      <c r="Q16" s="59">
        <v>1</v>
      </c>
    </row>
    <row r="17" spans="1:17" ht="15.75" customHeight="1">
      <c r="A17" s="25" t="s">
        <v>83</v>
      </c>
      <c r="B17" s="46">
        <v>1630</v>
      </c>
      <c r="C17" s="46">
        <v>579</v>
      </c>
      <c r="D17" s="46">
        <v>954</v>
      </c>
      <c r="E17" s="46">
        <v>528</v>
      </c>
      <c r="F17" s="46">
        <v>279</v>
      </c>
      <c r="G17" s="46">
        <v>175</v>
      </c>
      <c r="H17" s="46">
        <v>670</v>
      </c>
      <c r="I17" s="46">
        <v>347</v>
      </c>
      <c r="J17" s="123" t="s">
        <v>369</v>
      </c>
      <c r="K17" s="116" t="s">
        <v>369</v>
      </c>
      <c r="L17" s="46">
        <v>547</v>
      </c>
      <c r="M17" s="46">
        <v>45</v>
      </c>
      <c r="N17" s="59">
        <v>250</v>
      </c>
      <c r="O17" s="59">
        <v>22</v>
      </c>
      <c r="P17" s="59">
        <v>265</v>
      </c>
      <c r="Q17" s="59">
        <v>21</v>
      </c>
    </row>
    <row r="18" spans="1:17" ht="15.75" customHeight="1">
      <c r="A18" s="25" t="s">
        <v>255</v>
      </c>
      <c r="B18" s="45">
        <v>3240</v>
      </c>
      <c r="C18" s="46">
        <v>738</v>
      </c>
      <c r="D18" s="45">
        <v>1280</v>
      </c>
      <c r="E18" s="45">
        <v>516</v>
      </c>
      <c r="F18" s="45">
        <v>822</v>
      </c>
      <c r="G18" s="45">
        <v>355</v>
      </c>
      <c r="H18" s="45">
        <v>460</v>
      </c>
      <c r="I18" s="45">
        <v>161</v>
      </c>
      <c r="J18" s="123" t="s">
        <v>369</v>
      </c>
      <c r="K18" s="116" t="s">
        <v>369</v>
      </c>
      <c r="L18" s="46">
        <v>1440</v>
      </c>
      <c r="M18" s="46">
        <v>192</v>
      </c>
      <c r="N18" s="59">
        <v>700</v>
      </c>
      <c r="O18" s="59">
        <v>75</v>
      </c>
      <c r="P18" s="59">
        <v>140</v>
      </c>
      <c r="Q18" s="59">
        <v>21</v>
      </c>
    </row>
    <row r="19" spans="1:17" ht="15.75" customHeight="1">
      <c r="A19" s="25" t="s">
        <v>256</v>
      </c>
      <c r="B19" s="46">
        <v>817</v>
      </c>
      <c r="C19" s="46">
        <v>186</v>
      </c>
      <c r="D19" s="46">
        <v>152</v>
      </c>
      <c r="E19" s="46">
        <v>93</v>
      </c>
      <c r="F19" s="46">
        <v>84</v>
      </c>
      <c r="G19" s="46">
        <v>67</v>
      </c>
      <c r="H19" s="46">
        <v>68</v>
      </c>
      <c r="I19" s="46">
        <v>26</v>
      </c>
      <c r="J19" s="123" t="s">
        <v>369</v>
      </c>
      <c r="K19" s="116" t="s">
        <v>369</v>
      </c>
      <c r="L19" s="46">
        <v>325</v>
      </c>
      <c r="M19" s="46">
        <v>81</v>
      </c>
      <c r="N19" s="59">
        <v>97</v>
      </c>
      <c r="O19" s="59">
        <v>54</v>
      </c>
      <c r="P19" s="59">
        <v>139</v>
      </c>
      <c r="Q19" s="59">
        <v>14</v>
      </c>
    </row>
    <row r="20" spans="1:17" ht="15.75" customHeight="1">
      <c r="A20" s="25" t="s">
        <v>257</v>
      </c>
      <c r="B20" s="45">
        <v>307</v>
      </c>
      <c r="C20" s="46">
        <v>115</v>
      </c>
      <c r="D20" s="45">
        <v>112</v>
      </c>
      <c r="E20" s="45">
        <v>81</v>
      </c>
      <c r="F20" s="45">
        <v>53</v>
      </c>
      <c r="G20" s="45">
        <v>45</v>
      </c>
      <c r="H20" s="45">
        <v>58</v>
      </c>
      <c r="I20" s="45">
        <v>36</v>
      </c>
      <c r="J20" s="123" t="s">
        <v>369</v>
      </c>
      <c r="K20" s="116" t="s">
        <v>369</v>
      </c>
      <c r="L20" s="46">
        <v>141</v>
      </c>
      <c r="M20" s="46">
        <v>33</v>
      </c>
      <c r="N20" s="59">
        <v>45</v>
      </c>
      <c r="O20" s="59">
        <v>14</v>
      </c>
      <c r="P20" s="59">
        <v>79</v>
      </c>
      <c r="Q20" s="59">
        <v>18</v>
      </c>
    </row>
    <row r="21" spans="1:17" ht="15.75" customHeight="1">
      <c r="A21" s="25" t="s">
        <v>87</v>
      </c>
      <c r="B21" s="46">
        <v>2590</v>
      </c>
      <c r="C21" s="46">
        <v>706</v>
      </c>
      <c r="D21" s="46">
        <v>1540</v>
      </c>
      <c r="E21" s="46">
        <v>599</v>
      </c>
      <c r="F21" s="46">
        <v>820</v>
      </c>
      <c r="G21" s="46">
        <v>330</v>
      </c>
      <c r="H21" s="46">
        <v>720</v>
      </c>
      <c r="I21" s="46">
        <v>269</v>
      </c>
      <c r="J21" s="123" t="s">
        <v>369</v>
      </c>
      <c r="K21" s="116" t="s">
        <v>369</v>
      </c>
      <c r="L21" s="46">
        <v>710</v>
      </c>
      <c r="M21" s="46">
        <v>86</v>
      </c>
      <c r="N21" s="59">
        <v>430</v>
      </c>
      <c r="O21" s="59">
        <v>47</v>
      </c>
      <c r="P21" s="59">
        <v>100</v>
      </c>
      <c r="Q21" s="59">
        <v>17</v>
      </c>
    </row>
    <row r="22" spans="1:17" ht="15.75" customHeight="1">
      <c r="A22" s="25" t="s">
        <v>258</v>
      </c>
      <c r="B22" s="45">
        <v>792</v>
      </c>
      <c r="C22" s="46">
        <v>375</v>
      </c>
      <c r="D22" s="45">
        <v>439</v>
      </c>
      <c r="E22" s="45">
        <v>228</v>
      </c>
      <c r="F22" s="45">
        <v>283</v>
      </c>
      <c r="G22" s="45">
        <v>105</v>
      </c>
      <c r="H22" s="45">
        <v>156</v>
      </c>
      <c r="I22" s="45">
        <v>123</v>
      </c>
      <c r="J22" s="123" t="s">
        <v>369</v>
      </c>
      <c r="K22" s="116" t="s">
        <v>369</v>
      </c>
      <c r="L22" s="46">
        <v>248</v>
      </c>
      <c r="M22" s="46">
        <v>143</v>
      </c>
      <c r="N22" s="59">
        <v>198</v>
      </c>
      <c r="O22" s="59">
        <v>136</v>
      </c>
      <c r="P22" s="59">
        <v>25</v>
      </c>
      <c r="Q22" s="59">
        <v>6</v>
      </c>
    </row>
    <row r="23" spans="1:17" ht="15.75" customHeight="1">
      <c r="A23" s="25" t="s">
        <v>89</v>
      </c>
      <c r="B23" s="46">
        <v>1150</v>
      </c>
      <c r="C23" s="46">
        <v>244</v>
      </c>
      <c r="D23" s="46">
        <v>630</v>
      </c>
      <c r="E23" s="46">
        <v>222</v>
      </c>
      <c r="F23" s="46">
        <v>563</v>
      </c>
      <c r="G23" s="46">
        <v>196</v>
      </c>
      <c r="H23" s="46">
        <v>67</v>
      </c>
      <c r="I23" s="46">
        <v>26</v>
      </c>
      <c r="J23" s="123" t="s">
        <v>369</v>
      </c>
      <c r="K23" s="116" t="s">
        <v>369</v>
      </c>
      <c r="L23" s="46">
        <v>439</v>
      </c>
      <c r="M23" s="46">
        <v>19</v>
      </c>
      <c r="N23" s="59">
        <v>325</v>
      </c>
      <c r="O23" s="59">
        <v>13</v>
      </c>
      <c r="P23" s="59">
        <v>20</v>
      </c>
      <c r="Q23" s="59">
        <v>2</v>
      </c>
    </row>
    <row r="24" spans="1:17" ht="15.75" customHeight="1">
      <c r="A24" s="16"/>
      <c r="B24" s="45"/>
      <c r="C24" s="46"/>
      <c r="D24" s="45"/>
      <c r="E24" s="45"/>
      <c r="F24" s="45"/>
      <c r="G24" s="45"/>
      <c r="H24" s="45"/>
      <c r="I24" s="45"/>
      <c r="J24" s="45"/>
      <c r="K24" s="46"/>
      <c r="L24" s="46"/>
      <c r="M24" s="46"/>
      <c r="N24" s="59"/>
      <c r="O24" s="59"/>
      <c r="P24" s="59"/>
      <c r="Q24" s="59"/>
    </row>
    <row r="25" spans="1:17" ht="15.75" customHeight="1">
      <c r="A25" s="25" t="s">
        <v>90</v>
      </c>
      <c r="B25" s="45">
        <v>127</v>
      </c>
      <c r="C25" s="46">
        <v>22</v>
      </c>
      <c r="D25" s="45">
        <v>33</v>
      </c>
      <c r="E25" s="45">
        <v>12</v>
      </c>
      <c r="F25" s="45">
        <v>23</v>
      </c>
      <c r="G25" s="45">
        <v>8</v>
      </c>
      <c r="H25" s="45">
        <v>10</v>
      </c>
      <c r="I25" s="45">
        <v>4</v>
      </c>
      <c r="J25" s="123" t="s">
        <v>369</v>
      </c>
      <c r="K25" s="116" t="s">
        <v>369</v>
      </c>
      <c r="L25" s="46">
        <v>57</v>
      </c>
      <c r="M25" s="46">
        <v>8</v>
      </c>
      <c r="N25" s="59">
        <v>30</v>
      </c>
      <c r="O25" s="59">
        <v>4</v>
      </c>
      <c r="P25" s="59">
        <v>20</v>
      </c>
      <c r="Q25" s="59">
        <v>3</v>
      </c>
    </row>
    <row r="26" spans="1:17" ht="15.75" customHeight="1">
      <c r="A26" s="25" t="s">
        <v>259</v>
      </c>
      <c r="B26" s="46">
        <v>1870</v>
      </c>
      <c r="C26" s="46">
        <v>423</v>
      </c>
      <c r="D26" s="46">
        <v>845</v>
      </c>
      <c r="E26" s="46">
        <v>309</v>
      </c>
      <c r="F26" s="46">
        <v>535</v>
      </c>
      <c r="G26" s="46">
        <v>203</v>
      </c>
      <c r="H26" s="46">
        <v>310</v>
      </c>
      <c r="I26" s="46">
        <v>106</v>
      </c>
      <c r="J26" s="123" t="s">
        <v>369</v>
      </c>
      <c r="K26" s="116" t="s">
        <v>369</v>
      </c>
      <c r="L26" s="46">
        <v>789</v>
      </c>
      <c r="M26" s="46">
        <v>100</v>
      </c>
      <c r="N26" s="59">
        <v>440</v>
      </c>
      <c r="O26" s="59">
        <v>50</v>
      </c>
      <c r="P26" s="59">
        <v>140</v>
      </c>
      <c r="Q26" s="59">
        <v>19</v>
      </c>
    </row>
    <row r="27" spans="1:17" ht="15.75" customHeight="1">
      <c r="A27" s="25" t="s">
        <v>92</v>
      </c>
      <c r="B27" s="45">
        <v>784</v>
      </c>
      <c r="C27" s="46">
        <v>176</v>
      </c>
      <c r="D27" s="45">
        <v>381</v>
      </c>
      <c r="E27" s="45">
        <v>164</v>
      </c>
      <c r="F27" s="45">
        <v>357</v>
      </c>
      <c r="G27" s="45">
        <v>152</v>
      </c>
      <c r="H27" s="45">
        <v>24</v>
      </c>
      <c r="I27" s="45">
        <v>12</v>
      </c>
      <c r="J27" s="123" t="s">
        <v>369</v>
      </c>
      <c r="K27" s="116" t="s">
        <v>369</v>
      </c>
      <c r="L27" s="46">
        <v>307</v>
      </c>
      <c r="M27" s="46">
        <v>11</v>
      </c>
      <c r="N27" s="59">
        <v>263</v>
      </c>
      <c r="O27" s="59">
        <v>10</v>
      </c>
      <c r="P27" s="59">
        <v>13</v>
      </c>
      <c r="Q27" s="59">
        <v>0</v>
      </c>
    </row>
    <row r="28" spans="1:17" ht="15.75" customHeight="1">
      <c r="A28" s="25" t="s">
        <v>93</v>
      </c>
      <c r="B28" s="46">
        <v>1450</v>
      </c>
      <c r="C28" s="46">
        <v>859</v>
      </c>
      <c r="D28" s="46">
        <v>789</v>
      </c>
      <c r="E28" s="46">
        <v>839</v>
      </c>
      <c r="F28" s="46">
        <v>563</v>
      </c>
      <c r="G28" s="46">
        <v>601</v>
      </c>
      <c r="H28" s="46">
        <v>226</v>
      </c>
      <c r="I28" s="46">
        <v>238</v>
      </c>
      <c r="J28" s="123" t="s">
        <v>369</v>
      </c>
      <c r="K28" s="116" t="s">
        <v>369</v>
      </c>
      <c r="L28" s="46">
        <v>514</v>
      </c>
      <c r="M28" s="46">
        <v>18</v>
      </c>
      <c r="N28" s="59">
        <v>396</v>
      </c>
      <c r="O28" s="59">
        <v>15</v>
      </c>
      <c r="P28" s="59">
        <v>5</v>
      </c>
      <c r="Q28" s="59">
        <v>0</v>
      </c>
    </row>
    <row r="29" spans="1:17" ht="15.75" customHeight="1">
      <c r="A29" s="25" t="s">
        <v>260</v>
      </c>
      <c r="B29" s="45">
        <v>1670</v>
      </c>
      <c r="C29" s="46">
        <v>1040</v>
      </c>
      <c r="D29" s="45">
        <v>1040</v>
      </c>
      <c r="E29" s="45">
        <v>796</v>
      </c>
      <c r="F29" s="45">
        <v>740</v>
      </c>
      <c r="G29" s="45">
        <v>497</v>
      </c>
      <c r="H29" s="45">
        <v>299</v>
      </c>
      <c r="I29" s="45">
        <v>299</v>
      </c>
      <c r="J29" s="123" t="s">
        <v>369</v>
      </c>
      <c r="K29" s="116" t="s">
        <v>369</v>
      </c>
      <c r="L29" s="46">
        <v>437</v>
      </c>
      <c r="M29" s="46">
        <v>241</v>
      </c>
      <c r="N29" s="59">
        <v>302</v>
      </c>
      <c r="O29" s="59">
        <v>215</v>
      </c>
      <c r="P29" s="59">
        <v>95</v>
      </c>
      <c r="Q29" s="59">
        <v>24</v>
      </c>
    </row>
    <row r="30" spans="1:17" ht="15.75" customHeight="1">
      <c r="A30" s="25" t="s">
        <v>95</v>
      </c>
      <c r="B30" s="46">
        <v>3510</v>
      </c>
      <c r="C30" s="46">
        <v>1380</v>
      </c>
      <c r="D30" s="46">
        <v>2010</v>
      </c>
      <c r="E30" s="46">
        <v>1260</v>
      </c>
      <c r="F30" s="46">
        <v>628</v>
      </c>
      <c r="G30" s="46">
        <v>358</v>
      </c>
      <c r="H30" s="46">
        <v>1230</v>
      </c>
      <c r="I30" s="46">
        <v>726</v>
      </c>
      <c r="J30" s="123" t="s">
        <v>369</v>
      </c>
      <c r="K30" s="116" t="s">
        <v>369</v>
      </c>
      <c r="L30" s="46">
        <v>1230</v>
      </c>
      <c r="M30" s="46">
        <v>102</v>
      </c>
      <c r="N30" s="59">
        <v>533</v>
      </c>
      <c r="O30" s="59">
        <v>48</v>
      </c>
      <c r="P30" s="59">
        <v>630</v>
      </c>
      <c r="Q30" s="59">
        <v>51</v>
      </c>
    </row>
    <row r="31" spans="1:17" ht="15.75" customHeight="1">
      <c r="A31" s="25" t="s">
        <v>96</v>
      </c>
      <c r="B31" s="45">
        <v>1920</v>
      </c>
      <c r="C31" s="46">
        <v>546</v>
      </c>
      <c r="D31" s="45">
        <v>541</v>
      </c>
      <c r="E31" s="45">
        <v>376</v>
      </c>
      <c r="F31" s="45">
        <v>279</v>
      </c>
      <c r="G31" s="45">
        <v>239</v>
      </c>
      <c r="H31" s="45">
        <v>252</v>
      </c>
      <c r="I31" s="45">
        <v>126</v>
      </c>
      <c r="J31" s="123" t="s">
        <v>369</v>
      </c>
      <c r="K31" s="116" t="s">
        <v>369</v>
      </c>
      <c r="L31" s="46">
        <v>685</v>
      </c>
      <c r="M31" s="46">
        <v>145</v>
      </c>
      <c r="N31" s="59">
        <v>192</v>
      </c>
      <c r="O31" s="59">
        <v>91</v>
      </c>
      <c r="P31" s="59">
        <v>294</v>
      </c>
      <c r="Q31" s="59">
        <v>25</v>
      </c>
    </row>
    <row r="32" spans="1:17" ht="15.75" customHeight="1">
      <c r="A32" s="25" t="s">
        <v>97</v>
      </c>
      <c r="B32" s="46">
        <v>65</v>
      </c>
      <c r="C32" s="46">
        <v>25</v>
      </c>
      <c r="D32" s="46">
        <v>21</v>
      </c>
      <c r="E32" s="46">
        <v>18</v>
      </c>
      <c r="F32" s="46">
        <v>10</v>
      </c>
      <c r="G32" s="46">
        <v>8</v>
      </c>
      <c r="H32" s="46">
        <v>9</v>
      </c>
      <c r="I32" s="46">
        <v>7</v>
      </c>
      <c r="J32" s="123" t="s">
        <v>369</v>
      </c>
      <c r="K32" s="116" t="s">
        <v>369</v>
      </c>
      <c r="L32" s="46">
        <v>34</v>
      </c>
      <c r="M32" s="46">
        <v>7</v>
      </c>
      <c r="N32" s="59">
        <v>15</v>
      </c>
      <c r="O32" s="59">
        <v>4</v>
      </c>
      <c r="P32" s="59">
        <v>16</v>
      </c>
      <c r="Q32" s="59">
        <v>3</v>
      </c>
    </row>
    <row r="33" spans="1:17" ht="15.75" customHeight="1">
      <c r="A33" s="2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60"/>
      <c r="O33" s="60"/>
      <c r="P33" s="60"/>
      <c r="Q33" s="60"/>
    </row>
    <row r="34" ht="15.75" customHeight="1"/>
    <row r="35" ht="15.75" customHeight="1"/>
    <row r="36" ht="12.75" customHeight="1"/>
    <row r="37" spans="1:17" ht="12.75" customHeight="1">
      <c r="A37" s="375" t="s">
        <v>377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</row>
    <row r="38" spans="2:17" ht="15.75" customHeight="1" thickBo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74"/>
      <c r="M38" s="4"/>
      <c r="O38" s="58"/>
      <c r="Q38" s="58" t="s">
        <v>375</v>
      </c>
    </row>
    <row r="39" spans="1:17" ht="15.75" customHeight="1">
      <c r="A39" s="436" t="s">
        <v>394</v>
      </c>
      <c r="B39" s="427" t="s">
        <v>380</v>
      </c>
      <c r="C39" s="428"/>
      <c r="D39" s="428"/>
      <c r="E39" s="428"/>
      <c r="F39" s="428"/>
      <c r="G39" s="428"/>
      <c r="H39" s="428"/>
      <c r="I39" s="446"/>
      <c r="J39" s="429" t="s">
        <v>382</v>
      </c>
      <c r="K39" s="430"/>
      <c r="L39" s="430"/>
      <c r="M39" s="430"/>
      <c r="N39" s="430"/>
      <c r="O39" s="430"/>
      <c r="P39" s="430"/>
      <c r="Q39" s="430"/>
    </row>
    <row r="40" spans="1:17" ht="15.75" customHeight="1">
      <c r="A40" s="437"/>
      <c r="B40" s="403" t="s">
        <v>379</v>
      </c>
      <c r="C40" s="426"/>
      <c r="D40" s="426"/>
      <c r="E40" s="426"/>
      <c r="F40" s="426"/>
      <c r="G40" s="435"/>
      <c r="H40" s="425" t="s">
        <v>130</v>
      </c>
      <c r="I40" s="435"/>
      <c r="J40" s="403" t="s">
        <v>381</v>
      </c>
      <c r="K40" s="435"/>
      <c r="L40" s="425" t="s">
        <v>269</v>
      </c>
      <c r="M40" s="435"/>
      <c r="N40" s="403" t="s">
        <v>395</v>
      </c>
      <c r="O40" s="435"/>
      <c r="P40" s="425" t="s">
        <v>130</v>
      </c>
      <c r="Q40" s="426"/>
    </row>
    <row r="41" spans="1:17" ht="15.75" customHeight="1">
      <c r="A41" s="437"/>
      <c r="B41" s="443" t="s">
        <v>378</v>
      </c>
      <c r="C41" s="433" t="s">
        <v>128</v>
      </c>
      <c r="D41" s="426" t="s">
        <v>133</v>
      </c>
      <c r="E41" s="435"/>
      <c r="F41" s="425" t="s">
        <v>134</v>
      </c>
      <c r="G41" s="435"/>
      <c r="H41" s="443" t="s">
        <v>378</v>
      </c>
      <c r="I41" s="433" t="s">
        <v>128</v>
      </c>
      <c r="J41" s="433" t="s">
        <v>127</v>
      </c>
      <c r="K41" s="433" t="s">
        <v>128</v>
      </c>
      <c r="L41" s="433" t="s">
        <v>127</v>
      </c>
      <c r="M41" s="433" t="s">
        <v>128</v>
      </c>
      <c r="N41" s="433" t="s">
        <v>127</v>
      </c>
      <c r="O41" s="433" t="s">
        <v>128</v>
      </c>
      <c r="P41" s="433" t="s">
        <v>127</v>
      </c>
      <c r="Q41" s="431" t="s">
        <v>128</v>
      </c>
    </row>
    <row r="42" spans="1:17" ht="15.75" customHeight="1">
      <c r="A42" s="438"/>
      <c r="B42" s="434"/>
      <c r="C42" s="434"/>
      <c r="D42" s="120" t="s">
        <v>378</v>
      </c>
      <c r="E42" s="27" t="s">
        <v>128</v>
      </c>
      <c r="F42" s="120" t="s">
        <v>378</v>
      </c>
      <c r="G42" s="27" t="s">
        <v>128</v>
      </c>
      <c r="H42" s="434"/>
      <c r="I42" s="434"/>
      <c r="J42" s="434"/>
      <c r="K42" s="434"/>
      <c r="L42" s="434"/>
      <c r="M42" s="434"/>
      <c r="N42" s="434"/>
      <c r="O42" s="434"/>
      <c r="P42" s="434"/>
      <c r="Q42" s="432"/>
    </row>
    <row r="43" spans="1:17" ht="15.75" customHeight="1">
      <c r="A43" s="22"/>
      <c r="B43" s="62"/>
      <c r="C43" s="61"/>
      <c r="D43" s="7"/>
      <c r="E43" s="7"/>
      <c r="F43" s="14"/>
      <c r="H43" s="14"/>
      <c r="I43" s="14"/>
      <c r="J43" s="7"/>
      <c r="K43" s="7"/>
      <c r="L43" s="7"/>
      <c r="M43" s="7"/>
      <c r="N43" s="7"/>
      <c r="O43" s="7"/>
      <c r="P43" s="7"/>
      <c r="Q43" s="7"/>
    </row>
    <row r="44" spans="1:17" ht="15.75" customHeight="1">
      <c r="A44" s="66" t="s">
        <v>320</v>
      </c>
      <c r="B44" s="52">
        <v>3630</v>
      </c>
      <c r="C44" s="46">
        <v>279</v>
      </c>
      <c r="D44" s="46">
        <v>797</v>
      </c>
      <c r="E44" s="46">
        <v>75</v>
      </c>
      <c r="F44" s="46">
        <v>1200</v>
      </c>
      <c r="G44" s="45">
        <v>100</v>
      </c>
      <c r="H44" s="46">
        <v>146</v>
      </c>
      <c r="I44" s="46">
        <v>23</v>
      </c>
      <c r="J44" s="116" t="s">
        <v>369</v>
      </c>
      <c r="K44" s="116" t="s">
        <v>369</v>
      </c>
      <c r="L44" s="116" t="s">
        <v>369</v>
      </c>
      <c r="M44" s="116" t="s">
        <v>369</v>
      </c>
      <c r="N44" s="116" t="s">
        <v>369</v>
      </c>
      <c r="O44" s="116" t="s">
        <v>369</v>
      </c>
      <c r="P44" s="116" t="s">
        <v>369</v>
      </c>
      <c r="Q44" s="116" t="s">
        <v>369</v>
      </c>
    </row>
    <row r="45" spans="1:17" ht="15.75" customHeight="1">
      <c r="A45" s="65" t="s">
        <v>319</v>
      </c>
      <c r="B45" s="52">
        <v>3000</v>
      </c>
      <c r="C45" s="46">
        <v>287</v>
      </c>
      <c r="D45" s="46">
        <v>655</v>
      </c>
      <c r="E45" s="46">
        <v>110</v>
      </c>
      <c r="F45" s="46">
        <v>984</v>
      </c>
      <c r="G45" s="45">
        <v>99</v>
      </c>
      <c r="H45" s="46">
        <v>136</v>
      </c>
      <c r="I45" s="46">
        <v>33</v>
      </c>
      <c r="J45" s="46">
        <v>6</v>
      </c>
      <c r="K45" s="46">
        <v>4</v>
      </c>
      <c r="L45" s="46">
        <v>1</v>
      </c>
      <c r="M45" s="46">
        <v>0</v>
      </c>
      <c r="N45" s="46">
        <v>0</v>
      </c>
      <c r="O45" s="46">
        <v>1</v>
      </c>
      <c r="P45" s="46">
        <v>5</v>
      </c>
      <c r="Q45" s="46">
        <v>3</v>
      </c>
    </row>
    <row r="46" spans="1:17" ht="15.75" customHeight="1">
      <c r="A46" s="65" t="s">
        <v>278</v>
      </c>
      <c r="B46" s="52">
        <v>2390</v>
      </c>
      <c r="C46" s="46">
        <v>222</v>
      </c>
      <c r="D46" s="46">
        <v>436</v>
      </c>
      <c r="E46" s="46">
        <v>39</v>
      </c>
      <c r="F46" s="46">
        <v>317</v>
      </c>
      <c r="G46" s="45">
        <v>18</v>
      </c>
      <c r="H46" s="46">
        <v>342</v>
      </c>
      <c r="I46" s="46">
        <v>20</v>
      </c>
      <c r="J46" s="46">
        <v>17</v>
      </c>
      <c r="K46" s="46">
        <v>13</v>
      </c>
      <c r="L46" s="46">
        <v>5</v>
      </c>
      <c r="M46" s="46">
        <v>10</v>
      </c>
      <c r="N46" s="46">
        <v>6</v>
      </c>
      <c r="O46" s="46">
        <v>0</v>
      </c>
      <c r="P46" s="46">
        <v>6</v>
      </c>
      <c r="Q46" s="46">
        <v>3</v>
      </c>
    </row>
    <row r="47" spans="1:17" ht="15.75" customHeight="1">
      <c r="A47" s="65" t="s">
        <v>275</v>
      </c>
      <c r="B47" s="52">
        <v>3860</v>
      </c>
      <c r="C47" s="46">
        <v>236</v>
      </c>
      <c r="D47" s="46">
        <v>587</v>
      </c>
      <c r="E47" s="46">
        <v>99</v>
      </c>
      <c r="F47" s="46">
        <v>450</v>
      </c>
      <c r="G47" s="45">
        <v>25</v>
      </c>
      <c r="H47" s="46">
        <v>194</v>
      </c>
      <c r="I47" s="46">
        <v>16</v>
      </c>
      <c r="J47" s="46" t="s">
        <v>332</v>
      </c>
      <c r="K47" s="46" t="s">
        <v>332</v>
      </c>
      <c r="L47" s="46" t="s">
        <v>332</v>
      </c>
      <c r="M47" s="46" t="s">
        <v>332</v>
      </c>
      <c r="N47" s="46" t="s">
        <v>332</v>
      </c>
      <c r="O47" s="46" t="s">
        <v>332</v>
      </c>
      <c r="P47" s="46" t="s">
        <v>332</v>
      </c>
      <c r="Q47" s="46" t="s">
        <v>332</v>
      </c>
    </row>
    <row r="48" spans="1:17" ht="15.75" customHeight="1">
      <c r="A48" s="106" t="s">
        <v>391</v>
      </c>
      <c r="B48" s="109">
        <v>3220</v>
      </c>
      <c r="C48" s="122">
        <v>136</v>
      </c>
      <c r="D48" s="110">
        <v>508</v>
      </c>
      <c r="E48" s="110">
        <v>31</v>
      </c>
      <c r="F48" s="110">
        <v>606</v>
      </c>
      <c r="G48" s="122">
        <v>22</v>
      </c>
      <c r="H48" s="110">
        <v>162</v>
      </c>
      <c r="I48" s="110">
        <v>8</v>
      </c>
      <c r="J48" s="110" t="s">
        <v>332</v>
      </c>
      <c r="K48" s="110" t="s">
        <v>332</v>
      </c>
      <c r="L48" s="110" t="s">
        <v>332</v>
      </c>
      <c r="M48" s="110" t="s">
        <v>332</v>
      </c>
      <c r="N48" s="110" t="s">
        <v>332</v>
      </c>
      <c r="O48" s="110" t="s">
        <v>332</v>
      </c>
      <c r="P48" s="110" t="s">
        <v>332</v>
      </c>
      <c r="Q48" s="110" t="s">
        <v>332</v>
      </c>
    </row>
    <row r="49" spans="1:17" ht="15.75" customHeight="1">
      <c r="A49" s="16"/>
      <c r="B49" s="52"/>
      <c r="C49" s="46"/>
      <c r="D49" s="46"/>
      <c r="E49" s="46"/>
      <c r="F49" s="46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5.75" customHeight="1">
      <c r="A50" s="25" t="s">
        <v>254</v>
      </c>
      <c r="B50" s="52">
        <v>140</v>
      </c>
      <c r="C50" s="46">
        <v>3</v>
      </c>
      <c r="D50" s="46">
        <v>74</v>
      </c>
      <c r="E50" s="46">
        <v>2</v>
      </c>
      <c r="F50" s="46">
        <v>1</v>
      </c>
      <c r="G50" s="46">
        <v>0</v>
      </c>
      <c r="H50" s="46">
        <v>5</v>
      </c>
      <c r="I50" s="46">
        <v>0</v>
      </c>
      <c r="J50" s="46" t="s">
        <v>332</v>
      </c>
      <c r="K50" s="46" t="s">
        <v>332</v>
      </c>
      <c r="L50" s="46" t="s">
        <v>332</v>
      </c>
      <c r="M50" s="46" t="s">
        <v>332</v>
      </c>
      <c r="N50" s="46" t="s">
        <v>332</v>
      </c>
      <c r="O50" s="46" t="s">
        <v>332</v>
      </c>
      <c r="P50" s="46" t="s">
        <v>332</v>
      </c>
      <c r="Q50" s="46" t="s">
        <v>332</v>
      </c>
    </row>
    <row r="51" spans="1:17" ht="15.75" customHeight="1">
      <c r="A51" s="25" t="s">
        <v>83</v>
      </c>
      <c r="B51" s="52">
        <v>115</v>
      </c>
      <c r="C51" s="46">
        <v>6</v>
      </c>
      <c r="D51" s="46">
        <v>30</v>
      </c>
      <c r="E51" s="46">
        <v>1</v>
      </c>
      <c r="F51" s="116" t="s">
        <v>369</v>
      </c>
      <c r="G51" s="123" t="s">
        <v>369</v>
      </c>
      <c r="H51" s="46">
        <v>11</v>
      </c>
      <c r="I51" s="46">
        <v>0</v>
      </c>
      <c r="J51" s="46" t="s">
        <v>332</v>
      </c>
      <c r="K51" s="46" t="s">
        <v>332</v>
      </c>
      <c r="L51" s="46" t="s">
        <v>332</v>
      </c>
      <c r="M51" s="46" t="s">
        <v>332</v>
      </c>
      <c r="N51" s="46" t="s">
        <v>332</v>
      </c>
      <c r="O51" s="46" t="s">
        <v>332</v>
      </c>
      <c r="P51" s="46" t="s">
        <v>332</v>
      </c>
      <c r="Q51" s="46" t="s">
        <v>332</v>
      </c>
    </row>
    <row r="52" spans="1:17" ht="15.75" customHeight="1">
      <c r="A52" s="25" t="s">
        <v>255</v>
      </c>
      <c r="B52" s="52">
        <v>507</v>
      </c>
      <c r="C52" s="46">
        <v>29</v>
      </c>
      <c r="D52" s="46">
        <v>82</v>
      </c>
      <c r="E52" s="46">
        <v>8</v>
      </c>
      <c r="F52" s="46">
        <v>49</v>
      </c>
      <c r="G52" s="46">
        <v>3</v>
      </c>
      <c r="H52" s="46">
        <v>9</v>
      </c>
      <c r="I52" s="46">
        <v>1</v>
      </c>
      <c r="J52" s="46" t="s">
        <v>332</v>
      </c>
      <c r="K52" s="46" t="s">
        <v>332</v>
      </c>
      <c r="L52" s="46" t="s">
        <v>332</v>
      </c>
      <c r="M52" s="46" t="s">
        <v>332</v>
      </c>
      <c r="N52" s="46" t="s">
        <v>332</v>
      </c>
      <c r="O52" s="46" t="s">
        <v>332</v>
      </c>
      <c r="P52" s="46" t="s">
        <v>332</v>
      </c>
      <c r="Q52" s="46" t="s">
        <v>332</v>
      </c>
    </row>
    <row r="53" spans="1:17" ht="15.75" customHeight="1">
      <c r="A53" s="25" t="s">
        <v>256</v>
      </c>
      <c r="B53" s="52">
        <v>340</v>
      </c>
      <c r="C53" s="46">
        <v>12</v>
      </c>
      <c r="D53" s="116" t="s">
        <v>369</v>
      </c>
      <c r="E53" s="116" t="s">
        <v>369</v>
      </c>
      <c r="F53" s="46">
        <v>178</v>
      </c>
      <c r="G53" s="45">
        <v>6</v>
      </c>
      <c r="H53" s="46">
        <v>162</v>
      </c>
      <c r="I53" s="46">
        <v>6</v>
      </c>
      <c r="J53" s="46" t="s">
        <v>332</v>
      </c>
      <c r="K53" s="46" t="s">
        <v>332</v>
      </c>
      <c r="L53" s="46" t="s">
        <v>332</v>
      </c>
      <c r="M53" s="46" t="s">
        <v>332</v>
      </c>
      <c r="N53" s="46" t="s">
        <v>332</v>
      </c>
      <c r="O53" s="46" t="s">
        <v>332</v>
      </c>
      <c r="P53" s="46" t="s">
        <v>332</v>
      </c>
      <c r="Q53" s="46" t="s">
        <v>332</v>
      </c>
    </row>
    <row r="54" spans="1:17" ht="15.75" customHeight="1">
      <c r="A54" s="25" t="s">
        <v>257</v>
      </c>
      <c r="B54" s="52">
        <v>54</v>
      </c>
      <c r="C54" s="46">
        <v>1</v>
      </c>
      <c r="D54" s="116" t="s">
        <v>369</v>
      </c>
      <c r="E54" s="116" t="s">
        <v>369</v>
      </c>
      <c r="F54" s="116" t="s">
        <v>369</v>
      </c>
      <c r="G54" s="116" t="s">
        <v>369</v>
      </c>
      <c r="H54" s="116" t="s">
        <v>369</v>
      </c>
      <c r="I54" s="116" t="s">
        <v>369</v>
      </c>
      <c r="J54" s="46" t="s">
        <v>332</v>
      </c>
      <c r="K54" s="46" t="s">
        <v>332</v>
      </c>
      <c r="L54" s="46" t="s">
        <v>332</v>
      </c>
      <c r="M54" s="46" t="s">
        <v>332</v>
      </c>
      <c r="N54" s="46" t="s">
        <v>332</v>
      </c>
      <c r="O54" s="46" t="s">
        <v>332</v>
      </c>
      <c r="P54" s="46" t="s">
        <v>332</v>
      </c>
      <c r="Q54" s="46" t="s">
        <v>332</v>
      </c>
    </row>
    <row r="55" spans="1:17" ht="15.75" customHeight="1">
      <c r="A55" s="25" t="s">
        <v>87</v>
      </c>
      <c r="B55" s="52">
        <v>336</v>
      </c>
      <c r="C55" s="46">
        <v>20</v>
      </c>
      <c r="D55" s="46">
        <v>65</v>
      </c>
      <c r="E55" s="46">
        <v>7</v>
      </c>
      <c r="F55" s="46">
        <v>33</v>
      </c>
      <c r="G55" s="45">
        <v>2</v>
      </c>
      <c r="H55" s="46">
        <v>6</v>
      </c>
      <c r="I55" s="46">
        <v>1</v>
      </c>
      <c r="J55" s="46" t="s">
        <v>332</v>
      </c>
      <c r="K55" s="46" t="s">
        <v>332</v>
      </c>
      <c r="L55" s="46" t="s">
        <v>332</v>
      </c>
      <c r="M55" s="46" t="s">
        <v>332</v>
      </c>
      <c r="N55" s="46" t="s">
        <v>332</v>
      </c>
      <c r="O55" s="46" t="s">
        <v>332</v>
      </c>
      <c r="P55" s="46" t="s">
        <v>332</v>
      </c>
      <c r="Q55" s="46" t="s">
        <v>332</v>
      </c>
    </row>
    <row r="56" spans="1:17" ht="15.75" customHeight="1">
      <c r="A56" s="25" t="s">
        <v>258</v>
      </c>
      <c r="B56" s="52">
        <v>40</v>
      </c>
      <c r="C56" s="46">
        <v>1</v>
      </c>
      <c r="D56" s="46">
        <v>10</v>
      </c>
      <c r="E56" s="46">
        <v>0</v>
      </c>
      <c r="F56" s="116" t="s">
        <v>369</v>
      </c>
      <c r="G56" s="123" t="s">
        <v>369</v>
      </c>
      <c r="H56" s="46">
        <v>65</v>
      </c>
      <c r="I56" s="46">
        <v>3</v>
      </c>
      <c r="J56" s="46" t="s">
        <v>332</v>
      </c>
      <c r="K56" s="46" t="s">
        <v>332</v>
      </c>
      <c r="L56" s="46" t="s">
        <v>332</v>
      </c>
      <c r="M56" s="46" t="s">
        <v>332</v>
      </c>
      <c r="N56" s="46" t="s">
        <v>332</v>
      </c>
      <c r="O56" s="46" t="s">
        <v>332</v>
      </c>
      <c r="P56" s="46" t="s">
        <v>332</v>
      </c>
      <c r="Q56" s="46" t="s">
        <v>332</v>
      </c>
    </row>
    <row r="57" spans="1:17" ht="15.75" customHeight="1">
      <c r="A57" s="25" t="s">
        <v>89</v>
      </c>
      <c r="B57" s="52">
        <v>76</v>
      </c>
      <c r="C57" s="46">
        <v>3</v>
      </c>
      <c r="D57" s="46">
        <v>35</v>
      </c>
      <c r="E57" s="46">
        <v>2</v>
      </c>
      <c r="F57" s="116" t="s">
        <v>369</v>
      </c>
      <c r="G57" s="116" t="s">
        <v>369</v>
      </c>
      <c r="H57" s="116" t="s">
        <v>369</v>
      </c>
      <c r="I57" s="116" t="s">
        <v>369</v>
      </c>
      <c r="J57" s="46" t="s">
        <v>332</v>
      </c>
      <c r="K57" s="46" t="s">
        <v>332</v>
      </c>
      <c r="L57" s="46" t="s">
        <v>332</v>
      </c>
      <c r="M57" s="46" t="s">
        <v>332</v>
      </c>
      <c r="N57" s="46" t="s">
        <v>332</v>
      </c>
      <c r="O57" s="46" t="s">
        <v>332</v>
      </c>
      <c r="P57" s="46" t="s">
        <v>332</v>
      </c>
      <c r="Q57" s="46" t="s">
        <v>332</v>
      </c>
    </row>
    <row r="58" spans="1:17" ht="15.75" customHeight="1">
      <c r="A58" s="16"/>
      <c r="B58" s="52"/>
      <c r="C58" s="46"/>
      <c r="D58" s="46"/>
      <c r="E58" s="46"/>
      <c r="F58" s="46"/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</row>
    <row r="59" spans="1:17" ht="15.75" customHeight="1">
      <c r="A59" s="25" t="s">
        <v>90</v>
      </c>
      <c r="B59" s="52">
        <v>37</v>
      </c>
      <c r="C59" s="46">
        <v>2</v>
      </c>
      <c r="D59" s="46">
        <v>5</v>
      </c>
      <c r="E59" s="46">
        <v>0</v>
      </c>
      <c r="F59" s="46">
        <v>2</v>
      </c>
      <c r="G59" s="45">
        <v>0</v>
      </c>
      <c r="H59" s="46">
        <v>0</v>
      </c>
      <c r="I59" s="46">
        <v>0</v>
      </c>
      <c r="J59" s="46" t="s">
        <v>332</v>
      </c>
      <c r="K59" s="46" t="s">
        <v>332</v>
      </c>
      <c r="L59" s="46" t="s">
        <v>332</v>
      </c>
      <c r="M59" s="46" t="s">
        <v>332</v>
      </c>
      <c r="N59" s="46" t="s">
        <v>332</v>
      </c>
      <c r="O59" s="46" t="s">
        <v>332</v>
      </c>
      <c r="P59" s="46" t="s">
        <v>332</v>
      </c>
      <c r="Q59" s="46" t="s">
        <v>332</v>
      </c>
    </row>
    <row r="60" spans="1:17" ht="15.75" customHeight="1">
      <c r="A60" s="25" t="s">
        <v>259</v>
      </c>
      <c r="B60" s="52">
        <v>230</v>
      </c>
      <c r="C60" s="46">
        <v>14</v>
      </c>
      <c r="D60" s="46">
        <v>48</v>
      </c>
      <c r="E60" s="46">
        <v>5</v>
      </c>
      <c r="F60" s="46">
        <v>16</v>
      </c>
      <c r="G60" s="46">
        <v>0</v>
      </c>
      <c r="H60" s="46">
        <v>5</v>
      </c>
      <c r="I60" s="46">
        <v>0</v>
      </c>
      <c r="J60" s="46" t="s">
        <v>332</v>
      </c>
      <c r="K60" s="46" t="s">
        <v>332</v>
      </c>
      <c r="L60" s="46" t="s">
        <v>332</v>
      </c>
      <c r="M60" s="46" t="s">
        <v>332</v>
      </c>
      <c r="N60" s="46" t="s">
        <v>332</v>
      </c>
      <c r="O60" s="46" t="s">
        <v>332</v>
      </c>
      <c r="P60" s="46" t="s">
        <v>332</v>
      </c>
      <c r="Q60" s="46" t="s">
        <v>332</v>
      </c>
    </row>
    <row r="61" spans="1:17" ht="15.75" customHeight="1">
      <c r="A61" s="25" t="s">
        <v>92</v>
      </c>
      <c r="B61" s="52">
        <v>96</v>
      </c>
      <c r="C61" s="46">
        <v>1</v>
      </c>
      <c r="D61" s="46">
        <v>9</v>
      </c>
      <c r="E61" s="46">
        <v>0</v>
      </c>
      <c r="F61" s="116" t="s">
        <v>369</v>
      </c>
      <c r="G61" s="123" t="s">
        <v>369</v>
      </c>
      <c r="H61" s="116" t="s">
        <v>369</v>
      </c>
      <c r="I61" s="116" t="s">
        <v>369</v>
      </c>
      <c r="J61" s="46" t="s">
        <v>332</v>
      </c>
      <c r="K61" s="46" t="s">
        <v>332</v>
      </c>
      <c r="L61" s="46" t="s">
        <v>332</v>
      </c>
      <c r="M61" s="46" t="s">
        <v>332</v>
      </c>
      <c r="N61" s="46" t="s">
        <v>332</v>
      </c>
      <c r="O61" s="46" t="s">
        <v>332</v>
      </c>
      <c r="P61" s="46" t="s">
        <v>332</v>
      </c>
      <c r="Q61" s="46" t="s">
        <v>332</v>
      </c>
    </row>
    <row r="62" spans="1:17" ht="15.75" customHeight="1">
      <c r="A62" s="25" t="s">
        <v>93</v>
      </c>
      <c r="B62" s="52">
        <v>142</v>
      </c>
      <c r="C62" s="46">
        <v>1</v>
      </c>
      <c r="D62" s="46">
        <v>25</v>
      </c>
      <c r="E62" s="46">
        <v>0</v>
      </c>
      <c r="F62" s="46">
        <v>0</v>
      </c>
      <c r="G62" s="46">
        <v>0</v>
      </c>
      <c r="H62" s="46">
        <v>5</v>
      </c>
      <c r="I62" s="46">
        <v>1</v>
      </c>
      <c r="J62" s="46" t="s">
        <v>332</v>
      </c>
      <c r="K62" s="46" t="s">
        <v>332</v>
      </c>
      <c r="L62" s="46" t="s">
        <v>332</v>
      </c>
      <c r="M62" s="46" t="s">
        <v>332</v>
      </c>
      <c r="N62" s="46" t="s">
        <v>332</v>
      </c>
      <c r="O62" s="46" t="s">
        <v>332</v>
      </c>
      <c r="P62" s="46" t="s">
        <v>332</v>
      </c>
      <c r="Q62" s="46" t="s">
        <v>332</v>
      </c>
    </row>
    <row r="63" spans="1:17" ht="15.75" customHeight="1">
      <c r="A63" s="25" t="s">
        <v>260</v>
      </c>
      <c r="B63" s="52">
        <v>171</v>
      </c>
      <c r="C63" s="46">
        <v>5</v>
      </c>
      <c r="D63" s="46">
        <v>40</v>
      </c>
      <c r="E63" s="46">
        <v>2</v>
      </c>
      <c r="F63" s="116" t="s">
        <v>369</v>
      </c>
      <c r="G63" s="123" t="s">
        <v>369</v>
      </c>
      <c r="H63" s="46">
        <v>20</v>
      </c>
      <c r="I63" s="46">
        <v>2</v>
      </c>
      <c r="J63" s="46" t="s">
        <v>332</v>
      </c>
      <c r="K63" s="46" t="s">
        <v>332</v>
      </c>
      <c r="L63" s="46" t="s">
        <v>332</v>
      </c>
      <c r="M63" s="46" t="s">
        <v>332</v>
      </c>
      <c r="N63" s="46" t="s">
        <v>332</v>
      </c>
      <c r="O63" s="46" t="s">
        <v>332</v>
      </c>
      <c r="P63" s="46" t="s">
        <v>332</v>
      </c>
      <c r="Q63" s="46" t="s">
        <v>332</v>
      </c>
    </row>
    <row r="64" spans="1:17" ht="15.75" customHeight="1">
      <c r="A64" s="25" t="s">
        <v>95</v>
      </c>
      <c r="B64" s="52">
        <v>240</v>
      </c>
      <c r="C64" s="46">
        <v>13</v>
      </c>
      <c r="D64" s="46">
        <v>75</v>
      </c>
      <c r="E64" s="46">
        <v>4</v>
      </c>
      <c r="F64" s="116" t="s">
        <v>369</v>
      </c>
      <c r="G64" s="116" t="s">
        <v>369</v>
      </c>
      <c r="H64" s="46">
        <v>36</v>
      </c>
      <c r="I64" s="46">
        <v>0</v>
      </c>
      <c r="J64" s="46" t="s">
        <v>332</v>
      </c>
      <c r="K64" s="46" t="s">
        <v>332</v>
      </c>
      <c r="L64" s="46" t="s">
        <v>332</v>
      </c>
      <c r="M64" s="46" t="s">
        <v>332</v>
      </c>
      <c r="N64" s="46" t="s">
        <v>332</v>
      </c>
      <c r="O64" s="46" t="s">
        <v>332</v>
      </c>
      <c r="P64" s="46" t="s">
        <v>332</v>
      </c>
      <c r="Q64" s="46" t="s">
        <v>332</v>
      </c>
    </row>
    <row r="65" spans="1:17" ht="15.75" customHeight="1">
      <c r="A65" s="25" t="s">
        <v>96</v>
      </c>
      <c r="B65" s="52">
        <v>691</v>
      </c>
      <c r="C65" s="46">
        <v>25</v>
      </c>
      <c r="D65" s="116" t="s">
        <v>369</v>
      </c>
      <c r="E65" s="116" t="s">
        <v>369</v>
      </c>
      <c r="F65" s="46">
        <v>327</v>
      </c>
      <c r="G65" s="45">
        <v>11</v>
      </c>
      <c r="H65" s="116" t="s">
        <v>369</v>
      </c>
      <c r="I65" s="116" t="s">
        <v>369</v>
      </c>
      <c r="J65" s="46" t="s">
        <v>332</v>
      </c>
      <c r="K65" s="46" t="s">
        <v>332</v>
      </c>
      <c r="L65" s="46" t="s">
        <v>332</v>
      </c>
      <c r="M65" s="46" t="s">
        <v>332</v>
      </c>
      <c r="N65" s="46" t="s">
        <v>332</v>
      </c>
      <c r="O65" s="46" t="s">
        <v>332</v>
      </c>
      <c r="P65" s="46" t="s">
        <v>332</v>
      </c>
      <c r="Q65" s="46" t="s">
        <v>332</v>
      </c>
    </row>
    <row r="66" spans="1:17" ht="15.75" customHeight="1">
      <c r="A66" s="25" t="s">
        <v>97</v>
      </c>
      <c r="B66" s="52">
        <v>10</v>
      </c>
      <c r="C66" s="46">
        <v>0</v>
      </c>
      <c r="D66" s="116" t="s">
        <v>369</v>
      </c>
      <c r="E66" s="116" t="s">
        <v>369</v>
      </c>
      <c r="F66" s="116" t="s">
        <v>369</v>
      </c>
      <c r="G66" s="116" t="s">
        <v>369</v>
      </c>
      <c r="H66" s="116" t="s">
        <v>369</v>
      </c>
      <c r="I66" s="116" t="s">
        <v>369</v>
      </c>
      <c r="J66" s="46" t="s">
        <v>332</v>
      </c>
      <c r="K66" s="46" t="s">
        <v>332</v>
      </c>
      <c r="L66" s="46" t="s">
        <v>332</v>
      </c>
      <c r="M66" s="46" t="s">
        <v>332</v>
      </c>
      <c r="N66" s="46" t="s">
        <v>332</v>
      </c>
      <c r="O66" s="46" t="s">
        <v>332</v>
      </c>
      <c r="P66" s="46" t="s">
        <v>332</v>
      </c>
      <c r="Q66" s="46" t="s">
        <v>332</v>
      </c>
    </row>
    <row r="67" spans="1:17" ht="15.75" customHeight="1">
      <c r="A67" s="26"/>
      <c r="B67" s="53"/>
      <c r="C67" s="47"/>
      <c r="D67" s="47"/>
      <c r="E67" s="47"/>
      <c r="F67" s="47"/>
      <c r="G67" s="47"/>
      <c r="H67" s="60"/>
      <c r="I67" s="60"/>
      <c r="J67" s="47"/>
      <c r="K67" s="47"/>
      <c r="L67" s="47"/>
      <c r="M67" s="47"/>
      <c r="N67" s="47"/>
      <c r="O67" s="47"/>
      <c r="P67" s="47"/>
      <c r="Q67" s="47"/>
    </row>
    <row r="68" spans="1:7" ht="15.75" customHeight="1">
      <c r="A68" s="107" t="s">
        <v>376</v>
      </c>
      <c r="D68" s="7"/>
      <c r="E68" s="7"/>
      <c r="F68" s="7"/>
      <c r="G68" s="7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</sheetData>
  <sheetProtection/>
  <mergeCells count="39">
    <mergeCell ref="P41:P42"/>
    <mergeCell ref="H40:I40"/>
    <mergeCell ref="B40:G40"/>
    <mergeCell ref="B39:I39"/>
    <mergeCell ref="A3:Q3"/>
    <mergeCell ref="B41:B42"/>
    <mergeCell ref="C41:C42"/>
    <mergeCell ref="D7:D8"/>
    <mergeCell ref="E7:E8"/>
    <mergeCell ref="N40:O40"/>
    <mergeCell ref="H41:H42"/>
    <mergeCell ref="I41:I42"/>
    <mergeCell ref="J40:K40"/>
    <mergeCell ref="N7:O7"/>
    <mergeCell ref="J7:K7"/>
    <mergeCell ref="H7:I7"/>
    <mergeCell ref="P7:Q7"/>
    <mergeCell ref="B6:C7"/>
    <mergeCell ref="L6:Q6"/>
    <mergeCell ref="A37:Q37"/>
    <mergeCell ref="F7:G7"/>
    <mergeCell ref="L7:L8"/>
    <mergeCell ref="M41:M42"/>
    <mergeCell ref="D6:K6"/>
    <mergeCell ref="M7:M8"/>
    <mergeCell ref="F41:G41"/>
    <mergeCell ref="D41:E41"/>
    <mergeCell ref="A5:A8"/>
    <mergeCell ref="A39:A42"/>
    <mergeCell ref="P40:Q40"/>
    <mergeCell ref="B5:Q5"/>
    <mergeCell ref="J39:Q39"/>
    <mergeCell ref="Q41:Q42"/>
    <mergeCell ref="N41:N42"/>
    <mergeCell ref="O41:O42"/>
    <mergeCell ref="J41:J42"/>
    <mergeCell ref="K41:K42"/>
    <mergeCell ref="L40:M40"/>
    <mergeCell ref="L41:L4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6"/>
  <sheetViews>
    <sheetView zoomScaleSheetLayoutView="75" zoomScalePageLayoutView="0" workbookViewId="0" topLeftCell="A1">
      <selection activeCell="A13" sqref="A13:B13"/>
    </sheetView>
  </sheetViews>
  <sheetFormatPr defaultColWidth="10.59765625" defaultRowHeight="20.25" customHeight="1"/>
  <cols>
    <col min="1" max="1" width="11.69921875" style="5" customWidth="1"/>
    <col min="2" max="11" width="10.59765625" style="5" customWidth="1"/>
    <col min="12" max="12" width="8.5" style="5" customWidth="1"/>
    <col min="13" max="13" width="9" style="5" customWidth="1"/>
    <col min="14" max="14" width="12.5" style="5" customWidth="1"/>
    <col min="15" max="15" width="3.19921875" style="5" customWidth="1"/>
    <col min="16" max="16" width="3.09765625" style="5" customWidth="1"/>
    <col min="17" max="17" width="22.5" style="5" customWidth="1"/>
    <col min="18" max="18" width="7.3984375" style="5" customWidth="1"/>
    <col min="19" max="38" width="5.59765625" style="5" customWidth="1"/>
    <col min="39" max="39" width="5.8984375" style="5" customWidth="1"/>
    <col min="40" max="43" width="9.69921875" style="5" customWidth="1"/>
    <col min="44" max="16384" width="10.59765625" style="5" customWidth="1"/>
  </cols>
  <sheetData>
    <row r="1" spans="1:39" s="2" customFormat="1" ht="20.25" customHeight="1">
      <c r="A1" s="1" t="s">
        <v>399</v>
      </c>
      <c r="B1" s="1"/>
      <c r="AL1" s="3"/>
      <c r="AM1" s="3" t="s">
        <v>400</v>
      </c>
    </row>
    <row r="2" spans="1:25" s="2" customFormat="1" ht="20.25" customHeight="1">
      <c r="A2" s="1"/>
      <c r="B2" s="1"/>
      <c r="Y2" s="3"/>
    </row>
    <row r="3" spans="1:39" ht="20.25" customHeight="1">
      <c r="A3" s="375" t="s">
        <v>405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O3" s="375" t="s">
        <v>406</v>
      </c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</row>
    <row r="4" spans="1:38" ht="20.2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7"/>
      <c r="N4" s="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9" ht="20.25" customHeight="1">
      <c r="A5" s="469" t="s">
        <v>160</v>
      </c>
      <c r="B5" s="140" t="s">
        <v>335</v>
      </c>
      <c r="C5" s="461" t="s">
        <v>234</v>
      </c>
      <c r="D5" s="466" t="s">
        <v>424</v>
      </c>
      <c r="E5" s="467"/>
      <c r="F5" s="467"/>
      <c r="G5" s="468"/>
      <c r="H5" s="466" t="s">
        <v>425</v>
      </c>
      <c r="I5" s="467"/>
      <c r="J5" s="467"/>
      <c r="K5" s="467"/>
      <c r="L5" s="467"/>
      <c r="M5" s="467"/>
      <c r="N5" s="23"/>
      <c r="O5" s="500" t="s">
        <v>401</v>
      </c>
      <c r="P5" s="467"/>
      <c r="Q5" s="468"/>
      <c r="R5" s="486" t="s">
        <v>124</v>
      </c>
      <c r="S5" s="494" t="s">
        <v>415</v>
      </c>
      <c r="T5" s="491" t="s">
        <v>161</v>
      </c>
      <c r="U5" s="491" t="s">
        <v>162</v>
      </c>
      <c r="V5" s="491" t="s">
        <v>267</v>
      </c>
      <c r="W5" s="494" t="s">
        <v>407</v>
      </c>
      <c r="X5" s="491" t="s">
        <v>163</v>
      </c>
      <c r="Y5" s="488" t="s">
        <v>408</v>
      </c>
      <c r="Z5" s="494" t="s">
        <v>409</v>
      </c>
      <c r="AA5" s="491" t="s">
        <v>164</v>
      </c>
      <c r="AB5" s="491" t="s">
        <v>279</v>
      </c>
      <c r="AC5" s="488" t="s">
        <v>410</v>
      </c>
      <c r="AD5" s="494" t="s">
        <v>411</v>
      </c>
      <c r="AE5" s="491" t="s">
        <v>165</v>
      </c>
      <c r="AF5" s="491" t="s">
        <v>166</v>
      </c>
      <c r="AG5" s="491" t="s">
        <v>321</v>
      </c>
      <c r="AH5" s="491" t="s">
        <v>167</v>
      </c>
      <c r="AI5" s="488" t="s">
        <v>412</v>
      </c>
      <c r="AJ5" s="488" t="s">
        <v>413</v>
      </c>
      <c r="AK5" s="494" t="s">
        <v>414</v>
      </c>
      <c r="AL5" s="491" t="s">
        <v>130</v>
      </c>
      <c r="AM5" s="485" t="s">
        <v>168</v>
      </c>
    </row>
    <row r="6" spans="1:39" ht="20.25" customHeight="1">
      <c r="A6" s="470"/>
      <c r="B6" s="35" t="s">
        <v>139</v>
      </c>
      <c r="C6" s="462"/>
      <c r="D6" s="432"/>
      <c r="E6" s="445"/>
      <c r="F6" s="445"/>
      <c r="G6" s="438"/>
      <c r="H6" s="432"/>
      <c r="I6" s="445"/>
      <c r="J6" s="445"/>
      <c r="K6" s="445"/>
      <c r="L6" s="445"/>
      <c r="M6" s="445"/>
      <c r="N6" s="23"/>
      <c r="O6" s="452"/>
      <c r="P6" s="452"/>
      <c r="Q6" s="437"/>
      <c r="R6" s="486"/>
      <c r="S6" s="492"/>
      <c r="T6" s="492"/>
      <c r="U6" s="492"/>
      <c r="V6" s="492"/>
      <c r="W6" s="492"/>
      <c r="X6" s="492"/>
      <c r="Y6" s="489"/>
      <c r="Z6" s="492"/>
      <c r="AA6" s="492"/>
      <c r="AB6" s="492"/>
      <c r="AC6" s="489"/>
      <c r="AD6" s="492"/>
      <c r="AE6" s="492"/>
      <c r="AF6" s="492"/>
      <c r="AG6" s="492"/>
      <c r="AH6" s="492"/>
      <c r="AI6" s="489"/>
      <c r="AJ6" s="489"/>
      <c r="AK6" s="492"/>
      <c r="AL6" s="492"/>
      <c r="AM6" s="486"/>
    </row>
    <row r="7" spans="1:39" ht="20.25" customHeight="1">
      <c r="A7" s="470"/>
      <c r="B7" s="35" t="s">
        <v>140</v>
      </c>
      <c r="C7" s="462"/>
      <c r="D7" s="474" t="s">
        <v>129</v>
      </c>
      <c r="E7" s="443" t="s">
        <v>421</v>
      </c>
      <c r="F7" s="433" t="s">
        <v>141</v>
      </c>
      <c r="G7" s="30" t="s">
        <v>146</v>
      </c>
      <c r="H7" s="474" t="s">
        <v>129</v>
      </c>
      <c r="I7" s="443" t="s">
        <v>422</v>
      </c>
      <c r="J7" s="443" t="s">
        <v>423</v>
      </c>
      <c r="K7" s="127" t="s">
        <v>426</v>
      </c>
      <c r="L7" s="30" t="s">
        <v>143</v>
      </c>
      <c r="M7" s="33" t="s">
        <v>144</v>
      </c>
      <c r="N7" s="32"/>
      <c r="O7" s="452"/>
      <c r="P7" s="452"/>
      <c r="Q7" s="437"/>
      <c r="R7" s="486"/>
      <c r="S7" s="492"/>
      <c r="T7" s="492"/>
      <c r="U7" s="492"/>
      <c r="V7" s="492"/>
      <c r="W7" s="492"/>
      <c r="X7" s="492"/>
      <c r="Y7" s="489"/>
      <c r="Z7" s="492"/>
      <c r="AA7" s="492"/>
      <c r="AB7" s="492"/>
      <c r="AC7" s="489"/>
      <c r="AD7" s="492"/>
      <c r="AE7" s="492"/>
      <c r="AF7" s="492"/>
      <c r="AG7" s="492"/>
      <c r="AH7" s="492"/>
      <c r="AI7" s="489"/>
      <c r="AJ7" s="489"/>
      <c r="AK7" s="492"/>
      <c r="AL7" s="492"/>
      <c r="AM7" s="486"/>
    </row>
    <row r="8" spans="1:39" ht="20.25" customHeight="1">
      <c r="A8" s="471"/>
      <c r="B8" s="141" t="s">
        <v>335</v>
      </c>
      <c r="C8" s="463"/>
      <c r="D8" s="475"/>
      <c r="E8" s="434"/>
      <c r="F8" s="434"/>
      <c r="G8" s="31" t="s">
        <v>142</v>
      </c>
      <c r="H8" s="475"/>
      <c r="I8" s="434"/>
      <c r="J8" s="434"/>
      <c r="K8" s="157" t="s">
        <v>427</v>
      </c>
      <c r="L8" s="31" t="s">
        <v>145</v>
      </c>
      <c r="M8" s="34" t="s">
        <v>145</v>
      </c>
      <c r="N8" s="32"/>
      <c r="O8" s="452"/>
      <c r="P8" s="452"/>
      <c r="Q8" s="437"/>
      <c r="R8" s="486"/>
      <c r="S8" s="492"/>
      <c r="T8" s="492"/>
      <c r="U8" s="492"/>
      <c r="V8" s="492"/>
      <c r="W8" s="492"/>
      <c r="X8" s="492"/>
      <c r="Y8" s="489"/>
      <c r="Z8" s="492"/>
      <c r="AA8" s="492"/>
      <c r="AB8" s="492"/>
      <c r="AC8" s="489"/>
      <c r="AD8" s="492"/>
      <c r="AE8" s="492"/>
      <c r="AF8" s="492"/>
      <c r="AG8" s="492"/>
      <c r="AH8" s="492"/>
      <c r="AI8" s="489"/>
      <c r="AJ8" s="489"/>
      <c r="AK8" s="492"/>
      <c r="AL8" s="492"/>
      <c r="AM8" s="486"/>
    </row>
    <row r="9" spans="1:39" s="13" customFormat="1" ht="20.25" customHeight="1">
      <c r="A9" s="37"/>
      <c r="B9" s="45" t="s">
        <v>147</v>
      </c>
      <c r="C9" s="123" t="s">
        <v>195</v>
      </c>
      <c r="D9" s="45" t="s">
        <v>148</v>
      </c>
      <c r="E9" s="123" t="s">
        <v>335</v>
      </c>
      <c r="F9" s="123" t="s">
        <v>335</v>
      </c>
      <c r="G9" s="123" t="s">
        <v>335</v>
      </c>
      <c r="H9" s="45" t="s">
        <v>149</v>
      </c>
      <c r="I9" s="123" t="s">
        <v>335</v>
      </c>
      <c r="J9" s="123" t="s">
        <v>335</v>
      </c>
      <c r="K9" s="123" t="s">
        <v>335</v>
      </c>
      <c r="L9" s="123" t="s">
        <v>335</v>
      </c>
      <c r="M9" s="123" t="s">
        <v>335</v>
      </c>
      <c r="N9" s="38"/>
      <c r="O9" s="452"/>
      <c r="P9" s="452"/>
      <c r="Q9" s="437"/>
      <c r="R9" s="486"/>
      <c r="S9" s="492"/>
      <c r="T9" s="492"/>
      <c r="U9" s="492"/>
      <c r="V9" s="492"/>
      <c r="W9" s="492"/>
      <c r="X9" s="492"/>
      <c r="Y9" s="489"/>
      <c r="Z9" s="492"/>
      <c r="AA9" s="492"/>
      <c r="AB9" s="492"/>
      <c r="AC9" s="489"/>
      <c r="AD9" s="492"/>
      <c r="AE9" s="492"/>
      <c r="AF9" s="492"/>
      <c r="AG9" s="492"/>
      <c r="AH9" s="492"/>
      <c r="AI9" s="489"/>
      <c r="AJ9" s="489"/>
      <c r="AK9" s="492"/>
      <c r="AL9" s="492"/>
      <c r="AM9" s="486"/>
    </row>
    <row r="10" spans="1:39" ht="20.25" customHeight="1">
      <c r="A10" s="66" t="s">
        <v>320</v>
      </c>
      <c r="B10" s="45">
        <v>511</v>
      </c>
      <c r="C10" s="45">
        <v>1920</v>
      </c>
      <c r="D10" s="45">
        <f>SUM(E10:G10)</f>
        <v>27</v>
      </c>
      <c r="E10" s="45">
        <v>11</v>
      </c>
      <c r="F10" s="45">
        <v>14</v>
      </c>
      <c r="G10" s="45">
        <v>2</v>
      </c>
      <c r="H10" s="45">
        <f>SUM(I10:M10)</f>
        <v>8006</v>
      </c>
      <c r="I10" s="45">
        <v>5</v>
      </c>
      <c r="J10" s="45">
        <v>4</v>
      </c>
      <c r="K10" s="45">
        <v>12</v>
      </c>
      <c r="L10" s="45">
        <v>491</v>
      </c>
      <c r="M10" s="45">
        <v>7494</v>
      </c>
      <c r="O10" s="445"/>
      <c r="P10" s="445"/>
      <c r="Q10" s="438"/>
      <c r="R10" s="487"/>
      <c r="S10" s="493"/>
      <c r="T10" s="493"/>
      <c r="U10" s="493"/>
      <c r="V10" s="493"/>
      <c r="W10" s="493"/>
      <c r="X10" s="493"/>
      <c r="Y10" s="490"/>
      <c r="Z10" s="493"/>
      <c r="AA10" s="493"/>
      <c r="AB10" s="493"/>
      <c r="AC10" s="490"/>
      <c r="AD10" s="493"/>
      <c r="AE10" s="493"/>
      <c r="AF10" s="493"/>
      <c r="AG10" s="493"/>
      <c r="AH10" s="493"/>
      <c r="AI10" s="490"/>
      <c r="AJ10" s="490"/>
      <c r="AK10" s="493"/>
      <c r="AL10" s="493"/>
      <c r="AM10" s="487"/>
    </row>
    <row r="11" spans="1:39" ht="20.25" customHeight="1">
      <c r="A11" s="65" t="s">
        <v>319</v>
      </c>
      <c r="B11" s="45">
        <v>64</v>
      </c>
      <c r="C11" s="45">
        <v>261</v>
      </c>
      <c r="D11" s="123" t="s">
        <v>369</v>
      </c>
      <c r="E11" s="123" t="s">
        <v>369</v>
      </c>
      <c r="F11" s="123" t="s">
        <v>369</v>
      </c>
      <c r="G11" s="123" t="s">
        <v>369</v>
      </c>
      <c r="H11" s="45">
        <f>SUM(I11:M11)</f>
        <v>1658</v>
      </c>
      <c r="I11" s="45">
        <v>3</v>
      </c>
      <c r="J11" s="45">
        <v>3</v>
      </c>
      <c r="K11" s="45">
        <v>47</v>
      </c>
      <c r="L11" s="45">
        <v>44</v>
      </c>
      <c r="M11" s="45">
        <v>1561</v>
      </c>
      <c r="O11" s="6"/>
      <c r="P11" s="6"/>
      <c r="Q11" s="35"/>
      <c r="R11" s="137">
        <f>SUM(S11:AK11)</f>
        <v>-41</v>
      </c>
      <c r="S11" s="137">
        <f>SUM(S13,S35,S37,S40,S43,S45,S47,S49)</f>
        <v>-10</v>
      </c>
      <c r="T11" s="137">
        <f aca="true" t="shared" si="0" ref="T11:AL12">SUM(T13,T35,T37,T40,T43,T45,T47,T49)</f>
        <v>-1</v>
      </c>
      <c r="U11" s="137" t="s">
        <v>335</v>
      </c>
      <c r="V11" s="137">
        <f t="shared" si="0"/>
        <v>-6</v>
      </c>
      <c r="W11" s="137">
        <f t="shared" si="0"/>
        <v>-6</v>
      </c>
      <c r="X11" s="137">
        <f t="shared" si="0"/>
        <v>-2</v>
      </c>
      <c r="Y11" s="137">
        <f t="shared" si="0"/>
        <v>-5</v>
      </c>
      <c r="Z11" s="137" t="s">
        <v>335</v>
      </c>
      <c r="AA11" s="137" t="s">
        <v>335</v>
      </c>
      <c r="AB11" s="137">
        <f t="shared" si="0"/>
        <v>-1</v>
      </c>
      <c r="AC11" s="137" t="s">
        <v>335</v>
      </c>
      <c r="AD11" s="137" t="s">
        <v>335</v>
      </c>
      <c r="AE11" s="137" t="s">
        <v>335</v>
      </c>
      <c r="AF11" s="137" t="s">
        <v>335</v>
      </c>
      <c r="AG11" s="137" t="s">
        <v>335</v>
      </c>
      <c r="AH11" s="137">
        <f t="shared" si="0"/>
        <v>-1</v>
      </c>
      <c r="AI11" s="137">
        <f t="shared" si="0"/>
        <v>-9</v>
      </c>
      <c r="AJ11" s="137" t="s">
        <v>335</v>
      </c>
      <c r="AK11" s="137" t="s">
        <v>335</v>
      </c>
      <c r="AL11" s="137" t="s">
        <v>335</v>
      </c>
      <c r="AM11" s="137" t="s">
        <v>335</v>
      </c>
    </row>
    <row r="12" spans="1:39" ht="20.25" customHeight="1">
      <c r="A12" s="65" t="s">
        <v>278</v>
      </c>
      <c r="B12" s="45">
        <v>201</v>
      </c>
      <c r="C12" s="45">
        <v>810</v>
      </c>
      <c r="D12" s="45">
        <f>SUM(E12:G12)</f>
        <v>6</v>
      </c>
      <c r="E12" s="123" t="s">
        <v>369</v>
      </c>
      <c r="F12" s="45">
        <v>6</v>
      </c>
      <c r="G12" s="123" t="s">
        <v>369</v>
      </c>
      <c r="H12" s="45">
        <f>SUM(I12:M12)</f>
        <v>1100</v>
      </c>
      <c r="I12" s="45">
        <v>2</v>
      </c>
      <c r="J12" s="45">
        <v>10</v>
      </c>
      <c r="K12" s="45">
        <v>15</v>
      </c>
      <c r="L12" s="45">
        <v>188</v>
      </c>
      <c r="M12" s="45">
        <v>885</v>
      </c>
      <c r="O12" s="501" t="s">
        <v>169</v>
      </c>
      <c r="P12" s="501"/>
      <c r="Q12" s="502"/>
      <c r="R12" s="146">
        <f>SUM(S12:AL12)</f>
        <v>3443</v>
      </c>
      <c r="S12" s="147">
        <f>SUM(S14,S36,S38,S41,S44,S46,S48,S50)</f>
        <v>517</v>
      </c>
      <c r="T12" s="147">
        <f t="shared" si="0"/>
        <v>493</v>
      </c>
      <c r="U12" s="147">
        <f t="shared" si="0"/>
        <v>179</v>
      </c>
      <c r="V12" s="147">
        <f t="shared" si="0"/>
        <v>487</v>
      </c>
      <c r="W12" s="147">
        <f t="shared" si="0"/>
        <v>100</v>
      </c>
      <c r="X12" s="147">
        <f t="shared" si="0"/>
        <v>211</v>
      </c>
      <c r="Y12" s="147">
        <f t="shared" si="0"/>
        <v>560</v>
      </c>
      <c r="Z12" s="147">
        <f>SUM(Z14,Z36,Z38,Z41,Z44,Z46,Z48,Z50)</f>
        <v>431</v>
      </c>
      <c r="AA12" s="147">
        <f t="shared" si="0"/>
        <v>36</v>
      </c>
      <c r="AB12" s="147">
        <f t="shared" si="0"/>
        <v>1</v>
      </c>
      <c r="AC12" s="147">
        <f t="shared" si="0"/>
        <v>32</v>
      </c>
      <c r="AD12" s="147">
        <f t="shared" si="0"/>
        <v>9</v>
      </c>
      <c r="AE12" s="147">
        <f t="shared" si="0"/>
        <v>10</v>
      </c>
      <c r="AF12" s="147">
        <f t="shared" si="0"/>
        <v>8</v>
      </c>
      <c r="AG12" s="147" t="s">
        <v>369</v>
      </c>
      <c r="AH12" s="147">
        <f t="shared" si="0"/>
        <v>8</v>
      </c>
      <c r="AI12" s="147">
        <f t="shared" si="0"/>
        <v>133</v>
      </c>
      <c r="AJ12" s="147" t="s">
        <v>369</v>
      </c>
      <c r="AK12" s="147">
        <f t="shared" si="0"/>
        <v>207</v>
      </c>
      <c r="AL12" s="147">
        <f t="shared" si="0"/>
        <v>21</v>
      </c>
      <c r="AM12" s="147" t="s">
        <v>369</v>
      </c>
    </row>
    <row r="13" spans="1:47" ht="20.25" customHeight="1">
      <c r="A13" s="65" t="s">
        <v>275</v>
      </c>
      <c r="B13" s="45">
        <v>29</v>
      </c>
      <c r="C13" s="45">
        <v>103</v>
      </c>
      <c r="D13" s="45">
        <f>SUM(E13:G13)</f>
        <v>74</v>
      </c>
      <c r="E13" s="45">
        <v>13</v>
      </c>
      <c r="F13" s="45">
        <v>58</v>
      </c>
      <c r="G13" s="45">
        <v>3</v>
      </c>
      <c r="H13" s="45">
        <f>SUM(I13:M13)</f>
        <v>776</v>
      </c>
      <c r="I13" s="45">
        <v>11</v>
      </c>
      <c r="J13" s="45">
        <v>15</v>
      </c>
      <c r="K13" s="45">
        <v>705</v>
      </c>
      <c r="L13" s="45">
        <v>5</v>
      </c>
      <c r="M13" s="45">
        <v>40</v>
      </c>
      <c r="O13" s="6"/>
      <c r="P13" s="12"/>
      <c r="Q13" s="39"/>
      <c r="R13" s="70">
        <f aca="true" t="shared" si="1" ref="R13:R38">SUM(S13:AM13)</f>
        <v>-10</v>
      </c>
      <c r="S13" s="71">
        <f>SUM(S15,S17,S19,S21,S23,S25,S27,S29,S31,S33)</f>
        <v>-1</v>
      </c>
      <c r="T13" s="148" t="s">
        <v>335</v>
      </c>
      <c r="U13" s="148" t="s">
        <v>335</v>
      </c>
      <c r="V13" s="71">
        <f>SUM(V15,V17,V19,V21,V23,V25,V27,V29,V31,V33)</f>
        <v>-4</v>
      </c>
      <c r="W13" s="71">
        <f>SUM(W15,W17,W19,W21,W23,W25,W27,W29,W31,W33)</f>
        <v>-2</v>
      </c>
      <c r="X13" s="148" t="s">
        <v>335</v>
      </c>
      <c r="Y13" s="71">
        <f>SUM(Y15,Y17,Y19,Y21,Y23,Y25,Y27,Y29,Y31,Y33)</f>
        <v>-2</v>
      </c>
      <c r="Z13" s="148" t="s">
        <v>335</v>
      </c>
      <c r="AA13" s="148" t="s">
        <v>335</v>
      </c>
      <c r="AB13" s="148" t="s">
        <v>335</v>
      </c>
      <c r="AC13" s="148" t="s">
        <v>335</v>
      </c>
      <c r="AD13" s="148" t="s">
        <v>335</v>
      </c>
      <c r="AE13" s="148" t="s">
        <v>335</v>
      </c>
      <c r="AF13" s="148" t="s">
        <v>335</v>
      </c>
      <c r="AG13" s="148" t="s">
        <v>335</v>
      </c>
      <c r="AH13" s="148" t="s">
        <v>335</v>
      </c>
      <c r="AI13" s="71">
        <f>SUM(AI15,AI17,AI19,AI21,AI23,AI25,AI27,AI29,AI31,AI33)</f>
        <v>-1</v>
      </c>
      <c r="AJ13" s="148" t="s">
        <v>335</v>
      </c>
      <c r="AK13" s="148" t="s">
        <v>335</v>
      </c>
      <c r="AL13" s="148" t="s">
        <v>335</v>
      </c>
      <c r="AM13" s="148" t="s">
        <v>335</v>
      </c>
      <c r="AN13" s="21"/>
      <c r="AO13" s="21"/>
      <c r="AP13" s="21"/>
      <c r="AQ13" s="21"/>
      <c r="AR13" s="21"/>
      <c r="AS13" s="21"/>
      <c r="AT13" s="21"/>
      <c r="AU13" s="21"/>
    </row>
    <row r="14" spans="1:47" s="21" customFormat="1" ht="20.25" customHeight="1">
      <c r="A14" s="106" t="s">
        <v>391</v>
      </c>
      <c r="B14" s="122">
        <f>SUM(B16:B23)</f>
        <v>101</v>
      </c>
      <c r="C14" s="122">
        <f>SUM(C16:C23)</f>
        <v>366</v>
      </c>
      <c r="D14" s="122" t="s">
        <v>369</v>
      </c>
      <c r="E14" s="122" t="s">
        <v>369</v>
      </c>
      <c r="F14" s="122" t="s">
        <v>369</v>
      </c>
      <c r="G14" s="122" t="s">
        <v>369</v>
      </c>
      <c r="H14" s="122">
        <f aca="true" t="shared" si="2" ref="H14:M14">SUM(H16:H23)</f>
        <v>1139</v>
      </c>
      <c r="I14" s="122">
        <f t="shared" si="2"/>
        <v>1</v>
      </c>
      <c r="J14" s="122" t="s">
        <v>369</v>
      </c>
      <c r="K14" s="122">
        <f t="shared" si="2"/>
        <v>3</v>
      </c>
      <c r="L14" s="122">
        <f t="shared" si="2"/>
        <v>112</v>
      </c>
      <c r="M14" s="122">
        <f t="shared" si="2"/>
        <v>1023</v>
      </c>
      <c r="O14" s="12"/>
      <c r="P14" s="464" t="s">
        <v>331</v>
      </c>
      <c r="Q14" s="465"/>
      <c r="R14" s="149">
        <f t="shared" si="1"/>
        <v>1224</v>
      </c>
      <c r="S14" s="150">
        <f>SUM(S16,S18,S20,S22,S24,S26,S28,S30,S32,S34)</f>
        <v>86</v>
      </c>
      <c r="T14" s="150">
        <f>SUM(T16,T18,T20,T22,T24,T26,T28,T30,T32,T34)</f>
        <v>120</v>
      </c>
      <c r="U14" s="150">
        <f>SUM(U16,U18,U20,U22,U24,U26,U28,U30,U32,U34)</f>
        <v>62</v>
      </c>
      <c r="V14" s="150">
        <f>SUM(V16,V18,V20,V22,V24,V26,V28,V30,V32,V34)</f>
        <v>163</v>
      </c>
      <c r="W14" s="150">
        <f>SUM(W16,W18,W20,W22,W24,W26,W28,W30,W32,W34)</f>
        <v>31</v>
      </c>
      <c r="X14" s="150">
        <f>SUM(X16,X18,X20,X22,X24,X26,X28,X30,X32,X34)</f>
        <v>71</v>
      </c>
      <c r="Y14" s="150">
        <f>SUM(Y16,Y18,Y20,Y22,Y24,Y26,Y28,Y30,Y32,Y34)</f>
        <v>346</v>
      </c>
      <c r="Z14" s="150">
        <f>SUM(Z16,Z18,Z20,Z22,Z24,Z26,Z28,Z30,Z32,Z34)</f>
        <v>197</v>
      </c>
      <c r="AA14" s="150">
        <f>SUM(AA16,AA18,AA20,AA22,AA24,AA26,AA28,AA30,AA32,AA34)</f>
        <v>4</v>
      </c>
      <c r="AB14" s="154" t="s">
        <v>369</v>
      </c>
      <c r="AC14" s="150">
        <f>SUM(AC16,AC18,AC20,AC22,AC24,AC26,AC28,AC30,AC32,AC34)</f>
        <v>12</v>
      </c>
      <c r="AD14" s="150">
        <f>SUM(AD16,AD18,AD20,AD22,AD24,AD26,AD28,AD30,AD32,AD34)</f>
        <v>4</v>
      </c>
      <c r="AE14" s="150">
        <f>SUM(AE16,AE18,AE20,AE22,AE24,AE26,AE28,AE30,AE32,AE34)</f>
        <v>4</v>
      </c>
      <c r="AF14" s="150">
        <f>SUM(AF16,AF18,AF20,AF22,AF24,AF26,AF28,AF30,AF32,AF34)</f>
        <v>4</v>
      </c>
      <c r="AG14" s="154" t="s">
        <v>369</v>
      </c>
      <c r="AH14" s="150">
        <f>SUM(AH16,AH18,AH20,AH22,AH24,AH26,AH28,AH30,AH32,AH34)</f>
        <v>7</v>
      </c>
      <c r="AI14" s="150">
        <f>SUM(AI16,AI18,AI20,AI22,AI24,AI26,AI28,AI30,AI32,AI34)</f>
        <v>37</v>
      </c>
      <c r="AJ14" s="154" t="s">
        <v>369</v>
      </c>
      <c r="AK14" s="150">
        <f>SUM(AK16,AK18,AK20,AK22,AK24,AK26,AK28,AK30,AK32,AK34)</f>
        <v>73</v>
      </c>
      <c r="AL14" s="150">
        <f>SUM(AL16,AL18,AL20,AL22,AL24,AL26,AL28,AL30,AL32,AL34)</f>
        <v>3</v>
      </c>
      <c r="AM14" s="154" t="s">
        <v>369</v>
      </c>
      <c r="AN14" s="5"/>
      <c r="AO14" s="5"/>
      <c r="AP14" s="5"/>
      <c r="AQ14" s="5"/>
      <c r="AR14" s="5"/>
      <c r="AS14" s="5"/>
      <c r="AT14" s="5"/>
      <c r="AU14" s="5"/>
    </row>
    <row r="15" spans="1:39" ht="20.25" customHeight="1">
      <c r="A15" s="16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O15" s="6"/>
      <c r="P15" s="8"/>
      <c r="Q15" s="54"/>
      <c r="R15" s="70">
        <f t="shared" si="1"/>
        <v>-2</v>
      </c>
      <c r="S15" s="72"/>
      <c r="T15" s="72"/>
      <c r="U15" s="72"/>
      <c r="V15" s="72">
        <f>+-1</f>
        <v>-1</v>
      </c>
      <c r="W15" s="72">
        <f>+-1</f>
        <v>-1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</row>
    <row r="16" spans="1:39" ht="20.25" customHeight="1">
      <c r="A16" s="35" t="s">
        <v>135</v>
      </c>
      <c r="B16" s="45">
        <v>99</v>
      </c>
      <c r="C16" s="45">
        <v>356</v>
      </c>
      <c r="D16" s="123" t="s">
        <v>369</v>
      </c>
      <c r="E16" s="123" t="s">
        <v>369</v>
      </c>
      <c r="F16" s="123" t="s">
        <v>369</v>
      </c>
      <c r="G16" s="123" t="s">
        <v>369</v>
      </c>
      <c r="H16" s="45">
        <f>SUM(I16:M16)</f>
        <v>1125</v>
      </c>
      <c r="I16" s="45">
        <v>1</v>
      </c>
      <c r="J16" s="123" t="s">
        <v>369</v>
      </c>
      <c r="K16" s="45">
        <v>3</v>
      </c>
      <c r="L16" s="45">
        <v>110</v>
      </c>
      <c r="M16" s="45">
        <v>1011</v>
      </c>
      <c r="O16" s="6"/>
      <c r="P16" s="7"/>
      <c r="Q16" s="35" t="s">
        <v>170</v>
      </c>
      <c r="R16" s="149">
        <f t="shared" si="1"/>
        <v>185</v>
      </c>
      <c r="S16" s="150">
        <v>12</v>
      </c>
      <c r="T16" s="150">
        <v>19</v>
      </c>
      <c r="U16" s="150">
        <v>13</v>
      </c>
      <c r="V16" s="150">
        <v>33</v>
      </c>
      <c r="W16" s="150">
        <v>8</v>
      </c>
      <c r="X16" s="150">
        <v>7</v>
      </c>
      <c r="Y16" s="150">
        <v>37</v>
      </c>
      <c r="Z16" s="150">
        <v>43</v>
      </c>
      <c r="AA16" s="150">
        <v>1</v>
      </c>
      <c r="AB16" s="154" t="s">
        <v>369</v>
      </c>
      <c r="AC16" s="154" t="s">
        <v>369</v>
      </c>
      <c r="AD16" s="154" t="s">
        <v>369</v>
      </c>
      <c r="AE16" s="154" t="s">
        <v>369</v>
      </c>
      <c r="AF16" s="154" t="s">
        <v>369</v>
      </c>
      <c r="AG16" s="154" t="s">
        <v>369</v>
      </c>
      <c r="AH16" s="154" t="s">
        <v>369</v>
      </c>
      <c r="AI16" s="150">
        <v>1</v>
      </c>
      <c r="AJ16" s="154" t="s">
        <v>369</v>
      </c>
      <c r="AK16" s="150">
        <v>11</v>
      </c>
      <c r="AL16" s="154" t="s">
        <v>369</v>
      </c>
      <c r="AM16" s="154" t="s">
        <v>369</v>
      </c>
    </row>
    <row r="17" spans="1:39" ht="20.25" customHeight="1">
      <c r="A17" s="35" t="s">
        <v>136</v>
      </c>
      <c r="B17" s="123" t="s">
        <v>369</v>
      </c>
      <c r="C17" s="123" t="s">
        <v>369</v>
      </c>
      <c r="D17" s="123" t="s">
        <v>369</v>
      </c>
      <c r="E17" s="123" t="s">
        <v>369</v>
      </c>
      <c r="F17" s="123" t="s">
        <v>369</v>
      </c>
      <c r="G17" s="123" t="s">
        <v>369</v>
      </c>
      <c r="H17" s="123" t="s">
        <v>369</v>
      </c>
      <c r="I17" s="123" t="s">
        <v>369</v>
      </c>
      <c r="J17" s="123" t="s">
        <v>369</v>
      </c>
      <c r="K17" s="123" t="s">
        <v>369</v>
      </c>
      <c r="L17" s="123" t="s">
        <v>369</v>
      </c>
      <c r="M17" s="123" t="s">
        <v>369</v>
      </c>
      <c r="O17" s="6"/>
      <c r="P17" s="505"/>
      <c r="Q17" s="477"/>
      <c r="R17" s="151" t="s">
        <v>335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</row>
    <row r="18" spans="1:39" ht="20.25" customHeight="1">
      <c r="A18" s="35" t="s">
        <v>137</v>
      </c>
      <c r="B18" s="123" t="s">
        <v>369</v>
      </c>
      <c r="C18" s="123" t="s">
        <v>369</v>
      </c>
      <c r="D18" s="123" t="s">
        <v>369</v>
      </c>
      <c r="E18" s="123" t="s">
        <v>369</v>
      </c>
      <c r="F18" s="123" t="s">
        <v>369</v>
      </c>
      <c r="G18" s="123" t="s">
        <v>369</v>
      </c>
      <c r="H18" s="123" t="s">
        <v>369</v>
      </c>
      <c r="I18" s="123" t="s">
        <v>369</v>
      </c>
      <c r="J18" s="123" t="s">
        <v>369</v>
      </c>
      <c r="K18" s="123" t="s">
        <v>369</v>
      </c>
      <c r="L18" s="123" t="s">
        <v>369</v>
      </c>
      <c r="M18" s="123" t="s">
        <v>369</v>
      </c>
      <c r="O18" s="6"/>
      <c r="P18" s="7"/>
      <c r="Q18" s="136" t="s">
        <v>322</v>
      </c>
      <c r="R18" s="149">
        <f t="shared" si="1"/>
        <v>51</v>
      </c>
      <c r="S18" s="150">
        <v>2</v>
      </c>
      <c r="T18" s="150">
        <v>1</v>
      </c>
      <c r="U18" s="154" t="s">
        <v>369</v>
      </c>
      <c r="V18" s="150">
        <v>2</v>
      </c>
      <c r="W18" s="154" t="s">
        <v>369</v>
      </c>
      <c r="X18" s="154" t="s">
        <v>369</v>
      </c>
      <c r="Y18" s="150">
        <v>3</v>
      </c>
      <c r="Z18" s="150">
        <v>42</v>
      </c>
      <c r="AA18" s="154" t="s">
        <v>369</v>
      </c>
      <c r="AB18" s="154" t="s">
        <v>369</v>
      </c>
      <c r="AC18" s="154" t="s">
        <v>369</v>
      </c>
      <c r="AD18" s="154" t="s">
        <v>369</v>
      </c>
      <c r="AE18" s="154" t="s">
        <v>369</v>
      </c>
      <c r="AF18" s="154" t="s">
        <v>369</v>
      </c>
      <c r="AG18" s="154" t="s">
        <v>369</v>
      </c>
      <c r="AH18" s="154" t="s">
        <v>369</v>
      </c>
      <c r="AI18" s="150">
        <v>1</v>
      </c>
      <c r="AJ18" s="154" t="s">
        <v>369</v>
      </c>
      <c r="AK18" s="154" t="s">
        <v>369</v>
      </c>
      <c r="AL18" s="154" t="s">
        <v>369</v>
      </c>
      <c r="AM18" s="154" t="s">
        <v>369</v>
      </c>
    </row>
    <row r="19" spans="1:39" ht="20.25" customHeight="1">
      <c r="A19" s="35" t="s">
        <v>138</v>
      </c>
      <c r="B19" s="123" t="s">
        <v>369</v>
      </c>
      <c r="C19" s="123" t="s">
        <v>369</v>
      </c>
      <c r="D19" s="123" t="s">
        <v>369</v>
      </c>
      <c r="E19" s="123" t="s">
        <v>369</v>
      </c>
      <c r="F19" s="123" t="s">
        <v>369</v>
      </c>
      <c r="G19" s="123" t="s">
        <v>369</v>
      </c>
      <c r="H19" s="123" t="s">
        <v>369</v>
      </c>
      <c r="I19" s="123" t="s">
        <v>369</v>
      </c>
      <c r="J19" s="123" t="s">
        <v>369</v>
      </c>
      <c r="K19" s="123" t="s">
        <v>369</v>
      </c>
      <c r="L19" s="123" t="s">
        <v>369</v>
      </c>
      <c r="M19" s="123" t="s">
        <v>369</v>
      </c>
      <c r="O19" s="6"/>
      <c r="P19" s="8"/>
      <c r="Q19" s="54"/>
      <c r="R19" s="70">
        <f t="shared" si="1"/>
        <v>-1</v>
      </c>
      <c r="S19" s="72"/>
      <c r="T19" s="72"/>
      <c r="U19" s="72"/>
      <c r="V19" s="72">
        <f>+-1</f>
        <v>-1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</row>
    <row r="20" spans="1:39" ht="20.25" customHeight="1">
      <c r="A20" s="35" t="s">
        <v>261</v>
      </c>
      <c r="B20" s="123" t="s">
        <v>369</v>
      </c>
      <c r="C20" s="123" t="s">
        <v>369</v>
      </c>
      <c r="D20" s="123" t="s">
        <v>369</v>
      </c>
      <c r="E20" s="123" t="s">
        <v>369</v>
      </c>
      <c r="F20" s="123" t="s">
        <v>369</v>
      </c>
      <c r="G20" s="123" t="s">
        <v>369</v>
      </c>
      <c r="H20" s="123" t="s">
        <v>369</v>
      </c>
      <c r="I20" s="123" t="s">
        <v>369</v>
      </c>
      <c r="J20" s="123" t="s">
        <v>369</v>
      </c>
      <c r="K20" s="123" t="s">
        <v>369</v>
      </c>
      <c r="L20" s="123" t="s">
        <v>369</v>
      </c>
      <c r="M20" s="123" t="s">
        <v>369</v>
      </c>
      <c r="O20" s="6"/>
      <c r="P20" s="7"/>
      <c r="Q20" s="35" t="s">
        <v>262</v>
      </c>
      <c r="R20" s="152">
        <f t="shared" si="1"/>
        <v>142</v>
      </c>
      <c r="S20" s="153">
        <v>12</v>
      </c>
      <c r="T20" s="153">
        <v>20</v>
      </c>
      <c r="U20" s="153">
        <v>4</v>
      </c>
      <c r="V20" s="153">
        <v>18</v>
      </c>
      <c r="W20" s="153">
        <v>1</v>
      </c>
      <c r="X20" s="153">
        <v>17</v>
      </c>
      <c r="Y20" s="153">
        <v>38</v>
      </c>
      <c r="Z20" s="153">
        <v>10</v>
      </c>
      <c r="AA20" s="155" t="s">
        <v>369</v>
      </c>
      <c r="AB20" s="155" t="s">
        <v>369</v>
      </c>
      <c r="AC20" s="155" t="s">
        <v>369</v>
      </c>
      <c r="AD20" s="155" t="s">
        <v>369</v>
      </c>
      <c r="AE20" s="155" t="s">
        <v>369</v>
      </c>
      <c r="AF20" s="155" t="s">
        <v>369</v>
      </c>
      <c r="AG20" s="155" t="s">
        <v>369</v>
      </c>
      <c r="AH20" s="153">
        <v>2</v>
      </c>
      <c r="AI20" s="153">
        <v>8</v>
      </c>
      <c r="AJ20" s="155" t="s">
        <v>369</v>
      </c>
      <c r="AK20" s="153">
        <v>10</v>
      </c>
      <c r="AL20" s="153">
        <v>2</v>
      </c>
      <c r="AM20" s="155" t="s">
        <v>369</v>
      </c>
    </row>
    <row r="21" spans="1:39" ht="20.25" customHeight="1">
      <c r="A21" s="64" t="s">
        <v>276</v>
      </c>
      <c r="B21" s="457">
        <v>2</v>
      </c>
      <c r="C21" s="456">
        <v>10</v>
      </c>
      <c r="D21" s="455" t="s">
        <v>369</v>
      </c>
      <c r="E21" s="455" t="s">
        <v>369</v>
      </c>
      <c r="F21" s="455" t="s">
        <v>369</v>
      </c>
      <c r="G21" s="455" t="s">
        <v>369</v>
      </c>
      <c r="H21" s="456">
        <f>SUM(I21:M22)</f>
        <v>14</v>
      </c>
      <c r="I21" s="455" t="s">
        <v>369</v>
      </c>
      <c r="J21" s="455" t="s">
        <v>369</v>
      </c>
      <c r="K21" s="455" t="s">
        <v>369</v>
      </c>
      <c r="L21" s="456">
        <v>2</v>
      </c>
      <c r="M21" s="456">
        <v>12</v>
      </c>
      <c r="O21" s="6"/>
      <c r="P21" s="8"/>
      <c r="Q21" s="54"/>
      <c r="R21" s="70">
        <f t="shared" si="1"/>
        <v>-2</v>
      </c>
      <c r="S21" s="72"/>
      <c r="T21" s="72"/>
      <c r="U21" s="72"/>
      <c r="V21" s="72"/>
      <c r="W21" s="72">
        <f>+-1</f>
        <v>-1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>
        <f>+-1</f>
        <v>-1</v>
      </c>
      <c r="AJ21" s="72"/>
      <c r="AK21" s="72"/>
      <c r="AL21" s="72"/>
      <c r="AM21" s="13"/>
    </row>
    <row r="22" spans="1:39" ht="20.25" customHeight="1">
      <c r="A22" s="35" t="s">
        <v>277</v>
      </c>
      <c r="B22" s="457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O22" s="6"/>
      <c r="P22" s="7"/>
      <c r="Q22" s="35" t="s">
        <v>171</v>
      </c>
      <c r="R22" s="152">
        <f t="shared" si="1"/>
        <v>71</v>
      </c>
      <c r="S22" s="153">
        <v>4</v>
      </c>
      <c r="T22" s="153">
        <v>5</v>
      </c>
      <c r="U22" s="153">
        <v>5</v>
      </c>
      <c r="V22" s="153">
        <v>12</v>
      </c>
      <c r="W22" s="153">
        <v>5</v>
      </c>
      <c r="X22" s="153">
        <v>5</v>
      </c>
      <c r="Y22" s="153">
        <v>19</v>
      </c>
      <c r="Z22" s="153">
        <v>4</v>
      </c>
      <c r="AA22" s="155" t="s">
        <v>369</v>
      </c>
      <c r="AB22" s="155" t="s">
        <v>369</v>
      </c>
      <c r="AC22" s="153">
        <v>4</v>
      </c>
      <c r="AD22" s="155" t="s">
        <v>369</v>
      </c>
      <c r="AE22" s="155" t="s">
        <v>369</v>
      </c>
      <c r="AF22" s="155" t="s">
        <v>369</v>
      </c>
      <c r="AG22" s="155" t="s">
        <v>369</v>
      </c>
      <c r="AH22" s="153">
        <v>1</v>
      </c>
      <c r="AI22" s="153">
        <v>2</v>
      </c>
      <c r="AJ22" s="155" t="s">
        <v>369</v>
      </c>
      <c r="AK22" s="153">
        <v>5</v>
      </c>
      <c r="AL22" s="155" t="s">
        <v>369</v>
      </c>
      <c r="AM22" s="155" t="s">
        <v>369</v>
      </c>
    </row>
    <row r="23" spans="1:39" ht="20.25" customHeight="1">
      <c r="A23" s="3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7"/>
      <c r="O23" s="6"/>
      <c r="P23" s="8"/>
      <c r="Q23" s="54"/>
      <c r="R23" s="151" t="s">
        <v>335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</row>
    <row r="24" spans="1:39" ht="20.25" customHeight="1">
      <c r="A24" s="130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7"/>
      <c r="O24" s="6"/>
      <c r="P24" s="7"/>
      <c r="Q24" s="35" t="s">
        <v>280</v>
      </c>
      <c r="R24" s="152">
        <f t="shared" si="1"/>
        <v>4</v>
      </c>
      <c r="S24" s="155" t="s">
        <v>369</v>
      </c>
      <c r="T24" s="155" t="s">
        <v>369</v>
      </c>
      <c r="U24" s="155" t="s">
        <v>369</v>
      </c>
      <c r="V24" s="155" t="s">
        <v>369</v>
      </c>
      <c r="W24" s="155" t="s">
        <v>369</v>
      </c>
      <c r="X24" s="155" t="s">
        <v>369</v>
      </c>
      <c r="Y24" s="153">
        <v>3</v>
      </c>
      <c r="Z24" s="155" t="s">
        <v>369</v>
      </c>
      <c r="AA24" s="155" t="s">
        <v>369</v>
      </c>
      <c r="AB24" s="155" t="s">
        <v>369</v>
      </c>
      <c r="AC24" s="155" t="s">
        <v>369</v>
      </c>
      <c r="AD24" s="155" t="s">
        <v>369</v>
      </c>
      <c r="AE24" s="155" t="s">
        <v>369</v>
      </c>
      <c r="AF24" s="155" t="s">
        <v>369</v>
      </c>
      <c r="AG24" s="155" t="s">
        <v>369</v>
      </c>
      <c r="AH24" s="155" t="s">
        <v>369</v>
      </c>
      <c r="AI24" s="155" t="s">
        <v>369</v>
      </c>
      <c r="AJ24" s="155" t="s">
        <v>369</v>
      </c>
      <c r="AK24" s="153">
        <v>1</v>
      </c>
      <c r="AL24" s="155" t="s">
        <v>369</v>
      </c>
      <c r="AM24" s="155" t="s">
        <v>369</v>
      </c>
    </row>
    <row r="25" spans="1:39" ht="20.25" customHeight="1" thickBo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7"/>
      <c r="N25" s="15"/>
      <c r="O25" s="6"/>
      <c r="P25" s="8"/>
      <c r="Q25" s="54"/>
      <c r="R25" s="70">
        <f t="shared" si="1"/>
        <v>-3</v>
      </c>
      <c r="S25" s="72"/>
      <c r="T25" s="72"/>
      <c r="U25" s="72"/>
      <c r="V25" s="72">
        <f>+-2</f>
        <v>-2</v>
      </c>
      <c r="W25" s="72"/>
      <c r="X25" s="72"/>
      <c r="Y25" s="72">
        <f>+-1</f>
        <v>-1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</row>
    <row r="26" spans="1:39" ht="20.25" customHeight="1">
      <c r="A26" s="469" t="s">
        <v>160</v>
      </c>
      <c r="B26" s="481" t="s">
        <v>150</v>
      </c>
      <c r="C26" s="427" t="s">
        <v>416</v>
      </c>
      <c r="D26" s="428"/>
      <c r="E26" s="428"/>
      <c r="F26" s="428"/>
      <c r="G26" s="428"/>
      <c r="H26" s="446"/>
      <c r="I26" s="472" t="s">
        <v>418</v>
      </c>
      <c r="J26" s="472" t="s">
        <v>419</v>
      </c>
      <c r="K26" s="472" t="s">
        <v>420</v>
      </c>
      <c r="L26" s="495" t="s">
        <v>153</v>
      </c>
      <c r="M26" s="15"/>
      <c r="N26" s="15"/>
      <c r="O26" s="6"/>
      <c r="P26" s="7"/>
      <c r="Q26" s="35" t="s">
        <v>172</v>
      </c>
      <c r="R26" s="152">
        <f t="shared" si="1"/>
        <v>134</v>
      </c>
      <c r="S26" s="153">
        <v>6</v>
      </c>
      <c r="T26" s="153">
        <v>14</v>
      </c>
      <c r="U26" s="153">
        <v>8</v>
      </c>
      <c r="V26" s="153">
        <v>24</v>
      </c>
      <c r="W26" s="153">
        <v>2</v>
      </c>
      <c r="X26" s="153">
        <v>7</v>
      </c>
      <c r="Y26" s="153">
        <v>51</v>
      </c>
      <c r="Z26" s="153">
        <v>12</v>
      </c>
      <c r="AA26" s="153">
        <v>1</v>
      </c>
      <c r="AB26" s="155" t="s">
        <v>369</v>
      </c>
      <c r="AC26" s="155" t="s">
        <v>369</v>
      </c>
      <c r="AD26" s="153">
        <v>1</v>
      </c>
      <c r="AE26" s="155" t="s">
        <v>369</v>
      </c>
      <c r="AF26" s="155" t="s">
        <v>369</v>
      </c>
      <c r="AG26" s="155" t="s">
        <v>369</v>
      </c>
      <c r="AH26" s="153">
        <v>1</v>
      </c>
      <c r="AI26" s="153">
        <v>2</v>
      </c>
      <c r="AJ26" s="155" t="s">
        <v>369</v>
      </c>
      <c r="AK26" s="153">
        <v>5</v>
      </c>
      <c r="AL26" s="155" t="s">
        <v>369</v>
      </c>
      <c r="AM26" s="155" t="s">
        <v>369</v>
      </c>
    </row>
    <row r="27" spans="1:44" ht="20.25" customHeight="1">
      <c r="A27" s="470"/>
      <c r="B27" s="473"/>
      <c r="C27" s="476" t="s">
        <v>129</v>
      </c>
      <c r="D27" s="477"/>
      <c r="E27" s="482" t="s">
        <v>151</v>
      </c>
      <c r="F27" s="483"/>
      <c r="G27" s="482" t="s">
        <v>152</v>
      </c>
      <c r="H27" s="483"/>
      <c r="I27" s="473"/>
      <c r="J27" s="473"/>
      <c r="K27" s="473"/>
      <c r="L27" s="496"/>
      <c r="M27" s="15"/>
      <c r="N27" s="15"/>
      <c r="O27" s="6"/>
      <c r="P27" s="8"/>
      <c r="Q27" s="54"/>
      <c r="R27" s="151" t="s">
        <v>335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13"/>
      <c r="AN27" s="13"/>
      <c r="AO27" s="13"/>
      <c r="AP27" s="13"/>
      <c r="AQ27" s="13"/>
      <c r="AR27" s="13"/>
    </row>
    <row r="28" spans="1:47" ht="20.25" customHeight="1">
      <c r="A28" s="470"/>
      <c r="B28" s="473"/>
      <c r="C28" s="476"/>
      <c r="D28" s="477"/>
      <c r="E28" s="450" t="s">
        <v>154</v>
      </c>
      <c r="F28" s="443" t="s">
        <v>417</v>
      </c>
      <c r="G28" s="450" t="s">
        <v>154</v>
      </c>
      <c r="H28" s="443" t="s">
        <v>417</v>
      </c>
      <c r="I28" s="473"/>
      <c r="J28" s="473"/>
      <c r="K28" s="473"/>
      <c r="L28" s="496"/>
      <c r="M28" s="15"/>
      <c r="N28" s="15"/>
      <c r="O28" s="6"/>
      <c r="P28" s="7"/>
      <c r="Q28" s="35" t="s">
        <v>173</v>
      </c>
      <c r="R28" s="152">
        <f t="shared" si="1"/>
        <v>179</v>
      </c>
      <c r="S28" s="153">
        <v>9</v>
      </c>
      <c r="T28" s="153">
        <v>11</v>
      </c>
      <c r="U28" s="153">
        <v>5</v>
      </c>
      <c r="V28" s="153">
        <v>30</v>
      </c>
      <c r="W28" s="153">
        <v>3</v>
      </c>
      <c r="X28" s="153">
        <v>14</v>
      </c>
      <c r="Y28" s="153">
        <v>61</v>
      </c>
      <c r="Z28" s="153">
        <v>28</v>
      </c>
      <c r="AA28" s="153">
        <v>1</v>
      </c>
      <c r="AB28" s="155" t="s">
        <v>369</v>
      </c>
      <c r="AC28" s="153">
        <v>1</v>
      </c>
      <c r="AD28" s="155" t="s">
        <v>369</v>
      </c>
      <c r="AE28" s="153">
        <v>1</v>
      </c>
      <c r="AF28" s="153">
        <v>2</v>
      </c>
      <c r="AG28" s="155" t="s">
        <v>369</v>
      </c>
      <c r="AH28" s="155" t="s">
        <v>369</v>
      </c>
      <c r="AI28" s="155" t="s">
        <v>369</v>
      </c>
      <c r="AJ28" s="155" t="s">
        <v>369</v>
      </c>
      <c r="AK28" s="153">
        <v>13</v>
      </c>
      <c r="AL28" s="155" t="s">
        <v>369</v>
      </c>
      <c r="AM28" s="155" t="s">
        <v>369</v>
      </c>
      <c r="AS28" s="13"/>
      <c r="AT28" s="13"/>
      <c r="AU28" s="13"/>
    </row>
    <row r="29" spans="1:47" s="13" customFormat="1" ht="20.25" customHeight="1">
      <c r="A29" s="471"/>
      <c r="B29" s="434"/>
      <c r="C29" s="478"/>
      <c r="D29" s="479"/>
      <c r="E29" s="451"/>
      <c r="F29" s="434"/>
      <c r="G29" s="451"/>
      <c r="H29" s="434"/>
      <c r="I29" s="434"/>
      <c r="J29" s="434"/>
      <c r="K29" s="434"/>
      <c r="L29" s="497"/>
      <c r="M29" s="15"/>
      <c r="O29" s="6"/>
      <c r="P29" s="55"/>
      <c r="Q29" s="56"/>
      <c r="R29" s="151" t="s">
        <v>335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N29" s="5"/>
      <c r="AO29" s="5"/>
      <c r="AP29" s="5"/>
      <c r="AQ29" s="5"/>
      <c r="AR29" s="5"/>
      <c r="AS29" s="5"/>
      <c r="AT29" s="5"/>
      <c r="AU29" s="5"/>
    </row>
    <row r="30" spans="1:39" ht="20.25" customHeight="1">
      <c r="A30" s="37"/>
      <c r="B30" s="13" t="s">
        <v>149</v>
      </c>
      <c r="C30" s="480" t="s">
        <v>158</v>
      </c>
      <c r="D30" s="480"/>
      <c r="E30" s="114" t="s">
        <v>335</v>
      </c>
      <c r="F30" s="114" t="s">
        <v>335</v>
      </c>
      <c r="G30" s="114" t="s">
        <v>335</v>
      </c>
      <c r="H30" s="114" t="s">
        <v>335</v>
      </c>
      <c r="I30" s="13" t="s">
        <v>159</v>
      </c>
      <c r="J30" s="114" t="s">
        <v>335</v>
      </c>
      <c r="K30" s="114" t="s">
        <v>335</v>
      </c>
      <c r="L30" s="114" t="s">
        <v>335</v>
      </c>
      <c r="M30" s="13"/>
      <c r="O30" s="6"/>
      <c r="P30" s="7"/>
      <c r="Q30" s="35" t="s">
        <v>174</v>
      </c>
      <c r="R30" s="152">
        <f t="shared" si="1"/>
        <v>20</v>
      </c>
      <c r="S30" s="153">
        <v>1</v>
      </c>
      <c r="T30" s="153">
        <v>4</v>
      </c>
      <c r="U30" s="153">
        <v>1</v>
      </c>
      <c r="V30" s="153">
        <v>1</v>
      </c>
      <c r="W30" s="153">
        <v>1</v>
      </c>
      <c r="X30" s="155" t="s">
        <v>369</v>
      </c>
      <c r="Y30" s="153">
        <v>6</v>
      </c>
      <c r="Z30" s="153">
        <v>4</v>
      </c>
      <c r="AA30" s="155" t="s">
        <v>369</v>
      </c>
      <c r="AB30" s="155" t="s">
        <v>369</v>
      </c>
      <c r="AC30" s="155" t="s">
        <v>369</v>
      </c>
      <c r="AD30" s="155" t="s">
        <v>369</v>
      </c>
      <c r="AE30" s="155" t="s">
        <v>369</v>
      </c>
      <c r="AF30" s="155" t="s">
        <v>369</v>
      </c>
      <c r="AG30" s="155" t="s">
        <v>369</v>
      </c>
      <c r="AH30" s="153">
        <v>1</v>
      </c>
      <c r="AI30" s="155" t="s">
        <v>369</v>
      </c>
      <c r="AJ30" s="155" t="s">
        <v>369</v>
      </c>
      <c r="AK30" s="153">
        <v>1</v>
      </c>
      <c r="AL30" s="155" t="s">
        <v>369</v>
      </c>
      <c r="AM30" s="155" t="s">
        <v>369</v>
      </c>
    </row>
    <row r="31" spans="1:39" ht="20.25" customHeight="1">
      <c r="A31" s="66" t="s">
        <v>320</v>
      </c>
      <c r="B31" s="13">
        <v>25</v>
      </c>
      <c r="C31" s="454">
        <v>5918.8</v>
      </c>
      <c r="D31" s="454"/>
      <c r="E31" s="50">
        <v>72</v>
      </c>
      <c r="F31" s="50">
        <v>5784.8</v>
      </c>
      <c r="G31" s="50">
        <v>8</v>
      </c>
      <c r="H31" s="50">
        <v>54</v>
      </c>
      <c r="I31" s="45">
        <v>24</v>
      </c>
      <c r="J31" s="123" t="s">
        <v>369</v>
      </c>
      <c r="K31" s="45">
        <v>562</v>
      </c>
      <c r="L31" s="45">
        <v>5</v>
      </c>
      <c r="O31" s="6"/>
      <c r="P31" s="8"/>
      <c r="Q31" s="54"/>
      <c r="R31" s="151" t="s">
        <v>335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</row>
    <row r="32" spans="1:44" ht="20.25" customHeight="1">
      <c r="A32" s="65" t="s">
        <v>319</v>
      </c>
      <c r="B32" s="13">
        <v>98</v>
      </c>
      <c r="C32" s="454">
        <v>13041.4</v>
      </c>
      <c r="D32" s="454"/>
      <c r="E32" s="50">
        <v>37.1</v>
      </c>
      <c r="F32" s="50">
        <v>11683.3</v>
      </c>
      <c r="G32" s="50">
        <v>2.8</v>
      </c>
      <c r="H32" s="50">
        <v>1318.2</v>
      </c>
      <c r="I32" s="45">
        <v>44</v>
      </c>
      <c r="J32" s="123" t="s">
        <v>369</v>
      </c>
      <c r="K32" s="45">
        <v>318</v>
      </c>
      <c r="L32" s="45">
        <v>2</v>
      </c>
      <c r="O32" s="6"/>
      <c r="P32" s="7"/>
      <c r="Q32" s="35" t="s">
        <v>175</v>
      </c>
      <c r="R32" s="152">
        <f t="shared" si="1"/>
        <v>54</v>
      </c>
      <c r="S32" s="153">
        <v>7</v>
      </c>
      <c r="T32" s="153">
        <v>4</v>
      </c>
      <c r="U32" s="153">
        <v>3</v>
      </c>
      <c r="V32" s="153">
        <v>11</v>
      </c>
      <c r="W32" s="153">
        <v>3</v>
      </c>
      <c r="X32" s="153">
        <v>4</v>
      </c>
      <c r="Y32" s="153">
        <v>8</v>
      </c>
      <c r="Z32" s="153">
        <v>8</v>
      </c>
      <c r="AA32" s="155" t="s">
        <v>369</v>
      </c>
      <c r="AB32" s="155" t="s">
        <v>369</v>
      </c>
      <c r="AC32" s="155" t="s">
        <v>369</v>
      </c>
      <c r="AD32" s="155" t="s">
        <v>369</v>
      </c>
      <c r="AE32" s="155" t="s">
        <v>369</v>
      </c>
      <c r="AF32" s="153">
        <v>1</v>
      </c>
      <c r="AG32" s="155" t="s">
        <v>369</v>
      </c>
      <c r="AH32" s="155" t="s">
        <v>369</v>
      </c>
      <c r="AI32" s="153">
        <v>1</v>
      </c>
      <c r="AJ32" s="155" t="s">
        <v>369</v>
      </c>
      <c r="AK32" s="153">
        <v>4</v>
      </c>
      <c r="AL32" s="155" t="s">
        <v>369</v>
      </c>
      <c r="AM32" s="155" t="s">
        <v>369</v>
      </c>
      <c r="AN32" s="21"/>
      <c r="AO32" s="21"/>
      <c r="AP32" s="21"/>
      <c r="AQ32" s="21"/>
      <c r="AR32" s="21"/>
    </row>
    <row r="33" spans="1:47" ht="20.25" customHeight="1">
      <c r="A33" s="65" t="s">
        <v>278</v>
      </c>
      <c r="B33" s="13">
        <v>266</v>
      </c>
      <c r="C33" s="454">
        <v>14338.4</v>
      </c>
      <c r="D33" s="454"/>
      <c r="E33" s="50">
        <v>98.4</v>
      </c>
      <c r="F33" s="50">
        <v>14176.9</v>
      </c>
      <c r="G33" s="50">
        <v>25</v>
      </c>
      <c r="H33" s="50">
        <v>38.1</v>
      </c>
      <c r="I33" s="45">
        <v>9</v>
      </c>
      <c r="J33" s="123" t="s">
        <v>369</v>
      </c>
      <c r="K33" s="45">
        <v>831</v>
      </c>
      <c r="L33" s="45">
        <v>16</v>
      </c>
      <c r="O33" s="6"/>
      <c r="P33" s="8"/>
      <c r="Q33" s="54"/>
      <c r="R33" s="70">
        <f t="shared" si="1"/>
        <v>-2</v>
      </c>
      <c r="S33" s="72">
        <f>+-1</f>
        <v>-1</v>
      </c>
      <c r="T33" s="72"/>
      <c r="U33" s="72"/>
      <c r="V33" s="72"/>
      <c r="W33" s="72"/>
      <c r="X33" s="72"/>
      <c r="Y33" s="72">
        <f>+-1</f>
        <v>-1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48"/>
      <c r="AS33" s="21"/>
      <c r="AT33" s="21"/>
      <c r="AU33" s="21"/>
    </row>
    <row r="34" spans="1:47" s="21" customFormat="1" ht="20.25" customHeight="1">
      <c r="A34" s="65" t="s">
        <v>275</v>
      </c>
      <c r="B34" s="13">
        <v>395</v>
      </c>
      <c r="C34" s="498">
        <v>1.99</v>
      </c>
      <c r="D34" s="498"/>
      <c r="E34" s="144">
        <v>0.89</v>
      </c>
      <c r="F34" s="50">
        <v>0.4</v>
      </c>
      <c r="G34" s="50">
        <v>0.7</v>
      </c>
      <c r="H34" s="143" t="s">
        <v>369</v>
      </c>
      <c r="I34" s="45">
        <v>22</v>
      </c>
      <c r="J34" s="45">
        <v>1</v>
      </c>
      <c r="K34" s="45">
        <v>345</v>
      </c>
      <c r="L34" s="45">
        <v>2</v>
      </c>
      <c r="M34" s="5"/>
      <c r="O34" s="12"/>
      <c r="P34" s="11"/>
      <c r="Q34" s="35" t="s">
        <v>323</v>
      </c>
      <c r="R34" s="152">
        <f t="shared" si="1"/>
        <v>384</v>
      </c>
      <c r="S34" s="153">
        <v>33</v>
      </c>
      <c r="T34" s="153">
        <v>42</v>
      </c>
      <c r="U34" s="153">
        <v>23</v>
      </c>
      <c r="V34" s="153">
        <v>32</v>
      </c>
      <c r="W34" s="153">
        <v>8</v>
      </c>
      <c r="X34" s="153">
        <v>17</v>
      </c>
      <c r="Y34" s="153">
        <v>120</v>
      </c>
      <c r="Z34" s="153">
        <v>46</v>
      </c>
      <c r="AA34" s="153">
        <v>1</v>
      </c>
      <c r="AB34" s="155" t="s">
        <v>369</v>
      </c>
      <c r="AC34" s="153">
        <v>7</v>
      </c>
      <c r="AD34" s="153">
        <v>3</v>
      </c>
      <c r="AE34" s="153">
        <v>3</v>
      </c>
      <c r="AF34" s="153">
        <v>1</v>
      </c>
      <c r="AG34" s="155" t="s">
        <v>369</v>
      </c>
      <c r="AH34" s="153">
        <v>2</v>
      </c>
      <c r="AI34" s="153">
        <v>22</v>
      </c>
      <c r="AJ34" s="155" t="s">
        <v>369</v>
      </c>
      <c r="AK34" s="153">
        <v>23</v>
      </c>
      <c r="AL34" s="153">
        <v>1</v>
      </c>
      <c r="AM34" s="156" t="s">
        <v>369</v>
      </c>
      <c r="AN34" s="5"/>
      <c r="AO34" s="5"/>
      <c r="AP34" s="5"/>
      <c r="AQ34" s="5"/>
      <c r="AR34" s="5"/>
      <c r="AS34" s="5"/>
      <c r="AT34" s="5"/>
      <c r="AU34" s="5"/>
    </row>
    <row r="35" spans="1:39" ht="20.25" customHeight="1">
      <c r="A35" s="106" t="s">
        <v>391</v>
      </c>
      <c r="B35" s="138">
        <f>SUM(B37:B44)</f>
        <v>73</v>
      </c>
      <c r="C35" s="484">
        <f>SUM(C37:D44)</f>
        <v>1873.9</v>
      </c>
      <c r="D35" s="484"/>
      <c r="E35" s="139">
        <f aca="true" t="shared" si="3" ref="E35:L35">SUM(E37:E44)</f>
        <v>34</v>
      </c>
      <c r="F35" s="139">
        <f t="shared" si="3"/>
        <v>1720</v>
      </c>
      <c r="G35" s="139" t="s">
        <v>369</v>
      </c>
      <c r="H35" s="139">
        <f t="shared" si="3"/>
        <v>119.9</v>
      </c>
      <c r="I35" s="122">
        <f t="shared" si="3"/>
        <v>3</v>
      </c>
      <c r="J35" s="122" t="s">
        <v>369</v>
      </c>
      <c r="K35" s="122">
        <f t="shared" si="3"/>
        <v>366</v>
      </c>
      <c r="L35" s="122">
        <f t="shared" si="3"/>
        <v>3</v>
      </c>
      <c r="M35" s="21"/>
      <c r="O35" s="6"/>
      <c r="P35" s="8"/>
      <c r="Q35" s="54"/>
      <c r="R35" s="70">
        <f t="shared" si="1"/>
        <v>-1</v>
      </c>
      <c r="S35" s="72"/>
      <c r="T35" s="72"/>
      <c r="U35" s="72"/>
      <c r="V35" s="72">
        <f>+-1</f>
        <v>-1</v>
      </c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13"/>
    </row>
    <row r="36" spans="1:39" ht="20.25" customHeight="1">
      <c r="A36" s="16"/>
      <c r="B36" s="13"/>
      <c r="C36" s="454"/>
      <c r="D36" s="454"/>
      <c r="E36" s="50"/>
      <c r="F36" s="50"/>
      <c r="G36" s="50"/>
      <c r="H36" s="50"/>
      <c r="I36" s="45"/>
      <c r="J36" s="45"/>
      <c r="K36" s="45"/>
      <c r="L36" s="45"/>
      <c r="O36" s="6"/>
      <c r="P36" s="464" t="s">
        <v>176</v>
      </c>
      <c r="Q36" s="465"/>
      <c r="R36" s="152">
        <f t="shared" si="1"/>
        <v>23</v>
      </c>
      <c r="S36" s="153">
        <v>2</v>
      </c>
      <c r="T36" s="153">
        <v>3</v>
      </c>
      <c r="U36" s="153">
        <v>1</v>
      </c>
      <c r="V36" s="153">
        <v>11</v>
      </c>
      <c r="W36" s="155" t="s">
        <v>369</v>
      </c>
      <c r="X36" s="153">
        <v>2</v>
      </c>
      <c r="Y36" s="153">
        <v>4</v>
      </c>
      <c r="Z36" s="155" t="s">
        <v>369</v>
      </c>
      <c r="AA36" s="155" t="s">
        <v>369</v>
      </c>
      <c r="AB36" s="155" t="s">
        <v>369</v>
      </c>
      <c r="AC36" s="155" t="s">
        <v>369</v>
      </c>
      <c r="AD36" s="155" t="s">
        <v>369</v>
      </c>
      <c r="AE36" s="155" t="s">
        <v>369</v>
      </c>
      <c r="AF36" s="155" t="s">
        <v>369</v>
      </c>
      <c r="AG36" s="155" t="s">
        <v>369</v>
      </c>
      <c r="AH36" s="155" t="s">
        <v>369</v>
      </c>
      <c r="AI36" s="155" t="s">
        <v>369</v>
      </c>
      <c r="AJ36" s="155" t="s">
        <v>369</v>
      </c>
      <c r="AK36" s="155" t="s">
        <v>369</v>
      </c>
      <c r="AL36" s="155" t="s">
        <v>369</v>
      </c>
      <c r="AM36" s="155" t="s">
        <v>369</v>
      </c>
    </row>
    <row r="37" spans="1:39" ht="20.25" customHeight="1">
      <c r="A37" s="35" t="s">
        <v>135</v>
      </c>
      <c r="B37" s="13">
        <v>62</v>
      </c>
      <c r="C37" s="454">
        <v>1869.4</v>
      </c>
      <c r="D37" s="454"/>
      <c r="E37" s="50">
        <v>33.5</v>
      </c>
      <c r="F37" s="50">
        <v>1716</v>
      </c>
      <c r="G37" s="143" t="s">
        <v>369</v>
      </c>
      <c r="H37" s="50">
        <v>119.9</v>
      </c>
      <c r="I37" s="45">
        <v>3</v>
      </c>
      <c r="J37" s="123" t="s">
        <v>369</v>
      </c>
      <c r="K37" s="45">
        <v>365</v>
      </c>
      <c r="L37" s="45">
        <v>3</v>
      </c>
      <c r="O37" s="6"/>
      <c r="P37" s="8"/>
      <c r="Q37" s="54"/>
      <c r="R37" s="70">
        <f t="shared" si="1"/>
        <v>-19</v>
      </c>
      <c r="S37" s="72">
        <f>+-7</f>
        <v>-7</v>
      </c>
      <c r="T37" s="72"/>
      <c r="U37" s="72"/>
      <c r="V37" s="72"/>
      <c r="W37" s="72">
        <f>+-4</f>
        <v>-4</v>
      </c>
      <c r="X37" s="72">
        <f>+-1</f>
        <v>-1</v>
      </c>
      <c r="Y37" s="72">
        <f>+-3</f>
        <v>-3</v>
      </c>
      <c r="Z37" s="72"/>
      <c r="AA37" s="72"/>
      <c r="AB37" s="72">
        <f>+-1</f>
        <v>-1</v>
      </c>
      <c r="AC37" s="72"/>
      <c r="AD37" s="72"/>
      <c r="AE37" s="72"/>
      <c r="AF37" s="72"/>
      <c r="AG37" s="72"/>
      <c r="AH37" s="72">
        <f>+-1</f>
        <v>-1</v>
      </c>
      <c r="AI37" s="72">
        <f>+-2</f>
        <v>-2</v>
      </c>
      <c r="AJ37" s="72"/>
      <c r="AK37" s="72"/>
      <c r="AL37" s="72"/>
      <c r="AM37" s="13"/>
    </row>
    <row r="38" spans="1:39" ht="20.25" customHeight="1">
      <c r="A38" s="35" t="s">
        <v>136</v>
      </c>
      <c r="B38" s="114" t="s">
        <v>369</v>
      </c>
      <c r="C38" s="453" t="s">
        <v>369</v>
      </c>
      <c r="D38" s="454"/>
      <c r="E38" s="143" t="s">
        <v>369</v>
      </c>
      <c r="F38" s="143" t="s">
        <v>369</v>
      </c>
      <c r="G38" s="143" t="s">
        <v>369</v>
      </c>
      <c r="H38" s="143" t="s">
        <v>369</v>
      </c>
      <c r="I38" s="143" t="s">
        <v>369</v>
      </c>
      <c r="J38" s="143" t="s">
        <v>369</v>
      </c>
      <c r="K38" s="143" t="s">
        <v>369</v>
      </c>
      <c r="L38" s="143" t="s">
        <v>369</v>
      </c>
      <c r="O38" s="6"/>
      <c r="P38" s="464" t="s">
        <v>177</v>
      </c>
      <c r="Q38" s="465"/>
      <c r="R38" s="149">
        <f t="shared" si="1"/>
        <v>1247</v>
      </c>
      <c r="S38" s="150">
        <v>297</v>
      </c>
      <c r="T38" s="150">
        <v>153</v>
      </c>
      <c r="U38" s="150">
        <v>53</v>
      </c>
      <c r="V38" s="150">
        <v>225</v>
      </c>
      <c r="W38" s="150">
        <v>45</v>
      </c>
      <c r="X38" s="150">
        <v>75</v>
      </c>
      <c r="Y38" s="150">
        <v>112</v>
      </c>
      <c r="Z38" s="150">
        <v>161</v>
      </c>
      <c r="AA38" s="150">
        <v>21</v>
      </c>
      <c r="AB38" s="150">
        <v>1</v>
      </c>
      <c r="AC38" s="150">
        <v>11</v>
      </c>
      <c r="AD38" s="150">
        <v>2</v>
      </c>
      <c r="AE38" s="150">
        <v>6</v>
      </c>
      <c r="AF38" s="150">
        <v>2</v>
      </c>
      <c r="AG38" s="154" t="s">
        <v>369</v>
      </c>
      <c r="AH38" s="150">
        <v>1</v>
      </c>
      <c r="AI38" s="150">
        <v>24</v>
      </c>
      <c r="AJ38" s="154" t="s">
        <v>369</v>
      </c>
      <c r="AK38" s="150">
        <v>53</v>
      </c>
      <c r="AL38" s="150">
        <v>5</v>
      </c>
      <c r="AM38" s="154" t="s">
        <v>369</v>
      </c>
    </row>
    <row r="39" spans="1:39" ht="20.25" customHeight="1">
      <c r="A39" s="35" t="s">
        <v>137</v>
      </c>
      <c r="B39" s="114" t="s">
        <v>369</v>
      </c>
      <c r="C39" s="453" t="s">
        <v>369</v>
      </c>
      <c r="D39" s="454"/>
      <c r="E39" s="143" t="s">
        <v>369</v>
      </c>
      <c r="F39" s="143" t="s">
        <v>369</v>
      </c>
      <c r="G39" s="143" t="s">
        <v>369</v>
      </c>
      <c r="H39" s="143" t="s">
        <v>369</v>
      </c>
      <c r="I39" s="143" t="s">
        <v>369</v>
      </c>
      <c r="J39" s="143" t="s">
        <v>369</v>
      </c>
      <c r="K39" s="143" t="s">
        <v>369</v>
      </c>
      <c r="L39" s="143" t="s">
        <v>369</v>
      </c>
      <c r="O39" s="6"/>
      <c r="P39" s="8"/>
      <c r="Q39" s="54"/>
      <c r="R39" s="46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20.25" customHeight="1">
      <c r="A40" s="35" t="s">
        <v>138</v>
      </c>
      <c r="B40" s="142" t="s">
        <v>369</v>
      </c>
      <c r="C40" s="453" t="s">
        <v>369</v>
      </c>
      <c r="D40" s="454"/>
      <c r="E40" s="118" t="s">
        <v>369</v>
      </c>
      <c r="F40" s="118" t="s">
        <v>369</v>
      </c>
      <c r="G40" s="118" t="s">
        <v>369</v>
      </c>
      <c r="H40" s="118" t="s">
        <v>369</v>
      </c>
      <c r="I40" s="118" t="s">
        <v>369</v>
      </c>
      <c r="J40" s="118" t="s">
        <v>369</v>
      </c>
      <c r="K40" s="118" t="s">
        <v>369</v>
      </c>
      <c r="L40" s="118" t="s">
        <v>369</v>
      </c>
      <c r="N40" s="7"/>
      <c r="O40" s="6"/>
      <c r="P40" s="464" t="s">
        <v>324</v>
      </c>
      <c r="Q40" s="465"/>
      <c r="R40" s="70">
        <f>SUM(S40:AM40)</f>
        <v>-2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>
        <f>+-2</f>
        <v>-2</v>
      </c>
      <c r="AJ40" s="72"/>
      <c r="AK40" s="72"/>
      <c r="AL40" s="72"/>
      <c r="AM40" s="72"/>
    </row>
    <row r="41" spans="1:39" ht="20.25" customHeight="1">
      <c r="A41" s="35" t="s">
        <v>261</v>
      </c>
      <c r="B41" s="142" t="s">
        <v>369</v>
      </c>
      <c r="C41" s="453" t="s">
        <v>369</v>
      </c>
      <c r="D41" s="454"/>
      <c r="E41" s="118" t="s">
        <v>369</v>
      </c>
      <c r="F41" s="118" t="s">
        <v>369</v>
      </c>
      <c r="G41" s="118" t="s">
        <v>369</v>
      </c>
      <c r="H41" s="118" t="s">
        <v>369</v>
      </c>
      <c r="I41" s="118" t="s">
        <v>369</v>
      </c>
      <c r="J41" s="118" t="s">
        <v>369</v>
      </c>
      <c r="K41" s="118" t="s">
        <v>369</v>
      </c>
      <c r="L41" s="118" t="s">
        <v>369</v>
      </c>
      <c r="M41" s="7"/>
      <c r="N41" s="7"/>
      <c r="O41" s="6"/>
      <c r="P41" s="464" t="s">
        <v>178</v>
      </c>
      <c r="Q41" s="465"/>
      <c r="R41" s="149">
        <f>SUM(S41:AM41)</f>
        <v>167</v>
      </c>
      <c r="S41" s="150">
        <v>33</v>
      </c>
      <c r="T41" s="150">
        <v>16</v>
      </c>
      <c r="U41" s="150">
        <v>15</v>
      </c>
      <c r="V41" s="150">
        <v>18</v>
      </c>
      <c r="W41" s="150">
        <v>7</v>
      </c>
      <c r="X41" s="150">
        <v>10</v>
      </c>
      <c r="Y41" s="150">
        <v>30</v>
      </c>
      <c r="Z41" s="150">
        <v>2</v>
      </c>
      <c r="AA41" s="150">
        <v>1</v>
      </c>
      <c r="AB41" s="154" t="s">
        <v>369</v>
      </c>
      <c r="AC41" s="154" t="s">
        <v>369</v>
      </c>
      <c r="AD41" s="150">
        <v>1</v>
      </c>
      <c r="AE41" s="154" t="s">
        <v>369</v>
      </c>
      <c r="AF41" s="154" t="s">
        <v>369</v>
      </c>
      <c r="AG41" s="154" t="s">
        <v>369</v>
      </c>
      <c r="AH41" s="154" t="s">
        <v>369</v>
      </c>
      <c r="AI41" s="150">
        <v>16</v>
      </c>
      <c r="AJ41" s="154" t="s">
        <v>369</v>
      </c>
      <c r="AK41" s="150">
        <v>17</v>
      </c>
      <c r="AL41" s="150">
        <v>1</v>
      </c>
      <c r="AM41" s="154" t="s">
        <v>369</v>
      </c>
    </row>
    <row r="42" spans="1:39" ht="20.25" customHeight="1">
      <c r="A42" s="64" t="s">
        <v>276</v>
      </c>
      <c r="B42" s="457">
        <v>11</v>
      </c>
      <c r="C42" s="454">
        <v>4.5</v>
      </c>
      <c r="D42" s="454"/>
      <c r="E42" s="459">
        <v>0.5</v>
      </c>
      <c r="F42" s="459">
        <v>4</v>
      </c>
      <c r="G42" s="455" t="s">
        <v>369</v>
      </c>
      <c r="H42" s="455" t="s">
        <v>369</v>
      </c>
      <c r="I42" s="455" t="s">
        <v>369</v>
      </c>
      <c r="J42" s="455" t="s">
        <v>369</v>
      </c>
      <c r="K42" s="456">
        <v>1</v>
      </c>
      <c r="L42" s="455" t="s">
        <v>369</v>
      </c>
      <c r="M42" s="7"/>
      <c r="N42" s="7"/>
      <c r="O42" s="6"/>
      <c r="P42" s="8"/>
      <c r="Q42" s="54"/>
      <c r="R42" s="46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1:39" ht="20.25" customHeight="1">
      <c r="A43" s="35" t="s">
        <v>277</v>
      </c>
      <c r="B43" s="457"/>
      <c r="C43" s="458"/>
      <c r="D43" s="458"/>
      <c r="E43" s="460"/>
      <c r="F43" s="460"/>
      <c r="G43" s="449"/>
      <c r="H43" s="449"/>
      <c r="I43" s="449"/>
      <c r="J43" s="449"/>
      <c r="K43" s="449"/>
      <c r="L43" s="449"/>
      <c r="M43" s="7"/>
      <c r="N43" s="7"/>
      <c r="O43" s="6"/>
      <c r="P43" s="464" t="s">
        <v>325</v>
      </c>
      <c r="Q43" s="465"/>
      <c r="R43" s="70">
        <f aca="true" t="shared" si="4" ref="R43:R50">SUM(S43:AM43)</f>
        <v>-1</v>
      </c>
      <c r="S43" s="72">
        <f>+-1</f>
        <v>-1</v>
      </c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</row>
    <row r="44" spans="1:39" ht="20.25" customHeight="1">
      <c r="A44" s="35"/>
      <c r="B44" s="49"/>
      <c r="C44" s="454"/>
      <c r="D44" s="454"/>
      <c r="E44" s="51"/>
      <c r="F44" s="51"/>
      <c r="G44" s="51"/>
      <c r="H44" s="51"/>
      <c r="I44" s="46"/>
      <c r="J44" s="46"/>
      <c r="K44" s="46"/>
      <c r="L44" s="46"/>
      <c r="M44" s="7"/>
      <c r="N44" s="7"/>
      <c r="O44" s="6"/>
      <c r="P44" s="464" t="s">
        <v>235</v>
      </c>
      <c r="Q44" s="465"/>
      <c r="R44" s="149">
        <f t="shared" si="4"/>
        <v>39</v>
      </c>
      <c r="S44" s="150">
        <v>7</v>
      </c>
      <c r="T44" s="150">
        <v>2</v>
      </c>
      <c r="U44" s="150">
        <v>2</v>
      </c>
      <c r="V44" s="150">
        <v>5</v>
      </c>
      <c r="W44" s="150">
        <v>2</v>
      </c>
      <c r="X44" s="150">
        <v>1</v>
      </c>
      <c r="Y44" s="150">
        <v>8</v>
      </c>
      <c r="Z44" s="154" t="s">
        <v>369</v>
      </c>
      <c r="AA44" s="150">
        <v>1</v>
      </c>
      <c r="AB44" s="154" t="s">
        <v>369</v>
      </c>
      <c r="AC44" s="154" t="s">
        <v>369</v>
      </c>
      <c r="AD44" s="150">
        <v>1</v>
      </c>
      <c r="AE44" s="154" t="s">
        <v>369</v>
      </c>
      <c r="AF44" s="154" t="s">
        <v>369</v>
      </c>
      <c r="AG44" s="154" t="s">
        <v>369</v>
      </c>
      <c r="AH44" s="154" t="s">
        <v>369</v>
      </c>
      <c r="AI44" s="150">
        <v>3</v>
      </c>
      <c r="AJ44" s="154" t="s">
        <v>369</v>
      </c>
      <c r="AK44" s="150">
        <v>7</v>
      </c>
      <c r="AL44" s="154" t="s">
        <v>369</v>
      </c>
      <c r="AM44" s="154" t="s">
        <v>369</v>
      </c>
    </row>
    <row r="45" spans="1:42" ht="20.25" customHeight="1">
      <c r="A45" s="130"/>
      <c r="B45" s="133"/>
      <c r="C45" s="134"/>
      <c r="D45" s="134"/>
      <c r="E45" s="133"/>
      <c r="F45" s="133"/>
      <c r="G45" s="133"/>
      <c r="H45" s="133"/>
      <c r="I45" s="133"/>
      <c r="J45" s="133"/>
      <c r="K45" s="133"/>
      <c r="L45" s="135"/>
      <c r="M45" s="7"/>
      <c r="N45" s="32"/>
      <c r="O45" s="6"/>
      <c r="P45" s="8"/>
      <c r="Q45" s="54"/>
      <c r="R45" s="151" t="s">
        <v>335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13"/>
      <c r="AO45" s="13"/>
      <c r="AP45" s="13"/>
    </row>
    <row r="46" spans="3:42" ht="20.25" customHeight="1" thickBot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2"/>
      <c r="N46" s="32"/>
      <c r="O46" s="6"/>
      <c r="P46" s="464" t="s">
        <v>263</v>
      </c>
      <c r="Q46" s="465"/>
      <c r="R46" s="149">
        <f t="shared" si="4"/>
        <v>12</v>
      </c>
      <c r="S46" s="154" t="s">
        <v>369</v>
      </c>
      <c r="T46" s="150">
        <v>3</v>
      </c>
      <c r="U46" s="154" t="s">
        <v>369</v>
      </c>
      <c r="V46" s="150">
        <v>2</v>
      </c>
      <c r="W46" s="150">
        <v>1</v>
      </c>
      <c r="X46" s="150">
        <v>1</v>
      </c>
      <c r="Y46" s="150">
        <v>2</v>
      </c>
      <c r="Z46" s="154" t="s">
        <v>369</v>
      </c>
      <c r="AA46" s="150">
        <v>1</v>
      </c>
      <c r="AB46" s="154" t="s">
        <v>369</v>
      </c>
      <c r="AC46" s="154" t="s">
        <v>369</v>
      </c>
      <c r="AD46" s="154" t="s">
        <v>369</v>
      </c>
      <c r="AE46" s="154" t="s">
        <v>369</v>
      </c>
      <c r="AF46" s="154" t="s">
        <v>369</v>
      </c>
      <c r="AG46" s="154" t="s">
        <v>369</v>
      </c>
      <c r="AH46" s="154" t="s">
        <v>369</v>
      </c>
      <c r="AI46" s="154" t="s">
        <v>369</v>
      </c>
      <c r="AJ46" s="154" t="s">
        <v>369</v>
      </c>
      <c r="AK46" s="150">
        <v>2</v>
      </c>
      <c r="AL46" s="154" t="s">
        <v>369</v>
      </c>
      <c r="AM46" s="154" t="s">
        <v>369</v>
      </c>
      <c r="AN46" s="13"/>
      <c r="AO46" s="13"/>
      <c r="AP46" s="13"/>
    </row>
    <row r="47" spans="1:44" ht="20.25" customHeight="1">
      <c r="A47" s="469" t="s">
        <v>160</v>
      </c>
      <c r="B47" s="472" t="s">
        <v>402</v>
      </c>
      <c r="C47" s="472" t="s">
        <v>428</v>
      </c>
      <c r="D47" s="472" t="s">
        <v>403</v>
      </c>
      <c r="E47" s="472" t="s">
        <v>404</v>
      </c>
      <c r="F47" s="481" t="s">
        <v>81</v>
      </c>
      <c r="G47" s="481" t="s">
        <v>138</v>
      </c>
      <c r="H47" s="481" t="s">
        <v>155</v>
      </c>
      <c r="I47" s="481" t="s">
        <v>156</v>
      </c>
      <c r="J47" s="503" t="s">
        <v>271</v>
      </c>
      <c r="K47" s="452" t="s">
        <v>249</v>
      </c>
      <c r="L47" s="452"/>
      <c r="M47" s="32"/>
      <c r="N47" s="32"/>
      <c r="O47" s="6"/>
      <c r="P47" s="8"/>
      <c r="Q47" s="54"/>
      <c r="R47" s="70">
        <f t="shared" si="4"/>
        <v>-1</v>
      </c>
      <c r="S47" s="72"/>
      <c r="T47" s="72"/>
      <c r="U47" s="72"/>
      <c r="V47" s="72">
        <f>+-1</f>
        <v>-1</v>
      </c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13"/>
      <c r="AO47" s="13"/>
      <c r="AP47" s="13"/>
      <c r="AQ47" s="13"/>
      <c r="AR47" s="13"/>
    </row>
    <row r="48" spans="1:47" ht="20.25" customHeight="1">
      <c r="A48" s="470"/>
      <c r="B48" s="473"/>
      <c r="C48" s="473"/>
      <c r="D48" s="473"/>
      <c r="E48" s="473"/>
      <c r="F48" s="473"/>
      <c r="G48" s="473"/>
      <c r="H48" s="473"/>
      <c r="I48" s="473"/>
      <c r="J48" s="504"/>
      <c r="K48" s="452"/>
      <c r="L48" s="452"/>
      <c r="M48" s="32"/>
      <c r="N48" s="32"/>
      <c r="O48" s="6"/>
      <c r="P48" s="464" t="s">
        <v>179</v>
      </c>
      <c r="Q48" s="465"/>
      <c r="R48" s="149">
        <f t="shared" si="4"/>
        <v>99</v>
      </c>
      <c r="S48" s="150">
        <v>15</v>
      </c>
      <c r="T48" s="150">
        <v>13</v>
      </c>
      <c r="U48" s="150">
        <v>2</v>
      </c>
      <c r="V48" s="150">
        <v>16</v>
      </c>
      <c r="W48" s="150">
        <v>4</v>
      </c>
      <c r="X48" s="150">
        <v>10</v>
      </c>
      <c r="Y48" s="150">
        <v>1</v>
      </c>
      <c r="Z48" s="150">
        <v>30</v>
      </c>
      <c r="AA48" s="150">
        <v>1</v>
      </c>
      <c r="AB48" s="154" t="s">
        <v>369</v>
      </c>
      <c r="AC48" s="154" t="s">
        <v>369</v>
      </c>
      <c r="AD48" s="154" t="s">
        <v>369</v>
      </c>
      <c r="AE48" s="154" t="s">
        <v>369</v>
      </c>
      <c r="AF48" s="154" t="s">
        <v>369</v>
      </c>
      <c r="AG48" s="154" t="s">
        <v>369</v>
      </c>
      <c r="AH48" s="154" t="s">
        <v>369</v>
      </c>
      <c r="AI48" s="150">
        <v>1</v>
      </c>
      <c r="AJ48" s="154" t="s">
        <v>369</v>
      </c>
      <c r="AK48" s="150">
        <v>2</v>
      </c>
      <c r="AL48" s="150">
        <v>4</v>
      </c>
      <c r="AM48" s="154" t="s">
        <v>369</v>
      </c>
      <c r="AS48" s="13"/>
      <c r="AT48" s="13"/>
      <c r="AU48" s="13"/>
    </row>
    <row r="49" spans="1:47" s="13" customFormat="1" ht="20.25" customHeight="1">
      <c r="A49" s="470"/>
      <c r="B49" s="473"/>
      <c r="C49" s="473"/>
      <c r="D49" s="473"/>
      <c r="E49" s="473"/>
      <c r="F49" s="473"/>
      <c r="G49" s="473"/>
      <c r="H49" s="473"/>
      <c r="I49" s="473"/>
      <c r="J49" s="504"/>
      <c r="K49" s="452"/>
      <c r="L49" s="452"/>
      <c r="M49" s="32"/>
      <c r="N49" s="8"/>
      <c r="O49" s="6"/>
      <c r="P49" s="8"/>
      <c r="Q49" s="54"/>
      <c r="R49" s="70">
        <f t="shared" si="4"/>
        <v>-7</v>
      </c>
      <c r="S49" s="72">
        <f>+-1</f>
        <v>-1</v>
      </c>
      <c r="T49" s="72">
        <f>+-1</f>
        <v>-1</v>
      </c>
      <c r="U49" s="72"/>
      <c r="V49" s="72"/>
      <c r="W49" s="72"/>
      <c r="X49" s="72">
        <f>+-1</f>
        <v>-1</v>
      </c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>
        <f>+-4</f>
        <v>-4</v>
      </c>
      <c r="AJ49" s="72"/>
      <c r="AK49" s="72"/>
      <c r="AL49" s="72"/>
      <c r="AM49" s="72"/>
      <c r="AN49" s="5"/>
      <c r="AO49" s="5"/>
      <c r="AP49" s="5"/>
      <c r="AQ49" s="5"/>
      <c r="AR49" s="5"/>
      <c r="AS49" s="5"/>
      <c r="AT49" s="5"/>
      <c r="AU49" s="5"/>
    </row>
    <row r="50" spans="1:39" ht="20.25" customHeight="1">
      <c r="A50" s="471"/>
      <c r="B50" s="434"/>
      <c r="C50" s="434"/>
      <c r="D50" s="434"/>
      <c r="E50" s="434"/>
      <c r="F50" s="434"/>
      <c r="G50" s="434"/>
      <c r="H50" s="434"/>
      <c r="I50" s="434"/>
      <c r="J50" s="451"/>
      <c r="K50" s="445"/>
      <c r="L50" s="445"/>
      <c r="M50" s="8"/>
      <c r="N50" s="15"/>
      <c r="O50" s="6"/>
      <c r="P50" s="464" t="s">
        <v>180</v>
      </c>
      <c r="Q50" s="465"/>
      <c r="R50" s="149">
        <f t="shared" si="4"/>
        <v>632</v>
      </c>
      <c r="S50" s="150">
        <v>77</v>
      </c>
      <c r="T50" s="150">
        <v>183</v>
      </c>
      <c r="U50" s="150">
        <v>44</v>
      </c>
      <c r="V50" s="150">
        <v>47</v>
      </c>
      <c r="W50" s="150">
        <v>10</v>
      </c>
      <c r="X50" s="150">
        <v>41</v>
      </c>
      <c r="Y50" s="150">
        <v>57</v>
      </c>
      <c r="Z50" s="150">
        <v>41</v>
      </c>
      <c r="AA50" s="150">
        <v>7</v>
      </c>
      <c r="AB50" s="154" t="s">
        <v>369</v>
      </c>
      <c r="AC50" s="150">
        <v>9</v>
      </c>
      <c r="AD50" s="150">
        <v>1</v>
      </c>
      <c r="AE50" s="154" t="s">
        <v>369</v>
      </c>
      <c r="AF50" s="150">
        <v>2</v>
      </c>
      <c r="AG50" s="154" t="s">
        <v>369</v>
      </c>
      <c r="AH50" s="154" t="s">
        <v>369</v>
      </c>
      <c r="AI50" s="150">
        <v>52</v>
      </c>
      <c r="AJ50" s="154" t="s">
        <v>369</v>
      </c>
      <c r="AK50" s="150">
        <v>53</v>
      </c>
      <c r="AL50" s="150">
        <v>8</v>
      </c>
      <c r="AM50" s="154" t="s">
        <v>369</v>
      </c>
    </row>
    <row r="51" spans="1:39" ht="20.25" customHeight="1">
      <c r="A51" s="37"/>
      <c r="B51" s="13" t="s">
        <v>159</v>
      </c>
      <c r="C51" s="13"/>
      <c r="D51" s="114" t="s">
        <v>335</v>
      </c>
      <c r="E51" s="145" t="s">
        <v>335</v>
      </c>
      <c r="F51" s="145" t="s">
        <v>335</v>
      </c>
      <c r="G51" s="145" t="s">
        <v>335</v>
      </c>
      <c r="H51" s="145" t="s">
        <v>335</v>
      </c>
      <c r="I51" s="145" t="s">
        <v>335</v>
      </c>
      <c r="J51" s="145" t="s">
        <v>335</v>
      </c>
      <c r="K51" s="499" t="s">
        <v>157</v>
      </c>
      <c r="L51" s="499"/>
      <c r="M51" s="15"/>
      <c r="N51" s="15"/>
      <c r="O51" s="6"/>
      <c r="P51" s="18"/>
      <c r="Q51" s="1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18"/>
    </row>
    <row r="52" spans="1:44" ht="20.25" customHeight="1">
      <c r="A52" s="66" t="s">
        <v>320</v>
      </c>
      <c r="B52" s="45">
        <v>565</v>
      </c>
      <c r="C52" s="116" t="s">
        <v>369</v>
      </c>
      <c r="D52" s="46">
        <v>35</v>
      </c>
      <c r="E52" s="116" t="s">
        <v>369</v>
      </c>
      <c r="F52" s="116" t="s">
        <v>369</v>
      </c>
      <c r="G52" s="116" t="s">
        <v>369</v>
      </c>
      <c r="H52" s="116" t="s">
        <v>369</v>
      </c>
      <c r="I52" s="46">
        <v>1</v>
      </c>
      <c r="J52" s="116" t="s">
        <v>369</v>
      </c>
      <c r="K52" s="449">
        <v>675695</v>
      </c>
      <c r="L52" s="449"/>
      <c r="M52" s="15"/>
      <c r="N52" s="15"/>
      <c r="O52" s="6"/>
      <c r="P52" s="107" t="s">
        <v>397</v>
      </c>
      <c r="AN52" s="21"/>
      <c r="AO52" s="21"/>
      <c r="AP52" s="21"/>
      <c r="AQ52" s="21"/>
      <c r="AR52" s="21"/>
    </row>
    <row r="53" spans="1:47" ht="20.25" customHeight="1">
      <c r="A53" s="65" t="s">
        <v>319</v>
      </c>
      <c r="B53" s="45">
        <v>195</v>
      </c>
      <c r="C53" s="46">
        <v>26</v>
      </c>
      <c r="D53" s="46">
        <v>13</v>
      </c>
      <c r="E53" s="46">
        <v>1</v>
      </c>
      <c r="F53" s="116" t="s">
        <v>369</v>
      </c>
      <c r="G53" s="46">
        <v>18</v>
      </c>
      <c r="H53" s="46">
        <v>1</v>
      </c>
      <c r="I53" s="46">
        <v>6</v>
      </c>
      <c r="J53" s="116" t="s">
        <v>369</v>
      </c>
      <c r="K53" s="449">
        <v>367504</v>
      </c>
      <c r="L53" s="449"/>
      <c r="M53" s="15"/>
      <c r="N53" s="15"/>
      <c r="O53" s="6"/>
      <c r="P53" s="107" t="s">
        <v>398</v>
      </c>
      <c r="AS53" s="21"/>
      <c r="AT53" s="21"/>
      <c r="AU53" s="21"/>
    </row>
    <row r="54" spans="1:47" s="21" customFormat="1" ht="20.25" customHeight="1">
      <c r="A54" s="65" t="s">
        <v>278</v>
      </c>
      <c r="B54" s="45">
        <v>660</v>
      </c>
      <c r="C54" s="46">
        <v>4</v>
      </c>
      <c r="D54" s="46">
        <v>7</v>
      </c>
      <c r="E54" s="46">
        <v>6</v>
      </c>
      <c r="F54" s="46">
        <v>1</v>
      </c>
      <c r="G54" s="46">
        <v>304</v>
      </c>
      <c r="H54" s="46">
        <v>3</v>
      </c>
      <c r="I54" s="46">
        <v>56</v>
      </c>
      <c r="J54" s="46">
        <v>3</v>
      </c>
      <c r="K54" s="449">
        <v>1040494</v>
      </c>
      <c r="L54" s="449"/>
      <c r="M54" s="15"/>
      <c r="N54" s="11"/>
      <c r="O54" s="12"/>
      <c r="P54" s="107" t="s">
        <v>430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15" ht="20.25" customHeight="1">
      <c r="A55" s="65" t="s">
        <v>275</v>
      </c>
      <c r="B55" s="45">
        <v>3</v>
      </c>
      <c r="C55" s="116" t="s">
        <v>369</v>
      </c>
      <c r="D55" s="116" t="s">
        <v>369</v>
      </c>
      <c r="E55" s="116" t="s">
        <v>369</v>
      </c>
      <c r="F55" s="116" t="s">
        <v>369</v>
      </c>
      <c r="G55" s="46">
        <v>5</v>
      </c>
      <c r="H55" s="116" t="s">
        <v>369</v>
      </c>
      <c r="I55" s="116" t="s">
        <v>369</v>
      </c>
      <c r="J55" s="46">
        <v>5063</v>
      </c>
      <c r="K55" s="449">
        <v>4626905</v>
      </c>
      <c r="L55" s="449"/>
      <c r="M55" s="11"/>
      <c r="N55" s="15"/>
      <c r="O55" s="6"/>
    </row>
    <row r="56" spans="1:15" ht="20.25" customHeight="1">
      <c r="A56" s="106" t="s">
        <v>391</v>
      </c>
      <c r="B56" s="122">
        <f>SUM(B58:B64)</f>
        <v>475</v>
      </c>
      <c r="C56" s="110" t="s">
        <v>429</v>
      </c>
      <c r="D56" s="110">
        <f>SUM(D58:D64)</f>
        <v>12</v>
      </c>
      <c r="E56" s="110">
        <f>SUM(E58:E64)</f>
        <v>2</v>
      </c>
      <c r="F56" s="110" t="s">
        <v>429</v>
      </c>
      <c r="G56" s="110">
        <f>SUM(G58:G64)</f>
        <v>33</v>
      </c>
      <c r="H56" s="110">
        <f>SUM(H58:H64)</f>
        <v>1</v>
      </c>
      <c r="I56" s="110" t="s">
        <v>429</v>
      </c>
      <c r="J56" s="110">
        <f>SUM(J58:J64)</f>
        <v>1</v>
      </c>
      <c r="K56" s="415">
        <f>SUM(K58:L64)</f>
        <v>728043</v>
      </c>
      <c r="L56" s="415"/>
      <c r="M56" s="15"/>
      <c r="N56" s="15"/>
      <c r="O56" s="6"/>
    </row>
    <row r="57" spans="1:15" ht="20.25" customHeight="1">
      <c r="A57" s="16"/>
      <c r="B57" s="45"/>
      <c r="C57" s="46"/>
      <c r="D57" s="46"/>
      <c r="E57" s="46"/>
      <c r="F57" s="46"/>
      <c r="G57" s="46"/>
      <c r="H57" s="46"/>
      <c r="I57" s="46"/>
      <c r="J57" s="46"/>
      <c r="K57" s="449"/>
      <c r="L57" s="449"/>
      <c r="M57" s="15"/>
      <c r="N57" s="15"/>
      <c r="O57" s="6"/>
    </row>
    <row r="58" spans="1:15" ht="20.25" customHeight="1">
      <c r="A58" s="35" t="s">
        <v>135</v>
      </c>
      <c r="B58" s="45">
        <v>474</v>
      </c>
      <c r="C58" s="116" t="s">
        <v>369</v>
      </c>
      <c r="D58" s="46">
        <v>12</v>
      </c>
      <c r="E58" s="46">
        <v>2</v>
      </c>
      <c r="F58" s="116" t="s">
        <v>369</v>
      </c>
      <c r="G58" s="46">
        <v>33</v>
      </c>
      <c r="H58" s="46">
        <v>1</v>
      </c>
      <c r="I58" s="116" t="s">
        <v>369</v>
      </c>
      <c r="J58" s="46">
        <v>1</v>
      </c>
      <c r="K58" s="449">
        <v>724243</v>
      </c>
      <c r="L58" s="449"/>
      <c r="M58" s="15"/>
      <c r="N58" s="15"/>
      <c r="O58" s="6"/>
    </row>
    <row r="59" spans="1:15" ht="20.25" customHeight="1">
      <c r="A59" s="35" t="s">
        <v>136</v>
      </c>
      <c r="B59" s="123" t="s">
        <v>369</v>
      </c>
      <c r="C59" s="116" t="s">
        <v>369</v>
      </c>
      <c r="D59" s="116" t="s">
        <v>369</v>
      </c>
      <c r="E59" s="116" t="s">
        <v>369</v>
      </c>
      <c r="F59" s="116" t="s">
        <v>369</v>
      </c>
      <c r="G59" s="116" t="s">
        <v>369</v>
      </c>
      <c r="H59" s="116" t="s">
        <v>369</v>
      </c>
      <c r="I59" s="116" t="s">
        <v>369</v>
      </c>
      <c r="J59" s="116" t="s">
        <v>369</v>
      </c>
      <c r="K59" s="116" t="s">
        <v>335</v>
      </c>
      <c r="L59" s="116" t="s">
        <v>369</v>
      </c>
      <c r="M59" s="15"/>
      <c r="N59" s="15"/>
      <c r="O59" s="6"/>
    </row>
    <row r="60" spans="1:15" ht="20.25" customHeight="1">
      <c r="A60" s="35" t="s">
        <v>137</v>
      </c>
      <c r="B60" s="123" t="s">
        <v>369</v>
      </c>
      <c r="C60" s="123" t="s">
        <v>369</v>
      </c>
      <c r="D60" s="123" t="s">
        <v>369</v>
      </c>
      <c r="E60" s="123" t="s">
        <v>369</v>
      </c>
      <c r="F60" s="123" t="s">
        <v>369</v>
      </c>
      <c r="G60" s="123" t="s">
        <v>369</v>
      </c>
      <c r="H60" s="123" t="s">
        <v>369</v>
      </c>
      <c r="I60" s="123" t="s">
        <v>369</v>
      </c>
      <c r="J60" s="123" t="s">
        <v>369</v>
      </c>
      <c r="K60" s="123" t="s">
        <v>335</v>
      </c>
      <c r="L60" s="123" t="s">
        <v>369</v>
      </c>
      <c r="M60" s="15"/>
      <c r="N60" s="15"/>
      <c r="O60" s="6"/>
    </row>
    <row r="61" spans="1:15" ht="20.25" customHeight="1">
      <c r="A61" s="35" t="s">
        <v>138</v>
      </c>
      <c r="B61" s="115" t="s">
        <v>369</v>
      </c>
      <c r="C61" s="116" t="s">
        <v>369</v>
      </c>
      <c r="D61" s="116" t="s">
        <v>369</v>
      </c>
      <c r="E61" s="116" t="s">
        <v>369</v>
      </c>
      <c r="F61" s="116" t="s">
        <v>369</v>
      </c>
      <c r="G61" s="116" t="s">
        <v>369</v>
      </c>
      <c r="H61" s="116" t="s">
        <v>369</v>
      </c>
      <c r="I61" s="116" t="s">
        <v>369</v>
      </c>
      <c r="J61" s="116" t="s">
        <v>369</v>
      </c>
      <c r="K61" s="116" t="s">
        <v>335</v>
      </c>
      <c r="L61" s="116" t="s">
        <v>369</v>
      </c>
      <c r="M61" s="15"/>
      <c r="N61" s="15"/>
      <c r="O61" s="6"/>
    </row>
    <row r="62" spans="1:15" ht="20.25" customHeight="1">
      <c r="A62" s="35" t="s">
        <v>261</v>
      </c>
      <c r="B62" s="115" t="s">
        <v>369</v>
      </c>
      <c r="C62" s="116" t="s">
        <v>369</v>
      </c>
      <c r="D62" s="116" t="s">
        <v>369</v>
      </c>
      <c r="E62" s="116" t="s">
        <v>369</v>
      </c>
      <c r="F62" s="116" t="s">
        <v>369</v>
      </c>
      <c r="G62" s="116" t="s">
        <v>369</v>
      </c>
      <c r="H62" s="116" t="s">
        <v>369</v>
      </c>
      <c r="I62" s="116" t="s">
        <v>369</v>
      </c>
      <c r="J62" s="116" t="s">
        <v>369</v>
      </c>
      <c r="K62" s="116" t="s">
        <v>335</v>
      </c>
      <c r="L62" s="116" t="s">
        <v>369</v>
      </c>
      <c r="M62" s="15"/>
      <c r="N62" s="15"/>
      <c r="O62" s="6"/>
    </row>
    <row r="63" spans="1:15" ht="20.25" customHeight="1">
      <c r="A63" s="64" t="s">
        <v>276</v>
      </c>
      <c r="B63" s="457">
        <v>1</v>
      </c>
      <c r="C63" s="455" t="s">
        <v>369</v>
      </c>
      <c r="D63" s="455" t="s">
        <v>369</v>
      </c>
      <c r="E63" s="455" t="s">
        <v>369</v>
      </c>
      <c r="F63" s="455" t="s">
        <v>369</v>
      </c>
      <c r="G63" s="455" t="s">
        <v>369</v>
      </c>
      <c r="H63" s="455" t="s">
        <v>369</v>
      </c>
      <c r="I63" s="455" t="s">
        <v>369</v>
      </c>
      <c r="J63" s="455" t="s">
        <v>369</v>
      </c>
      <c r="K63" s="456">
        <v>3800</v>
      </c>
      <c r="L63" s="456"/>
      <c r="M63" s="15"/>
      <c r="O63" s="7"/>
    </row>
    <row r="64" spans="1:12" ht="20.25" customHeight="1">
      <c r="A64" s="35" t="s">
        <v>277</v>
      </c>
      <c r="B64" s="457"/>
      <c r="C64" s="449"/>
      <c r="D64" s="449"/>
      <c r="E64" s="449"/>
      <c r="F64" s="449"/>
      <c r="G64" s="449"/>
      <c r="H64" s="449"/>
      <c r="I64" s="449"/>
      <c r="J64" s="449"/>
      <c r="K64" s="449"/>
      <c r="L64" s="449"/>
    </row>
    <row r="65" spans="1:12" ht="20.25" customHeight="1">
      <c r="A65" s="36"/>
      <c r="B65" s="53"/>
      <c r="C65" s="47"/>
      <c r="D65" s="47"/>
      <c r="E65" s="47"/>
      <c r="F65" s="47"/>
      <c r="G65" s="47"/>
      <c r="H65" s="47"/>
      <c r="I65" s="47"/>
      <c r="J65" s="47"/>
      <c r="K65" s="448"/>
      <c r="L65" s="448"/>
    </row>
    <row r="66" ht="20.25" customHeight="1">
      <c r="A66" s="107" t="s">
        <v>396</v>
      </c>
    </row>
  </sheetData>
  <sheetProtection/>
  <mergeCells count="126">
    <mergeCell ref="A3:M3"/>
    <mergeCell ref="O3:AM3"/>
    <mergeCell ref="J47:J50"/>
    <mergeCell ref="AF5:AF10"/>
    <mergeCell ref="P17:Q17"/>
    <mergeCell ref="J63:J64"/>
    <mergeCell ref="K63:L64"/>
    <mergeCell ref="K58:L58"/>
    <mergeCell ref="P40:Q40"/>
    <mergeCell ref="P50:Q50"/>
    <mergeCell ref="B63:B64"/>
    <mergeCell ref="C63:C64"/>
    <mergeCell ref="D63:D64"/>
    <mergeCell ref="E63:E64"/>
    <mergeCell ref="F63:F64"/>
    <mergeCell ref="G63:G64"/>
    <mergeCell ref="AA5:AA10"/>
    <mergeCell ref="AH5:AH10"/>
    <mergeCell ref="H63:H64"/>
    <mergeCell ref="I63:I64"/>
    <mergeCell ref="O5:Q10"/>
    <mergeCell ref="O12:Q12"/>
    <mergeCell ref="P14:Q14"/>
    <mergeCell ref="U5:U10"/>
    <mergeCell ref="T5:T10"/>
    <mergeCell ref="G27:H27"/>
    <mergeCell ref="V5:V10"/>
    <mergeCell ref="K21:K22"/>
    <mergeCell ref="AK5:AK10"/>
    <mergeCell ref="AL5:AL10"/>
    <mergeCell ref="P44:Q44"/>
    <mergeCell ref="P46:Q46"/>
    <mergeCell ref="Z5:Z10"/>
    <mergeCell ref="Y5:Y10"/>
    <mergeCell ref="X5:X10"/>
    <mergeCell ref="W5:W10"/>
    <mergeCell ref="S5:S10"/>
    <mergeCell ref="P43:Q43"/>
    <mergeCell ref="P41:Q41"/>
    <mergeCell ref="K51:L51"/>
    <mergeCell ref="P48:Q48"/>
    <mergeCell ref="R5:R10"/>
    <mergeCell ref="A47:A50"/>
    <mergeCell ref="B47:B50"/>
    <mergeCell ref="C47:C50"/>
    <mergeCell ref="D47:D50"/>
    <mergeCell ref="G47:G50"/>
    <mergeCell ref="C31:D31"/>
    <mergeCell ref="C32:D32"/>
    <mergeCell ref="C33:D33"/>
    <mergeCell ref="C34:D34"/>
    <mergeCell ref="E7:E8"/>
    <mergeCell ref="C26:H26"/>
    <mergeCell ref="K54:L54"/>
    <mergeCell ref="K55:L55"/>
    <mergeCell ref="K56:L56"/>
    <mergeCell ref="K57:L57"/>
    <mergeCell ref="C36:D36"/>
    <mergeCell ref="C37:D37"/>
    <mergeCell ref="C38:D38"/>
    <mergeCell ref="E47:E50"/>
    <mergeCell ref="AM5:AM10"/>
    <mergeCell ref="AJ5:AJ10"/>
    <mergeCell ref="AI5:AI10"/>
    <mergeCell ref="AE5:AE10"/>
    <mergeCell ref="AD5:AD10"/>
    <mergeCell ref="K26:K29"/>
    <mergeCell ref="L26:L29"/>
    <mergeCell ref="AC5:AC10"/>
    <mergeCell ref="AG5:AG10"/>
    <mergeCell ref="AB5:AB10"/>
    <mergeCell ref="C27:D29"/>
    <mergeCell ref="C30:D30"/>
    <mergeCell ref="G28:G29"/>
    <mergeCell ref="H28:H29"/>
    <mergeCell ref="A26:A29"/>
    <mergeCell ref="C39:D39"/>
    <mergeCell ref="B26:B29"/>
    <mergeCell ref="E27:F27"/>
    <mergeCell ref="C35:D35"/>
    <mergeCell ref="D5:G6"/>
    <mergeCell ref="H5:M6"/>
    <mergeCell ref="A5:A8"/>
    <mergeCell ref="I26:I29"/>
    <mergeCell ref="J26:J29"/>
    <mergeCell ref="J7:J8"/>
    <mergeCell ref="I7:I8"/>
    <mergeCell ref="H7:H8"/>
    <mergeCell ref="F7:F8"/>
    <mergeCell ref="D7:D8"/>
    <mergeCell ref="C5:C8"/>
    <mergeCell ref="B21:B22"/>
    <mergeCell ref="J21:J22"/>
    <mergeCell ref="C41:D41"/>
    <mergeCell ref="P38:Q38"/>
    <mergeCell ref="P36:Q36"/>
    <mergeCell ref="C21:C22"/>
    <mergeCell ref="D21:D22"/>
    <mergeCell ref="L21:L22"/>
    <mergeCell ref="M21:M22"/>
    <mergeCell ref="E21:E22"/>
    <mergeCell ref="B42:B43"/>
    <mergeCell ref="C42:D43"/>
    <mergeCell ref="E42:E43"/>
    <mergeCell ref="F42:F43"/>
    <mergeCell ref="L42:L43"/>
    <mergeCell ref="F21:F22"/>
    <mergeCell ref="G21:G22"/>
    <mergeCell ref="H21:H22"/>
    <mergeCell ref="I21:I22"/>
    <mergeCell ref="C40:D40"/>
    <mergeCell ref="C44:D44"/>
    <mergeCell ref="J42:J43"/>
    <mergeCell ref="K42:K43"/>
    <mergeCell ref="G42:G43"/>
    <mergeCell ref="H42:H43"/>
    <mergeCell ref="I42:I43"/>
    <mergeCell ref="K65:L65"/>
    <mergeCell ref="K52:L52"/>
    <mergeCell ref="K53:L53"/>
    <mergeCell ref="E28:E29"/>
    <mergeCell ref="F28:F29"/>
    <mergeCell ref="K47:L50"/>
    <mergeCell ref="F47:F50"/>
    <mergeCell ref="H47:H50"/>
    <mergeCell ref="I47:I5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">
      <selection activeCell="A13" sqref="A13:B13"/>
    </sheetView>
  </sheetViews>
  <sheetFormatPr defaultColWidth="10.59765625" defaultRowHeight="21" customHeight="1"/>
  <cols>
    <col min="1" max="1" width="12.8984375" style="75" customWidth="1"/>
    <col min="2" max="3" width="10.3984375" style="75" customWidth="1"/>
    <col min="4" max="4" width="12.69921875" style="75" bestFit="1" customWidth="1"/>
    <col min="5" max="5" width="10.3984375" style="75" customWidth="1"/>
    <col min="6" max="6" width="12.69921875" style="75" bestFit="1" customWidth="1"/>
    <col min="7" max="15" width="10.3984375" style="75" customWidth="1"/>
    <col min="16" max="16" width="11.3984375" style="75" customWidth="1"/>
    <col min="17" max="19" width="10.3984375" style="75" customWidth="1"/>
    <col min="20" max="20" width="11.8984375" style="75" customWidth="1"/>
    <col min="21" max="21" width="10.3984375" style="75" customWidth="1"/>
    <col min="22" max="16384" width="10.59765625" style="75" customWidth="1"/>
  </cols>
  <sheetData>
    <row r="1" spans="1:25" ht="21" customHeight="1">
      <c r="A1" s="1" t="s">
        <v>432</v>
      </c>
      <c r="T1" s="76"/>
      <c r="Y1" s="3" t="s">
        <v>433</v>
      </c>
    </row>
    <row r="2" spans="1:25" ht="21" customHeight="1">
      <c r="A2" s="1"/>
      <c r="T2" s="76"/>
      <c r="Y2" s="76"/>
    </row>
    <row r="3" spans="1:21" ht="21" customHeight="1">
      <c r="A3" s="541" t="s">
        <v>436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</row>
    <row r="4" spans="2:21" ht="21" customHeight="1" thickBot="1">
      <c r="B4" s="97"/>
      <c r="C4" s="97"/>
      <c r="D4" s="97"/>
      <c r="E4" s="97"/>
      <c r="F4" s="97"/>
      <c r="G4" s="97"/>
      <c r="H4" s="97"/>
      <c r="I4" s="97"/>
      <c r="J4" s="97"/>
      <c r="K4" s="158"/>
      <c r="L4" s="97"/>
      <c r="M4" s="97"/>
      <c r="N4" s="97"/>
      <c r="O4" s="97"/>
      <c r="P4" s="97"/>
      <c r="Q4" s="97"/>
      <c r="R4" s="97"/>
      <c r="S4" s="97"/>
      <c r="T4" s="97"/>
      <c r="U4" s="119" t="s">
        <v>188</v>
      </c>
    </row>
    <row r="5" spans="1:21" ht="21" customHeight="1">
      <c r="A5" s="535" t="s">
        <v>434</v>
      </c>
      <c r="B5" s="507" t="s">
        <v>98</v>
      </c>
      <c r="C5" s="509"/>
      <c r="D5" s="507" t="s">
        <v>181</v>
      </c>
      <c r="E5" s="508"/>
      <c r="F5" s="509"/>
      <c r="G5" s="544" t="s">
        <v>268</v>
      </c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</row>
    <row r="6" spans="1:21" ht="21" customHeight="1">
      <c r="A6" s="536"/>
      <c r="B6" s="400"/>
      <c r="C6" s="362"/>
      <c r="D6" s="369"/>
      <c r="E6" s="510"/>
      <c r="F6" s="370"/>
      <c r="G6" s="396" t="s">
        <v>184</v>
      </c>
      <c r="H6" s="397"/>
      <c r="I6" s="398" t="s">
        <v>439</v>
      </c>
      <c r="J6" s="399"/>
      <c r="K6" s="394"/>
      <c r="L6" s="441" t="s">
        <v>438</v>
      </c>
      <c r="M6" s="538"/>
      <c r="N6" s="441" t="s">
        <v>440</v>
      </c>
      <c r="O6" s="538"/>
      <c r="P6" s="441" t="s">
        <v>442</v>
      </c>
      <c r="Q6" s="538"/>
      <c r="R6" s="441" t="s">
        <v>441</v>
      </c>
      <c r="S6" s="538"/>
      <c r="T6" s="542" t="s">
        <v>326</v>
      </c>
      <c r="U6" s="543"/>
    </row>
    <row r="7" spans="1:21" ht="21" customHeight="1">
      <c r="A7" s="537"/>
      <c r="B7" s="369"/>
      <c r="C7" s="370"/>
      <c r="D7" s="167" t="s">
        <v>182</v>
      </c>
      <c r="E7" s="398" t="s">
        <v>437</v>
      </c>
      <c r="F7" s="394"/>
      <c r="G7" s="369"/>
      <c r="H7" s="370"/>
      <c r="I7" s="174" t="s">
        <v>182</v>
      </c>
      <c r="J7" s="398" t="s">
        <v>437</v>
      </c>
      <c r="K7" s="394"/>
      <c r="L7" s="159" t="s">
        <v>182</v>
      </c>
      <c r="M7" s="81" t="s">
        <v>183</v>
      </c>
      <c r="N7" s="159" t="s">
        <v>182</v>
      </c>
      <c r="O7" s="81" t="s">
        <v>183</v>
      </c>
      <c r="P7" s="159" t="s">
        <v>182</v>
      </c>
      <c r="Q7" s="81" t="s">
        <v>183</v>
      </c>
      <c r="R7" s="159" t="s">
        <v>182</v>
      </c>
      <c r="S7" s="81" t="s">
        <v>183</v>
      </c>
      <c r="T7" s="159" t="s">
        <v>182</v>
      </c>
      <c r="U7" s="81" t="s">
        <v>183</v>
      </c>
    </row>
    <row r="8" spans="1:21" ht="21" customHeight="1">
      <c r="A8" s="160"/>
      <c r="B8" s="520"/>
      <c r="C8" s="387"/>
      <c r="D8" s="161"/>
      <c r="E8" s="387"/>
      <c r="F8" s="387"/>
      <c r="G8" s="387"/>
      <c r="H8" s="387"/>
      <c r="I8" s="161"/>
      <c r="J8" s="387"/>
      <c r="K8" s="387"/>
      <c r="L8" s="161"/>
      <c r="M8" s="86"/>
      <c r="N8" s="162"/>
      <c r="O8" s="163"/>
      <c r="P8" s="161"/>
      <c r="Q8" s="86"/>
      <c r="R8" s="161"/>
      <c r="S8" s="86"/>
      <c r="T8" s="161"/>
      <c r="U8" s="86"/>
    </row>
    <row r="9" spans="1:21" ht="21" customHeight="1">
      <c r="A9" s="171" t="s">
        <v>431</v>
      </c>
      <c r="B9" s="530">
        <v>1449511</v>
      </c>
      <c r="C9" s="524"/>
      <c r="D9" s="102">
        <v>1</v>
      </c>
      <c r="E9" s="352">
        <v>53433</v>
      </c>
      <c r="F9" s="352"/>
      <c r="G9" s="352">
        <v>30701</v>
      </c>
      <c r="H9" s="352"/>
      <c r="I9" s="91">
        <v>6</v>
      </c>
      <c r="J9" s="352">
        <v>7405</v>
      </c>
      <c r="K9" s="352"/>
      <c r="L9" s="177" t="s">
        <v>369</v>
      </c>
      <c r="M9" s="177" t="s">
        <v>369</v>
      </c>
      <c r="N9" s="164">
        <v>1</v>
      </c>
      <c r="O9" s="164">
        <v>188</v>
      </c>
      <c r="P9" s="164">
        <v>19</v>
      </c>
      <c r="Q9" s="164">
        <v>7614</v>
      </c>
      <c r="R9" s="164">
        <v>5</v>
      </c>
      <c r="S9" s="164">
        <v>15494</v>
      </c>
      <c r="T9" s="177" t="s">
        <v>369</v>
      </c>
      <c r="U9" s="177" t="s">
        <v>369</v>
      </c>
    </row>
    <row r="10" spans="1:21" ht="21" customHeight="1">
      <c r="A10" s="172" t="s">
        <v>435</v>
      </c>
      <c r="B10" s="521">
        <f>SUM(B12:C28)</f>
        <v>598600</v>
      </c>
      <c r="C10" s="522"/>
      <c r="D10" s="122">
        <f>SUM(D12:D19,D21:D29)</f>
        <v>6</v>
      </c>
      <c r="E10" s="522">
        <f>SUM(E12:F28)</f>
        <v>507819</v>
      </c>
      <c r="F10" s="522"/>
      <c r="G10" s="522">
        <f>SUM(G12:H28)</f>
        <v>90781</v>
      </c>
      <c r="H10" s="522"/>
      <c r="I10" s="122">
        <f>SUM(I12:I19,I21:I29)</f>
        <v>23</v>
      </c>
      <c r="J10" s="522">
        <f>SUM(J12:K28)</f>
        <v>40452</v>
      </c>
      <c r="K10" s="522"/>
      <c r="L10" s="122" t="s">
        <v>369</v>
      </c>
      <c r="M10" s="173" t="s">
        <v>369</v>
      </c>
      <c r="N10" s="173" t="s">
        <v>369</v>
      </c>
      <c r="O10" s="173" t="s">
        <v>369</v>
      </c>
      <c r="P10" s="122">
        <f>SUM(P12:P19,P21:P29)</f>
        <v>15</v>
      </c>
      <c r="Q10" s="122">
        <f>SUM(Q12:Q19,Q21:Q29)</f>
        <v>17829</v>
      </c>
      <c r="R10" s="122">
        <f>SUM(R12:R19,R21:R29)</f>
        <v>7</v>
      </c>
      <c r="S10" s="122">
        <f>SUM(S12:S19,S21:S29)</f>
        <v>32500</v>
      </c>
      <c r="T10" s="122" t="s">
        <v>369</v>
      </c>
      <c r="U10" s="173" t="s">
        <v>369</v>
      </c>
    </row>
    <row r="11" spans="1:21" ht="21" customHeight="1">
      <c r="A11" s="165"/>
      <c r="B11" s="523"/>
      <c r="C11" s="524"/>
      <c r="D11" s="44"/>
      <c r="E11" s="529"/>
      <c r="F11" s="529"/>
      <c r="G11" s="529"/>
      <c r="H11" s="529"/>
      <c r="I11" s="44"/>
      <c r="J11" s="529"/>
      <c r="K11" s="529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21" customHeight="1">
      <c r="A12" s="79" t="s">
        <v>82</v>
      </c>
      <c r="B12" s="523">
        <v>21581</v>
      </c>
      <c r="C12" s="524"/>
      <c r="D12" s="116" t="s">
        <v>369</v>
      </c>
      <c r="E12" s="351" t="s">
        <v>369</v>
      </c>
      <c r="F12" s="352"/>
      <c r="G12" s="352">
        <v>21581</v>
      </c>
      <c r="H12" s="352"/>
      <c r="I12" s="91">
        <v>3</v>
      </c>
      <c r="J12" s="352">
        <v>5836</v>
      </c>
      <c r="K12" s="352"/>
      <c r="L12" s="177" t="s">
        <v>369</v>
      </c>
      <c r="M12" s="177" t="s">
        <v>369</v>
      </c>
      <c r="N12" s="177" t="s">
        <v>369</v>
      </c>
      <c r="O12" s="177" t="s">
        <v>369</v>
      </c>
      <c r="P12" s="116" t="s">
        <v>369</v>
      </c>
      <c r="Q12" s="116" t="s">
        <v>369</v>
      </c>
      <c r="R12" s="91">
        <v>2</v>
      </c>
      <c r="S12" s="91">
        <v>15745</v>
      </c>
      <c r="T12" s="177" t="s">
        <v>369</v>
      </c>
      <c r="U12" s="177" t="s">
        <v>369</v>
      </c>
    </row>
    <row r="13" spans="1:21" ht="21" customHeight="1">
      <c r="A13" s="79" t="s">
        <v>83</v>
      </c>
      <c r="B13" s="523">
        <v>13028</v>
      </c>
      <c r="C13" s="524"/>
      <c r="D13" s="123" t="s">
        <v>369</v>
      </c>
      <c r="E13" s="351" t="s">
        <v>369</v>
      </c>
      <c r="F13" s="352"/>
      <c r="G13" s="352">
        <v>13028</v>
      </c>
      <c r="H13" s="352"/>
      <c r="I13" s="91">
        <v>2</v>
      </c>
      <c r="J13" s="352">
        <v>1122</v>
      </c>
      <c r="K13" s="352"/>
      <c r="L13" s="177" t="s">
        <v>369</v>
      </c>
      <c r="M13" s="177" t="s">
        <v>369</v>
      </c>
      <c r="N13" s="177" t="s">
        <v>369</v>
      </c>
      <c r="O13" s="177" t="s">
        <v>369</v>
      </c>
      <c r="P13" s="116" t="s">
        <v>369</v>
      </c>
      <c r="Q13" s="116" t="s">
        <v>369</v>
      </c>
      <c r="R13" s="91">
        <v>4</v>
      </c>
      <c r="S13" s="91">
        <v>11906</v>
      </c>
      <c r="T13" s="177" t="s">
        <v>369</v>
      </c>
      <c r="U13" s="177" t="s">
        <v>369</v>
      </c>
    </row>
    <row r="14" spans="1:21" ht="21" customHeight="1">
      <c r="A14" s="79" t="s">
        <v>84</v>
      </c>
      <c r="B14" s="523">
        <v>53391</v>
      </c>
      <c r="C14" s="524"/>
      <c r="D14" s="102">
        <v>1</v>
      </c>
      <c r="E14" s="352">
        <v>52435</v>
      </c>
      <c r="F14" s="352"/>
      <c r="G14" s="352">
        <v>956</v>
      </c>
      <c r="H14" s="352"/>
      <c r="I14" s="116" t="s">
        <v>369</v>
      </c>
      <c r="J14" s="351" t="s">
        <v>369</v>
      </c>
      <c r="K14" s="352"/>
      <c r="L14" s="177" t="s">
        <v>369</v>
      </c>
      <c r="M14" s="177" t="s">
        <v>369</v>
      </c>
      <c r="N14" s="177" t="s">
        <v>369</v>
      </c>
      <c r="O14" s="177" t="s">
        <v>369</v>
      </c>
      <c r="P14" s="91">
        <v>2</v>
      </c>
      <c r="Q14" s="91">
        <v>956</v>
      </c>
      <c r="R14" s="177" t="s">
        <v>369</v>
      </c>
      <c r="S14" s="177" t="s">
        <v>369</v>
      </c>
      <c r="T14" s="177" t="s">
        <v>369</v>
      </c>
      <c r="U14" s="177" t="s">
        <v>369</v>
      </c>
    </row>
    <row r="15" spans="1:21" ht="21" customHeight="1">
      <c r="A15" s="79" t="s">
        <v>85</v>
      </c>
      <c r="B15" s="531" t="s">
        <v>369</v>
      </c>
      <c r="C15" s="524"/>
      <c r="D15" s="123" t="s">
        <v>369</v>
      </c>
      <c r="E15" s="351" t="s">
        <v>369</v>
      </c>
      <c r="F15" s="352"/>
      <c r="G15" s="351" t="s">
        <v>369</v>
      </c>
      <c r="H15" s="352"/>
      <c r="I15" s="123" t="s">
        <v>369</v>
      </c>
      <c r="J15" s="351" t="s">
        <v>369</v>
      </c>
      <c r="K15" s="352"/>
      <c r="L15" s="177" t="s">
        <v>369</v>
      </c>
      <c r="M15" s="177" t="s">
        <v>369</v>
      </c>
      <c r="N15" s="177" t="s">
        <v>369</v>
      </c>
      <c r="O15" s="177" t="s">
        <v>369</v>
      </c>
      <c r="P15" s="116" t="s">
        <v>369</v>
      </c>
      <c r="Q15" s="116" t="s">
        <v>369</v>
      </c>
      <c r="R15" s="177" t="s">
        <v>369</v>
      </c>
      <c r="S15" s="177" t="s">
        <v>369</v>
      </c>
      <c r="T15" s="177" t="s">
        <v>369</v>
      </c>
      <c r="U15" s="177" t="s">
        <v>369</v>
      </c>
    </row>
    <row r="16" spans="1:21" ht="21" customHeight="1">
      <c r="A16" s="79" t="s">
        <v>86</v>
      </c>
      <c r="B16" s="523">
        <v>5428</v>
      </c>
      <c r="C16" s="524"/>
      <c r="D16" s="123" t="s">
        <v>369</v>
      </c>
      <c r="E16" s="351" t="s">
        <v>369</v>
      </c>
      <c r="F16" s="352"/>
      <c r="G16" s="352">
        <v>5428</v>
      </c>
      <c r="H16" s="352"/>
      <c r="I16" s="123" t="s">
        <v>369</v>
      </c>
      <c r="J16" s="351" t="s">
        <v>369</v>
      </c>
      <c r="K16" s="352"/>
      <c r="L16" s="177" t="s">
        <v>369</v>
      </c>
      <c r="M16" s="177" t="s">
        <v>369</v>
      </c>
      <c r="N16" s="177" t="s">
        <v>369</v>
      </c>
      <c r="O16" s="177" t="s">
        <v>369</v>
      </c>
      <c r="P16" s="91">
        <v>6</v>
      </c>
      <c r="Q16" s="91">
        <v>5428</v>
      </c>
      <c r="R16" s="177" t="s">
        <v>369</v>
      </c>
      <c r="S16" s="177" t="s">
        <v>369</v>
      </c>
      <c r="T16" s="177" t="s">
        <v>369</v>
      </c>
      <c r="U16" s="177" t="s">
        <v>369</v>
      </c>
    </row>
    <row r="17" spans="1:21" ht="21" customHeight="1">
      <c r="A17" s="79" t="s">
        <v>87</v>
      </c>
      <c r="B17" s="523">
        <v>6051</v>
      </c>
      <c r="C17" s="524"/>
      <c r="D17" s="123" t="s">
        <v>369</v>
      </c>
      <c r="E17" s="351" t="s">
        <v>369</v>
      </c>
      <c r="F17" s="352"/>
      <c r="G17" s="352">
        <v>6051</v>
      </c>
      <c r="H17" s="352"/>
      <c r="I17" s="102">
        <v>4</v>
      </c>
      <c r="J17" s="352">
        <v>6051</v>
      </c>
      <c r="K17" s="352"/>
      <c r="L17" s="177" t="s">
        <v>369</v>
      </c>
      <c r="M17" s="177" t="s">
        <v>369</v>
      </c>
      <c r="N17" s="177" t="s">
        <v>369</v>
      </c>
      <c r="O17" s="177" t="s">
        <v>369</v>
      </c>
      <c r="P17" s="177" t="s">
        <v>369</v>
      </c>
      <c r="Q17" s="177" t="s">
        <v>369</v>
      </c>
      <c r="R17" s="177" t="s">
        <v>369</v>
      </c>
      <c r="S17" s="177" t="s">
        <v>369</v>
      </c>
      <c r="T17" s="177" t="s">
        <v>369</v>
      </c>
      <c r="U17" s="177" t="s">
        <v>369</v>
      </c>
    </row>
    <row r="18" spans="1:21" ht="21" customHeight="1">
      <c r="A18" s="79" t="s">
        <v>88</v>
      </c>
      <c r="B18" s="531" t="s">
        <v>369</v>
      </c>
      <c r="C18" s="524"/>
      <c r="D18" s="123" t="s">
        <v>369</v>
      </c>
      <c r="E18" s="351" t="s">
        <v>369</v>
      </c>
      <c r="F18" s="352"/>
      <c r="G18" s="351" t="s">
        <v>369</v>
      </c>
      <c r="H18" s="352"/>
      <c r="I18" s="123" t="s">
        <v>369</v>
      </c>
      <c r="J18" s="351" t="s">
        <v>369</v>
      </c>
      <c r="K18" s="352"/>
      <c r="L18" s="177" t="s">
        <v>369</v>
      </c>
      <c r="M18" s="177" t="s">
        <v>369</v>
      </c>
      <c r="N18" s="177" t="s">
        <v>369</v>
      </c>
      <c r="O18" s="177" t="s">
        <v>369</v>
      </c>
      <c r="P18" s="177" t="s">
        <v>369</v>
      </c>
      <c r="Q18" s="177" t="s">
        <v>369</v>
      </c>
      <c r="R18" s="177" t="s">
        <v>369</v>
      </c>
      <c r="S18" s="177" t="s">
        <v>369</v>
      </c>
      <c r="T18" s="177" t="s">
        <v>369</v>
      </c>
      <c r="U18" s="177" t="s">
        <v>369</v>
      </c>
    </row>
    <row r="19" spans="1:21" ht="21" customHeight="1">
      <c r="A19" s="79" t="s">
        <v>89</v>
      </c>
      <c r="B19" s="523">
        <v>36219</v>
      </c>
      <c r="C19" s="524"/>
      <c r="D19" s="102">
        <v>1</v>
      </c>
      <c r="E19" s="352">
        <v>36219</v>
      </c>
      <c r="F19" s="352"/>
      <c r="G19" s="351" t="s">
        <v>369</v>
      </c>
      <c r="H19" s="352"/>
      <c r="I19" s="123" t="s">
        <v>369</v>
      </c>
      <c r="J19" s="351" t="s">
        <v>369</v>
      </c>
      <c r="K19" s="352"/>
      <c r="L19" s="177" t="s">
        <v>369</v>
      </c>
      <c r="M19" s="177" t="s">
        <v>369</v>
      </c>
      <c r="N19" s="177" t="s">
        <v>369</v>
      </c>
      <c r="O19" s="177" t="s">
        <v>369</v>
      </c>
      <c r="P19" s="177" t="s">
        <v>369</v>
      </c>
      <c r="Q19" s="177" t="s">
        <v>369</v>
      </c>
      <c r="R19" s="177" t="s">
        <v>369</v>
      </c>
      <c r="S19" s="177" t="s">
        <v>369</v>
      </c>
      <c r="T19" s="177" t="s">
        <v>369</v>
      </c>
      <c r="U19" s="177" t="s">
        <v>369</v>
      </c>
    </row>
    <row r="20" spans="1:21" ht="21" customHeight="1">
      <c r="A20" s="79"/>
      <c r="B20" s="523"/>
      <c r="C20" s="524"/>
      <c r="D20" s="102"/>
      <c r="E20" s="352"/>
      <c r="F20" s="352"/>
      <c r="G20" s="352"/>
      <c r="H20" s="352"/>
      <c r="I20" s="102"/>
      <c r="J20" s="352"/>
      <c r="K20" s="352"/>
      <c r="L20" s="102"/>
      <c r="M20" s="91"/>
      <c r="N20" s="102"/>
      <c r="O20" s="91"/>
      <c r="P20" s="91"/>
      <c r="Q20" s="91"/>
      <c r="R20" s="91"/>
      <c r="S20" s="91"/>
      <c r="T20" s="102"/>
      <c r="U20" s="91"/>
    </row>
    <row r="21" spans="1:21" ht="21" customHeight="1">
      <c r="A21" s="79" t="s">
        <v>90</v>
      </c>
      <c r="B21" s="531" t="s">
        <v>369</v>
      </c>
      <c r="C21" s="524"/>
      <c r="D21" s="123" t="s">
        <v>369</v>
      </c>
      <c r="E21" s="351" t="s">
        <v>369</v>
      </c>
      <c r="F21" s="352"/>
      <c r="G21" s="351" t="s">
        <v>369</v>
      </c>
      <c r="H21" s="352"/>
      <c r="I21" s="123" t="s">
        <v>369</v>
      </c>
      <c r="J21" s="351" t="s">
        <v>369</v>
      </c>
      <c r="K21" s="352"/>
      <c r="L21" s="177" t="s">
        <v>369</v>
      </c>
      <c r="M21" s="177" t="s">
        <v>369</v>
      </c>
      <c r="N21" s="177" t="s">
        <v>369</v>
      </c>
      <c r="O21" s="177" t="s">
        <v>369</v>
      </c>
      <c r="P21" s="177" t="s">
        <v>369</v>
      </c>
      <c r="Q21" s="177" t="s">
        <v>369</v>
      </c>
      <c r="R21" s="177" t="s">
        <v>369</v>
      </c>
      <c r="S21" s="177" t="s">
        <v>369</v>
      </c>
      <c r="T21" s="177" t="s">
        <v>369</v>
      </c>
      <c r="U21" s="177" t="s">
        <v>369</v>
      </c>
    </row>
    <row r="22" spans="1:21" ht="21" customHeight="1">
      <c r="A22" s="80" t="s">
        <v>91</v>
      </c>
      <c r="B22" s="523">
        <v>291661</v>
      </c>
      <c r="C22" s="524"/>
      <c r="D22" s="102">
        <v>2</v>
      </c>
      <c r="E22" s="352">
        <v>291661</v>
      </c>
      <c r="F22" s="352"/>
      <c r="G22" s="351" t="s">
        <v>369</v>
      </c>
      <c r="H22" s="352"/>
      <c r="I22" s="123" t="s">
        <v>369</v>
      </c>
      <c r="J22" s="351" t="s">
        <v>369</v>
      </c>
      <c r="K22" s="352"/>
      <c r="L22" s="177" t="s">
        <v>369</v>
      </c>
      <c r="M22" s="177" t="s">
        <v>369</v>
      </c>
      <c r="N22" s="177" t="s">
        <v>369</v>
      </c>
      <c r="O22" s="177" t="s">
        <v>369</v>
      </c>
      <c r="P22" s="177" t="s">
        <v>369</v>
      </c>
      <c r="Q22" s="177" t="s">
        <v>369</v>
      </c>
      <c r="R22" s="177" t="s">
        <v>369</v>
      </c>
      <c r="S22" s="177" t="s">
        <v>369</v>
      </c>
      <c r="T22" s="177" t="s">
        <v>369</v>
      </c>
      <c r="U22" s="177" t="s">
        <v>369</v>
      </c>
    </row>
    <row r="23" spans="1:21" ht="21" customHeight="1">
      <c r="A23" s="80" t="s">
        <v>92</v>
      </c>
      <c r="B23" s="523">
        <v>110904</v>
      </c>
      <c r="C23" s="524"/>
      <c r="D23" s="102">
        <v>1</v>
      </c>
      <c r="E23" s="352">
        <v>110904</v>
      </c>
      <c r="F23" s="352"/>
      <c r="G23" s="351" t="s">
        <v>369</v>
      </c>
      <c r="H23" s="352"/>
      <c r="I23" s="123" t="s">
        <v>369</v>
      </c>
      <c r="J23" s="351" t="s">
        <v>369</v>
      </c>
      <c r="K23" s="352"/>
      <c r="L23" s="177" t="s">
        <v>369</v>
      </c>
      <c r="M23" s="177" t="s">
        <v>369</v>
      </c>
      <c r="N23" s="177" t="s">
        <v>369</v>
      </c>
      <c r="O23" s="177" t="s">
        <v>369</v>
      </c>
      <c r="P23" s="177" t="s">
        <v>369</v>
      </c>
      <c r="Q23" s="177" t="s">
        <v>369</v>
      </c>
      <c r="R23" s="177" t="s">
        <v>369</v>
      </c>
      <c r="S23" s="177" t="s">
        <v>369</v>
      </c>
      <c r="T23" s="177" t="s">
        <v>369</v>
      </c>
      <c r="U23" s="177" t="s">
        <v>369</v>
      </c>
    </row>
    <row r="24" spans="1:21" ht="21" customHeight="1">
      <c r="A24" s="80" t="s">
        <v>93</v>
      </c>
      <c r="B24" s="523">
        <v>22015</v>
      </c>
      <c r="C24" s="524"/>
      <c r="D24" s="123" t="s">
        <v>369</v>
      </c>
      <c r="E24" s="351" t="s">
        <v>369</v>
      </c>
      <c r="F24" s="352"/>
      <c r="G24" s="352">
        <v>22015</v>
      </c>
      <c r="H24" s="352"/>
      <c r="I24" s="91">
        <v>4</v>
      </c>
      <c r="J24" s="352">
        <v>22015</v>
      </c>
      <c r="K24" s="352"/>
      <c r="L24" s="177" t="s">
        <v>369</v>
      </c>
      <c r="M24" s="177" t="s">
        <v>369</v>
      </c>
      <c r="N24" s="177" t="s">
        <v>369</v>
      </c>
      <c r="O24" s="177" t="s">
        <v>369</v>
      </c>
      <c r="P24" s="177" t="s">
        <v>369</v>
      </c>
      <c r="Q24" s="177" t="s">
        <v>369</v>
      </c>
      <c r="R24" s="177" t="s">
        <v>369</v>
      </c>
      <c r="S24" s="177" t="s">
        <v>369</v>
      </c>
      <c r="T24" s="177" t="s">
        <v>369</v>
      </c>
      <c r="U24" s="177" t="s">
        <v>369</v>
      </c>
    </row>
    <row r="25" spans="1:21" ht="21" customHeight="1">
      <c r="A25" s="80" t="s">
        <v>94</v>
      </c>
      <c r="B25" s="523">
        <v>1188</v>
      </c>
      <c r="C25" s="524"/>
      <c r="D25" s="123" t="s">
        <v>369</v>
      </c>
      <c r="E25" s="351" t="s">
        <v>369</v>
      </c>
      <c r="F25" s="352"/>
      <c r="G25" s="352">
        <v>1188</v>
      </c>
      <c r="H25" s="352"/>
      <c r="I25" s="91">
        <v>2</v>
      </c>
      <c r="J25" s="352">
        <v>922</v>
      </c>
      <c r="K25" s="352"/>
      <c r="L25" s="177" t="s">
        <v>369</v>
      </c>
      <c r="M25" s="177" t="s">
        <v>369</v>
      </c>
      <c r="N25" s="177" t="s">
        <v>369</v>
      </c>
      <c r="O25" s="177" t="s">
        <v>369</v>
      </c>
      <c r="P25" s="102">
        <v>2</v>
      </c>
      <c r="Q25" s="91">
        <v>266</v>
      </c>
      <c r="R25" s="177" t="s">
        <v>369</v>
      </c>
      <c r="S25" s="177" t="s">
        <v>369</v>
      </c>
      <c r="T25" s="177" t="s">
        <v>369</v>
      </c>
      <c r="U25" s="177" t="s">
        <v>369</v>
      </c>
    </row>
    <row r="26" spans="1:21" ht="21" customHeight="1">
      <c r="A26" s="80" t="s">
        <v>95</v>
      </c>
      <c r="B26" s="523">
        <v>21106</v>
      </c>
      <c r="C26" s="524"/>
      <c r="D26" s="102">
        <v>1</v>
      </c>
      <c r="E26" s="352">
        <v>16600</v>
      </c>
      <c r="F26" s="352"/>
      <c r="G26" s="352">
        <v>4506</v>
      </c>
      <c r="H26" s="352"/>
      <c r="I26" s="91">
        <v>8</v>
      </c>
      <c r="J26" s="352">
        <v>4506</v>
      </c>
      <c r="K26" s="352"/>
      <c r="L26" s="177" t="s">
        <v>369</v>
      </c>
      <c r="M26" s="177" t="s">
        <v>369</v>
      </c>
      <c r="N26" s="177" t="s">
        <v>369</v>
      </c>
      <c r="O26" s="177" t="s">
        <v>369</v>
      </c>
      <c r="P26" s="123" t="s">
        <v>369</v>
      </c>
      <c r="Q26" s="116" t="s">
        <v>369</v>
      </c>
      <c r="R26" s="177" t="s">
        <v>369</v>
      </c>
      <c r="S26" s="177" t="s">
        <v>369</v>
      </c>
      <c r="T26" s="177" t="s">
        <v>369</v>
      </c>
      <c r="U26" s="177" t="s">
        <v>369</v>
      </c>
    </row>
    <row r="27" spans="1:21" ht="21" customHeight="1">
      <c r="A27" s="79" t="s">
        <v>96</v>
      </c>
      <c r="B27" s="523">
        <v>11179</v>
      </c>
      <c r="C27" s="524"/>
      <c r="D27" s="123" t="s">
        <v>369</v>
      </c>
      <c r="E27" s="351" t="s">
        <v>369</v>
      </c>
      <c r="F27" s="352"/>
      <c r="G27" s="352">
        <v>11179</v>
      </c>
      <c r="H27" s="352"/>
      <c r="I27" s="116" t="s">
        <v>369</v>
      </c>
      <c r="J27" s="351" t="s">
        <v>369</v>
      </c>
      <c r="K27" s="352"/>
      <c r="L27" s="177" t="s">
        <v>369</v>
      </c>
      <c r="M27" s="177" t="s">
        <v>369</v>
      </c>
      <c r="N27" s="177" t="s">
        <v>369</v>
      </c>
      <c r="O27" s="177" t="s">
        <v>369</v>
      </c>
      <c r="P27" s="102">
        <v>5</v>
      </c>
      <c r="Q27" s="91">
        <v>11179</v>
      </c>
      <c r="R27" s="177" t="s">
        <v>369</v>
      </c>
      <c r="S27" s="177" t="s">
        <v>369</v>
      </c>
      <c r="T27" s="177" t="s">
        <v>369</v>
      </c>
      <c r="U27" s="177" t="s">
        <v>369</v>
      </c>
    </row>
    <row r="28" spans="1:21" ht="21" customHeight="1">
      <c r="A28" s="83" t="s">
        <v>97</v>
      </c>
      <c r="B28" s="532">
        <v>4849</v>
      </c>
      <c r="C28" s="533"/>
      <c r="D28" s="176" t="s">
        <v>369</v>
      </c>
      <c r="E28" s="526" t="s">
        <v>369</v>
      </c>
      <c r="F28" s="525"/>
      <c r="G28" s="525">
        <v>4849</v>
      </c>
      <c r="H28" s="525"/>
      <c r="I28" s="176" t="s">
        <v>369</v>
      </c>
      <c r="J28" s="526" t="s">
        <v>369</v>
      </c>
      <c r="K28" s="525"/>
      <c r="L28" s="176" t="s">
        <v>369</v>
      </c>
      <c r="M28" s="176" t="s">
        <v>369</v>
      </c>
      <c r="N28" s="176" t="s">
        <v>369</v>
      </c>
      <c r="O28" s="176" t="s">
        <v>369</v>
      </c>
      <c r="P28" s="176" t="s">
        <v>369</v>
      </c>
      <c r="Q28" s="176" t="s">
        <v>369</v>
      </c>
      <c r="R28" s="166">
        <v>1</v>
      </c>
      <c r="S28" s="166">
        <v>4849</v>
      </c>
      <c r="T28" s="176" t="s">
        <v>369</v>
      </c>
      <c r="U28" s="176" t="s">
        <v>369</v>
      </c>
    </row>
    <row r="29" s="161" customFormat="1" ht="21" customHeight="1"/>
    <row r="30" s="161" customFormat="1" ht="21" customHeight="1"/>
    <row r="31" spans="1:15" ht="21" customHeight="1">
      <c r="A31" s="10"/>
      <c r="B31" s="9"/>
      <c r="C31" s="9"/>
      <c r="D31" s="9"/>
      <c r="E31" s="9"/>
      <c r="F31" s="9"/>
      <c r="G31" s="9"/>
      <c r="H31" s="11"/>
      <c r="I31" s="9"/>
      <c r="J31" s="9"/>
      <c r="K31" s="9"/>
      <c r="L31" s="9"/>
      <c r="M31" s="9"/>
      <c r="N31" s="9"/>
      <c r="O31" s="9"/>
    </row>
    <row r="32" spans="1:25" ht="21" customHeight="1">
      <c r="A32" s="541" t="s">
        <v>449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</row>
    <row r="33" spans="1:25" ht="21" customHeight="1" thickBo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158"/>
      <c r="Y33" s="119" t="s">
        <v>188</v>
      </c>
    </row>
    <row r="34" spans="1:25" ht="21" customHeight="1">
      <c r="A34" s="511" t="s">
        <v>443</v>
      </c>
      <c r="B34" s="373" t="s">
        <v>187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</row>
    <row r="35" spans="1:25" ht="21" customHeight="1">
      <c r="A35" s="512"/>
      <c r="B35" s="410" t="s">
        <v>185</v>
      </c>
      <c r="C35" s="516"/>
      <c r="D35" s="403" t="s">
        <v>444</v>
      </c>
      <c r="E35" s="404"/>
      <c r="F35" s="404"/>
      <c r="G35" s="404"/>
      <c r="H35" s="404"/>
      <c r="I35" s="404"/>
      <c r="J35" s="404"/>
      <c r="K35" s="404"/>
      <c r="L35" s="404"/>
      <c r="M35" s="404"/>
      <c r="N35" s="412"/>
      <c r="O35" s="539" t="s">
        <v>186</v>
      </c>
      <c r="P35" s="540"/>
      <c r="Q35" s="540"/>
      <c r="R35" s="540"/>
      <c r="S35" s="540"/>
      <c r="T35" s="540"/>
      <c r="U35" s="540"/>
      <c r="V35" s="540"/>
      <c r="W35" s="540"/>
      <c r="X35" s="540"/>
      <c r="Y35" s="540"/>
    </row>
    <row r="36" spans="1:25" ht="21" customHeight="1">
      <c r="A36" s="512"/>
      <c r="B36" s="517"/>
      <c r="C36" s="386"/>
      <c r="D36" s="527" t="s">
        <v>101</v>
      </c>
      <c r="E36" s="403" t="s">
        <v>446</v>
      </c>
      <c r="F36" s="412"/>
      <c r="G36" s="403" t="s">
        <v>438</v>
      </c>
      <c r="H36" s="412"/>
      <c r="I36" s="506" t="s">
        <v>447</v>
      </c>
      <c r="J36" s="404"/>
      <c r="K36" s="403" t="s">
        <v>442</v>
      </c>
      <c r="L36" s="412"/>
      <c r="M36" s="404" t="s">
        <v>153</v>
      </c>
      <c r="N36" s="404"/>
      <c r="O36" s="514" t="s">
        <v>101</v>
      </c>
      <c r="P36" s="506" t="s">
        <v>446</v>
      </c>
      <c r="Q36" s="404"/>
      <c r="R36" s="403" t="s">
        <v>438</v>
      </c>
      <c r="S36" s="412"/>
      <c r="T36" s="403" t="s">
        <v>447</v>
      </c>
      <c r="U36" s="412"/>
      <c r="V36" s="403" t="s">
        <v>442</v>
      </c>
      <c r="W36" s="412"/>
      <c r="X36" s="404" t="s">
        <v>153</v>
      </c>
      <c r="Y36" s="404"/>
    </row>
    <row r="37" spans="1:25" ht="21" customHeight="1">
      <c r="A37" s="513"/>
      <c r="B37" s="518"/>
      <c r="C37" s="519"/>
      <c r="D37" s="528"/>
      <c r="E37" s="167" t="s">
        <v>182</v>
      </c>
      <c r="F37" s="175" t="s">
        <v>445</v>
      </c>
      <c r="G37" s="167" t="s">
        <v>182</v>
      </c>
      <c r="H37" s="167" t="s">
        <v>183</v>
      </c>
      <c r="I37" s="167" t="s">
        <v>182</v>
      </c>
      <c r="J37" s="167" t="s">
        <v>183</v>
      </c>
      <c r="K37" s="167" t="s">
        <v>182</v>
      </c>
      <c r="L37" s="167" t="s">
        <v>183</v>
      </c>
      <c r="M37" s="167" t="s">
        <v>182</v>
      </c>
      <c r="N37" s="167" t="s">
        <v>183</v>
      </c>
      <c r="O37" s="515"/>
      <c r="P37" s="167" t="s">
        <v>182</v>
      </c>
      <c r="Q37" s="167" t="s">
        <v>183</v>
      </c>
      <c r="R37" s="167" t="s">
        <v>182</v>
      </c>
      <c r="S37" s="167" t="s">
        <v>183</v>
      </c>
      <c r="T37" s="167" t="s">
        <v>182</v>
      </c>
      <c r="U37" s="167" t="s">
        <v>183</v>
      </c>
      <c r="V37" s="167" t="s">
        <v>182</v>
      </c>
      <c r="W37" s="167" t="s">
        <v>183</v>
      </c>
      <c r="X37" s="167" t="s">
        <v>182</v>
      </c>
      <c r="Y37" s="81" t="s">
        <v>183</v>
      </c>
    </row>
    <row r="38" spans="1:16" ht="21" customHeight="1">
      <c r="A38" s="168"/>
      <c r="B38" s="387"/>
      <c r="C38" s="38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</row>
    <row r="39" spans="1:25" ht="21" customHeight="1">
      <c r="A39" s="171" t="s">
        <v>431</v>
      </c>
      <c r="B39" s="524">
        <v>1365377</v>
      </c>
      <c r="C39" s="524"/>
      <c r="D39" s="164">
        <v>794274</v>
      </c>
      <c r="E39" s="164">
        <v>59</v>
      </c>
      <c r="F39" s="164">
        <v>151709</v>
      </c>
      <c r="G39" s="164">
        <v>8</v>
      </c>
      <c r="H39" s="164">
        <v>268180</v>
      </c>
      <c r="I39" s="177" t="s">
        <v>369</v>
      </c>
      <c r="J39" s="177" t="s">
        <v>369</v>
      </c>
      <c r="K39" s="164">
        <v>167</v>
      </c>
      <c r="L39" s="164">
        <v>374385</v>
      </c>
      <c r="M39" s="177" t="s">
        <v>369</v>
      </c>
      <c r="N39" s="177" t="s">
        <v>369</v>
      </c>
      <c r="O39" s="164">
        <v>571103</v>
      </c>
      <c r="P39" s="164">
        <v>58</v>
      </c>
      <c r="Q39" s="164">
        <v>260237</v>
      </c>
      <c r="R39" s="177" t="s">
        <v>369</v>
      </c>
      <c r="S39" s="177" t="s">
        <v>369</v>
      </c>
      <c r="T39" s="177" t="s">
        <v>369</v>
      </c>
      <c r="U39" s="177" t="s">
        <v>369</v>
      </c>
      <c r="V39" s="164">
        <v>173</v>
      </c>
      <c r="W39" s="164">
        <v>310866</v>
      </c>
      <c r="X39" s="177" t="s">
        <v>369</v>
      </c>
      <c r="Y39" s="177" t="s">
        <v>369</v>
      </c>
    </row>
    <row r="40" spans="1:25" ht="21" customHeight="1">
      <c r="A40" s="172" t="s">
        <v>435</v>
      </c>
      <c r="B40" s="521">
        <f>SUM(B42:C58)</f>
        <v>3827328</v>
      </c>
      <c r="C40" s="522"/>
      <c r="D40" s="122">
        <f aca="true" t="shared" si="0" ref="D40:Y40">SUM(D42:D49,D51:D59)</f>
        <v>3168937</v>
      </c>
      <c r="E40" s="122">
        <f t="shared" si="0"/>
        <v>317</v>
      </c>
      <c r="F40" s="122">
        <f t="shared" si="0"/>
        <v>2442969</v>
      </c>
      <c r="G40" s="122">
        <f t="shared" si="0"/>
        <v>11</v>
      </c>
      <c r="H40" s="122">
        <f t="shared" si="0"/>
        <v>338023</v>
      </c>
      <c r="I40" s="122">
        <f t="shared" si="0"/>
        <v>12</v>
      </c>
      <c r="J40" s="122">
        <f t="shared" si="0"/>
        <v>94658</v>
      </c>
      <c r="K40" s="122">
        <f t="shared" si="0"/>
        <v>142</v>
      </c>
      <c r="L40" s="122">
        <f t="shared" si="0"/>
        <v>293287</v>
      </c>
      <c r="M40" s="122" t="s">
        <v>369</v>
      </c>
      <c r="N40" s="122" t="s">
        <v>369</v>
      </c>
      <c r="O40" s="122">
        <f t="shared" si="0"/>
        <v>658391</v>
      </c>
      <c r="P40" s="122">
        <f t="shared" si="0"/>
        <v>135</v>
      </c>
      <c r="Q40" s="122">
        <f t="shared" si="0"/>
        <v>373323</v>
      </c>
      <c r="R40" s="122" t="s">
        <v>369</v>
      </c>
      <c r="S40" s="122" t="s">
        <v>369</v>
      </c>
      <c r="T40" s="122" t="s">
        <v>369</v>
      </c>
      <c r="U40" s="122" t="s">
        <v>369</v>
      </c>
      <c r="V40" s="122">
        <f t="shared" si="0"/>
        <v>201</v>
      </c>
      <c r="W40" s="122">
        <f t="shared" si="0"/>
        <v>275070</v>
      </c>
      <c r="X40" s="122">
        <f t="shared" si="0"/>
        <v>2</v>
      </c>
      <c r="Y40" s="122">
        <f t="shared" si="0"/>
        <v>9998</v>
      </c>
    </row>
    <row r="41" spans="1:25" ht="21" customHeight="1">
      <c r="A41" s="165"/>
      <c r="B41" s="529"/>
      <c r="C41" s="529"/>
      <c r="D41" s="44"/>
      <c r="E41" s="169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91"/>
      <c r="T41" s="44"/>
      <c r="U41" s="91"/>
      <c r="V41" s="44"/>
      <c r="W41" s="91"/>
      <c r="X41" s="91"/>
      <c r="Y41" s="91"/>
    </row>
    <row r="42" spans="1:25" ht="21" customHeight="1">
      <c r="A42" s="79" t="s">
        <v>82</v>
      </c>
      <c r="B42" s="352">
        <v>222861</v>
      </c>
      <c r="C42" s="352"/>
      <c r="D42" s="91">
        <v>151709</v>
      </c>
      <c r="E42" s="102">
        <v>23</v>
      </c>
      <c r="F42" s="91">
        <v>121043</v>
      </c>
      <c r="G42" s="177" t="s">
        <v>369</v>
      </c>
      <c r="H42" s="177" t="s">
        <v>369</v>
      </c>
      <c r="I42" s="177" t="s">
        <v>369</v>
      </c>
      <c r="J42" s="177" t="s">
        <v>369</v>
      </c>
      <c r="K42" s="91">
        <v>13</v>
      </c>
      <c r="L42" s="91">
        <v>30666</v>
      </c>
      <c r="M42" s="177" t="s">
        <v>369</v>
      </c>
      <c r="N42" s="177" t="s">
        <v>369</v>
      </c>
      <c r="O42" s="91">
        <v>71152</v>
      </c>
      <c r="P42" s="91">
        <v>13</v>
      </c>
      <c r="Q42" s="91">
        <v>20989</v>
      </c>
      <c r="R42" s="177" t="s">
        <v>369</v>
      </c>
      <c r="S42" s="177" t="s">
        <v>369</v>
      </c>
      <c r="T42" s="177" t="s">
        <v>369</v>
      </c>
      <c r="U42" s="177" t="s">
        <v>369</v>
      </c>
      <c r="V42" s="91">
        <v>36</v>
      </c>
      <c r="W42" s="91">
        <v>50163</v>
      </c>
      <c r="X42" s="116" t="s">
        <v>369</v>
      </c>
      <c r="Y42" s="116" t="s">
        <v>369</v>
      </c>
    </row>
    <row r="43" spans="1:25" ht="21" customHeight="1">
      <c r="A43" s="79" t="s">
        <v>83</v>
      </c>
      <c r="B43" s="352">
        <v>603193</v>
      </c>
      <c r="C43" s="352"/>
      <c r="D43" s="91">
        <v>404278</v>
      </c>
      <c r="E43" s="102">
        <v>69</v>
      </c>
      <c r="F43" s="102">
        <v>381375</v>
      </c>
      <c r="G43" s="177" t="s">
        <v>369</v>
      </c>
      <c r="H43" s="177" t="s">
        <v>369</v>
      </c>
      <c r="I43" s="177" t="s">
        <v>369</v>
      </c>
      <c r="J43" s="177" t="s">
        <v>369</v>
      </c>
      <c r="K43" s="91">
        <v>27</v>
      </c>
      <c r="L43" s="91">
        <v>22903</v>
      </c>
      <c r="M43" s="177" t="s">
        <v>369</v>
      </c>
      <c r="N43" s="177" t="s">
        <v>369</v>
      </c>
      <c r="O43" s="91">
        <v>198915</v>
      </c>
      <c r="P43" s="91">
        <v>45</v>
      </c>
      <c r="Q43" s="91">
        <v>156521</v>
      </c>
      <c r="R43" s="177" t="s">
        <v>369</v>
      </c>
      <c r="S43" s="177" t="s">
        <v>369</v>
      </c>
      <c r="T43" s="177" t="s">
        <v>369</v>
      </c>
      <c r="U43" s="177" t="s">
        <v>369</v>
      </c>
      <c r="V43" s="91">
        <v>33</v>
      </c>
      <c r="W43" s="91">
        <v>36215</v>
      </c>
      <c r="X43" s="91">
        <v>1</v>
      </c>
      <c r="Y43" s="91">
        <v>6179</v>
      </c>
    </row>
    <row r="44" spans="1:25" ht="21" customHeight="1">
      <c r="A44" s="79" t="s">
        <v>84</v>
      </c>
      <c r="B44" s="352">
        <v>206661</v>
      </c>
      <c r="C44" s="352"/>
      <c r="D44" s="91">
        <v>200996</v>
      </c>
      <c r="E44" s="102">
        <v>30</v>
      </c>
      <c r="F44" s="102">
        <v>179989</v>
      </c>
      <c r="G44" s="177" t="s">
        <v>369</v>
      </c>
      <c r="H44" s="177" t="s">
        <v>369</v>
      </c>
      <c r="I44" s="177" t="s">
        <v>369</v>
      </c>
      <c r="J44" s="177" t="s">
        <v>369</v>
      </c>
      <c r="K44" s="91">
        <v>5</v>
      </c>
      <c r="L44" s="91">
        <v>21007</v>
      </c>
      <c r="M44" s="177" t="s">
        <v>369</v>
      </c>
      <c r="N44" s="177" t="s">
        <v>369</v>
      </c>
      <c r="O44" s="91">
        <v>5665</v>
      </c>
      <c r="P44" s="91">
        <v>1</v>
      </c>
      <c r="Q44" s="91">
        <v>2033</v>
      </c>
      <c r="R44" s="177" t="s">
        <v>369</v>
      </c>
      <c r="S44" s="177" t="s">
        <v>369</v>
      </c>
      <c r="T44" s="177" t="s">
        <v>369</v>
      </c>
      <c r="U44" s="177" t="s">
        <v>369</v>
      </c>
      <c r="V44" s="91">
        <v>2</v>
      </c>
      <c r="W44" s="91">
        <v>3632</v>
      </c>
      <c r="X44" s="116" t="s">
        <v>369</v>
      </c>
      <c r="Y44" s="116" t="s">
        <v>369</v>
      </c>
    </row>
    <row r="45" spans="1:25" ht="21" customHeight="1">
      <c r="A45" s="79" t="s">
        <v>85</v>
      </c>
      <c r="B45" s="352">
        <v>879780</v>
      </c>
      <c r="C45" s="352"/>
      <c r="D45" s="102">
        <v>811062</v>
      </c>
      <c r="E45" s="102">
        <v>53</v>
      </c>
      <c r="F45" s="102">
        <v>628238</v>
      </c>
      <c r="G45" s="102">
        <v>5</v>
      </c>
      <c r="H45" s="102">
        <v>164849</v>
      </c>
      <c r="I45" s="102">
        <v>1</v>
      </c>
      <c r="J45" s="102">
        <v>2255</v>
      </c>
      <c r="K45" s="102">
        <v>13</v>
      </c>
      <c r="L45" s="102">
        <v>15720</v>
      </c>
      <c r="M45" s="177" t="s">
        <v>369</v>
      </c>
      <c r="N45" s="177" t="s">
        <v>369</v>
      </c>
      <c r="O45" s="102">
        <v>68718</v>
      </c>
      <c r="P45" s="102">
        <v>17</v>
      </c>
      <c r="Q45" s="102">
        <v>40007</v>
      </c>
      <c r="R45" s="177" t="s">
        <v>369</v>
      </c>
      <c r="S45" s="177" t="s">
        <v>369</v>
      </c>
      <c r="T45" s="177" t="s">
        <v>369</v>
      </c>
      <c r="U45" s="177" t="s">
        <v>369</v>
      </c>
      <c r="V45" s="102">
        <v>28</v>
      </c>
      <c r="W45" s="102">
        <v>28711</v>
      </c>
      <c r="X45" s="116" t="s">
        <v>369</v>
      </c>
      <c r="Y45" s="116" t="s">
        <v>369</v>
      </c>
    </row>
    <row r="46" spans="1:25" ht="21" customHeight="1">
      <c r="A46" s="79" t="s">
        <v>86</v>
      </c>
      <c r="B46" s="352">
        <v>247610</v>
      </c>
      <c r="C46" s="352"/>
      <c r="D46" s="102">
        <v>208676</v>
      </c>
      <c r="E46" s="102">
        <v>23</v>
      </c>
      <c r="F46" s="102">
        <v>143062</v>
      </c>
      <c r="G46" s="102">
        <v>2</v>
      </c>
      <c r="H46" s="102">
        <v>34022</v>
      </c>
      <c r="I46" s="102">
        <v>1</v>
      </c>
      <c r="J46" s="102">
        <v>12411</v>
      </c>
      <c r="K46" s="102">
        <v>15</v>
      </c>
      <c r="L46" s="102">
        <v>19181</v>
      </c>
      <c r="M46" s="177" t="s">
        <v>369</v>
      </c>
      <c r="N46" s="177" t="s">
        <v>369</v>
      </c>
      <c r="O46" s="102">
        <v>38934</v>
      </c>
      <c r="P46" s="102">
        <v>4</v>
      </c>
      <c r="Q46" s="102">
        <v>22494</v>
      </c>
      <c r="R46" s="177" t="s">
        <v>369</v>
      </c>
      <c r="S46" s="177" t="s">
        <v>369</v>
      </c>
      <c r="T46" s="177" t="s">
        <v>369</v>
      </c>
      <c r="U46" s="177" t="s">
        <v>369</v>
      </c>
      <c r="V46" s="102">
        <v>11</v>
      </c>
      <c r="W46" s="102">
        <v>16440</v>
      </c>
      <c r="X46" s="116" t="s">
        <v>369</v>
      </c>
      <c r="Y46" s="116" t="s">
        <v>369</v>
      </c>
    </row>
    <row r="47" spans="1:25" ht="21" customHeight="1">
      <c r="A47" s="79" t="s">
        <v>87</v>
      </c>
      <c r="B47" s="351" t="s">
        <v>369</v>
      </c>
      <c r="C47" s="352"/>
      <c r="D47" s="123" t="s">
        <v>369</v>
      </c>
      <c r="E47" s="123" t="s">
        <v>369</v>
      </c>
      <c r="F47" s="123" t="s">
        <v>369</v>
      </c>
      <c r="G47" s="123" t="s">
        <v>369</v>
      </c>
      <c r="H47" s="123" t="s">
        <v>369</v>
      </c>
      <c r="I47" s="123" t="s">
        <v>369</v>
      </c>
      <c r="J47" s="123" t="s">
        <v>369</v>
      </c>
      <c r="K47" s="123" t="s">
        <v>369</v>
      </c>
      <c r="L47" s="123" t="s">
        <v>369</v>
      </c>
      <c r="M47" s="177" t="s">
        <v>369</v>
      </c>
      <c r="N47" s="177" t="s">
        <v>369</v>
      </c>
      <c r="O47" s="177" t="s">
        <v>369</v>
      </c>
      <c r="P47" s="177" t="s">
        <v>369</v>
      </c>
      <c r="Q47" s="177" t="s">
        <v>369</v>
      </c>
      <c r="R47" s="177" t="s">
        <v>369</v>
      </c>
      <c r="S47" s="177" t="s">
        <v>369</v>
      </c>
      <c r="T47" s="177" t="s">
        <v>369</v>
      </c>
      <c r="U47" s="177" t="s">
        <v>369</v>
      </c>
      <c r="V47" s="123" t="s">
        <v>369</v>
      </c>
      <c r="W47" s="123" t="s">
        <v>369</v>
      </c>
      <c r="X47" s="116" t="s">
        <v>369</v>
      </c>
      <c r="Y47" s="116" t="s">
        <v>369</v>
      </c>
    </row>
    <row r="48" spans="1:25" ht="21" customHeight="1">
      <c r="A48" s="79" t="s">
        <v>88</v>
      </c>
      <c r="B48" s="352">
        <v>83631</v>
      </c>
      <c r="C48" s="352"/>
      <c r="D48" s="102">
        <v>77205</v>
      </c>
      <c r="E48" s="102">
        <v>7</v>
      </c>
      <c r="F48" s="102">
        <v>24861</v>
      </c>
      <c r="G48" s="102">
        <v>1</v>
      </c>
      <c r="H48" s="102">
        <v>51326</v>
      </c>
      <c r="I48" s="123" t="s">
        <v>369</v>
      </c>
      <c r="J48" s="123" t="s">
        <v>369</v>
      </c>
      <c r="K48" s="102">
        <v>2</v>
      </c>
      <c r="L48" s="102">
        <v>1018</v>
      </c>
      <c r="M48" s="177" t="s">
        <v>369</v>
      </c>
      <c r="N48" s="177" t="s">
        <v>369</v>
      </c>
      <c r="O48" s="102">
        <v>6426</v>
      </c>
      <c r="P48" s="102">
        <v>2</v>
      </c>
      <c r="Q48" s="102">
        <v>3670</v>
      </c>
      <c r="R48" s="177" t="s">
        <v>369</v>
      </c>
      <c r="S48" s="177" t="s">
        <v>369</v>
      </c>
      <c r="T48" s="177" t="s">
        <v>369</v>
      </c>
      <c r="U48" s="177" t="s">
        <v>369</v>
      </c>
      <c r="V48" s="102">
        <v>3</v>
      </c>
      <c r="W48" s="102">
        <v>2756</v>
      </c>
      <c r="X48" s="116" t="s">
        <v>369</v>
      </c>
      <c r="Y48" s="116" t="s">
        <v>369</v>
      </c>
    </row>
    <row r="49" spans="1:25" ht="21" customHeight="1">
      <c r="A49" s="79" t="s">
        <v>89</v>
      </c>
      <c r="B49" s="351" t="s">
        <v>369</v>
      </c>
      <c r="C49" s="352"/>
      <c r="D49" s="123" t="s">
        <v>369</v>
      </c>
      <c r="E49" s="123" t="s">
        <v>369</v>
      </c>
      <c r="F49" s="123" t="s">
        <v>369</v>
      </c>
      <c r="G49" s="123" t="s">
        <v>369</v>
      </c>
      <c r="H49" s="123" t="s">
        <v>369</v>
      </c>
      <c r="I49" s="123" t="s">
        <v>369</v>
      </c>
      <c r="J49" s="123" t="s">
        <v>369</v>
      </c>
      <c r="K49" s="123" t="s">
        <v>369</v>
      </c>
      <c r="L49" s="123" t="s">
        <v>369</v>
      </c>
      <c r="M49" s="177" t="s">
        <v>369</v>
      </c>
      <c r="N49" s="177" t="s">
        <v>369</v>
      </c>
      <c r="O49" s="177" t="s">
        <v>369</v>
      </c>
      <c r="P49" s="177" t="s">
        <v>369</v>
      </c>
      <c r="Q49" s="177" t="s">
        <v>369</v>
      </c>
      <c r="R49" s="177" t="s">
        <v>369</v>
      </c>
      <c r="S49" s="177" t="s">
        <v>369</v>
      </c>
      <c r="T49" s="177" t="s">
        <v>369</v>
      </c>
      <c r="U49" s="177" t="s">
        <v>369</v>
      </c>
      <c r="V49" s="123" t="s">
        <v>369</v>
      </c>
      <c r="W49" s="123" t="s">
        <v>369</v>
      </c>
      <c r="X49" s="116" t="s">
        <v>369</v>
      </c>
      <c r="Y49" s="116" t="s">
        <v>369</v>
      </c>
    </row>
    <row r="50" spans="1:25" ht="21" customHeight="1">
      <c r="A50" s="79"/>
      <c r="B50" s="352"/>
      <c r="C50" s="35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spans="1:25" ht="21" customHeight="1">
      <c r="A51" s="79" t="s">
        <v>90</v>
      </c>
      <c r="B51" s="352">
        <v>5344</v>
      </c>
      <c r="C51" s="352"/>
      <c r="D51" s="102">
        <v>5344</v>
      </c>
      <c r="E51" s="123" t="s">
        <v>369</v>
      </c>
      <c r="F51" s="123" t="s">
        <v>369</v>
      </c>
      <c r="G51" s="123" t="s">
        <v>369</v>
      </c>
      <c r="H51" s="123" t="s">
        <v>369</v>
      </c>
      <c r="I51" s="123" t="s">
        <v>369</v>
      </c>
      <c r="J51" s="123" t="s">
        <v>369</v>
      </c>
      <c r="K51" s="102">
        <v>1</v>
      </c>
      <c r="L51" s="102">
        <v>5344</v>
      </c>
      <c r="M51" s="177" t="s">
        <v>369</v>
      </c>
      <c r="N51" s="177" t="s">
        <v>369</v>
      </c>
      <c r="O51" s="177" t="s">
        <v>369</v>
      </c>
      <c r="P51" s="177" t="s">
        <v>369</v>
      </c>
      <c r="Q51" s="177" t="s">
        <v>369</v>
      </c>
      <c r="R51" s="177" t="s">
        <v>369</v>
      </c>
      <c r="S51" s="177" t="s">
        <v>369</v>
      </c>
      <c r="T51" s="177" t="s">
        <v>369</v>
      </c>
      <c r="U51" s="177" t="s">
        <v>369</v>
      </c>
      <c r="V51" s="123" t="s">
        <v>369</v>
      </c>
      <c r="W51" s="123" t="s">
        <v>369</v>
      </c>
      <c r="X51" s="116" t="s">
        <v>369</v>
      </c>
      <c r="Y51" s="116" t="s">
        <v>369</v>
      </c>
    </row>
    <row r="52" spans="1:25" ht="21" customHeight="1">
      <c r="A52" s="80" t="s">
        <v>91</v>
      </c>
      <c r="B52" s="352">
        <v>72407</v>
      </c>
      <c r="C52" s="352"/>
      <c r="D52" s="102">
        <v>72407</v>
      </c>
      <c r="E52" s="102">
        <v>21</v>
      </c>
      <c r="F52" s="102">
        <v>72103</v>
      </c>
      <c r="G52" s="123" t="s">
        <v>369</v>
      </c>
      <c r="H52" s="123" t="s">
        <v>369</v>
      </c>
      <c r="I52" s="123" t="s">
        <v>369</v>
      </c>
      <c r="J52" s="123" t="s">
        <v>369</v>
      </c>
      <c r="K52" s="102">
        <v>1</v>
      </c>
      <c r="L52" s="102">
        <v>304</v>
      </c>
      <c r="M52" s="177" t="s">
        <v>369</v>
      </c>
      <c r="N52" s="177" t="s">
        <v>369</v>
      </c>
      <c r="O52" s="177" t="s">
        <v>369</v>
      </c>
      <c r="P52" s="177" t="s">
        <v>369</v>
      </c>
      <c r="Q52" s="177" t="s">
        <v>369</v>
      </c>
      <c r="R52" s="177" t="s">
        <v>369</v>
      </c>
      <c r="S52" s="177" t="s">
        <v>369</v>
      </c>
      <c r="T52" s="177" t="s">
        <v>369</v>
      </c>
      <c r="U52" s="177" t="s">
        <v>369</v>
      </c>
      <c r="V52" s="123" t="s">
        <v>369</v>
      </c>
      <c r="W52" s="123" t="s">
        <v>369</v>
      </c>
      <c r="X52" s="116" t="s">
        <v>369</v>
      </c>
      <c r="Y52" s="116" t="s">
        <v>369</v>
      </c>
    </row>
    <row r="53" spans="1:25" ht="21" customHeight="1">
      <c r="A53" s="80" t="s">
        <v>92</v>
      </c>
      <c r="B53" s="352">
        <v>239779</v>
      </c>
      <c r="C53" s="352"/>
      <c r="D53" s="102">
        <v>222044</v>
      </c>
      <c r="E53" s="102">
        <v>9</v>
      </c>
      <c r="F53" s="102">
        <v>59110</v>
      </c>
      <c r="G53" s="123" t="s">
        <v>369</v>
      </c>
      <c r="H53" s="123" t="s">
        <v>369</v>
      </c>
      <c r="I53" s="102">
        <v>3</v>
      </c>
      <c r="J53" s="102">
        <v>62645</v>
      </c>
      <c r="K53" s="102">
        <v>8</v>
      </c>
      <c r="L53" s="102">
        <v>100289</v>
      </c>
      <c r="M53" s="177" t="s">
        <v>369</v>
      </c>
      <c r="N53" s="177" t="s">
        <v>369</v>
      </c>
      <c r="O53" s="102">
        <v>17735</v>
      </c>
      <c r="P53" s="102">
        <v>1</v>
      </c>
      <c r="Q53" s="102">
        <v>6058</v>
      </c>
      <c r="R53" s="177" t="s">
        <v>369</v>
      </c>
      <c r="S53" s="177" t="s">
        <v>369</v>
      </c>
      <c r="T53" s="177" t="s">
        <v>369</v>
      </c>
      <c r="U53" s="177" t="s">
        <v>369</v>
      </c>
      <c r="V53" s="102">
        <v>1</v>
      </c>
      <c r="W53" s="102">
        <v>11677</v>
      </c>
      <c r="X53" s="116" t="s">
        <v>369</v>
      </c>
      <c r="Y53" s="116" t="s">
        <v>369</v>
      </c>
    </row>
    <row r="54" spans="1:30" ht="21" customHeight="1">
      <c r="A54" s="80" t="s">
        <v>93</v>
      </c>
      <c r="B54" s="352">
        <v>63381</v>
      </c>
      <c r="C54" s="352"/>
      <c r="D54" s="91">
        <v>53762</v>
      </c>
      <c r="E54" s="116" t="s">
        <v>369</v>
      </c>
      <c r="F54" s="116" t="s">
        <v>369</v>
      </c>
      <c r="G54" s="91">
        <v>2</v>
      </c>
      <c r="H54" s="91">
        <v>43680</v>
      </c>
      <c r="I54" s="116" t="s">
        <v>369</v>
      </c>
      <c r="J54" s="116" t="s">
        <v>369</v>
      </c>
      <c r="K54" s="91">
        <v>6</v>
      </c>
      <c r="L54" s="91">
        <v>10082</v>
      </c>
      <c r="M54" s="177" t="s">
        <v>369</v>
      </c>
      <c r="N54" s="177" t="s">
        <v>369</v>
      </c>
      <c r="O54" s="91">
        <v>9619</v>
      </c>
      <c r="P54" s="91">
        <v>1</v>
      </c>
      <c r="Q54" s="91">
        <v>2435</v>
      </c>
      <c r="R54" s="177" t="s">
        <v>369</v>
      </c>
      <c r="S54" s="177" t="s">
        <v>369</v>
      </c>
      <c r="T54" s="177" t="s">
        <v>369</v>
      </c>
      <c r="U54" s="177" t="s">
        <v>369</v>
      </c>
      <c r="V54" s="91">
        <v>7</v>
      </c>
      <c r="W54" s="91">
        <v>7184</v>
      </c>
      <c r="X54" s="116" t="s">
        <v>369</v>
      </c>
      <c r="Y54" s="116" t="s">
        <v>369</v>
      </c>
      <c r="Z54" s="161"/>
      <c r="AA54" s="161"/>
      <c r="AB54" s="161"/>
      <c r="AC54" s="161"/>
      <c r="AD54" s="161"/>
    </row>
    <row r="55" spans="1:30" ht="21" customHeight="1">
      <c r="A55" s="80" t="s">
        <v>94</v>
      </c>
      <c r="B55" s="352">
        <v>173213</v>
      </c>
      <c r="C55" s="352"/>
      <c r="D55" s="91">
        <v>88797</v>
      </c>
      <c r="E55" s="91">
        <v>13</v>
      </c>
      <c r="F55" s="91">
        <v>27412</v>
      </c>
      <c r="G55" s="91">
        <v>1</v>
      </c>
      <c r="H55" s="91">
        <v>44146</v>
      </c>
      <c r="I55" s="91">
        <v>2</v>
      </c>
      <c r="J55" s="91">
        <v>2925</v>
      </c>
      <c r="K55" s="91">
        <v>10</v>
      </c>
      <c r="L55" s="91">
        <v>14314</v>
      </c>
      <c r="M55" s="177" t="s">
        <v>369</v>
      </c>
      <c r="N55" s="177" t="s">
        <v>369</v>
      </c>
      <c r="O55" s="91">
        <v>84416</v>
      </c>
      <c r="P55" s="91">
        <v>13</v>
      </c>
      <c r="Q55" s="91">
        <v>50281</v>
      </c>
      <c r="R55" s="177" t="s">
        <v>369</v>
      </c>
      <c r="S55" s="177" t="s">
        <v>369</v>
      </c>
      <c r="T55" s="177" t="s">
        <v>369</v>
      </c>
      <c r="U55" s="177" t="s">
        <v>369</v>
      </c>
      <c r="V55" s="91">
        <v>13</v>
      </c>
      <c r="W55" s="91">
        <v>34135</v>
      </c>
      <c r="X55" s="116" t="s">
        <v>369</v>
      </c>
      <c r="Y55" s="116" t="s">
        <v>369</v>
      </c>
      <c r="Z55" s="161"/>
      <c r="AA55" s="161"/>
      <c r="AB55" s="161"/>
      <c r="AC55" s="161"/>
      <c r="AD55" s="161"/>
    </row>
    <row r="56" spans="1:30" ht="21" customHeight="1">
      <c r="A56" s="80" t="s">
        <v>95</v>
      </c>
      <c r="B56" s="352">
        <v>220800</v>
      </c>
      <c r="C56" s="352"/>
      <c r="D56" s="91">
        <v>161444</v>
      </c>
      <c r="E56" s="91">
        <v>30</v>
      </c>
      <c r="F56" s="91">
        <v>125417</v>
      </c>
      <c r="G56" s="116" t="s">
        <v>369</v>
      </c>
      <c r="H56" s="116" t="s">
        <v>369</v>
      </c>
      <c r="I56" s="91">
        <v>5</v>
      </c>
      <c r="J56" s="91">
        <v>14422</v>
      </c>
      <c r="K56" s="91">
        <v>12</v>
      </c>
      <c r="L56" s="91">
        <v>21605</v>
      </c>
      <c r="M56" s="177" t="s">
        <v>369</v>
      </c>
      <c r="N56" s="177" t="s">
        <v>369</v>
      </c>
      <c r="O56" s="91">
        <v>59356</v>
      </c>
      <c r="P56" s="91">
        <v>15</v>
      </c>
      <c r="Q56" s="91">
        <v>24008</v>
      </c>
      <c r="R56" s="177" t="s">
        <v>369</v>
      </c>
      <c r="S56" s="177" t="s">
        <v>369</v>
      </c>
      <c r="T56" s="177" t="s">
        <v>369</v>
      </c>
      <c r="U56" s="177" t="s">
        <v>369</v>
      </c>
      <c r="V56" s="91">
        <v>31</v>
      </c>
      <c r="W56" s="91">
        <v>31529</v>
      </c>
      <c r="X56" s="91">
        <v>1</v>
      </c>
      <c r="Y56" s="91">
        <v>3819</v>
      </c>
      <c r="Z56" s="161"/>
      <c r="AA56" s="161"/>
      <c r="AB56" s="161"/>
      <c r="AC56" s="161"/>
      <c r="AD56" s="161"/>
    </row>
    <row r="57" spans="1:30" ht="21" customHeight="1">
      <c r="A57" s="79" t="s">
        <v>96</v>
      </c>
      <c r="B57" s="352">
        <v>807770</v>
      </c>
      <c r="C57" s="352"/>
      <c r="D57" s="91">
        <v>711213</v>
      </c>
      <c r="E57" s="91">
        <v>39</v>
      </c>
      <c r="F57" s="91">
        <v>680359</v>
      </c>
      <c r="G57" s="116" t="s">
        <v>369</v>
      </c>
      <c r="H57" s="116" t="s">
        <v>369</v>
      </c>
      <c r="I57" s="116" t="s">
        <v>369</v>
      </c>
      <c r="J57" s="116" t="s">
        <v>369</v>
      </c>
      <c r="K57" s="91">
        <v>29</v>
      </c>
      <c r="L57" s="91">
        <v>30854</v>
      </c>
      <c r="M57" s="177" t="s">
        <v>369</v>
      </c>
      <c r="N57" s="177" t="s">
        <v>369</v>
      </c>
      <c r="O57" s="91">
        <v>96557</v>
      </c>
      <c r="P57" s="91">
        <v>23</v>
      </c>
      <c r="Q57" s="91">
        <v>44827</v>
      </c>
      <c r="R57" s="177" t="s">
        <v>369</v>
      </c>
      <c r="S57" s="177" t="s">
        <v>369</v>
      </c>
      <c r="T57" s="177" t="s">
        <v>369</v>
      </c>
      <c r="U57" s="177" t="s">
        <v>369</v>
      </c>
      <c r="V57" s="91">
        <v>35</v>
      </c>
      <c r="W57" s="91">
        <v>51730</v>
      </c>
      <c r="X57" s="116" t="s">
        <v>369</v>
      </c>
      <c r="Y57" s="116" t="s">
        <v>369</v>
      </c>
      <c r="Z57" s="161"/>
      <c r="AA57" s="161"/>
      <c r="AB57" s="161"/>
      <c r="AC57" s="161"/>
      <c r="AD57" s="161"/>
    </row>
    <row r="58" spans="1:30" ht="21" customHeight="1">
      <c r="A58" s="83" t="s">
        <v>97</v>
      </c>
      <c r="B58" s="525">
        <v>898</v>
      </c>
      <c r="C58" s="525"/>
      <c r="D58" s="176" t="s">
        <v>369</v>
      </c>
      <c r="E58" s="176" t="s">
        <v>369</v>
      </c>
      <c r="F58" s="176" t="s">
        <v>369</v>
      </c>
      <c r="G58" s="176" t="s">
        <v>369</v>
      </c>
      <c r="H58" s="176" t="s">
        <v>369</v>
      </c>
      <c r="I58" s="176" t="s">
        <v>369</v>
      </c>
      <c r="J58" s="176" t="s">
        <v>369</v>
      </c>
      <c r="K58" s="176" t="s">
        <v>369</v>
      </c>
      <c r="L58" s="176" t="s">
        <v>369</v>
      </c>
      <c r="M58" s="176" t="s">
        <v>369</v>
      </c>
      <c r="N58" s="176" t="s">
        <v>369</v>
      </c>
      <c r="O58" s="166">
        <v>898</v>
      </c>
      <c r="P58" s="176" t="s">
        <v>369</v>
      </c>
      <c r="Q58" s="176" t="s">
        <v>369</v>
      </c>
      <c r="R58" s="176" t="s">
        <v>369</v>
      </c>
      <c r="S58" s="176" t="s">
        <v>369</v>
      </c>
      <c r="T58" s="176" t="s">
        <v>369</v>
      </c>
      <c r="U58" s="176" t="s">
        <v>369</v>
      </c>
      <c r="V58" s="166">
        <v>1</v>
      </c>
      <c r="W58" s="166">
        <v>898</v>
      </c>
      <c r="X58" s="176" t="s">
        <v>369</v>
      </c>
      <c r="Y58" s="176" t="s">
        <v>369</v>
      </c>
      <c r="Z58" s="161"/>
      <c r="AA58" s="161"/>
      <c r="AB58" s="161"/>
      <c r="AC58" s="161"/>
      <c r="AD58" s="161"/>
    </row>
    <row r="59" spans="1:4" ht="21" customHeight="1">
      <c r="A59" s="69" t="s">
        <v>448</v>
      </c>
      <c r="B59" s="161"/>
      <c r="C59" s="161"/>
      <c r="D59" s="161"/>
    </row>
    <row r="63" spans="1:2" ht="21" customHeight="1">
      <c r="A63" s="170"/>
      <c r="B63" s="170"/>
    </row>
    <row r="64" spans="1:2" ht="21" customHeight="1">
      <c r="A64" s="170"/>
      <c r="B64" s="170"/>
    </row>
  </sheetData>
  <sheetProtection/>
  <mergeCells count="137">
    <mergeCell ref="A3:U3"/>
    <mergeCell ref="A32:Y32"/>
    <mergeCell ref="T6:U6"/>
    <mergeCell ref="G5:U5"/>
    <mergeCell ref="J8:K8"/>
    <mergeCell ref="J10:K10"/>
    <mergeCell ref="L6:M6"/>
    <mergeCell ref="G10:H10"/>
    <mergeCell ref="R6:S6"/>
    <mergeCell ref="J7:K7"/>
    <mergeCell ref="I6:K6"/>
    <mergeCell ref="T36:U36"/>
    <mergeCell ref="R36:S36"/>
    <mergeCell ref="O35:Y35"/>
    <mergeCell ref="B38:C38"/>
    <mergeCell ref="E36:F36"/>
    <mergeCell ref="G36:H36"/>
    <mergeCell ref="X36:Y36"/>
    <mergeCell ref="V36:W36"/>
    <mergeCell ref="N6:O6"/>
    <mergeCell ref="P6:Q6"/>
    <mergeCell ref="E9:F9"/>
    <mergeCell ref="G9:H9"/>
    <mergeCell ref="J9:K9"/>
    <mergeCell ref="J19:K19"/>
    <mergeCell ref="J16:K16"/>
    <mergeCell ref="G18:H18"/>
    <mergeCell ref="G19:H19"/>
    <mergeCell ref="G11:H11"/>
    <mergeCell ref="G12:H12"/>
    <mergeCell ref="J11:K11"/>
    <mergeCell ref="J12:K12"/>
    <mergeCell ref="J13:K13"/>
    <mergeCell ref="J14:K14"/>
    <mergeCell ref="J15:K15"/>
    <mergeCell ref="J26:K26"/>
    <mergeCell ref="J25:K25"/>
    <mergeCell ref="J17:K17"/>
    <mergeCell ref="J18:K18"/>
    <mergeCell ref="J20:K20"/>
    <mergeCell ref="G16:H16"/>
    <mergeCell ref="E17:F17"/>
    <mergeCell ref="E18:F18"/>
    <mergeCell ref="E19:F19"/>
    <mergeCell ref="J28:K28"/>
    <mergeCell ref="J21:K21"/>
    <mergeCell ref="J22:K22"/>
    <mergeCell ref="J23:K23"/>
    <mergeCell ref="J24:K24"/>
    <mergeCell ref="J27:K27"/>
    <mergeCell ref="E16:F16"/>
    <mergeCell ref="A5:A7"/>
    <mergeCell ref="B5:C7"/>
    <mergeCell ref="E25:F25"/>
    <mergeCell ref="B18:C18"/>
    <mergeCell ref="B21:C21"/>
    <mergeCell ref="E8:F8"/>
    <mergeCell ref="E10:F10"/>
    <mergeCell ref="E11:F11"/>
    <mergeCell ref="E12:F12"/>
    <mergeCell ref="E14:F14"/>
    <mergeCell ref="E15:F15"/>
    <mergeCell ref="B47:C47"/>
    <mergeCell ref="B48:C48"/>
    <mergeCell ref="B49:C49"/>
    <mergeCell ref="B50:C50"/>
    <mergeCell ref="B43:C43"/>
    <mergeCell ref="B44:C44"/>
    <mergeCell ref="B45:C45"/>
    <mergeCell ref="B46:C46"/>
    <mergeCell ref="B56:C56"/>
    <mergeCell ref="B57:C57"/>
    <mergeCell ref="B58:C58"/>
    <mergeCell ref="B51:C51"/>
    <mergeCell ref="B52:C52"/>
    <mergeCell ref="B53:C53"/>
    <mergeCell ref="B54:C54"/>
    <mergeCell ref="B55:C55"/>
    <mergeCell ref="B42:C42"/>
    <mergeCell ref="B22:C22"/>
    <mergeCell ref="B23:C23"/>
    <mergeCell ref="B28:C28"/>
    <mergeCell ref="B24:C24"/>
    <mergeCell ref="B25:C25"/>
    <mergeCell ref="B26:C26"/>
    <mergeCell ref="B27:C27"/>
    <mergeCell ref="B34:Y34"/>
    <mergeCell ref="B39:C39"/>
    <mergeCell ref="B41:C41"/>
    <mergeCell ref="B12:C12"/>
    <mergeCell ref="B9:C9"/>
    <mergeCell ref="B16:C16"/>
    <mergeCell ref="B17:C17"/>
    <mergeCell ref="B14:C14"/>
    <mergeCell ref="B15:C15"/>
    <mergeCell ref="B19:C19"/>
    <mergeCell ref="B20:C20"/>
    <mergeCell ref="B13:C13"/>
    <mergeCell ref="G20:H20"/>
    <mergeCell ref="B40:C40"/>
    <mergeCell ref="E26:F26"/>
    <mergeCell ref="E27:F27"/>
    <mergeCell ref="E28:F28"/>
    <mergeCell ref="E24:F24"/>
    <mergeCell ref="E20:F20"/>
    <mergeCell ref="G23:H23"/>
    <mergeCell ref="D36:D37"/>
    <mergeCell ref="B8:C8"/>
    <mergeCell ref="B10:C10"/>
    <mergeCell ref="B11:C11"/>
    <mergeCell ref="G28:H28"/>
    <mergeCell ref="G17:H17"/>
    <mergeCell ref="E21:F21"/>
    <mergeCell ref="G24:H24"/>
    <mergeCell ref="G25:H25"/>
    <mergeCell ref="G21:H21"/>
    <mergeCell ref="G22:H22"/>
    <mergeCell ref="D35:N35"/>
    <mergeCell ref="G13:H13"/>
    <mergeCell ref="G14:H14"/>
    <mergeCell ref="G15:H15"/>
    <mergeCell ref="G8:H8"/>
    <mergeCell ref="G26:H26"/>
    <mergeCell ref="G27:H27"/>
    <mergeCell ref="E22:F22"/>
    <mergeCell ref="E23:F23"/>
    <mergeCell ref="E13:F13"/>
    <mergeCell ref="P36:Q36"/>
    <mergeCell ref="K36:L36"/>
    <mergeCell ref="E7:F7"/>
    <mergeCell ref="D5:F6"/>
    <mergeCell ref="G6:H7"/>
    <mergeCell ref="A34:A37"/>
    <mergeCell ref="O36:O37"/>
    <mergeCell ref="M36:N36"/>
    <mergeCell ref="B35:C37"/>
    <mergeCell ref="I36:J3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K1">
      <selection activeCell="A13" sqref="A13:B13"/>
    </sheetView>
  </sheetViews>
  <sheetFormatPr defaultColWidth="10.59765625" defaultRowHeight="15"/>
  <cols>
    <col min="1" max="1" width="14.19921875" style="75" customWidth="1"/>
    <col min="2" max="2" width="10" style="75" customWidth="1"/>
    <col min="3" max="3" width="7.3984375" style="75" customWidth="1"/>
    <col min="4" max="4" width="8.59765625" style="75" customWidth="1"/>
    <col min="5" max="5" width="9.3984375" style="75" customWidth="1"/>
    <col min="6" max="6" width="7.8984375" style="75" customWidth="1"/>
    <col min="7" max="19" width="7.3984375" style="75" customWidth="1"/>
    <col min="20" max="20" width="6.8984375" style="75" customWidth="1"/>
    <col min="21" max="21" width="13.69921875" style="75" customWidth="1"/>
    <col min="22" max="22" width="12" style="75" customWidth="1"/>
    <col min="23" max="23" width="12.59765625" style="75" customWidth="1"/>
    <col min="24" max="24" width="10.69921875" style="75" customWidth="1"/>
    <col min="25" max="26" width="7.3984375" style="75" customWidth="1"/>
    <col min="27" max="27" width="8.3984375" style="75" customWidth="1"/>
    <col min="28" max="28" width="10.69921875" style="75" customWidth="1"/>
    <col min="29" max="29" width="7.3984375" style="75" customWidth="1"/>
    <col min="30" max="16384" width="10.59765625" style="75" customWidth="1"/>
  </cols>
  <sheetData>
    <row r="1" spans="1:28" ht="19.5" customHeight="1">
      <c r="A1" s="40" t="s">
        <v>472</v>
      </c>
      <c r="AB1" s="3" t="s">
        <v>250</v>
      </c>
    </row>
    <row r="2" spans="1:28" ht="19.5" customHeight="1">
      <c r="A2" s="196"/>
      <c r="AB2" s="76"/>
    </row>
    <row r="3" spans="1:28" ht="19.5" customHeight="1">
      <c r="A3" s="541" t="s">
        <v>495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</row>
    <row r="4" spans="1:28" ht="19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</row>
    <row r="5" spans="1:28" ht="19.5" customHeight="1">
      <c r="A5" s="554" t="s">
        <v>496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</row>
    <row r="6" spans="14:28" ht="18" customHeight="1" thickBot="1">
      <c r="N6" s="97"/>
      <c r="O6" s="97"/>
      <c r="P6" s="97"/>
      <c r="Q6" s="97"/>
      <c r="AB6" s="204" t="s">
        <v>473</v>
      </c>
    </row>
    <row r="7" spans="1:28" ht="18" customHeight="1">
      <c r="A7" s="205" t="s">
        <v>474</v>
      </c>
      <c r="B7" s="559" t="s">
        <v>494</v>
      </c>
      <c r="C7" s="560"/>
      <c r="D7" s="560"/>
      <c r="E7" s="560"/>
      <c r="F7" s="560"/>
      <c r="G7" s="561"/>
      <c r="H7" s="578" t="s">
        <v>189</v>
      </c>
      <c r="I7" s="579"/>
      <c r="J7" s="580"/>
      <c r="K7" s="550" t="s">
        <v>13</v>
      </c>
      <c r="L7" s="551"/>
      <c r="M7" s="552"/>
      <c r="N7" s="562" t="s">
        <v>270</v>
      </c>
      <c r="O7" s="554" t="s">
        <v>492</v>
      </c>
      <c r="P7" s="555"/>
      <c r="Q7" s="556"/>
      <c r="R7" s="550" t="s">
        <v>21</v>
      </c>
      <c r="S7" s="551"/>
      <c r="T7" s="552"/>
      <c r="U7" s="589" t="s">
        <v>22</v>
      </c>
      <c r="V7" s="560"/>
      <c r="W7" s="560"/>
      <c r="X7" s="561"/>
      <c r="Y7" s="587" t="s">
        <v>518</v>
      </c>
      <c r="Z7" s="571" t="s">
        <v>497</v>
      </c>
      <c r="AA7" s="567" t="s">
        <v>23</v>
      </c>
      <c r="AB7" s="593" t="s">
        <v>491</v>
      </c>
    </row>
    <row r="8" spans="1:28" ht="18" customHeight="1">
      <c r="A8" s="545" t="s">
        <v>475</v>
      </c>
      <c r="B8" s="510"/>
      <c r="C8" s="510"/>
      <c r="D8" s="510"/>
      <c r="E8" s="510"/>
      <c r="F8" s="510"/>
      <c r="G8" s="370"/>
      <c r="H8" s="371"/>
      <c r="I8" s="581"/>
      <c r="J8" s="372"/>
      <c r="K8" s="553"/>
      <c r="L8" s="423"/>
      <c r="M8" s="424"/>
      <c r="N8" s="563"/>
      <c r="O8" s="557"/>
      <c r="P8" s="557"/>
      <c r="Q8" s="558"/>
      <c r="R8" s="572"/>
      <c r="S8" s="557"/>
      <c r="T8" s="558"/>
      <c r="U8" s="590"/>
      <c r="V8" s="591"/>
      <c r="W8" s="591"/>
      <c r="X8" s="583"/>
      <c r="Y8" s="588"/>
      <c r="Z8" s="568"/>
      <c r="AA8" s="568"/>
      <c r="AB8" s="594"/>
    </row>
    <row r="9" spans="1:28" ht="18" customHeight="1">
      <c r="A9" s="545"/>
      <c r="B9" s="582" t="s">
        <v>14</v>
      </c>
      <c r="C9" s="595" t="s">
        <v>15</v>
      </c>
      <c r="D9" s="595" t="s">
        <v>16</v>
      </c>
      <c r="E9" s="595" t="s">
        <v>17</v>
      </c>
      <c r="F9" s="595" t="s">
        <v>18</v>
      </c>
      <c r="G9" s="595" t="s">
        <v>12</v>
      </c>
      <c r="H9" s="546" t="s">
        <v>19</v>
      </c>
      <c r="I9" s="592" t="s">
        <v>20</v>
      </c>
      <c r="J9" s="546" t="s">
        <v>452</v>
      </c>
      <c r="K9" s="546" t="s">
        <v>453</v>
      </c>
      <c r="L9" s="546" t="s">
        <v>463</v>
      </c>
      <c r="M9" s="546" t="s">
        <v>464</v>
      </c>
      <c r="N9" s="563"/>
      <c r="O9" s="548" t="s">
        <v>24</v>
      </c>
      <c r="P9" s="565" t="s">
        <v>25</v>
      </c>
      <c r="Q9" s="565" t="s">
        <v>26</v>
      </c>
      <c r="R9" s="597" t="s">
        <v>24</v>
      </c>
      <c r="S9" s="565" t="s">
        <v>25</v>
      </c>
      <c r="T9" s="565" t="s">
        <v>26</v>
      </c>
      <c r="U9" s="584" t="s">
        <v>80</v>
      </c>
      <c r="V9" s="584" t="s">
        <v>493</v>
      </c>
      <c r="W9" s="569" t="s">
        <v>327</v>
      </c>
      <c r="X9" s="569" t="s">
        <v>12</v>
      </c>
      <c r="Y9" s="568"/>
      <c r="Z9" s="568"/>
      <c r="AA9" s="568"/>
      <c r="AB9" s="594"/>
    </row>
    <row r="10" spans="1:28" ht="18" customHeight="1">
      <c r="A10" s="179"/>
      <c r="B10" s="583"/>
      <c r="C10" s="596"/>
      <c r="D10" s="596"/>
      <c r="E10" s="596"/>
      <c r="F10" s="596"/>
      <c r="G10" s="596"/>
      <c r="H10" s="547"/>
      <c r="I10" s="547"/>
      <c r="J10" s="547"/>
      <c r="K10" s="547"/>
      <c r="L10" s="547"/>
      <c r="M10" s="547"/>
      <c r="N10" s="564"/>
      <c r="O10" s="549"/>
      <c r="P10" s="566"/>
      <c r="Q10" s="566"/>
      <c r="R10" s="566"/>
      <c r="S10" s="566"/>
      <c r="T10" s="566"/>
      <c r="U10" s="570"/>
      <c r="V10" s="570"/>
      <c r="W10" s="570"/>
      <c r="X10" s="570"/>
      <c r="Y10" s="180" t="s">
        <v>190</v>
      </c>
      <c r="Z10" s="180" t="s">
        <v>454</v>
      </c>
      <c r="AA10" s="180" t="s">
        <v>455</v>
      </c>
      <c r="AB10" s="100" t="s">
        <v>456</v>
      </c>
    </row>
    <row r="11" spans="1:28" ht="18" customHeight="1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</row>
    <row r="12" spans="1:28" ht="18" customHeight="1">
      <c r="A12" s="125" t="s">
        <v>457</v>
      </c>
      <c r="B12" s="208">
        <f>SUM(C12:G12)</f>
        <v>433</v>
      </c>
      <c r="C12" s="206">
        <v>274</v>
      </c>
      <c r="D12" s="206">
        <v>84</v>
      </c>
      <c r="E12" s="206">
        <v>17</v>
      </c>
      <c r="F12" s="206">
        <v>4</v>
      </c>
      <c r="G12" s="206">
        <v>54</v>
      </c>
      <c r="H12" s="206">
        <v>225</v>
      </c>
      <c r="I12" s="206">
        <v>40</v>
      </c>
      <c r="J12" s="206">
        <v>134</v>
      </c>
      <c r="K12" s="206">
        <v>186</v>
      </c>
      <c r="L12" s="206">
        <v>24</v>
      </c>
      <c r="M12" s="206">
        <v>92</v>
      </c>
      <c r="N12" s="206">
        <v>1094</v>
      </c>
      <c r="O12" s="154" t="s">
        <v>369</v>
      </c>
      <c r="P12" s="154" t="s">
        <v>369</v>
      </c>
      <c r="Q12" s="206">
        <v>24</v>
      </c>
      <c r="R12" s="206">
        <v>8</v>
      </c>
      <c r="S12" s="206">
        <v>26</v>
      </c>
      <c r="T12" s="206">
        <v>47</v>
      </c>
      <c r="U12" s="209">
        <f>SUM(V12:X12)</f>
        <v>988346</v>
      </c>
      <c r="V12" s="206">
        <v>357762</v>
      </c>
      <c r="W12" s="206">
        <v>588205</v>
      </c>
      <c r="X12" s="206">
        <v>42379</v>
      </c>
      <c r="Y12" s="206">
        <v>6</v>
      </c>
      <c r="Z12" s="206">
        <v>25</v>
      </c>
      <c r="AA12" s="206">
        <v>11086</v>
      </c>
      <c r="AB12" s="206">
        <v>21909</v>
      </c>
    </row>
    <row r="13" spans="1:28" ht="18" customHeight="1">
      <c r="A13" s="65" t="s">
        <v>476</v>
      </c>
      <c r="B13" s="208">
        <f>SUM(C13:G13)</f>
        <v>443</v>
      </c>
      <c r="C13" s="206">
        <v>287</v>
      </c>
      <c r="D13" s="206">
        <v>63</v>
      </c>
      <c r="E13" s="206">
        <v>34</v>
      </c>
      <c r="F13" s="206">
        <v>2</v>
      </c>
      <c r="G13" s="206">
        <v>57</v>
      </c>
      <c r="H13" s="206">
        <v>243</v>
      </c>
      <c r="I13" s="206">
        <v>51</v>
      </c>
      <c r="J13" s="206">
        <v>136</v>
      </c>
      <c r="K13" s="206">
        <v>167</v>
      </c>
      <c r="L13" s="206">
        <v>46</v>
      </c>
      <c r="M13" s="206">
        <v>94</v>
      </c>
      <c r="N13" s="206">
        <v>1003</v>
      </c>
      <c r="O13" s="154" t="s">
        <v>369</v>
      </c>
      <c r="P13" s="154" t="s">
        <v>369</v>
      </c>
      <c r="Q13" s="206">
        <v>23</v>
      </c>
      <c r="R13" s="206">
        <v>5</v>
      </c>
      <c r="S13" s="206">
        <v>14</v>
      </c>
      <c r="T13" s="206">
        <v>50</v>
      </c>
      <c r="U13" s="209">
        <f>SUM(V13:X13)</f>
        <v>1246685</v>
      </c>
      <c r="V13" s="206">
        <v>815602</v>
      </c>
      <c r="W13" s="206">
        <v>378316</v>
      </c>
      <c r="X13" s="206">
        <v>52767</v>
      </c>
      <c r="Y13" s="206">
        <v>2</v>
      </c>
      <c r="Z13" s="206">
        <v>40</v>
      </c>
      <c r="AA13" s="206">
        <v>4647</v>
      </c>
      <c r="AB13" s="206">
        <v>27838</v>
      </c>
    </row>
    <row r="14" spans="1:28" ht="18" customHeight="1">
      <c r="A14" s="65" t="s">
        <v>477</v>
      </c>
      <c r="B14" s="208">
        <f>SUM(C14:G14)</f>
        <v>457</v>
      </c>
      <c r="C14" s="206">
        <v>292</v>
      </c>
      <c r="D14" s="206">
        <v>84</v>
      </c>
      <c r="E14" s="206">
        <v>21</v>
      </c>
      <c r="F14" s="206">
        <v>3</v>
      </c>
      <c r="G14" s="206">
        <v>57</v>
      </c>
      <c r="H14" s="206">
        <v>244</v>
      </c>
      <c r="I14" s="206">
        <v>52</v>
      </c>
      <c r="J14" s="206">
        <v>122</v>
      </c>
      <c r="K14" s="206">
        <v>179</v>
      </c>
      <c r="L14" s="206">
        <v>43</v>
      </c>
      <c r="M14" s="206">
        <v>104</v>
      </c>
      <c r="N14" s="206">
        <v>1116</v>
      </c>
      <c r="O14" s="154" t="s">
        <v>369</v>
      </c>
      <c r="P14" s="154" t="s">
        <v>369</v>
      </c>
      <c r="Q14" s="206">
        <v>14</v>
      </c>
      <c r="R14" s="206">
        <v>6</v>
      </c>
      <c r="S14" s="206">
        <v>14</v>
      </c>
      <c r="T14" s="206">
        <v>62</v>
      </c>
      <c r="U14" s="209">
        <f>SUM(V14:X14)</f>
        <v>1091645</v>
      </c>
      <c r="V14" s="206">
        <v>580965</v>
      </c>
      <c r="W14" s="206">
        <v>446025</v>
      </c>
      <c r="X14" s="206">
        <v>64655</v>
      </c>
      <c r="Y14" s="206">
        <v>3</v>
      </c>
      <c r="Z14" s="206">
        <v>31</v>
      </c>
      <c r="AA14" s="206">
        <v>6054</v>
      </c>
      <c r="AB14" s="206">
        <v>30316</v>
      </c>
    </row>
    <row r="15" spans="1:30" ht="18" customHeight="1">
      <c r="A15" s="65" t="s">
        <v>478</v>
      </c>
      <c r="B15" s="208">
        <f>SUM(C15:G15)</f>
        <v>413</v>
      </c>
      <c r="C15" s="206">
        <v>292</v>
      </c>
      <c r="D15" s="206">
        <v>44</v>
      </c>
      <c r="E15" s="206">
        <v>23</v>
      </c>
      <c r="F15" s="206">
        <v>3</v>
      </c>
      <c r="G15" s="206">
        <v>51</v>
      </c>
      <c r="H15" s="206">
        <v>239</v>
      </c>
      <c r="I15" s="206">
        <v>36</v>
      </c>
      <c r="J15" s="206">
        <v>145</v>
      </c>
      <c r="K15" s="206">
        <v>148</v>
      </c>
      <c r="L15" s="206">
        <v>25</v>
      </c>
      <c r="M15" s="206">
        <v>90</v>
      </c>
      <c r="N15" s="206">
        <v>1002</v>
      </c>
      <c r="O15" s="154" t="s">
        <v>369</v>
      </c>
      <c r="P15" s="154" t="s">
        <v>369</v>
      </c>
      <c r="Q15" s="206">
        <v>17</v>
      </c>
      <c r="R15" s="206">
        <v>15</v>
      </c>
      <c r="S15" s="206">
        <v>14</v>
      </c>
      <c r="T15" s="206">
        <v>47</v>
      </c>
      <c r="U15" s="209">
        <f>SUM(V15:X15)</f>
        <v>1137903</v>
      </c>
      <c r="V15" s="206">
        <v>576566</v>
      </c>
      <c r="W15" s="206">
        <v>534145</v>
      </c>
      <c r="X15" s="206">
        <v>27192</v>
      </c>
      <c r="Y15" s="206">
        <v>2</v>
      </c>
      <c r="Z15" s="206">
        <v>28</v>
      </c>
      <c r="AA15" s="206">
        <v>1776</v>
      </c>
      <c r="AB15" s="206">
        <v>27401</v>
      </c>
      <c r="AC15" s="161"/>
      <c r="AD15" s="161"/>
    </row>
    <row r="16" spans="1:30" ht="16.5" customHeight="1">
      <c r="A16" s="106" t="s">
        <v>479</v>
      </c>
      <c r="B16" s="210">
        <f>SUM(C16:G16)</f>
        <v>588</v>
      </c>
      <c r="C16" s="211">
        <f>SUM(C18:C21,C23:C26,C28:C31)</f>
        <v>312</v>
      </c>
      <c r="D16" s="211">
        <f aca="true" t="shared" si="0" ref="D16:AB16">SUM(D18:D21,D23:D26,D28:D31)</f>
        <v>108</v>
      </c>
      <c r="E16" s="211">
        <f t="shared" si="0"/>
        <v>30</v>
      </c>
      <c r="F16" s="211">
        <f t="shared" si="0"/>
        <v>1</v>
      </c>
      <c r="G16" s="211">
        <f t="shared" si="0"/>
        <v>137</v>
      </c>
      <c r="H16" s="211">
        <f t="shared" si="0"/>
        <v>254</v>
      </c>
      <c r="I16" s="211">
        <f t="shared" si="0"/>
        <v>53</v>
      </c>
      <c r="J16" s="211">
        <f t="shared" si="0"/>
        <v>97</v>
      </c>
      <c r="K16" s="211">
        <f t="shared" si="0"/>
        <v>172</v>
      </c>
      <c r="L16" s="211">
        <f t="shared" si="0"/>
        <v>22</v>
      </c>
      <c r="M16" s="211">
        <f t="shared" si="0"/>
        <v>70</v>
      </c>
      <c r="N16" s="211">
        <f t="shared" si="0"/>
        <v>947</v>
      </c>
      <c r="O16" s="211" t="s">
        <v>369</v>
      </c>
      <c r="P16" s="211" t="s">
        <v>369</v>
      </c>
      <c r="Q16" s="211">
        <f t="shared" si="0"/>
        <v>14</v>
      </c>
      <c r="R16" s="211">
        <f t="shared" si="0"/>
        <v>12</v>
      </c>
      <c r="S16" s="211">
        <f t="shared" si="0"/>
        <v>14</v>
      </c>
      <c r="T16" s="211">
        <f t="shared" si="0"/>
        <v>49</v>
      </c>
      <c r="U16" s="211">
        <f t="shared" si="0"/>
        <v>677977</v>
      </c>
      <c r="V16" s="211">
        <f t="shared" si="0"/>
        <v>387331</v>
      </c>
      <c r="W16" s="211">
        <f t="shared" si="0"/>
        <v>263940</v>
      </c>
      <c r="X16" s="211">
        <f t="shared" si="0"/>
        <v>26706</v>
      </c>
      <c r="Y16" s="211">
        <f t="shared" si="0"/>
        <v>1</v>
      </c>
      <c r="Z16" s="211">
        <f t="shared" si="0"/>
        <v>29</v>
      </c>
      <c r="AA16" s="211">
        <f t="shared" si="0"/>
        <v>6043</v>
      </c>
      <c r="AB16" s="211">
        <f t="shared" si="0"/>
        <v>15771</v>
      </c>
      <c r="AC16" s="161"/>
      <c r="AD16" s="161"/>
    </row>
    <row r="17" spans="1:28" ht="16.5" customHeight="1">
      <c r="A17" s="183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</row>
    <row r="18" spans="1:29" ht="16.5" customHeight="1">
      <c r="A18" s="184" t="s">
        <v>458</v>
      </c>
      <c r="B18" s="206">
        <f>SUM(C18:G18)</f>
        <v>37</v>
      </c>
      <c r="C18" s="207">
        <v>32</v>
      </c>
      <c r="D18" s="212" t="s">
        <v>369</v>
      </c>
      <c r="E18" s="207">
        <v>1</v>
      </c>
      <c r="F18" s="212" t="s">
        <v>369</v>
      </c>
      <c r="G18" s="207">
        <v>4</v>
      </c>
      <c r="H18" s="207">
        <v>29</v>
      </c>
      <c r="I18" s="207">
        <v>7</v>
      </c>
      <c r="J18" s="207">
        <v>11</v>
      </c>
      <c r="K18" s="207">
        <v>26</v>
      </c>
      <c r="L18" s="207">
        <v>4</v>
      </c>
      <c r="M18" s="207">
        <v>10</v>
      </c>
      <c r="N18" s="207">
        <v>129</v>
      </c>
      <c r="O18" s="154" t="s">
        <v>369</v>
      </c>
      <c r="P18" s="154" t="s">
        <v>369</v>
      </c>
      <c r="Q18" s="206">
        <v>5</v>
      </c>
      <c r="R18" s="206">
        <v>1</v>
      </c>
      <c r="S18" s="206">
        <v>1</v>
      </c>
      <c r="T18" s="206">
        <v>5</v>
      </c>
      <c r="U18" s="206">
        <f>SUM(V18:X18)</f>
        <v>78680</v>
      </c>
      <c r="V18" s="206">
        <v>44318</v>
      </c>
      <c r="W18" s="206">
        <v>34036</v>
      </c>
      <c r="X18" s="206">
        <v>326</v>
      </c>
      <c r="Y18" s="154" t="s">
        <v>369</v>
      </c>
      <c r="Z18" s="206">
        <v>1</v>
      </c>
      <c r="AA18" s="154" t="s">
        <v>369</v>
      </c>
      <c r="AB18" s="206">
        <v>1862</v>
      </c>
      <c r="AC18" s="161"/>
    </row>
    <row r="19" spans="1:29" ht="16.5" customHeight="1">
      <c r="A19" s="57" t="s">
        <v>480</v>
      </c>
      <c r="B19" s="206">
        <f>SUM(C19:G19)</f>
        <v>37</v>
      </c>
      <c r="C19" s="207">
        <v>32</v>
      </c>
      <c r="D19" s="212" t="s">
        <v>369</v>
      </c>
      <c r="E19" s="207">
        <v>3</v>
      </c>
      <c r="F19" s="212" t="s">
        <v>369</v>
      </c>
      <c r="G19" s="207">
        <v>2</v>
      </c>
      <c r="H19" s="207">
        <v>25</v>
      </c>
      <c r="I19" s="207">
        <v>8</v>
      </c>
      <c r="J19" s="207">
        <v>9</v>
      </c>
      <c r="K19" s="207">
        <v>19</v>
      </c>
      <c r="L19" s="207">
        <v>3</v>
      </c>
      <c r="M19" s="207">
        <v>5</v>
      </c>
      <c r="N19" s="207">
        <v>101</v>
      </c>
      <c r="O19" s="154" t="s">
        <v>369</v>
      </c>
      <c r="P19" s="154" t="s">
        <v>369</v>
      </c>
      <c r="Q19" s="154" t="s">
        <v>369</v>
      </c>
      <c r="R19" s="206">
        <v>4</v>
      </c>
      <c r="S19" s="206">
        <v>2</v>
      </c>
      <c r="T19" s="206">
        <v>4</v>
      </c>
      <c r="U19" s="206">
        <f>SUM(V19:X19)</f>
        <v>103445</v>
      </c>
      <c r="V19" s="206">
        <v>39300</v>
      </c>
      <c r="W19" s="206">
        <v>63310</v>
      </c>
      <c r="X19" s="206">
        <v>835</v>
      </c>
      <c r="Y19" s="154" t="s">
        <v>369</v>
      </c>
      <c r="Z19" s="206">
        <v>2</v>
      </c>
      <c r="AA19" s="154" t="s">
        <v>369</v>
      </c>
      <c r="AB19" s="206">
        <v>1769</v>
      </c>
      <c r="AC19" s="161"/>
    </row>
    <row r="20" spans="1:28" ht="16.5" customHeight="1">
      <c r="A20" s="57" t="s">
        <v>481</v>
      </c>
      <c r="B20" s="206">
        <f>SUM(C20:G20)</f>
        <v>84</v>
      </c>
      <c r="C20" s="207">
        <v>33</v>
      </c>
      <c r="D20" s="207">
        <v>15</v>
      </c>
      <c r="E20" s="207">
        <v>3</v>
      </c>
      <c r="F20" s="212" t="s">
        <v>369</v>
      </c>
      <c r="G20" s="207">
        <v>33</v>
      </c>
      <c r="H20" s="207">
        <v>23</v>
      </c>
      <c r="I20" s="207">
        <v>8</v>
      </c>
      <c r="J20" s="207">
        <v>12</v>
      </c>
      <c r="K20" s="207">
        <v>17</v>
      </c>
      <c r="L20" s="207">
        <v>3</v>
      </c>
      <c r="M20" s="207">
        <v>11</v>
      </c>
      <c r="N20" s="207">
        <v>104</v>
      </c>
      <c r="O20" s="154" t="s">
        <v>369</v>
      </c>
      <c r="P20" s="154" t="s">
        <v>369</v>
      </c>
      <c r="Q20" s="206">
        <v>3</v>
      </c>
      <c r="R20" s="154" t="s">
        <v>369</v>
      </c>
      <c r="S20" s="206">
        <v>1</v>
      </c>
      <c r="T20" s="206">
        <v>10</v>
      </c>
      <c r="U20" s="206">
        <f>SUM(V20:X20)</f>
        <v>110956</v>
      </c>
      <c r="V20" s="206">
        <v>78719</v>
      </c>
      <c r="W20" s="206">
        <v>30374</v>
      </c>
      <c r="X20" s="206">
        <v>1863</v>
      </c>
      <c r="Y20" s="154" t="s">
        <v>369</v>
      </c>
      <c r="Z20" s="206">
        <v>3</v>
      </c>
      <c r="AA20" s="206">
        <v>1254</v>
      </c>
      <c r="AB20" s="206">
        <v>1656</v>
      </c>
    </row>
    <row r="21" spans="1:28" ht="16.5" customHeight="1">
      <c r="A21" s="57" t="s">
        <v>482</v>
      </c>
      <c r="B21" s="206">
        <f>SUM(C21:G21)</f>
        <v>108</v>
      </c>
      <c r="C21" s="207">
        <v>34</v>
      </c>
      <c r="D21" s="207">
        <v>35</v>
      </c>
      <c r="E21" s="207">
        <v>2</v>
      </c>
      <c r="F21" s="212" t="s">
        <v>369</v>
      </c>
      <c r="G21" s="207">
        <v>37</v>
      </c>
      <c r="H21" s="207">
        <v>31</v>
      </c>
      <c r="I21" s="207">
        <v>3</v>
      </c>
      <c r="J21" s="207">
        <v>12</v>
      </c>
      <c r="K21" s="207">
        <v>22</v>
      </c>
      <c r="L21" s="207">
        <v>1</v>
      </c>
      <c r="M21" s="207">
        <v>11</v>
      </c>
      <c r="N21" s="207">
        <v>106</v>
      </c>
      <c r="O21" s="154" t="s">
        <v>369</v>
      </c>
      <c r="P21" s="154" t="s">
        <v>369</v>
      </c>
      <c r="Q21" s="206">
        <v>1</v>
      </c>
      <c r="R21" s="206">
        <v>1</v>
      </c>
      <c r="S21" s="206">
        <v>1</v>
      </c>
      <c r="T21" s="206">
        <v>3</v>
      </c>
      <c r="U21" s="206">
        <f>SUM(V21:X21)</f>
        <v>40543</v>
      </c>
      <c r="V21" s="206">
        <v>22582</v>
      </c>
      <c r="W21" s="206">
        <v>9940</v>
      </c>
      <c r="X21" s="206">
        <v>8021</v>
      </c>
      <c r="Y21" s="154" t="s">
        <v>369</v>
      </c>
      <c r="Z21" s="206">
        <v>2</v>
      </c>
      <c r="AA21" s="206">
        <v>1568</v>
      </c>
      <c r="AB21" s="206">
        <v>1424</v>
      </c>
    </row>
    <row r="22" spans="1:28" ht="16.5" customHeight="1">
      <c r="A22" s="184"/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</row>
    <row r="23" spans="1:28" ht="16.5" customHeight="1">
      <c r="A23" s="57" t="s">
        <v>483</v>
      </c>
      <c r="B23" s="206">
        <f>SUM(C23:G23)</f>
        <v>72</v>
      </c>
      <c r="C23" s="207">
        <v>30</v>
      </c>
      <c r="D23" s="207">
        <v>23</v>
      </c>
      <c r="E23" s="207">
        <v>7</v>
      </c>
      <c r="F23" s="212" t="s">
        <v>369</v>
      </c>
      <c r="G23" s="207">
        <v>12</v>
      </c>
      <c r="H23" s="207">
        <v>25</v>
      </c>
      <c r="I23" s="207">
        <v>3</v>
      </c>
      <c r="J23" s="207">
        <v>9</v>
      </c>
      <c r="K23" s="207">
        <v>14</v>
      </c>
      <c r="L23" s="207">
        <v>2</v>
      </c>
      <c r="M23" s="207">
        <v>5</v>
      </c>
      <c r="N23" s="207">
        <v>71</v>
      </c>
      <c r="O23" s="154" t="s">
        <v>369</v>
      </c>
      <c r="P23" s="154" t="s">
        <v>369</v>
      </c>
      <c r="Q23" s="154" t="s">
        <v>369</v>
      </c>
      <c r="R23" s="154" t="s">
        <v>369</v>
      </c>
      <c r="S23" s="206">
        <v>1</v>
      </c>
      <c r="T23" s="206">
        <v>7</v>
      </c>
      <c r="U23" s="206">
        <f>SUM(V23:X23)</f>
        <v>49766</v>
      </c>
      <c r="V23" s="206">
        <v>24278</v>
      </c>
      <c r="W23" s="206">
        <v>17748</v>
      </c>
      <c r="X23" s="206">
        <v>7740</v>
      </c>
      <c r="Y23" s="154" t="s">
        <v>369</v>
      </c>
      <c r="Z23" s="206">
        <v>7</v>
      </c>
      <c r="AA23" s="206">
        <v>1302</v>
      </c>
      <c r="AB23" s="206">
        <v>1375</v>
      </c>
    </row>
    <row r="24" spans="1:28" ht="16.5" customHeight="1">
      <c r="A24" s="57" t="s">
        <v>484</v>
      </c>
      <c r="B24" s="206">
        <f>SUM(C24:G24)</f>
        <v>18</v>
      </c>
      <c r="C24" s="207">
        <v>14</v>
      </c>
      <c r="D24" s="207">
        <v>1</v>
      </c>
      <c r="E24" s="212" t="s">
        <v>369</v>
      </c>
      <c r="F24" s="212" t="s">
        <v>369</v>
      </c>
      <c r="G24" s="207">
        <v>3</v>
      </c>
      <c r="H24" s="207">
        <v>12</v>
      </c>
      <c r="I24" s="207">
        <v>3</v>
      </c>
      <c r="J24" s="207">
        <v>5</v>
      </c>
      <c r="K24" s="207">
        <v>8</v>
      </c>
      <c r="L24" s="207">
        <v>1</v>
      </c>
      <c r="M24" s="207">
        <v>2</v>
      </c>
      <c r="N24" s="207">
        <v>46</v>
      </c>
      <c r="O24" s="154" t="s">
        <v>369</v>
      </c>
      <c r="P24" s="154" t="s">
        <v>369</v>
      </c>
      <c r="Q24" s="154" t="s">
        <v>369</v>
      </c>
      <c r="R24" s="154" t="s">
        <v>369</v>
      </c>
      <c r="S24" s="206">
        <v>1</v>
      </c>
      <c r="T24" s="206">
        <v>3</v>
      </c>
      <c r="U24" s="206">
        <f>SUM(V24:X24)</f>
        <v>13224</v>
      </c>
      <c r="V24" s="206">
        <v>8833</v>
      </c>
      <c r="W24" s="206">
        <v>4184</v>
      </c>
      <c r="X24" s="206">
        <v>207</v>
      </c>
      <c r="Y24" s="154" t="s">
        <v>369</v>
      </c>
      <c r="Z24" s="154" t="s">
        <v>369</v>
      </c>
      <c r="AA24" s="206">
        <v>300</v>
      </c>
      <c r="AB24" s="206">
        <v>471</v>
      </c>
    </row>
    <row r="25" spans="1:28" ht="16.5" customHeight="1">
      <c r="A25" s="57" t="s">
        <v>485</v>
      </c>
      <c r="B25" s="206">
        <f>SUM(C25:G25)</f>
        <v>48</v>
      </c>
      <c r="C25" s="207">
        <v>26</v>
      </c>
      <c r="D25" s="207">
        <v>9</v>
      </c>
      <c r="E25" s="207">
        <v>4</v>
      </c>
      <c r="F25" s="212" t="s">
        <v>369</v>
      </c>
      <c r="G25" s="207">
        <v>9</v>
      </c>
      <c r="H25" s="206">
        <v>20</v>
      </c>
      <c r="I25" s="207">
        <v>3</v>
      </c>
      <c r="J25" s="207">
        <v>7</v>
      </c>
      <c r="K25" s="207">
        <v>10</v>
      </c>
      <c r="L25" s="207">
        <v>2</v>
      </c>
      <c r="M25" s="207">
        <v>4</v>
      </c>
      <c r="N25" s="207">
        <v>73</v>
      </c>
      <c r="O25" s="154" t="s">
        <v>369</v>
      </c>
      <c r="P25" s="154" t="s">
        <v>369</v>
      </c>
      <c r="Q25" s="206">
        <v>1</v>
      </c>
      <c r="R25" s="206">
        <v>2</v>
      </c>
      <c r="S25" s="206">
        <v>1</v>
      </c>
      <c r="T25" s="206">
        <v>3</v>
      </c>
      <c r="U25" s="206">
        <f>SUM(V25:X25)</f>
        <v>62462</v>
      </c>
      <c r="V25" s="206">
        <v>38310</v>
      </c>
      <c r="W25" s="206">
        <v>23096</v>
      </c>
      <c r="X25" s="206">
        <v>1056</v>
      </c>
      <c r="Y25" s="154" t="s">
        <v>369</v>
      </c>
      <c r="Z25" s="206">
        <v>4</v>
      </c>
      <c r="AA25" s="206">
        <v>268</v>
      </c>
      <c r="AB25" s="206">
        <v>1339</v>
      </c>
    </row>
    <row r="26" spans="1:28" ht="16.5" customHeight="1">
      <c r="A26" s="57" t="s">
        <v>486</v>
      </c>
      <c r="B26" s="206">
        <f>SUM(C26:G26)</f>
        <v>65</v>
      </c>
      <c r="C26" s="206">
        <v>26</v>
      </c>
      <c r="D26" s="206">
        <v>18</v>
      </c>
      <c r="E26" s="206">
        <v>3</v>
      </c>
      <c r="F26" s="206">
        <v>1</v>
      </c>
      <c r="G26" s="206">
        <v>17</v>
      </c>
      <c r="H26" s="206">
        <v>14</v>
      </c>
      <c r="I26" s="206">
        <v>5</v>
      </c>
      <c r="J26" s="206">
        <v>10</v>
      </c>
      <c r="K26" s="206">
        <v>7</v>
      </c>
      <c r="L26" s="154" t="s">
        <v>369</v>
      </c>
      <c r="M26" s="206">
        <v>4</v>
      </c>
      <c r="N26" s="206">
        <v>44</v>
      </c>
      <c r="O26" s="154" t="s">
        <v>369</v>
      </c>
      <c r="P26" s="154" t="s">
        <v>369</v>
      </c>
      <c r="Q26" s="206">
        <v>1</v>
      </c>
      <c r="R26" s="206">
        <v>1</v>
      </c>
      <c r="S26" s="206">
        <v>5</v>
      </c>
      <c r="T26" s="206">
        <v>3</v>
      </c>
      <c r="U26" s="206">
        <f>SUM(V26:X26)</f>
        <v>46851</v>
      </c>
      <c r="V26" s="206">
        <v>23084</v>
      </c>
      <c r="W26" s="206">
        <v>20029</v>
      </c>
      <c r="X26" s="206">
        <v>3738</v>
      </c>
      <c r="Y26" s="206">
        <v>1</v>
      </c>
      <c r="Z26" s="206">
        <v>3</v>
      </c>
      <c r="AA26" s="206">
        <v>1249</v>
      </c>
      <c r="AB26" s="206">
        <v>1443</v>
      </c>
    </row>
    <row r="27" spans="1:28" ht="16.5" customHeight="1">
      <c r="A27" s="184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</row>
    <row r="28" spans="1:28" ht="16.5" customHeight="1">
      <c r="A28" s="57" t="s">
        <v>487</v>
      </c>
      <c r="B28" s="206">
        <f>SUM(C28:G28)</f>
        <v>32</v>
      </c>
      <c r="C28" s="206">
        <v>22</v>
      </c>
      <c r="D28" s="206">
        <v>3</v>
      </c>
      <c r="E28" s="154" t="s">
        <v>369</v>
      </c>
      <c r="F28" s="154" t="s">
        <v>369</v>
      </c>
      <c r="G28" s="206">
        <v>7</v>
      </c>
      <c r="H28" s="206">
        <v>19</v>
      </c>
      <c r="I28" s="206">
        <v>3</v>
      </c>
      <c r="J28" s="206">
        <v>6</v>
      </c>
      <c r="K28" s="206">
        <v>6</v>
      </c>
      <c r="L28" s="206">
        <v>1</v>
      </c>
      <c r="M28" s="206">
        <v>3</v>
      </c>
      <c r="N28" s="206">
        <v>43</v>
      </c>
      <c r="O28" s="154" t="s">
        <v>369</v>
      </c>
      <c r="P28" s="154" t="s">
        <v>369</v>
      </c>
      <c r="Q28" s="154" t="s">
        <v>369</v>
      </c>
      <c r="R28" s="206">
        <v>1</v>
      </c>
      <c r="S28" s="154" t="s">
        <v>369</v>
      </c>
      <c r="T28" s="206">
        <v>2</v>
      </c>
      <c r="U28" s="206">
        <f>SUM(V28:X28)</f>
        <v>30378</v>
      </c>
      <c r="V28" s="206">
        <v>22520</v>
      </c>
      <c r="W28" s="206">
        <v>6916</v>
      </c>
      <c r="X28" s="206">
        <v>942</v>
      </c>
      <c r="Y28" s="154" t="s">
        <v>369</v>
      </c>
      <c r="Z28" s="154" t="s">
        <v>369</v>
      </c>
      <c r="AA28" s="206">
        <v>61</v>
      </c>
      <c r="AB28" s="206">
        <v>1186</v>
      </c>
    </row>
    <row r="29" spans="1:28" ht="16.5" customHeight="1">
      <c r="A29" s="57" t="s">
        <v>488</v>
      </c>
      <c r="B29" s="206">
        <f>SUM(C29:G29)</f>
        <v>27</v>
      </c>
      <c r="C29" s="206">
        <v>16</v>
      </c>
      <c r="D29" s="206">
        <v>2</v>
      </c>
      <c r="E29" s="206">
        <v>2</v>
      </c>
      <c r="F29" s="154" t="s">
        <v>369</v>
      </c>
      <c r="G29" s="206">
        <v>7</v>
      </c>
      <c r="H29" s="206">
        <v>14</v>
      </c>
      <c r="I29" s="206">
        <v>5</v>
      </c>
      <c r="J29" s="206">
        <v>5</v>
      </c>
      <c r="K29" s="206">
        <v>13</v>
      </c>
      <c r="L29" s="206">
        <v>1</v>
      </c>
      <c r="M29" s="206">
        <v>5</v>
      </c>
      <c r="N29" s="206">
        <v>76</v>
      </c>
      <c r="O29" s="154" t="s">
        <v>369</v>
      </c>
      <c r="P29" s="154" t="s">
        <v>369</v>
      </c>
      <c r="Q29" s="206">
        <v>1</v>
      </c>
      <c r="R29" s="154" t="s">
        <v>369</v>
      </c>
      <c r="S29" s="154" t="s">
        <v>369</v>
      </c>
      <c r="T29" s="154" t="s">
        <v>369</v>
      </c>
      <c r="U29" s="206">
        <f>SUM(V29:X29)</f>
        <v>46853</v>
      </c>
      <c r="V29" s="206">
        <v>27487</v>
      </c>
      <c r="W29" s="206">
        <v>18518</v>
      </c>
      <c r="X29" s="206">
        <v>848</v>
      </c>
      <c r="Y29" s="154" t="s">
        <v>369</v>
      </c>
      <c r="Z29" s="206">
        <v>2</v>
      </c>
      <c r="AA29" s="206">
        <v>28</v>
      </c>
      <c r="AB29" s="206">
        <v>1149</v>
      </c>
    </row>
    <row r="30" spans="1:28" ht="16.5" customHeight="1">
      <c r="A30" s="57" t="s">
        <v>489</v>
      </c>
      <c r="B30" s="206">
        <f>SUM(C30:G30)</f>
        <v>34</v>
      </c>
      <c r="C30" s="206">
        <v>27</v>
      </c>
      <c r="D30" s="206">
        <v>2</v>
      </c>
      <c r="E30" s="206">
        <v>2</v>
      </c>
      <c r="F30" s="154" t="s">
        <v>369</v>
      </c>
      <c r="G30" s="206">
        <v>3</v>
      </c>
      <c r="H30" s="206">
        <v>22</v>
      </c>
      <c r="I30" s="206">
        <v>5</v>
      </c>
      <c r="J30" s="206">
        <v>7</v>
      </c>
      <c r="K30" s="206">
        <v>15</v>
      </c>
      <c r="L30" s="206">
        <v>3</v>
      </c>
      <c r="M30" s="206">
        <v>6</v>
      </c>
      <c r="N30" s="206">
        <v>97</v>
      </c>
      <c r="O30" s="154" t="s">
        <v>369</v>
      </c>
      <c r="P30" s="154" t="s">
        <v>369</v>
      </c>
      <c r="Q30" s="206">
        <v>1</v>
      </c>
      <c r="R30" s="206">
        <v>2</v>
      </c>
      <c r="S30" s="206">
        <v>1</v>
      </c>
      <c r="T30" s="206">
        <v>3</v>
      </c>
      <c r="U30" s="206">
        <f>SUM(V30:X30)</f>
        <v>68925</v>
      </c>
      <c r="V30" s="206">
        <v>40728</v>
      </c>
      <c r="W30" s="206">
        <v>27104</v>
      </c>
      <c r="X30" s="206">
        <v>1093</v>
      </c>
      <c r="Y30" s="154" t="s">
        <v>369</v>
      </c>
      <c r="Z30" s="206">
        <v>2</v>
      </c>
      <c r="AA30" s="206">
        <v>7</v>
      </c>
      <c r="AB30" s="206">
        <v>1434</v>
      </c>
    </row>
    <row r="31" spans="1:28" ht="16.5" customHeight="1">
      <c r="A31" s="57" t="s">
        <v>490</v>
      </c>
      <c r="B31" s="206">
        <f>SUM(C31:G31)</f>
        <v>26</v>
      </c>
      <c r="C31" s="206">
        <v>20</v>
      </c>
      <c r="D31" s="154" t="s">
        <v>369</v>
      </c>
      <c r="E31" s="206">
        <v>3</v>
      </c>
      <c r="F31" s="154" t="s">
        <v>369</v>
      </c>
      <c r="G31" s="206">
        <v>3</v>
      </c>
      <c r="H31" s="206">
        <v>20</v>
      </c>
      <c r="I31" s="154" t="s">
        <v>369</v>
      </c>
      <c r="J31" s="206">
        <v>4</v>
      </c>
      <c r="K31" s="206">
        <v>15</v>
      </c>
      <c r="L31" s="206">
        <v>1</v>
      </c>
      <c r="M31" s="206">
        <v>4</v>
      </c>
      <c r="N31" s="206">
        <v>57</v>
      </c>
      <c r="O31" s="154" t="s">
        <v>369</v>
      </c>
      <c r="P31" s="154" t="s">
        <v>369</v>
      </c>
      <c r="Q31" s="206">
        <v>1</v>
      </c>
      <c r="R31" s="154" t="s">
        <v>369</v>
      </c>
      <c r="S31" s="154" t="s">
        <v>369</v>
      </c>
      <c r="T31" s="206">
        <v>6</v>
      </c>
      <c r="U31" s="206">
        <f>SUM(V31:X31)</f>
        <v>25894</v>
      </c>
      <c r="V31" s="206">
        <v>17172</v>
      </c>
      <c r="W31" s="206">
        <v>8685</v>
      </c>
      <c r="X31" s="206">
        <v>37</v>
      </c>
      <c r="Y31" s="154" t="s">
        <v>369</v>
      </c>
      <c r="Z31" s="206">
        <v>3</v>
      </c>
      <c r="AA31" s="206">
        <v>6</v>
      </c>
      <c r="AB31" s="206">
        <v>663</v>
      </c>
    </row>
    <row r="32" spans="1:28" ht="16.5" customHeight="1">
      <c r="A32" s="185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ht="18" customHeight="1">
      <c r="A33" s="161"/>
    </row>
    <row r="34" ht="18" customHeight="1">
      <c r="A34" s="161"/>
    </row>
    <row r="35" ht="18" customHeight="1">
      <c r="A35" s="161"/>
    </row>
    <row r="36" spans="2:11" ht="16.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1"/>
    </row>
    <row r="37" spans="1:14" ht="16.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</row>
    <row r="38" spans="1:28" ht="16.5" customHeight="1">
      <c r="A38" s="554" t="s">
        <v>498</v>
      </c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5"/>
      <c r="P38" s="585" t="s">
        <v>514</v>
      </c>
      <c r="Q38" s="586"/>
      <c r="R38" s="586"/>
      <c r="S38" s="586"/>
      <c r="T38" s="586"/>
      <c r="U38" s="586"/>
      <c r="V38" s="586"/>
      <c r="W38" s="586"/>
      <c r="X38" s="586"/>
      <c r="Y38" s="586"/>
      <c r="Z38" s="586"/>
      <c r="AA38" s="586"/>
      <c r="AB38" s="586"/>
    </row>
    <row r="39" spans="16:28" ht="16.5" customHeight="1" thickBot="1"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ht="16.5" customHeight="1">
      <c r="A40" s="573" t="s">
        <v>501</v>
      </c>
      <c r="B40" s="575" t="s">
        <v>27</v>
      </c>
      <c r="C40" s="577" t="s">
        <v>502</v>
      </c>
      <c r="D40" s="577" t="s">
        <v>503</v>
      </c>
      <c r="E40" s="577" t="s">
        <v>504</v>
      </c>
      <c r="F40" s="577" t="s">
        <v>505</v>
      </c>
      <c r="G40" s="577" t="s">
        <v>506</v>
      </c>
      <c r="H40" s="577" t="s">
        <v>507</v>
      </c>
      <c r="I40" s="577" t="s">
        <v>508</v>
      </c>
      <c r="J40" s="577" t="s">
        <v>509</v>
      </c>
      <c r="K40" s="577" t="s">
        <v>510</v>
      </c>
      <c r="L40" s="577" t="s">
        <v>511</v>
      </c>
      <c r="M40" s="577" t="s">
        <v>512</v>
      </c>
      <c r="N40" s="610" t="s">
        <v>513</v>
      </c>
      <c r="P40" s="612" t="s">
        <v>515</v>
      </c>
      <c r="Q40" s="374"/>
      <c r="R40" s="376"/>
      <c r="S40" s="373" t="s">
        <v>191</v>
      </c>
      <c r="T40" s="374"/>
      <c r="U40" s="376"/>
      <c r="V40" s="373" t="s">
        <v>265</v>
      </c>
      <c r="W40" s="374"/>
      <c r="X40" s="376"/>
      <c r="Y40" s="373" t="s">
        <v>264</v>
      </c>
      <c r="Z40" s="374"/>
      <c r="AA40" s="374"/>
      <c r="AB40" s="374"/>
    </row>
    <row r="41" spans="1:28" ht="16.5" customHeight="1">
      <c r="A41" s="574"/>
      <c r="B41" s="576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611"/>
      <c r="P41" s="613"/>
      <c r="Q41" s="613"/>
      <c r="R41" s="613"/>
      <c r="S41" s="63"/>
      <c r="T41" s="11"/>
      <c r="U41" s="162" t="s">
        <v>194</v>
      </c>
      <c r="V41" s="21"/>
      <c r="W41" s="11"/>
      <c r="X41" s="76" t="s">
        <v>194</v>
      </c>
      <c r="Y41" s="21"/>
      <c r="Z41" s="21"/>
      <c r="AA41" s="11"/>
      <c r="AB41" s="76" t="s">
        <v>195</v>
      </c>
    </row>
    <row r="42" spans="1:21" ht="16.5" customHeight="1">
      <c r="A42" s="160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P42" s="599"/>
      <c r="Q42" s="599"/>
      <c r="R42" s="599"/>
      <c r="S42" s="188"/>
      <c r="T42" s="161"/>
      <c r="U42" s="161"/>
    </row>
    <row r="43" spans="1:28" ht="16.5" customHeight="1">
      <c r="A43" s="219" t="s">
        <v>28</v>
      </c>
      <c r="B43" s="217">
        <f>SUM(C43:N43)</f>
        <v>588</v>
      </c>
      <c r="C43" s="218">
        <f>SUM(C45:C61)</f>
        <v>37</v>
      </c>
      <c r="D43" s="218">
        <f aca="true" t="shared" si="1" ref="D43:N43">SUM(D45:D61)</f>
        <v>37</v>
      </c>
      <c r="E43" s="218">
        <f t="shared" si="1"/>
        <v>84</v>
      </c>
      <c r="F43" s="218">
        <f t="shared" si="1"/>
        <v>108</v>
      </c>
      <c r="G43" s="218">
        <f t="shared" si="1"/>
        <v>72</v>
      </c>
      <c r="H43" s="218">
        <f t="shared" si="1"/>
        <v>18</v>
      </c>
      <c r="I43" s="218">
        <f t="shared" si="1"/>
        <v>48</v>
      </c>
      <c r="J43" s="218">
        <f t="shared" si="1"/>
        <v>65</v>
      </c>
      <c r="K43" s="218">
        <f t="shared" si="1"/>
        <v>32</v>
      </c>
      <c r="L43" s="218">
        <f t="shared" si="1"/>
        <v>27</v>
      </c>
      <c r="M43" s="218">
        <f t="shared" si="1"/>
        <v>34</v>
      </c>
      <c r="N43" s="218">
        <f t="shared" si="1"/>
        <v>26</v>
      </c>
      <c r="P43" s="598" t="s">
        <v>82</v>
      </c>
      <c r="Q43" s="598"/>
      <c r="R43" s="598"/>
      <c r="S43" s="190"/>
      <c r="U43" s="161">
        <v>61</v>
      </c>
      <c r="X43" s="75">
        <v>80</v>
      </c>
      <c r="AB43" s="191">
        <v>1081</v>
      </c>
    </row>
    <row r="44" spans="1:28" ht="16.5" customHeight="1">
      <c r="A44" s="192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P44" s="598" t="s">
        <v>84</v>
      </c>
      <c r="Q44" s="598"/>
      <c r="R44" s="598"/>
      <c r="S44" s="190"/>
      <c r="U44" s="161">
        <v>18</v>
      </c>
      <c r="X44" s="75">
        <v>31</v>
      </c>
      <c r="AB44" s="191">
        <v>412</v>
      </c>
    </row>
    <row r="45" spans="1:28" ht="16.5" customHeight="1">
      <c r="A45" s="194" t="s">
        <v>459</v>
      </c>
      <c r="B45" s="216">
        <f aca="true" t="shared" si="2" ref="B45:B61">SUM(C45:N45)</f>
        <v>72</v>
      </c>
      <c r="C45" s="178">
        <v>5</v>
      </c>
      <c r="D45" s="178">
        <v>3</v>
      </c>
      <c r="E45" s="178">
        <v>5</v>
      </c>
      <c r="F45" s="178">
        <v>12</v>
      </c>
      <c r="G45" s="178">
        <v>14</v>
      </c>
      <c r="H45" s="178">
        <v>4</v>
      </c>
      <c r="I45" s="178">
        <v>7</v>
      </c>
      <c r="J45" s="178">
        <v>6</v>
      </c>
      <c r="K45" s="178">
        <v>5</v>
      </c>
      <c r="L45" s="178">
        <v>8</v>
      </c>
      <c r="M45" s="204" t="s">
        <v>369</v>
      </c>
      <c r="N45" s="178">
        <v>3</v>
      </c>
      <c r="P45" s="598" t="s">
        <v>85</v>
      </c>
      <c r="Q45" s="598"/>
      <c r="R45" s="598"/>
      <c r="S45" s="190"/>
      <c r="U45" s="161">
        <v>7</v>
      </c>
      <c r="X45" s="75">
        <v>43</v>
      </c>
      <c r="AB45" s="191">
        <v>251</v>
      </c>
    </row>
    <row r="46" spans="1:28" ht="16.5" customHeight="1">
      <c r="A46" s="194" t="s">
        <v>460</v>
      </c>
      <c r="B46" s="216">
        <f t="shared" si="2"/>
        <v>106</v>
      </c>
      <c r="C46" s="145" t="s">
        <v>369</v>
      </c>
      <c r="D46" s="162">
        <v>1</v>
      </c>
      <c r="E46" s="162">
        <v>23</v>
      </c>
      <c r="F46" s="162">
        <v>37</v>
      </c>
      <c r="G46" s="162">
        <v>15</v>
      </c>
      <c r="H46" s="162">
        <v>1</v>
      </c>
      <c r="I46" s="162">
        <v>4</v>
      </c>
      <c r="J46" s="162">
        <v>14</v>
      </c>
      <c r="K46" s="162">
        <v>3</v>
      </c>
      <c r="L46" s="162">
        <v>5</v>
      </c>
      <c r="M46" s="162">
        <v>1</v>
      </c>
      <c r="N46" s="162">
        <v>2</v>
      </c>
      <c r="P46" s="598" t="s">
        <v>86</v>
      </c>
      <c r="Q46" s="598"/>
      <c r="R46" s="598"/>
      <c r="S46" s="190"/>
      <c r="U46" s="161">
        <v>8</v>
      </c>
      <c r="X46" s="75">
        <v>14</v>
      </c>
      <c r="AB46" s="191">
        <v>254</v>
      </c>
    </row>
    <row r="47" spans="1:28" ht="16.5" customHeight="1">
      <c r="A47" s="194" t="s">
        <v>461</v>
      </c>
      <c r="B47" s="216">
        <f t="shared" si="2"/>
        <v>30</v>
      </c>
      <c r="C47" s="178">
        <v>4</v>
      </c>
      <c r="D47" s="178">
        <v>2</v>
      </c>
      <c r="E47" s="178">
        <v>5</v>
      </c>
      <c r="F47" s="204" t="s">
        <v>369</v>
      </c>
      <c r="G47" s="178">
        <v>4</v>
      </c>
      <c r="H47" s="178">
        <v>2</v>
      </c>
      <c r="I47" s="178">
        <v>1</v>
      </c>
      <c r="J47" s="178">
        <v>1</v>
      </c>
      <c r="K47" s="178">
        <v>2</v>
      </c>
      <c r="L47" s="178">
        <v>3</v>
      </c>
      <c r="M47" s="178">
        <v>2</v>
      </c>
      <c r="N47" s="178">
        <v>4</v>
      </c>
      <c r="P47" s="598" t="s">
        <v>87</v>
      </c>
      <c r="Q47" s="598"/>
      <c r="R47" s="598"/>
      <c r="S47" s="190"/>
      <c r="U47" s="161">
        <v>25</v>
      </c>
      <c r="X47" s="75">
        <v>45</v>
      </c>
      <c r="AB47" s="191">
        <v>376</v>
      </c>
    </row>
    <row r="48" spans="1:28" ht="16.5" customHeight="1">
      <c r="A48" s="194" t="s">
        <v>465</v>
      </c>
      <c r="B48" s="216">
        <f t="shared" si="2"/>
        <v>14</v>
      </c>
      <c r="C48" s="178">
        <v>1</v>
      </c>
      <c r="D48" s="178">
        <v>1</v>
      </c>
      <c r="E48" s="204" t="s">
        <v>369</v>
      </c>
      <c r="F48" s="178">
        <v>1</v>
      </c>
      <c r="G48" s="178">
        <v>2</v>
      </c>
      <c r="H48" s="178">
        <v>1</v>
      </c>
      <c r="I48" s="178">
        <v>2</v>
      </c>
      <c r="J48" s="178">
        <v>1</v>
      </c>
      <c r="K48" s="178">
        <v>1</v>
      </c>
      <c r="L48" s="204" t="s">
        <v>369</v>
      </c>
      <c r="M48" s="178">
        <v>3</v>
      </c>
      <c r="N48" s="178">
        <v>1</v>
      </c>
      <c r="P48" s="598" t="s">
        <v>88</v>
      </c>
      <c r="Q48" s="598"/>
      <c r="R48" s="598"/>
      <c r="S48" s="190"/>
      <c r="U48" s="161">
        <v>5</v>
      </c>
      <c r="X48" s="75">
        <v>9</v>
      </c>
      <c r="AB48" s="191">
        <v>170</v>
      </c>
    </row>
    <row r="49" spans="1:28" ht="16.5" customHeight="1">
      <c r="A49" s="192" t="s">
        <v>466</v>
      </c>
      <c r="B49" s="216">
        <f t="shared" si="2"/>
        <v>31</v>
      </c>
      <c r="C49" s="178">
        <v>12</v>
      </c>
      <c r="D49" s="178">
        <v>6</v>
      </c>
      <c r="E49" s="178">
        <v>7</v>
      </c>
      <c r="F49" s="178">
        <v>2</v>
      </c>
      <c r="G49" s="178">
        <v>1</v>
      </c>
      <c r="H49" s="178">
        <v>1</v>
      </c>
      <c r="I49" s="204" t="s">
        <v>369</v>
      </c>
      <c r="J49" s="204" t="s">
        <v>369</v>
      </c>
      <c r="K49" s="204" t="s">
        <v>369</v>
      </c>
      <c r="L49" s="204" t="s">
        <v>369</v>
      </c>
      <c r="M49" s="178">
        <v>1</v>
      </c>
      <c r="N49" s="178">
        <v>1</v>
      </c>
      <c r="P49" s="598" t="s">
        <v>89</v>
      </c>
      <c r="Q49" s="598"/>
      <c r="R49" s="598"/>
      <c r="S49" s="190"/>
      <c r="U49" s="161">
        <v>3</v>
      </c>
      <c r="X49" s="75">
        <v>18</v>
      </c>
      <c r="AB49" s="191">
        <v>133</v>
      </c>
    </row>
    <row r="50" spans="1:28" ht="16.5" customHeight="1">
      <c r="A50" s="214" t="s">
        <v>467</v>
      </c>
      <c r="B50" s="216">
        <f t="shared" si="2"/>
        <v>4</v>
      </c>
      <c r="C50" s="204" t="s">
        <v>369</v>
      </c>
      <c r="D50" s="204" t="s">
        <v>369</v>
      </c>
      <c r="E50" s="178">
        <v>1</v>
      </c>
      <c r="F50" s="178">
        <v>1</v>
      </c>
      <c r="G50" s="204" t="s">
        <v>369</v>
      </c>
      <c r="H50" s="204" t="s">
        <v>369</v>
      </c>
      <c r="I50" s="204" t="s">
        <v>369</v>
      </c>
      <c r="J50" s="204" t="s">
        <v>369</v>
      </c>
      <c r="K50" s="204" t="s">
        <v>369</v>
      </c>
      <c r="L50" s="178">
        <v>1</v>
      </c>
      <c r="M50" s="204" t="s">
        <v>369</v>
      </c>
      <c r="N50" s="178">
        <v>1</v>
      </c>
      <c r="P50" s="598"/>
      <c r="Q50" s="598"/>
      <c r="R50" s="598"/>
      <c r="S50" s="190"/>
      <c r="U50" s="161"/>
      <c r="AB50" s="191"/>
    </row>
    <row r="51" spans="1:28" ht="16.5" customHeight="1">
      <c r="A51" s="194" t="s">
        <v>468</v>
      </c>
      <c r="B51" s="216">
        <f t="shared" si="2"/>
        <v>8</v>
      </c>
      <c r="C51" s="204" t="s">
        <v>369</v>
      </c>
      <c r="D51" s="178">
        <v>4</v>
      </c>
      <c r="E51" s="178">
        <v>1</v>
      </c>
      <c r="F51" s="178">
        <v>1</v>
      </c>
      <c r="G51" s="204" t="s">
        <v>369</v>
      </c>
      <c r="H51" s="204" t="s">
        <v>369</v>
      </c>
      <c r="I51" s="204" t="s">
        <v>369</v>
      </c>
      <c r="J51" s="204" t="s">
        <v>369</v>
      </c>
      <c r="K51" s="204" t="s">
        <v>369</v>
      </c>
      <c r="L51" s="204" t="s">
        <v>369</v>
      </c>
      <c r="M51" s="178">
        <v>2</v>
      </c>
      <c r="N51" s="204" t="s">
        <v>369</v>
      </c>
      <c r="P51" s="598" t="s">
        <v>90</v>
      </c>
      <c r="Q51" s="598"/>
      <c r="R51" s="598"/>
      <c r="S51" s="193"/>
      <c r="U51" s="161">
        <v>7</v>
      </c>
      <c r="X51" s="75">
        <v>8</v>
      </c>
      <c r="AB51" s="191">
        <v>104</v>
      </c>
    </row>
    <row r="52" spans="1:28" ht="16.5" customHeight="1">
      <c r="A52" s="214" t="s">
        <v>469</v>
      </c>
      <c r="B52" s="216">
        <f t="shared" si="2"/>
        <v>21</v>
      </c>
      <c r="C52" s="204" t="s">
        <v>369</v>
      </c>
      <c r="D52" s="178">
        <v>2</v>
      </c>
      <c r="E52" s="178">
        <v>2</v>
      </c>
      <c r="F52" s="178">
        <v>4</v>
      </c>
      <c r="G52" s="178">
        <v>3</v>
      </c>
      <c r="H52" s="204" t="s">
        <v>369</v>
      </c>
      <c r="I52" s="204" t="s">
        <v>369</v>
      </c>
      <c r="J52" s="178">
        <v>3</v>
      </c>
      <c r="K52" s="178">
        <v>2</v>
      </c>
      <c r="L52" s="178">
        <v>2</v>
      </c>
      <c r="M52" s="178">
        <v>1</v>
      </c>
      <c r="N52" s="178">
        <v>2</v>
      </c>
      <c r="P52" s="600" t="s">
        <v>91</v>
      </c>
      <c r="Q52" s="600"/>
      <c r="R52" s="600"/>
      <c r="S52" s="193"/>
      <c r="U52" s="161">
        <v>5</v>
      </c>
      <c r="X52" s="75">
        <v>41</v>
      </c>
      <c r="AB52" s="191">
        <v>151</v>
      </c>
    </row>
    <row r="53" spans="1:28" ht="16.5" customHeight="1">
      <c r="A53" s="194" t="s">
        <v>470</v>
      </c>
      <c r="B53" s="216">
        <f t="shared" si="2"/>
        <v>40</v>
      </c>
      <c r="C53" s="178">
        <v>2</v>
      </c>
      <c r="D53" s="178">
        <v>1</v>
      </c>
      <c r="E53" s="178">
        <v>6</v>
      </c>
      <c r="F53" s="178">
        <v>5</v>
      </c>
      <c r="G53" s="178">
        <v>5</v>
      </c>
      <c r="H53" s="178">
        <v>2</v>
      </c>
      <c r="I53" s="178">
        <v>2</v>
      </c>
      <c r="J53" s="178">
        <v>3</v>
      </c>
      <c r="K53" s="178">
        <v>1</v>
      </c>
      <c r="L53" s="178">
        <v>2</v>
      </c>
      <c r="M53" s="178">
        <v>7</v>
      </c>
      <c r="N53" s="178">
        <v>4</v>
      </c>
      <c r="P53" s="600" t="s">
        <v>92</v>
      </c>
      <c r="Q53" s="600"/>
      <c r="R53" s="600"/>
      <c r="S53" s="193"/>
      <c r="U53" s="161">
        <v>20</v>
      </c>
      <c r="X53" s="75">
        <v>60</v>
      </c>
      <c r="AB53" s="191">
        <v>473</v>
      </c>
    </row>
    <row r="54" spans="1:28" ht="16.5" customHeight="1">
      <c r="A54" s="194" t="s">
        <v>281</v>
      </c>
      <c r="B54" s="216">
        <f t="shared" si="2"/>
        <v>4</v>
      </c>
      <c r="C54" s="204" t="s">
        <v>369</v>
      </c>
      <c r="D54" s="178">
        <v>1</v>
      </c>
      <c r="E54" s="204" t="s">
        <v>369</v>
      </c>
      <c r="F54" s="204" t="s">
        <v>369</v>
      </c>
      <c r="G54" s="178">
        <v>1</v>
      </c>
      <c r="H54" s="204" t="s">
        <v>369</v>
      </c>
      <c r="I54" s="178">
        <v>1</v>
      </c>
      <c r="J54" s="204" t="s">
        <v>369</v>
      </c>
      <c r="K54" s="178">
        <v>1</v>
      </c>
      <c r="L54" s="204" t="s">
        <v>369</v>
      </c>
      <c r="M54" s="204" t="s">
        <v>369</v>
      </c>
      <c r="N54" s="204" t="s">
        <v>369</v>
      </c>
      <c r="P54" s="600" t="s">
        <v>93</v>
      </c>
      <c r="Q54" s="600"/>
      <c r="R54" s="600"/>
      <c r="S54" s="193"/>
      <c r="U54" s="161">
        <v>26</v>
      </c>
      <c r="X54" s="75">
        <v>19</v>
      </c>
      <c r="AB54" s="191">
        <v>437</v>
      </c>
    </row>
    <row r="55" spans="1:28" ht="16.5" customHeight="1">
      <c r="A55" s="194" t="s">
        <v>236</v>
      </c>
      <c r="B55" s="216">
        <f t="shared" si="2"/>
        <v>24</v>
      </c>
      <c r="C55" s="204" t="s">
        <v>369</v>
      </c>
      <c r="D55" s="204" t="s">
        <v>369</v>
      </c>
      <c r="E55" s="178">
        <v>12</v>
      </c>
      <c r="F55" s="178">
        <v>6</v>
      </c>
      <c r="G55" s="204" t="s">
        <v>369</v>
      </c>
      <c r="H55" s="204" t="s">
        <v>369</v>
      </c>
      <c r="I55" s="178">
        <v>2</v>
      </c>
      <c r="J55" s="178">
        <v>2</v>
      </c>
      <c r="K55" s="178">
        <v>1</v>
      </c>
      <c r="L55" s="204" t="s">
        <v>369</v>
      </c>
      <c r="M55" s="178">
        <v>1</v>
      </c>
      <c r="N55" s="204" t="s">
        <v>369</v>
      </c>
      <c r="P55" s="600" t="s">
        <v>94</v>
      </c>
      <c r="Q55" s="600"/>
      <c r="R55" s="600"/>
      <c r="S55" s="193"/>
      <c r="U55" s="161">
        <v>23</v>
      </c>
      <c r="X55" s="75">
        <v>60</v>
      </c>
      <c r="AB55" s="191">
        <v>459</v>
      </c>
    </row>
    <row r="56" spans="1:28" ht="16.5" customHeight="1">
      <c r="A56" s="194" t="s">
        <v>471</v>
      </c>
      <c r="B56" s="216">
        <f t="shared" si="2"/>
        <v>34</v>
      </c>
      <c r="C56" s="178">
        <v>2</v>
      </c>
      <c r="D56" s="178">
        <v>3</v>
      </c>
      <c r="E56" s="178">
        <v>5</v>
      </c>
      <c r="F56" s="178">
        <v>1</v>
      </c>
      <c r="G56" s="178">
        <v>8</v>
      </c>
      <c r="H56" s="204" t="s">
        <v>369</v>
      </c>
      <c r="I56" s="178">
        <v>7</v>
      </c>
      <c r="J56" s="178">
        <v>2</v>
      </c>
      <c r="K56" s="178">
        <v>2</v>
      </c>
      <c r="L56" s="204" t="s">
        <v>369</v>
      </c>
      <c r="M56" s="178">
        <v>1</v>
      </c>
      <c r="N56" s="178">
        <v>3</v>
      </c>
      <c r="P56" s="598" t="s">
        <v>96</v>
      </c>
      <c r="Q56" s="598"/>
      <c r="R56" s="598"/>
      <c r="S56" s="193"/>
      <c r="U56" s="161">
        <v>19</v>
      </c>
      <c r="X56" s="75">
        <v>38</v>
      </c>
      <c r="AB56" s="191">
        <v>505</v>
      </c>
    </row>
    <row r="57" spans="1:28" ht="16.5" customHeight="1">
      <c r="A57" s="194" t="s">
        <v>282</v>
      </c>
      <c r="B57" s="216">
        <f t="shared" si="2"/>
        <v>7</v>
      </c>
      <c r="C57" s="178">
        <v>1</v>
      </c>
      <c r="D57" s="204" t="s">
        <v>369</v>
      </c>
      <c r="E57" s="204" t="s">
        <v>369</v>
      </c>
      <c r="F57" s="204" t="s">
        <v>369</v>
      </c>
      <c r="G57" s="178">
        <v>1</v>
      </c>
      <c r="H57" s="204" t="s">
        <v>369</v>
      </c>
      <c r="I57" s="204" t="s">
        <v>369</v>
      </c>
      <c r="J57" s="178">
        <v>1</v>
      </c>
      <c r="K57" s="178">
        <v>1</v>
      </c>
      <c r="L57" s="204" t="s">
        <v>369</v>
      </c>
      <c r="M57" s="178">
        <v>2</v>
      </c>
      <c r="N57" s="178">
        <v>1</v>
      </c>
      <c r="P57" s="602" t="s">
        <v>97</v>
      </c>
      <c r="Q57" s="603"/>
      <c r="R57" s="598"/>
      <c r="S57" s="193"/>
      <c r="U57" s="161">
        <v>3</v>
      </c>
      <c r="X57" s="75">
        <v>3</v>
      </c>
      <c r="AB57" s="191">
        <v>98</v>
      </c>
    </row>
    <row r="58" spans="1:28" ht="16.5" customHeight="1">
      <c r="A58" s="215" t="s">
        <v>500</v>
      </c>
      <c r="B58" s="216">
        <f t="shared" si="2"/>
        <v>7</v>
      </c>
      <c r="C58" s="204" t="s">
        <v>369</v>
      </c>
      <c r="D58" s="204" t="s">
        <v>369</v>
      </c>
      <c r="E58" s="204" t="s">
        <v>369</v>
      </c>
      <c r="F58" s="204" t="s">
        <v>369</v>
      </c>
      <c r="G58" s="204" t="s">
        <v>369</v>
      </c>
      <c r="H58" s="204" t="s">
        <v>369</v>
      </c>
      <c r="I58" s="178">
        <v>1</v>
      </c>
      <c r="J58" s="178">
        <v>2</v>
      </c>
      <c r="K58" s="178">
        <v>1</v>
      </c>
      <c r="L58" s="178">
        <v>1</v>
      </c>
      <c r="M58" s="178">
        <v>2</v>
      </c>
      <c r="N58" s="204" t="s">
        <v>369</v>
      </c>
      <c r="P58" s="604" t="s">
        <v>192</v>
      </c>
      <c r="Q58" s="605"/>
      <c r="R58" s="606"/>
      <c r="S58" s="193"/>
      <c r="U58" s="161">
        <v>11</v>
      </c>
      <c r="X58" s="75">
        <v>5</v>
      </c>
      <c r="AB58" s="220" t="s">
        <v>369</v>
      </c>
    </row>
    <row r="59" spans="1:28" ht="16.5" customHeight="1">
      <c r="A59" s="194" t="s">
        <v>283</v>
      </c>
      <c r="B59" s="216">
        <f t="shared" si="2"/>
        <v>6</v>
      </c>
      <c r="C59" s="178">
        <v>1</v>
      </c>
      <c r="D59" s="204" t="s">
        <v>369</v>
      </c>
      <c r="E59" s="204" t="s">
        <v>369</v>
      </c>
      <c r="F59" s="178">
        <v>1</v>
      </c>
      <c r="G59" s="204" t="s">
        <v>369</v>
      </c>
      <c r="H59" s="204" t="s">
        <v>369</v>
      </c>
      <c r="I59" s="204" t="s">
        <v>369</v>
      </c>
      <c r="J59" s="204" t="s">
        <v>369</v>
      </c>
      <c r="K59" s="178">
        <v>3</v>
      </c>
      <c r="L59" s="178">
        <v>1</v>
      </c>
      <c r="M59" s="204" t="s">
        <v>369</v>
      </c>
      <c r="N59" s="204" t="s">
        <v>369</v>
      </c>
      <c r="P59" s="607" t="s">
        <v>516</v>
      </c>
      <c r="Q59" s="608"/>
      <c r="R59" s="608"/>
      <c r="S59" s="193"/>
      <c r="U59" s="161">
        <v>31</v>
      </c>
      <c r="X59" s="75">
        <v>64</v>
      </c>
      <c r="AB59" s="191">
        <v>450</v>
      </c>
    </row>
    <row r="60" spans="1:28" ht="16.5" customHeight="1">
      <c r="A60" s="194" t="s">
        <v>462</v>
      </c>
      <c r="B60" s="216">
        <f t="shared" si="2"/>
        <v>5</v>
      </c>
      <c r="C60" s="178">
        <v>1</v>
      </c>
      <c r="D60" s="204" t="s">
        <v>369</v>
      </c>
      <c r="E60" s="178">
        <v>1</v>
      </c>
      <c r="F60" s="204" t="s">
        <v>369</v>
      </c>
      <c r="G60" s="204" t="s">
        <v>369</v>
      </c>
      <c r="H60" s="204" t="s">
        <v>369</v>
      </c>
      <c r="I60" s="204" t="s">
        <v>369</v>
      </c>
      <c r="J60" s="178">
        <v>2</v>
      </c>
      <c r="K60" s="204" t="s">
        <v>369</v>
      </c>
      <c r="L60" s="204" t="s">
        <v>369</v>
      </c>
      <c r="M60" s="178">
        <v>1</v>
      </c>
      <c r="N60" s="204" t="s">
        <v>369</v>
      </c>
      <c r="P60" s="607" t="s">
        <v>517</v>
      </c>
      <c r="Q60" s="608"/>
      <c r="R60" s="608"/>
      <c r="S60" s="193"/>
      <c r="U60" s="161">
        <v>5</v>
      </c>
      <c r="X60" s="75">
        <v>2</v>
      </c>
      <c r="AB60" s="114" t="s">
        <v>369</v>
      </c>
    </row>
    <row r="61" spans="1:28" ht="16.5" customHeight="1">
      <c r="A61" s="213" t="s">
        <v>499</v>
      </c>
      <c r="B61" s="216">
        <f t="shared" si="2"/>
        <v>175</v>
      </c>
      <c r="C61" s="178">
        <v>8</v>
      </c>
      <c r="D61" s="178">
        <v>13</v>
      </c>
      <c r="E61" s="178">
        <v>16</v>
      </c>
      <c r="F61" s="178">
        <v>37</v>
      </c>
      <c r="G61" s="178">
        <v>18</v>
      </c>
      <c r="H61" s="178">
        <v>7</v>
      </c>
      <c r="I61" s="178">
        <v>21</v>
      </c>
      <c r="J61" s="178">
        <v>28</v>
      </c>
      <c r="K61" s="178">
        <v>9</v>
      </c>
      <c r="L61" s="178">
        <v>4</v>
      </c>
      <c r="M61" s="178">
        <v>10</v>
      </c>
      <c r="N61" s="178">
        <v>4</v>
      </c>
      <c r="P61" s="601" t="s">
        <v>329</v>
      </c>
      <c r="Q61" s="600"/>
      <c r="R61" s="609"/>
      <c r="S61" s="193"/>
      <c r="U61" s="161">
        <v>6</v>
      </c>
      <c r="X61" s="75">
        <v>5</v>
      </c>
      <c r="AB61" s="114" t="s">
        <v>369</v>
      </c>
    </row>
    <row r="62" spans="1:28" ht="16.5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P62" s="601" t="s">
        <v>193</v>
      </c>
      <c r="Q62" s="600"/>
      <c r="R62" s="600"/>
      <c r="S62" s="200"/>
      <c r="U62" s="104">
        <v>2</v>
      </c>
      <c r="X62" s="114" t="s">
        <v>369</v>
      </c>
      <c r="AB62" s="114" t="s">
        <v>369</v>
      </c>
    </row>
    <row r="63" spans="1:28" ht="16.5" customHeight="1">
      <c r="A63" s="161" t="s">
        <v>450</v>
      </c>
      <c r="B63" s="161"/>
      <c r="C63" s="161"/>
      <c r="D63" s="161"/>
      <c r="E63" s="161"/>
      <c r="P63" s="201" t="s">
        <v>451</v>
      </c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</row>
    <row r="64" spans="1:28" ht="16.5" customHeight="1">
      <c r="A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</row>
    <row r="65" ht="16.5" customHeight="1"/>
    <row r="66" spans="1:14" ht="16.5" customHeight="1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3"/>
    </row>
    <row r="67" spans="1:13" ht="16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</row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mergeCells count="78">
    <mergeCell ref="S40:U40"/>
    <mergeCell ref="V40:X40"/>
    <mergeCell ref="Y40:AB40"/>
    <mergeCell ref="A3:AB3"/>
    <mergeCell ref="A5:AB5"/>
    <mergeCell ref="L40:L41"/>
    <mergeCell ref="M40:M41"/>
    <mergeCell ref="N40:N41"/>
    <mergeCell ref="P40:R40"/>
    <mergeCell ref="P41:R41"/>
    <mergeCell ref="P62:R62"/>
    <mergeCell ref="P56:R56"/>
    <mergeCell ref="P57:R57"/>
    <mergeCell ref="P58:R58"/>
    <mergeCell ref="P59:R59"/>
    <mergeCell ref="P54:R54"/>
    <mergeCell ref="P55:R55"/>
    <mergeCell ref="P60:R60"/>
    <mergeCell ref="P61:R61"/>
    <mergeCell ref="P50:R50"/>
    <mergeCell ref="P51:R51"/>
    <mergeCell ref="P52:R52"/>
    <mergeCell ref="P53:R53"/>
    <mergeCell ref="P46:R46"/>
    <mergeCell ref="P47:R47"/>
    <mergeCell ref="P48:R48"/>
    <mergeCell ref="P49:R49"/>
    <mergeCell ref="P44:R44"/>
    <mergeCell ref="P45:R45"/>
    <mergeCell ref="H40:H41"/>
    <mergeCell ref="I40:I41"/>
    <mergeCell ref="J40:J41"/>
    <mergeCell ref="K40:K41"/>
    <mergeCell ref="P42:R42"/>
    <mergeCell ref="P43:R43"/>
    <mergeCell ref="G9:G10"/>
    <mergeCell ref="U9:U10"/>
    <mergeCell ref="P9:P10"/>
    <mergeCell ref="Q9:Q10"/>
    <mergeCell ref="R9:R10"/>
    <mergeCell ref="S9:S10"/>
    <mergeCell ref="A38:N38"/>
    <mergeCell ref="P38:AB38"/>
    <mergeCell ref="Y7:Y9"/>
    <mergeCell ref="U7:X8"/>
    <mergeCell ref="H9:H10"/>
    <mergeCell ref="I9:I10"/>
    <mergeCell ref="J9:J10"/>
    <mergeCell ref="K9:K10"/>
    <mergeCell ref="AB7:AB9"/>
    <mergeCell ref="C9:C10"/>
    <mergeCell ref="A40:A41"/>
    <mergeCell ref="B40:B41"/>
    <mergeCell ref="C40:C41"/>
    <mergeCell ref="H7:J8"/>
    <mergeCell ref="B9:B10"/>
    <mergeCell ref="M9:M10"/>
    <mergeCell ref="D40:D41"/>
    <mergeCell ref="E40:E41"/>
    <mergeCell ref="F40:F41"/>
    <mergeCell ref="G40:G41"/>
    <mergeCell ref="T9:T10"/>
    <mergeCell ref="AA7:AA9"/>
    <mergeCell ref="X9:X10"/>
    <mergeCell ref="W9:W10"/>
    <mergeCell ref="Z7:Z9"/>
    <mergeCell ref="R7:T8"/>
    <mergeCell ref="V9:V10"/>
    <mergeCell ref="A8:A9"/>
    <mergeCell ref="L9:L10"/>
    <mergeCell ref="O9:O10"/>
    <mergeCell ref="K7:M8"/>
    <mergeCell ref="O7:Q8"/>
    <mergeCell ref="B7:G8"/>
    <mergeCell ref="N7:N10"/>
    <mergeCell ref="D9:D10"/>
    <mergeCell ref="E9:E10"/>
    <mergeCell ref="F9:F10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9"/>
  <sheetViews>
    <sheetView zoomScaleSheetLayoutView="75" zoomScalePageLayoutView="0" workbookViewId="0" topLeftCell="A1">
      <selection activeCell="A13" sqref="A13:B13"/>
    </sheetView>
  </sheetViews>
  <sheetFormatPr defaultColWidth="10.59765625" defaultRowHeight="20.25" customHeight="1"/>
  <cols>
    <col min="1" max="1" width="4.8984375" style="75" customWidth="1"/>
    <col min="2" max="2" width="15.09765625" style="75" customWidth="1"/>
    <col min="3" max="3" width="11.69921875" style="75" customWidth="1"/>
    <col min="4" max="5" width="10.59765625" style="75" customWidth="1"/>
    <col min="6" max="6" width="9.3984375" style="75" customWidth="1"/>
    <col min="7" max="7" width="12.69921875" style="75" customWidth="1"/>
    <col min="8" max="8" width="10.59765625" style="75" customWidth="1"/>
    <col min="9" max="9" width="11.69921875" style="75" customWidth="1"/>
    <col min="10" max="11" width="10.59765625" style="75" customWidth="1"/>
    <col min="12" max="12" width="12.5" style="75" customWidth="1"/>
    <col min="13" max="13" width="10.59765625" style="75" customWidth="1"/>
    <col min="14" max="14" width="11.59765625" style="75" customWidth="1"/>
    <col min="15" max="15" width="10.69921875" style="75" customWidth="1"/>
    <col min="16" max="16" width="9.59765625" style="229" customWidth="1"/>
    <col min="17" max="17" width="12.5" style="75" customWidth="1"/>
    <col min="18" max="18" width="9.59765625" style="75" customWidth="1"/>
    <col min="19" max="19" width="9.59765625" style="229" customWidth="1"/>
    <col min="20" max="20" width="12.69921875" style="75" customWidth="1"/>
    <col min="21" max="21" width="10.09765625" style="75" customWidth="1"/>
    <col min="22" max="22" width="10.5" style="229" customWidth="1"/>
    <col min="23" max="25" width="6.5" style="75" customWidth="1"/>
    <col min="26" max="26" width="7.5" style="75" customWidth="1"/>
    <col min="27" max="27" width="3.59765625" style="75" customWidth="1"/>
    <col min="28" max="42" width="10.09765625" style="75" customWidth="1"/>
    <col min="43" max="16384" width="10.59765625" style="75" customWidth="1"/>
  </cols>
  <sheetData>
    <row r="1" spans="1:22" ht="20.25" customHeight="1">
      <c r="A1" s="1" t="s">
        <v>531</v>
      </c>
      <c r="V1" s="41" t="s">
        <v>546</v>
      </c>
    </row>
    <row r="2" ht="20.25" customHeight="1">
      <c r="V2" s="250"/>
    </row>
    <row r="3" spans="1:42" ht="20.25" customHeight="1">
      <c r="A3" s="541" t="s">
        <v>532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</row>
    <row r="4" spans="1:42" ht="20.2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</row>
    <row r="5" spans="1:42" ht="20.25" customHeight="1">
      <c r="A5" s="554" t="s">
        <v>533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M5" s="554" t="s">
        <v>547</v>
      </c>
      <c r="N5" s="555"/>
      <c r="O5" s="555"/>
      <c r="P5" s="555"/>
      <c r="Q5" s="555"/>
      <c r="R5" s="555"/>
      <c r="S5" s="555"/>
      <c r="T5" s="555"/>
      <c r="U5" s="555"/>
      <c r="V5" s="555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</row>
    <row r="6" spans="1:42" ht="20.25" customHeight="1" thickBot="1">
      <c r="A6" s="97"/>
      <c r="B6" s="228"/>
      <c r="C6" s="96"/>
      <c r="D6" s="96"/>
      <c r="E6" s="96"/>
      <c r="F6" s="228"/>
      <c r="G6" s="228"/>
      <c r="H6" s="228"/>
      <c r="I6" s="228"/>
      <c r="J6" s="97"/>
      <c r="K6" s="97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</row>
    <row r="7" spans="1:42" ht="20.25" customHeight="1">
      <c r="A7" s="618" t="s">
        <v>251</v>
      </c>
      <c r="B7" s="619"/>
      <c r="C7" s="654" t="s">
        <v>29</v>
      </c>
      <c r="D7" s="654" t="s">
        <v>30</v>
      </c>
      <c r="E7" s="657" t="s">
        <v>522</v>
      </c>
      <c r="F7" s="628" t="s">
        <v>31</v>
      </c>
      <c r="G7" s="629"/>
      <c r="H7" s="630"/>
      <c r="I7" s="631" t="s">
        <v>32</v>
      </c>
      <c r="J7" s="632"/>
      <c r="K7" s="632"/>
      <c r="M7" s="642" t="s">
        <v>33</v>
      </c>
      <c r="N7" s="616" t="s">
        <v>34</v>
      </c>
      <c r="O7" s="615"/>
      <c r="P7" s="617"/>
      <c r="Q7" s="616" t="s">
        <v>35</v>
      </c>
      <c r="R7" s="615"/>
      <c r="S7" s="617"/>
      <c r="T7" s="614" t="s">
        <v>543</v>
      </c>
      <c r="U7" s="615"/>
      <c r="V7" s="615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</row>
    <row r="8" spans="1:42" ht="20.25" customHeight="1">
      <c r="A8" s="620"/>
      <c r="B8" s="621"/>
      <c r="C8" s="655"/>
      <c r="D8" s="655"/>
      <c r="E8" s="658"/>
      <c r="F8" s="660" t="s">
        <v>536</v>
      </c>
      <c r="G8" s="661"/>
      <c r="H8" s="633" t="s">
        <v>523</v>
      </c>
      <c r="I8" s="623" t="s">
        <v>535</v>
      </c>
      <c r="J8" s="624"/>
      <c r="K8" s="644" t="s">
        <v>36</v>
      </c>
      <c r="M8" s="643"/>
      <c r="N8" s="230" t="s">
        <v>431</v>
      </c>
      <c r="O8" s="264" t="s">
        <v>524</v>
      </c>
      <c r="P8" s="269" t="s">
        <v>208</v>
      </c>
      <c r="Q8" s="230" t="s">
        <v>431</v>
      </c>
      <c r="R8" s="264" t="s">
        <v>524</v>
      </c>
      <c r="S8" s="269" t="s">
        <v>208</v>
      </c>
      <c r="T8" s="230" t="s">
        <v>431</v>
      </c>
      <c r="U8" s="264" t="s">
        <v>524</v>
      </c>
      <c r="V8" s="269" t="s">
        <v>208</v>
      </c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</row>
    <row r="9" spans="1:42" ht="20.25" customHeight="1">
      <c r="A9" s="581"/>
      <c r="B9" s="622"/>
      <c r="C9" s="656"/>
      <c r="D9" s="656"/>
      <c r="E9" s="659"/>
      <c r="F9" s="625"/>
      <c r="G9" s="626"/>
      <c r="H9" s="634"/>
      <c r="I9" s="625"/>
      <c r="J9" s="626"/>
      <c r="K9" s="645"/>
      <c r="M9" s="268" t="s">
        <v>545</v>
      </c>
      <c r="N9" s="270">
        <f>SUM(N11:N52)</f>
        <v>6163</v>
      </c>
      <c r="O9" s="270">
        <f>SUM(O11:O52)</f>
        <v>5720</v>
      </c>
      <c r="P9" s="271">
        <f>O9-N9</f>
        <v>-443</v>
      </c>
      <c r="Q9" s="272">
        <f>SUM(Q11:Q52)</f>
        <v>77</v>
      </c>
      <c r="R9" s="272">
        <f>SUM(R11:R52)</f>
        <v>92</v>
      </c>
      <c r="S9" s="271">
        <f>R9-Q9</f>
        <v>15</v>
      </c>
      <c r="T9" s="272">
        <f>SUM(T11:T52)</f>
        <v>8188</v>
      </c>
      <c r="U9" s="272">
        <f>SUM(U11:U52)</f>
        <v>7551</v>
      </c>
      <c r="V9" s="271">
        <f>U9-T9</f>
        <v>-637</v>
      </c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</row>
    <row r="10" spans="1:42" ht="20.25" customHeight="1">
      <c r="A10" s="586"/>
      <c r="B10" s="666"/>
      <c r="C10" s="231"/>
      <c r="D10" s="232"/>
      <c r="E10" s="232"/>
      <c r="F10" s="555"/>
      <c r="G10" s="555"/>
      <c r="H10" s="232"/>
      <c r="I10" s="586"/>
      <c r="J10" s="586"/>
      <c r="K10" s="232"/>
      <c r="M10" s="192"/>
      <c r="N10" s="233"/>
      <c r="O10" s="178"/>
      <c r="P10" s="73"/>
      <c r="Q10" s="234"/>
      <c r="R10" s="234"/>
      <c r="S10" s="73"/>
      <c r="T10" s="234"/>
      <c r="U10" s="234"/>
      <c r="V10" s="73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</row>
    <row r="11" spans="1:42" ht="20.25" customHeight="1">
      <c r="A11" s="652" t="s">
        <v>534</v>
      </c>
      <c r="B11" s="653"/>
      <c r="C11" s="235">
        <v>6431</v>
      </c>
      <c r="D11" s="236">
        <v>129</v>
      </c>
      <c r="E11" s="236">
        <v>8706</v>
      </c>
      <c r="F11" s="100"/>
      <c r="G11" s="236">
        <v>1052892</v>
      </c>
      <c r="H11" s="226">
        <v>12.3</v>
      </c>
      <c r="I11" s="627">
        <v>294656</v>
      </c>
      <c r="J11" s="627"/>
      <c r="K11" s="227">
        <v>218.3</v>
      </c>
      <c r="M11" s="192" t="s">
        <v>37</v>
      </c>
      <c r="N11" s="237">
        <v>3177</v>
      </c>
      <c r="O11" s="237">
        <v>3058</v>
      </c>
      <c r="P11" s="273">
        <f aca="true" t="shared" si="0" ref="P11:P52">O11-N11</f>
        <v>-119</v>
      </c>
      <c r="Q11" s="237">
        <v>20</v>
      </c>
      <c r="R11" s="237">
        <v>29</v>
      </c>
      <c r="S11" s="273">
        <f aca="true" t="shared" si="1" ref="S11:S43">R11-Q11</f>
        <v>9</v>
      </c>
      <c r="T11" s="237">
        <v>4145</v>
      </c>
      <c r="U11" s="237">
        <v>4090</v>
      </c>
      <c r="V11" s="273">
        <f aca="true" t="shared" si="2" ref="V11:V52">U11-T11</f>
        <v>-55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</row>
    <row r="12" spans="1:42" ht="20.25" customHeight="1">
      <c r="A12" s="635" t="s">
        <v>525</v>
      </c>
      <c r="B12" s="636"/>
      <c r="C12" s="235">
        <v>6252</v>
      </c>
      <c r="D12" s="236">
        <v>136</v>
      </c>
      <c r="E12" s="236">
        <v>8417</v>
      </c>
      <c r="F12" s="100" t="s">
        <v>526</v>
      </c>
      <c r="G12" s="236">
        <v>1069871</v>
      </c>
      <c r="H12" s="226">
        <v>12.7</v>
      </c>
      <c r="I12" s="627">
        <v>306924</v>
      </c>
      <c r="J12" s="627"/>
      <c r="K12" s="227">
        <v>203.7</v>
      </c>
      <c r="M12" s="192" t="s">
        <v>38</v>
      </c>
      <c r="N12" s="237">
        <v>244</v>
      </c>
      <c r="O12" s="237">
        <v>209</v>
      </c>
      <c r="P12" s="273">
        <f t="shared" si="0"/>
        <v>-35</v>
      </c>
      <c r="Q12" s="237">
        <v>1</v>
      </c>
      <c r="R12" s="237">
        <v>4</v>
      </c>
      <c r="S12" s="273">
        <f t="shared" si="1"/>
        <v>3</v>
      </c>
      <c r="T12" s="237">
        <v>299</v>
      </c>
      <c r="U12" s="237">
        <v>278</v>
      </c>
      <c r="V12" s="273">
        <f t="shared" si="2"/>
        <v>-21</v>
      </c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</row>
    <row r="13" spans="1:42" ht="20.25" customHeight="1">
      <c r="A13" s="635" t="s">
        <v>527</v>
      </c>
      <c r="B13" s="636"/>
      <c r="C13" s="235">
        <v>6191</v>
      </c>
      <c r="D13" s="236">
        <v>98</v>
      </c>
      <c r="E13" s="236">
        <v>8261</v>
      </c>
      <c r="F13" s="100"/>
      <c r="G13" s="236">
        <v>1084710</v>
      </c>
      <c r="H13" s="226">
        <v>9</v>
      </c>
      <c r="I13" s="627">
        <v>326636</v>
      </c>
      <c r="J13" s="627"/>
      <c r="K13" s="227">
        <v>189.5</v>
      </c>
      <c r="M13" s="192" t="s">
        <v>39</v>
      </c>
      <c r="N13" s="237">
        <v>562</v>
      </c>
      <c r="O13" s="237">
        <v>518</v>
      </c>
      <c r="P13" s="273">
        <f t="shared" si="0"/>
        <v>-44</v>
      </c>
      <c r="Q13" s="237">
        <v>3</v>
      </c>
      <c r="R13" s="237">
        <v>4</v>
      </c>
      <c r="S13" s="273">
        <f t="shared" si="1"/>
        <v>1</v>
      </c>
      <c r="T13" s="237">
        <v>792</v>
      </c>
      <c r="U13" s="237">
        <v>675</v>
      </c>
      <c r="V13" s="273">
        <f t="shared" si="2"/>
        <v>-117</v>
      </c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</row>
    <row r="14" spans="1:42" ht="20.25" customHeight="1">
      <c r="A14" s="635" t="s">
        <v>528</v>
      </c>
      <c r="B14" s="636"/>
      <c r="C14" s="235">
        <v>6163</v>
      </c>
      <c r="D14" s="236">
        <v>77</v>
      </c>
      <c r="E14" s="236">
        <v>8188</v>
      </c>
      <c r="F14" s="100"/>
      <c r="G14" s="236">
        <v>1093990</v>
      </c>
      <c r="H14" s="226">
        <v>7</v>
      </c>
      <c r="I14" s="627">
        <v>345176</v>
      </c>
      <c r="J14" s="627"/>
      <c r="K14" s="227">
        <v>178.5</v>
      </c>
      <c r="M14" s="192" t="s">
        <v>40</v>
      </c>
      <c r="N14" s="237">
        <v>96</v>
      </c>
      <c r="O14" s="237">
        <v>77</v>
      </c>
      <c r="P14" s="273">
        <f t="shared" si="0"/>
        <v>-19</v>
      </c>
      <c r="Q14" s="277" t="s">
        <v>369</v>
      </c>
      <c r="R14" s="237">
        <v>1</v>
      </c>
      <c r="S14" s="273">
        <v>1</v>
      </c>
      <c r="T14" s="237">
        <v>112</v>
      </c>
      <c r="U14" s="237">
        <v>110</v>
      </c>
      <c r="V14" s="273">
        <f t="shared" si="2"/>
        <v>-2</v>
      </c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</row>
    <row r="15" spans="1:42" ht="20.25" customHeight="1">
      <c r="A15" s="389" t="s">
        <v>521</v>
      </c>
      <c r="B15" s="662"/>
      <c r="C15" s="221">
        <v>5720</v>
      </c>
      <c r="D15" s="222">
        <v>92</v>
      </c>
      <c r="E15" s="222">
        <v>7551</v>
      </c>
      <c r="F15" s="223"/>
      <c r="G15" s="222">
        <v>1102895</v>
      </c>
      <c r="H15" s="224">
        <v>8.3</v>
      </c>
      <c r="I15" s="664">
        <v>368875</v>
      </c>
      <c r="J15" s="664"/>
      <c r="K15" s="225">
        <v>155.1</v>
      </c>
      <c r="M15" s="192" t="s">
        <v>41</v>
      </c>
      <c r="N15" s="237">
        <v>101</v>
      </c>
      <c r="O15" s="237">
        <v>98</v>
      </c>
      <c r="P15" s="273">
        <f t="shared" si="0"/>
        <v>-3</v>
      </c>
      <c r="Q15" s="237">
        <v>3</v>
      </c>
      <c r="R15" s="237">
        <v>2</v>
      </c>
      <c r="S15" s="273">
        <f t="shared" si="1"/>
        <v>-1</v>
      </c>
      <c r="T15" s="237">
        <v>139</v>
      </c>
      <c r="U15" s="237">
        <v>111</v>
      </c>
      <c r="V15" s="273">
        <f t="shared" si="2"/>
        <v>-28</v>
      </c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</row>
    <row r="16" spans="1:42" ht="20.25" customHeight="1">
      <c r="A16" s="637"/>
      <c r="B16" s="663"/>
      <c r="C16" s="238"/>
      <c r="D16" s="239"/>
      <c r="E16" s="239"/>
      <c r="H16" s="239"/>
      <c r="I16" s="665"/>
      <c r="J16" s="665"/>
      <c r="K16" s="240"/>
      <c r="M16" s="192" t="s">
        <v>42</v>
      </c>
      <c r="N16" s="237">
        <v>298</v>
      </c>
      <c r="O16" s="237">
        <v>235</v>
      </c>
      <c r="P16" s="273">
        <f t="shared" si="0"/>
        <v>-63</v>
      </c>
      <c r="Q16" s="237">
        <v>13</v>
      </c>
      <c r="R16" s="237">
        <v>5</v>
      </c>
      <c r="S16" s="273">
        <f t="shared" si="1"/>
        <v>-8</v>
      </c>
      <c r="T16" s="237">
        <v>389</v>
      </c>
      <c r="U16" s="237">
        <v>275</v>
      </c>
      <c r="V16" s="273">
        <f t="shared" si="2"/>
        <v>-114</v>
      </c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</row>
    <row r="17" spans="1:42" ht="20.25" customHeight="1">
      <c r="A17" s="241" t="s">
        <v>520</v>
      </c>
      <c r="C17" s="242"/>
      <c r="D17" s="242"/>
      <c r="E17" s="242"/>
      <c r="F17" s="242"/>
      <c r="G17" s="242"/>
      <c r="H17" s="242"/>
      <c r="I17" s="96"/>
      <c r="J17" s="243"/>
      <c r="M17" s="192" t="s">
        <v>43</v>
      </c>
      <c r="N17" s="237">
        <v>128</v>
      </c>
      <c r="O17" s="237">
        <v>138</v>
      </c>
      <c r="P17" s="273">
        <f t="shared" si="0"/>
        <v>10</v>
      </c>
      <c r="Q17" s="237">
        <v>3</v>
      </c>
      <c r="R17" s="237">
        <v>9</v>
      </c>
      <c r="S17" s="273">
        <f t="shared" si="1"/>
        <v>6</v>
      </c>
      <c r="T17" s="237">
        <v>186</v>
      </c>
      <c r="U17" s="237">
        <v>182</v>
      </c>
      <c r="V17" s="273">
        <f t="shared" si="2"/>
        <v>-4</v>
      </c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</row>
    <row r="18" spans="1:42" ht="20.25" customHeight="1">
      <c r="A18" s="241"/>
      <c r="C18" s="241"/>
      <c r="D18" s="241"/>
      <c r="E18" s="241"/>
      <c r="F18" s="241"/>
      <c r="G18" s="241"/>
      <c r="H18" s="241"/>
      <c r="I18" s="96"/>
      <c r="J18" s="243"/>
      <c r="M18" s="192" t="s">
        <v>44</v>
      </c>
      <c r="N18" s="237">
        <v>203</v>
      </c>
      <c r="O18" s="237">
        <v>170</v>
      </c>
      <c r="P18" s="273">
        <f t="shared" si="0"/>
        <v>-33</v>
      </c>
      <c r="Q18" s="237">
        <v>1</v>
      </c>
      <c r="R18" s="237">
        <v>3</v>
      </c>
      <c r="S18" s="273">
        <f t="shared" si="1"/>
        <v>2</v>
      </c>
      <c r="T18" s="237">
        <v>292</v>
      </c>
      <c r="U18" s="237">
        <v>223</v>
      </c>
      <c r="V18" s="273">
        <f t="shared" si="2"/>
        <v>-69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</row>
    <row r="19" spans="3:42" ht="20.25" customHeight="1">
      <c r="C19" s="161"/>
      <c r="D19" s="161"/>
      <c r="E19" s="161"/>
      <c r="F19" s="161"/>
      <c r="G19" s="161"/>
      <c r="H19" s="161"/>
      <c r="J19" s="243"/>
      <c r="M19" s="192" t="s">
        <v>45</v>
      </c>
      <c r="N19" s="237">
        <v>27</v>
      </c>
      <c r="O19" s="237">
        <v>25</v>
      </c>
      <c r="P19" s="273">
        <f t="shared" si="0"/>
        <v>-2</v>
      </c>
      <c r="Q19" s="277" t="s">
        <v>369</v>
      </c>
      <c r="R19" s="277" t="s">
        <v>369</v>
      </c>
      <c r="S19" s="278" t="s">
        <v>369</v>
      </c>
      <c r="T19" s="237">
        <v>31</v>
      </c>
      <c r="U19" s="237">
        <v>36</v>
      </c>
      <c r="V19" s="273">
        <f t="shared" si="2"/>
        <v>5</v>
      </c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</row>
    <row r="20" spans="10:42" ht="20.25" customHeight="1">
      <c r="J20" s="243"/>
      <c r="M20" s="192" t="s">
        <v>46</v>
      </c>
      <c r="N20" s="237">
        <v>48</v>
      </c>
      <c r="O20" s="237">
        <v>48</v>
      </c>
      <c r="P20" s="278" t="s">
        <v>369</v>
      </c>
      <c r="Q20" s="237">
        <v>1</v>
      </c>
      <c r="R20" s="277" t="s">
        <v>369</v>
      </c>
      <c r="S20" s="273">
        <v>-1</v>
      </c>
      <c r="T20" s="237">
        <v>56</v>
      </c>
      <c r="U20" s="237">
        <v>62</v>
      </c>
      <c r="V20" s="273">
        <f t="shared" si="2"/>
        <v>6</v>
      </c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</row>
    <row r="21" spans="10:42" ht="20.25" customHeight="1">
      <c r="J21" s="243"/>
      <c r="M21" s="192" t="s">
        <v>47</v>
      </c>
      <c r="N21" s="237">
        <v>77</v>
      </c>
      <c r="O21" s="237">
        <v>69</v>
      </c>
      <c r="P21" s="273">
        <f t="shared" si="0"/>
        <v>-8</v>
      </c>
      <c r="Q21" s="237">
        <v>1</v>
      </c>
      <c r="R21" s="237">
        <v>1</v>
      </c>
      <c r="S21" s="278" t="s">
        <v>369</v>
      </c>
      <c r="T21" s="237">
        <v>106</v>
      </c>
      <c r="U21" s="237">
        <v>95</v>
      </c>
      <c r="V21" s="273">
        <f t="shared" si="2"/>
        <v>-11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</row>
    <row r="22" spans="10:42" ht="20.25" customHeight="1">
      <c r="J22" s="244"/>
      <c r="M22" s="192" t="s">
        <v>48</v>
      </c>
      <c r="N22" s="237">
        <v>26</v>
      </c>
      <c r="O22" s="237">
        <v>19</v>
      </c>
      <c r="P22" s="273">
        <f t="shared" si="0"/>
        <v>-7</v>
      </c>
      <c r="Q22" s="277" t="s">
        <v>369</v>
      </c>
      <c r="R22" s="277" t="s">
        <v>369</v>
      </c>
      <c r="S22" s="278" t="s">
        <v>369</v>
      </c>
      <c r="T22" s="237">
        <v>35</v>
      </c>
      <c r="U22" s="237">
        <v>21</v>
      </c>
      <c r="V22" s="273">
        <f t="shared" si="2"/>
        <v>-14</v>
      </c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</row>
    <row r="23" spans="1:42" ht="20.25" customHeight="1">
      <c r="A23" s="554" t="s">
        <v>544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  <c r="L23" s="48"/>
      <c r="M23" s="192" t="s">
        <v>328</v>
      </c>
      <c r="N23" s="237">
        <v>21</v>
      </c>
      <c r="O23" s="237">
        <v>19</v>
      </c>
      <c r="P23" s="273">
        <f t="shared" si="0"/>
        <v>-2</v>
      </c>
      <c r="Q23" s="277" t="s">
        <v>369</v>
      </c>
      <c r="R23" s="277" t="s">
        <v>369</v>
      </c>
      <c r="S23" s="278" t="s">
        <v>369</v>
      </c>
      <c r="T23" s="237">
        <v>25</v>
      </c>
      <c r="U23" s="237">
        <v>21</v>
      </c>
      <c r="V23" s="273">
        <f t="shared" si="2"/>
        <v>-4</v>
      </c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</row>
    <row r="24" spans="1:42" ht="20.25" customHeight="1" thickBot="1">
      <c r="A24" s="97"/>
      <c r="B24" s="228"/>
      <c r="C24" s="96"/>
      <c r="D24" s="96"/>
      <c r="E24" s="96"/>
      <c r="F24" s="96"/>
      <c r="G24" s="96"/>
      <c r="H24" s="96"/>
      <c r="I24" s="96"/>
      <c r="J24" s="244"/>
      <c r="M24" s="192" t="s">
        <v>49</v>
      </c>
      <c r="N24" s="237">
        <v>26</v>
      </c>
      <c r="O24" s="237">
        <v>40</v>
      </c>
      <c r="P24" s="273">
        <f t="shared" si="0"/>
        <v>14</v>
      </c>
      <c r="Q24" s="277" t="s">
        <v>369</v>
      </c>
      <c r="R24" s="237">
        <v>2</v>
      </c>
      <c r="S24" s="273">
        <v>2</v>
      </c>
      <c r="T24" s="237">
        <v>28</v>
      </c>
      <c r="U24" s="237">
        <v>49</v>
      </c>
      <c r="V24" s="273">
        <f t="shared" si="2"/>
        <v>21</v>
      </c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</row>
    <row r="25" spans="1:42" ht="20.25" customHeight="1">
      <c r="A25" s="508" t="s">
        <v>65</v>
      </c>
      <c r="B25" s="649"/>
      <c r="C25" s="614" t="s">
        <v>541</v>
      </c>
      <c r="D25" s="647"/>
      <c r="E25" s="648"/>
      <c r="F25" s="616" t="s">
        <v>529</v>
      </c>
      <c r="G25" s="647"/>
      <c r="H25" s="648"/>
      <c r="I25" s="614" t="s">
        <v>543</v>
      </c>
      <c r="J25" s="615"/>
      <c r="K25" s="615"/>
      <c r="M25" s="192" t="s">
        <v>50</v>
      </c>
      <c r="N25" s="237">
        <v>53</v>
      </c>
      <c r="O25" s="237">
        <v>47</v>
      </c>
      <c r="P25" s="273">
        <f t="shared" si="0"/>
        <v>-6</v>
      </c>
      <c r="Q25" s="277" t="s">
        <v>369</v>
      </c>
      <c r="R25" s="277" t="s">
        <v>369</v>
      </c>
      <c r="S25" s="278" t="s">
        <v>369</v>
      </c>
      <c r="T25" s="237">
        <v>70</v>
      </c>
      <c r="U25" s="237">
        <v>66</v>
      </c>
      <c r="V25" s="273">
        <f t="shared" si="2"/>
        <v>-4</v>
      </c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</row>
    <row r="26" spans="1:42" ht="20.25" customHeight="1">
      <c r="A26" s="510"/>
      <c r="B26" s="626"/>
      <c r="C26" s="230" t="s">
        <v>431</v>
      </c>
      <c r="D26" s="264" t="s">
        <v>524</v>
      </c>
      <c r="E26" s="264" t="s">
        <v>208</v>
      </c>
      <c r="F26" s="266" t="s">
        <v>431</v>
      </c>
      <c r="G26" s="267" t="s">
        <v>542</v>
      </c>
      <c r="H26" s="264" t="s">
        <v>208</v>
      </c>
      <c r="I26" s="230" t="s">
        <v>431</v>
      </c>
      <c r="J26" s="264" t="s">
        <v>524</v>
      </c>
      <c r="K26" s="265" t="s">
        <v>208</v>
      </c>
      <c r="M26" s="192" t="s">
        <v>51</v>
      </c>
      <c r="N26" s="237">
        <v>235</v>
      </c>
      <c r="O26" s="237">
        <v>218</v>
      </c>
      <c r="P26" s="273">
        <f t="shared" si="0"/>
        <v>-17</v>
      </c>
      <c r="Q26" s="237">
        <v>2</v>
      </c>
      <c r="R26" s="237">
        <v>4</v>
      </c>
      <c r="S26" s="273">
        <f t="shared" si="1"/>
        <v>2</v>
      </c>
      <c r="T26" s="237">
        <v>316</v>
      </c>
      <c r="U26" s="237">
        <v>296</v>
      </c>
      <c r="V26" s="273">
        <f t="shared" si="2"/>
        <v>-20</v>
      </c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</row>
    <row r="27" spans="1:42" ht="20.25" customHeight="1">
      <c r="A27" s="650" t="s">
        <v>540</v>
      </c>
      <c r="B27" s="651"/>
      <c r="C27" s="262">
        <f>SUM(C29,C40,C45:C47,C49)</f>
        <v>6163</v>
      </c>
      <c r="D27" s="262">
        <f>SUM(D29,D40,D45:D47,D49)</f>
        <v>5720</v>
      </c>
      <c r="E27" s="263">
        <f>D27-C27</f>
        <v>-443</v>
      </c>
      <c r="F27" s="262">
        <f>SUM(F29,F40,F45:F47,F49)</f>
        <v>77</v>
      </c>
      <c r="G27" s="262">
        <f>SUM(G29,G40,G45:G47,G49)</f>
        <v>92</v>
      </c>
      <c r="H27" s="263">
        <f>G27-F27</f>
        <v>15</v>
      </c>
      <c r="I27" s="262">
        <f>SUM(I29,I40,I45:I47,I49)</f>
        <v>8188</v>
      </c>
      <c r="J27" s="262">
        <f>SUM(J29,J40,J45:J47,J49)</f>
        <v>7551</v>
      </c>
      <c r="K27" s="263">
        <f>J27-I27</f>
        <v>-637</v>
      </c>
      <c r="L27" s="161"/>
      <c r="M27" s="192" t="s">
        <v>52</v>
      </c>
      <c r="N27" s="237">
        <v>3</v>
      </c>
      <c r="O27" s="237">
        <v>1</v>
      </c>
      <c r="P27" s="273">
        <f t="shared" si="0"/>
        <v>-2</v>
      </c>
      <c r="Q27" s="277" t="s">
        <v>369</v>
      </c>
      <c r="R27" s="277" t="s">
        <v>369</v>
      </c>
      <c r="S27" s="278" t="s">
        <v>369</v>
      </c>
      <c r="T27" s="237">
        <v>7</v>
      </c>
      <c r="U27" s="237">
        <v>2</v>
      </c>
      <c r="V27" s="273">
        <f t="shared" si="2"/>
        <v>-5</v>
      </c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</row>
    <row r="28" spans="2:42" ht="20.25" customHeight="1">
      <c r="B28" s="195"/>
      <c r="C28" s="207"/>
      <c r="D28" s="207"/>
      <c r="E28" s="245"/>
      <c r="F28" s="207"/>
      <c r="G28" s="207"/>
      <c r="H28" s="245"/>
      <c r="I28" s="207"/>
      <c r="J28" s="207"/>
      <c r="K28" s="245"/>
      <c r="L28" s="251"/>
      <c r="M28" s="192" t="s">
        <v>53</v>
      </c>
      <c r="N28" s="237">
        <v>12</v>
      </c>
      <c r="O28" s="237">
        <v>7</v>
      </c>
      <c r="P28" s="273">
        <f t="shared" si="0"/>
        <v>-5</v>
      </c>
      <c r="Q28" s="277" t="s">
        <v>369</v>
      </c>
      <c r="R28" s="277" t="s">
        <v>369</v>
      </c>
      <c r="S28" s="278" t="s">
        <v>369</v>
      </c>
      <c r="T28" s="237">
        <v>20</v>
      </c>
      <c r="U28" s="237">
        <v>9</v>
      </c>
      <c r="V28" s="273">
        <f t="shared" si="2"/>
        <v>-11</v>
      </c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</row>
    <row r="29" spans="1:42" ht="20.25" customHeight="1">
      <c r="A29" s="640" t="s">
        <v>538</v>
      </c>
      <c r="B29" s="80" t="s">
        <v>129</v>
      </c>
      <c r="C29" s="258">
        <f>SUM(C30:C38)</f>
        <v>1706</v>
      </c>
      <c r="D29" s="258">
        <f>SUM(D30:D38)</f>
        <v>1550</v>
      </c>
      <c r="E29" s="261">
        <f>D29-C29</f>
        <v>-156</v>
      </c>
      <c r="F29" s="206">
        <f>SUM(F30:F38)</f>
        <v>33</v>
      </c>
      <c r="G29" s="206">
        <f>SUM(G30:G38)</f>
        <v>36</v>
      </c>
      <c r="H29" s="261">
        <f>G29-F29</f>
        <v>3</v>
      </c>
      <c r="I29" s="206">
        <f>SUM(I30:I38)</f>
        <v>2450</v>
      </c>
      <c r="J29" s="206">
        <f>SUM(J30:J38)</f>
        <v>2104</v>
      </c>
      <c r="K29" s="261">
        <f>J29-I29</f>
        <v>-346</v>
      </c>
      <c r="L29" s="251"/>
      <c r="M29" s="192" t="s">
        <v>54</v>
      </c>
      <c r="N29" s="237">
        <v>9</v>
      </c>
      <c r="O29" s="237">
        <v>10</v>
      </c>
      <c r="P29" s="273">
        <f t="shared" si="0"/>
        <v>1</v>
      </c>
      <c r="Q29" s="277" t="s">
        <v>369</v>
      </c>
      <c r="R29" s="277" t="s">
        <v>369</v>
      </c>
      <c r="S29" s="278" t="s">
        <v>369</v>
      </c>
      <c r="T29" s="237">
        <v>14</v>
      </c>
      <c r="U29" s="237">
        <v>14</v>
      </c>
      <c r="V29" s="278" t="s">
        <v>369</v>
      </c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</row>
    <row r="30" spans="1:42" ht="20.25" customHeight="1">
      <c r="A30" s="641"/>
      <c r="B30" s="126" t="s">
        <v>539</v>
      </c>
      <c r="C30" s="258">
        <v>665</v>
      </c>
      <c r="D30" s="258">
        <v>579</v>
      </c>
      <c r="E30" s="261">
        <f aca="true" t="shared" si="3" ref="E30:E37">D30-C30</f>
        <v>-86</v>
      </c>
      <c r="F30" s="206">
        <v>13</v>
      </c>
      <c r="G30" s="206">
        <v>10</v>
      </c>
      <c r="H30" s="261">
        <f>G30-F30</f>
        <v>-3</v>
      </c>
      <c r="I30" s="206">
        <v>1032</v>
      </c>
      <c r="J30" s="206">
        <v>819</v>
      </c>
      <c r="K30" s="261">
        <f aca="true" t="shared" si="4" ref="K30:K38">J30-I30</f>
        <v>-213</v>
      </c>
      <c r="L30" s="251"/>
      <c r="M30" s="192" t="s">
        <v>55</v>
      </c>
      <c r="N30" s="237">
        <v>6</v>
      </c>
      <c r="O30" s="237">
        <v>6</v>
      </c>
      <c r="P30" s="278" t="s">
        <v>369</v>
      </c>
      <c r="Q30" s="277" t="s">
        <v>369</v>
      </c>
      <c r="R30" s="237">
        <v>1</v>
      </c>
      <c r="S30" s="273">
        <v>1</v>
      </c>
      <c r="T30" s="237">
        <v>13</v>
      </c>
      <c r="U30" s="237">
        <v>7</v>
      </c>
      <c r="V30" s="273">
        <f t="shared" si="2"/>
        <v>-6</v>
      </c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</row>
    <row r="31" spans="1:42" ht="20.25" customHeight="1">
      <c r="A31" s="641"/>
      <c r="B31" s="197" t="s">
        <v>196</v>
      </c>
      <c r="C31" s="258">
        <v>311</v>
      </c>
      <c r="D31" s="258">
        <v>290</v>
      </c>
      <c r="E31" s="261">
        <f t="shared" si="3"/>
        <v>-21</v>
      </c>
      <c r="F31" s="206">
        <v>3</v>
      </c>
      <c r="G31" s="206">
        <v>2</v>
      </c>
      <c r="H31" s="261">
        <f>G31-F31</f>
        <v>-1</v>
      </c>
      <c r="I31" s="206">
        <v>414</v>
      </c>
      <c r="J31" s="206">
        <v>381</v>
      </c>
      <c r="K31" s="261">
        <f t="shared" si="4"/>
        <v>-33</v>
      </c>
      <c r="L31" s="251"/>
      <c r="M31" s="192" t="s">
        <v>56</v>
      </c>
      <c r="N31" s="237">
        <v>1</v>
      </c>
      <c r="O31" s="237">
        <v>4</v>
      </c>
      <c r="P31" s="273">
        <f t="shared" si="0"/>
        <v>3</v>
      </c>
      <c r="Q31" s="277" t="s">
        <v>369</v>
      </c>
      <c r="R31" s="277" t="s">
        <v>369</v>
      </c>
      <c r="S31" s="278" t="s">
        <v>369</v>
      </c>
      <c r="T31" s="237">
        <v>1</v>
      </c>
      <c r="U31" s="237">
        <v>8</v>
      </c>
      <c r="V31" s="273">
        <f t="shared" si="2"/>
        <v>7</v>
      </c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</row>
    <row r="32" spans="1:42" ht="20.25" customHeight="1">
      <c r="A32" s="641"/>
      <c r="B32" s="197" t="s">
        <v>197</v>
      </c>
      <c r="C32" s="258">
        <v>334</v>
      </c>
      <c r="D32" s="258">
        <v>303</v>
      </c>
      <c r="E32" s="261">
        <f t="shared" si="3"/>
        <v>-31</v>
      </c>
      <c r="F32" s="206">
        <v>4</v>
      </c>
      <c r="G32" s="206">
        <v>7</v>
      </c>
      <c r="H32" s="261">
        <f>G32-F32</f>
        <v>3</v>
      </c>
      <c r="I32" s="206">
        <v>450</v>
      </c>
      <c r="J32" s="206">
        <v>372</v>
      </c>
      <c r="K32" s="261">
        <f t="shared" si="4"/>
        <v>-78</v>
      </c>
      <c r="L32" s="251"/>
      <c r="M32" s="192" t="s">
        <v>57</v>
      </c>
      <c r="N32" s="237">
        <v>100</v>
      </c>
      <c r="O32" s="237">
        <v>90</v>
      </c>
      <c r="P32" s="273">
        <f t="shared" si="0"/>
        <v>-10</v>
      </c>
      <c r="Q32" s="237">
        <v>4</v>
      </c>
      <c r="R32" s="237">
        <v>2</v>
      </c>
      <c r="S32" s="273">
        <f t="shared" si="1"/>
        <v>-2</v>
      </c>
      <c r="T32" s="237">
        <v>147</v>
      </c>
      <c r="U32" s="237">
        <v>106</v>
      </c>
      <c r="V32" s="273">
        <f t="shared" si="2"/>
        <v>-41</v>
      </c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</row>
    <row r="33" spans="1:42" ht="20.25" customHeight="1">
      <c r="A33" s="641"/>
      <c r="B33" s="197" t="s">
        <v>198</v>
      </c>
      <c r="C33" s="258">
        <v>28</v>
      </c>
      <c r="D33" s="258">
        <v>34</v>
      </c>
      <c r="E33" s="261">
        <f t="shared" si="3"/>
        <v>6</v>
      </c>
      <c r="F33" s="154" t="s">
        <v>369</v>
      </c>
      <c r="G33" s="206">
        <v>1</v>
      </c>
      <c r="H33" s="261">
        <v>1</v>
      </c>
      <c r="I33" s="206">
        <v>36</v>
      </c>
      <c r="J33" s="206">
        <v>44</v>
      </c>
      <c r="K33" s="261">
        <f t="shared" si="4"/>
        <v>8</v>
      </c>
      <c r="L33" s="251"/>
      <c r="M33" s="192" t="s">
        <v>58</v>
      </c>
      <c r="N33" s="237">
        <v>44</v>
      </c>
      <c r="O33" s="237">
        <v>42</v>
      </c>
      <c r="P33" s="273">
        <f t="shared" si="0"/>
        <v>-2</v>
      </c>
      <c r="Q33" s="237">
        <v>1</v>
      </c>
      <c r="R33" s="237">
        <v>1</v>
      </c>
      <c r="S33" s="278" t="s">
        <v>369</v>
      </c>
      <c r="T33" s="237">
        <v>59</v>
      </c>
      <c r="U33" s="237">
        <v>51</v>
      </c>
      <c r="V33" s="273">
        <f t="shared" si="2"/>
        <v>-8</v>
      </c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</row>
    <row r="34" spans="1:42" ht="20.25" customHeight="1">
      <c r="A34" s="641"/>
      <c r="B34" s="197" t="s">
        <v>199</v>
      </c>
      <c r="C34" s="258">
        <v>305</v>
      </c>
      <c r="D34" s="258">
        <v>294</v>
      </c>
      <c r="E34" s="261">
        <f t="shared" si="3"/>
        <v>-11</v>
      </c>
      <c r="F34" s="206">
        <v>11</v>
      </c>
      <c r="G34" s="206">
        <v>14</v>
      </c>
      <c r="H34" s="261">
        <f>G34-F34</f>
        <v>3</v>
      </c>
      <c r="I34" s="206">
        <v>435</v>
      </c>
      <c r="J34" s="206">
        <v>418</v>
      </c>
      <c r="K34" s="261">
        <f t="shared" si="4"/>
        <v>-17</v>
      </c>
      <c r="L34" s="251"/>
      <c r="M34" s="192" t="s">
        <v>59</v>
      </c>
      <c r="N34" s="237">
        <v>40</v>
      </c>
      <c r="O34" s="237">
        <v>34</v>
      </c>
      <c r="P34" s="273">
        <f t="shared" si="0"/>
        <v>-6</v>
      </c>
      <c r="Q34" s="237">
        <v>1</v>
      </c>
      <c r="R34" s="237">
        <v>3</v>
      </c>
      <c r="S34" s="273">
        <f t="shared" si="1"/>
        <v>2</v>
      </c>
      <c r="T34" s="237">
        <v>50</v>
      </c>
      <c r="U34" s="237">
        <v>40</v>
      </c>
      <c r="V34" s="273">
        <f t="shared" si="2"/>
        <v>-10</v>
      </c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</row>
    <row r="35" spans="1:42" ht="20.25" customHeight="1">
      <c r="A35" s="641"/>
      <c r="B35" s="197" t="s">
        <v>200</v>
      </c>
      <c r="C35" s="258">
        <v>17</v>
      </c>
      <c r="D35" s="258">
        <v>10</v>
      </c>
      <c r="E35" s="261">
        <f t="shared" si="3"/>
        <v>-7</v>
      </c>
      <c r="F35" s="154" t="s">
        <v>369</v>
      </c>
      <c r="G35" s="206">
        <v>1</v>
      </c>
      <c r="H35" s="261">
        <v>1</v>
      </c>
      <c r="I35" s="206">
        <v>21</v>
      </c>
      <c r="J35" s="206">
        <v>13</v>
      </c>
      <c r="K35" s="261">
        <f t="shared" si="4"/>
        <v>-8</v>
      </c>
      <c r="L35" s="251"/>
      <c r="M35" s="192" t="s">
        <v>60</v>
      </c>
      <c r="N35" s="237">
        <v>29</v>
      </c>
      <c r="O35" s="237">
        <v>30</v>
      </c>
      <c r="P35" s="273">
        <f t="shared" si="0"/>
        <v>1</v>
      </c>
      <c r="Q35" s="237">
        <v>1</v>
      </c>
      <c r="R35" s="237">
        <v>1</v>
      </c>
      <c r="S35" s="278" t="s">
        <v>369</v>
      </c>
      <c r="T35" s="237">
        <v>39</v>
      </c>
      <c r="U35" s="237">
        <v>31</v>
      </c>
      <c r="V35" s="273">
        <f t="shared" si="2"/>
        <v>-8</v>
      </c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</row>
    <row r="36" spans="1:42" ht="20.25" customHeight="1">
      <c r="A36" s="641"/>
      <c r="B36" s="197" t="s">
        <v>201</v>
      </c>
      <c r="C36" s="258">
        <v>26</v>
      </c>
      <c r="D36" s="258">
        <v>19</v>
      </c>
      <c r="E36" s="261">
        <f t="shared" si="3"/>
        <v>-7</v>
      </c>
      <c r="F36" s="206">
        <v>1</v>
      </c>
      <c r="G36" s="154" t="s">
        <v>369</v>
      </c>
      <c r="H36" s="261">
        <v>-1</v>
      </c>
      <c r="I36" s="206">
        <v>35</v>
      </c>
      <c r="J36" s="206">
        <v>22</v>
      </c>
      <c r="K36" s="261">
        <f t="shared" si="4"/>
        <v>-13</v>
      </c>
      <c r="L36" s="251"/>
      <c r="M36" s="192" t="s">
        <v>61</v>
      </c>
      <c r="N36" s="237">
        <v>75</v>
      </c>
      <c r="O36" s="237">
        <v>61</v>
      </c>
      <c r="P36" s="273">
        <f t="shared" si="0"/>
        <v>-14</v>
      </c>
      <c r="Q36" s="237">
        <v>3</v>
      </c>
      <c r="R36" s="237">
        <v>2</v>
      </c>
      <c r="S36" s="273">
        <f t="shared" si="1"/>
        <v>-1</v>
      </c>
      <c r="T36" s="237">
        <v>92</v>
      </c>
      <c r="U36" s="237">
        <v>79</v>
      </c>
      <c r="V36" s="273">
        <f t="shared" si="2"/>
        <v>-13</v>
      </c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</row>
    <row r="37" spans="1:42" ht="20.25" customHeight="1">
      <c r="A37" s="641"/>
      <c r="B37" s="197" t="s">
        <v>202</v>
      </c>
      <c r="C37" s="258">
        <v>2</v>
      </c>
      <c r="D37" s="258">
        <v>3</v>
      </c>
      <c r="E37" s="261">
        <f t="shared" si="3"/>
        <v>1</v>
      </c>
      <c r="F37" s="154" t="s">
        <v>369</v>
      </c>
      <c r="G37" s="154" t="s">
        <v>369</v>
      </c>
      <c r="H37" s="275" t="s">
        <v>369</v>
      </c>
      <c r="I37" s="206">
        <v>3</v>
      </c>
      <c r="J37" s="206">
        <v>3</v>
      </c>
      <c r="K37" s="275" t="s">
        <v>369</v>
      </c>
      <c r="L37" s="251"/>
      <c r="M37" s="192" t="s">
        <v>62</v>
      </c>
      <c r="N37" s="237">
        <v>48</v>
      </c>
      <c r="O37" s="237">
        <v>42</v>
      </c>
      <c r="P37" s="273">
        <f t="shared" si="0"/>
        <v>-6</v>
      </c>
      <c r="Q37" s="237">
        <v>1</v>
      </c>
      <c r="R37" s="237">
        <v>3</v>
      </c>
      <c r="S37" s="273">
        <f t="shared" si="1"/>
        <v>2</v>
      </c>
      <c r="T37" s="237">
        <v>71</v>
      </c>
      <c r="U37" s="237">
        <v>55</v>
      </c>
      <c r="V37" s="273">
        <f t="shared" si="2"/>
        <v>-16</v>
      </c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</row>
    <row r="38" spans="1:42" ht="20.25" customHeight="1">
      <c r="A38" s="641"/>
      <c r="B38" s="197" t="s">
        <v>203</v>
      </c>
      <c r="C38" s="258">
        <v>18</v>
      </c>
      <c r="D38" s="258">
        <v>18</v>
      </c>
      <c r="E38" s="275" t="s">
        <v>369</v>
      </c>
      <c r="F38" s="206">
        <v>1</v>
      </c>
      <c r="G38" s="206">
        <v>1</v>
      </c>
      <c r="H38" s="275" t="s">
        <v>369</v>
      </c>
      <c r="I38" s="206">
        <v>24</v>
      </c>
      <c r="J38" s="206">
        <v>32</v>
      </c>
      <c r="K38" s="261">
        <f t="shared" si="4"/>
        <v>8</v>
      </c>
      <c r="L38" s="251"/>
      <c r="M38" s="192" t="s">
        <v>63</v>
      </c>
      <c r="N38" s="237">
        <v>31</v>
      </c>
      <c r="O38" s="237">
        <v>27</v>
      </c>
      <c r="P38" s="273">
        <f t="shared" si="0"/>
        <v>-4</v>
      </c>
      <c r="Q38" s="237">
        <v>2</v>
      </c>
      <c r="R38" s="237">
        <v>1</v>
      </c>
      <c r="S38" s="273">
        <f t="shared" si="1"/>
        <v>-1</v>
      </c>
      <c r="T38" s="237">
        <v>44</v>
      </c>
      <c r="U38" s="237">
        <v>41</v>
      </c>
      <c r="V38" s="273">
        <f t="shared" si="2"/>
        <v>-3</v>
      </c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</row>
    <row r="39" spans="1:42" ht="20.25" customHeight="1">
      <c r="A39" s="252"/>
      <c r="B39" s="125"/>
      <c r="C39" s="259"/>
      <c r="D39" s="259"/>
      <c r="E39" s="261"/>
      <c r="F39" s="260"/>
      <c r="G39" s="260"/>
      <c r="H39" s="261"/>
      <c r="I39" s="260"/>
      <c r="J39" s="206"/>
      <c r="K39" s="261"/>
      <c r="L39" s="251"/>
      <c r="M39" s="192" t="s">
        <v>64</v>
      </c>
      <c r="N39" s="237">
        <v>65</v>
      </c>
      <c r="O39" s="237">
        <v>55</v>
      </c>
      <c r="P39" s="273">
        <f t="shared" si="0"/>
        <v>-10</v>
      </c>
      <c r="Q39" s="237">
        <v>5</v>
      </c>
      <c r="R39" s="237">
        <v>3</v>
      </c>
      <c r="S39" s="273">
        <f t="shared" si="1"/>
        <v>-2</v>
      </c>
      <c r="T39" s="237">
        <v>82</v>
      </c>
      <c r="U39" s="237">
        <v>72</v>
      </c>
      <c r="V39" s="273">
        <f t="shared" si="2"/>
        <v>-10</v>
      </c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</row>
    <row r="40" spans="1:42" ht="20.25" customHeight="1">
      <c r="A40" s="640" t="s">
        <v>537</v>
      </c>
      <c r="B40" s="80" t="s">
        <v>129</v>
      </c>
      <c r="C40" s="259">
        <f>SUM(C41:C43)</f>
        <v>1934</v>
      </c>
      <c r="D40" s="259">
        <f>SUM(D41:D43)</f>
        <v>1868</v>
      </c>
      <c r="E40" s="261">
        <f>D40-C40</f>
        <v>-66</v>
      </c>
      <c r="F40" s="260">
        <f>SUM(F41:F43)</f>
        <v>26</v>
      </c>
      <c r="G40" s="260">
        <f>SUM(G41:G43)</f>
        <v>35</v>
      </c>
      <c r="H40" s="261">
        <f>G40-F40</f>
        <v>9</v>
      </c>
      <c r="I40" s="260">
        <f>SUM(I41:I43)</f>
        <v>2563</v>
      </c>
      <c r="J40" s="260">
        <f>SUM(J41:J43)</f>
        <v>2518</v>
      </c>
      <c r="K40" s="261">
        <f>J40-I40</f>
        <v>-45</v>
      </c>
      <c r="L40" s="251"/>
      <c r="M40" s="192" t="s">
        <v>66</v>
      </c>
      <c r="N40" s="237">
        <v>47</v>
      </c>
      <c r="O40" s="237">
        <v>39</v>
      </c>
      <c r="P40" s="273">
        <f t="shared" si="0"/>
        <v>-8</v>
      </c>
      <c r="Q40" s="237">
        <v>1</v>
      </c>
      <c r="R40" s="237">
        <v>1</v>
      </c>
      <c r="S40" s="278" t="s">
        <v>369</v>
      </c>
      <c r="T40" s="237">
        <v>73</v>
      </c>
      <c r="U40" s="237">
        <v>55</v>
      </c>
      <c r="V40" s="273">
        <f t="shared" si="2"/>
        <v>-18</v>
      </c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</row>
    <row r="41" spans="1:42" ht="20.25" customHeight="1">
      <c r="A41" s="641"/>
      <c r="B41" s="197" t="s">
        <v>204</v>
      </c>
      <c r="C41" s="259">
        <v>848</v>
      </c>
      <c r="D41" s="259">
        <v>831</v>
      </c>
      <c r="E41" s="261">
        <f>D41-C41</f>
        <v>-17</v>
      </c>
      <c r="F41" s="260">
        <v>17</v>
      </c>
      <c r="G41" s="260">
        <v>22</v>
      </c>
      <c r="H41" s="261">
        <f>G41-F41</f>
        <v>5</v>
      </c>
      <c r="I41" s="260">
        <v>1128</v>
      </c>
      <c r="J41" s="206">
        <v>1124</v>
      </c>
      <c r="K41" s="261">
        <f>J41-I41</f>
        <v>-4</v>
      </c>
      <c r="L41" s="251"/>
      <c r="M41" s="192" t="s">
        <v>67</v>
      </c>
      <c r="N41" s="237">
        <v>32</v>
      </c>
      <c r="O41" s="237">
        <v>27</v>
      </c>
      <c r="P41" s="273">
        <f t="shared" si="0"/>
        <v>-5</v>
      </c>
      <c r="Q41" s="237">
        <v>2</v>
      </c>
      <c r="R41" s="237">
        <v>1</v>
      </c>
      <c r="S41" s="273">
        <f t="shared" si="1"/>
        <v>-1</v>
      </c>
      <c r="T41" s="237">
        <v>37</v>
      </c>
      <c r="U41" s="237">
        <v>42</v>
      </c>
      <c r="V41" s="273">
        <f t="shared" si="2"/>
        <v>5</v>
      </c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</row>
    <row r="42" spans="1:42" ht="20.25" customHeight="1">
      <c r="A42" s="641"/>
      <c r="B42" s="197" t="s">
        <v>205</v>
      </c>
      <c r="C42" s="259">
        <v>1052</v>
      </c>
      <c r="D42" s="259">
        <v>1008</v>
      </c>
      <c r="E42" s="261">
        <f>D42-C42</f>
        <v>-44</v>
      </c>
      <c r="F42" s="260">
        <v>8</v>
      </c>
      <c r="G42" s="260">
        <v>11</v>
      </c>
      <c r="H42" s="261">
        <f>G42-F42</f>
        <v>3</v>
      </c>
      <c r="I42" s="260">
        <v>1374</v>
      </c>
      <c r="J42" s="206">
        <v>1347</v>
      </c>
      <c r="K42" s="261">
        <f>J42-I42</f>
        <v>-27</v>
      </c>
      <c r="L42" s="251"/>
      <c r="M42" s="192" t="s">
        <v>68</v>
      </c>
      <c r="N42" s="237">
        <v>18</v>
      </c>
      <c r="O42" s="237">
        <v>26</v>
      </c>
      <c r="P42" s="273">
        <f t="shared" si="0"/>
        <v>8</v>
      </c>
      <c r="Q42" s="277" t="s">
        <v>369</v>
      </c>
      <c r="R42" s="277" t="s">
        <v>369</v>
      </c>
      <c r="S42" s="278" t="s">
        <v>369</v>
      </c>
      <c r="T42" s="237">
        <v>18</v>
      </c>
      <c r="U42" s="237">
        <v>35</v>
      </c>
      <c r="V42" s="273">
        <f t="shared" si="2"/>
        <v>17</v>
      </c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</row>
    <row r="43" spans="1:42" ht="20.25" customHeight="1">
      <c r="A43" s="641"/>
      <c r="B43" s="257" t="s">
        <v>273</v>
      </c>
      <c r="C43" s="259">
        <v>34</v>
      </c>
      <c r="D43" s="259">
        <v>29</v>
      </c>
      <c r="E43" s="261">
        <f>D43-C43</f>
        <v>-5</v>
      </c>
      <c r="F43" s="260">
        <v>1</v>
      </c>
      <c r="G43" s="260">
        <v>2</v>
      </c>
      <c r="H43" s="261">
        <f>G43-F43</f>
        <v>1</v>
      </c>
      <c r="I43" s="260">
        <v>61</v>
      </c>
      <c r="J43" s="206">
        <v>47</v>
      </c>
      <c r="K43" s="261">
        <f>J43-I43</f>
        <v>-14</v>
      </c>
      <c r="L43" s="251"/>
      <c r="M43" s="192" t="s">
        <v>69</v>
      </c>
      <c r="N43" s="237">
        <v>42</v>
      </c>
      <c r="O43" s="237">
        <v>36</v>
      </c>
      <c r="P43" s="273">
        <f t="shared" si="0"/>
        <v>-6</v>
      </c>
      <c r="Q43" s="237">
        <v>2</v>
      </c>
      <c r="R43" s="237">
        <v>1</v>
      </c>
      <c r="S43" s="273">
        <f t="shared" si="1"/>
        <v>-1</v>
      </c>
      <c r="T43" s="237">
        <v>65</v>
      </c>
      <c r="U43" s="237">
        <v>52</v>
      </c>
      <c r="V43" s="273">
        <f t="shared" si="2"/>
        <v>-13</v>
      </c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</row>
    <row r="44" spans="1:42" ht="20.25" customHeight="1">
      <c r="A44" s="100"/>
      <c r="B44" s="101"/>
      <c r="C44" s="258"/>
      <c r="D44" s="258"/>
      <c r="E44" s="261"/>
      <c r="F44" s="206"/>
      <c r="G44" s="206"/>
      <c r="H44" s="261"/>
      <c r="I44" s="206"/>
      <c r="J44" s="206"/>
      <c r="K44" s="261"/>
      <c r="L44" s="251"/>
      <c r="M44" s="192" t="s">
        <v>70</v>
      </c>
      <c r="N44" s="237">
        <v>22</v>
      </c>
      <c r="O44" s="237">
        <v>23</v>
      </c>
      <c r="P44" s="273">
        <f t="shared" si="0"/>
        <v>1</v>
      </c>
      <c r="Q44" s="277" t="s">
        <v>369</v>
      </c>
      <c r="R44" s="277" t="s">
        <v>369</v>
      </c>
      <c r="S44" s="278" t="s">
        <v>369</v>
      </c>
      <c r="T44" s="237">
        <v>31</v>
      </c>
      <c r="U44" s="237">
        <v>29</v>
      </c>
      <c r="V44" s="273">
        <f t="shared" si="2"/>
        <v>-2</v>
      </c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</row>
    <row r="45" spans="1:42" ht="20.25" customHeight="1">
      <c r="A45" s="598" t="s">
        <v>76</v>
      </c>
      <c r="B45" s="639"/>
      <c r="C45" s="208">
        <v>2064</v>
      </c>
      <c r="D45" s="207">
        <v>1910</v>
      </c>
      <c r="E45" s="261">
        <f>D45-C45</f>
        <v>-154</v>
      </c>
      <c r="F45" s="207">
        <v>12</v>
      </c>
      <c r="G45" s="207">
        <v>13</v>
      </c>
      <c r="H45" s="261">
        <f>G45-F45</f>
        <v>1</v>
      </c>
      <c r="I45" s="207">
        <v>2592</v>
      </c>
      <c r="J45" s="207">
        <v>2448</v>
      </c>
      <c r="K45" s="261">
        <f>J45-I45</f>
        <v>-144</v>
      </c>
      <c r="L45" s="251"/>
      <c r="M45" s="192" t="s">
        <v>71</v>
      </c>
      <c r="N45" s="237">
        <v>5</v>
      </c>
      <c r="O45" s="237">
        <v>4</v>
      </c>
      <c r="P45" s="273">
        <f t="shared" si="0"/>
        <v>-1</v>
      </c>
      <c r="Q45" s="277" t="s">
        <v>369</v>
      </c>
      <c r="R45" s="237">
        <v>1</v>
      </c>
      <c r="S45" s="273">
        <v>1</v>
      </c>
      <c r="T45" s="237">
        <v>5</v>
      </c>
      <c r="U45" s="237">
        <v>5</v>
      </c>
      <c r="V45" s="278" t="s">
        <v>369</v>
      </c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</row>
    <row r="46" spans="1:42" ht="20.25" customHeight="1">
      <c r="A46" s="598" t="s">
        <v>530</v>
      </c>
      <c r="B46" s="639"/>
      <c r="C46" s="208">
        <v>361</v>
      </c>
      <c r="D46" s="207">
        <v>327</v>
      </c>
      <c r="E46" s="261">
        <f>D46-C46</f>
        <v>-34</v>
      </c>
      <c r="F46" s="207">
        <v>4</v>
      </c>
      <c r="G46" s="207">
        <v>7</v>
      </c>
      <c r="H46" s="261">
        <f>G46-F46</f>
        <v>3</v>
      </c>
      <c r="I46" s="207">
        <v>428</v>
      </c>
      <c r="J46" s="207">
        <v>390</v>
      </c>
      <c r="K46" s="261">
        <f>J46-I46</f>
        <v>-38</v>
      </c>
      <c r="L46" s="251"/>
      <c r="M46" s="192" t="s">
        <v>72</v>
      </c>
      <c r="N46" s="237">
        <v>22</v>
      </c>
      <c r="O46" s="237">
        <v>16</v>
      </c>
      <c r="P46" s="273">
        <f t="shared" si="0"/>
        <v>-6</v>
      </c>
      <c r="Q46" s="277" t="s">
        <v>369</v>
      </c>
      <c r="R46" s="237">
        <v>1</v>
      </c>
      <c r="S46" s="273">
        <v>1</v>
      </c>
      <c r="T46" s="237">
        <v>30</v>
      </c>
      <c r="U46" s="237">
        <v>21</v>
      </c>
      <c r="V46" s="273">
        <f t="shared" si="2"/>
        <v>-9</v>
      </c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</row>
    <row r="47" spans="1:42" ht="20.25" customHeight="1">
      <c r="A47" s="598" t="s">
        <v>12</v>
      </c>
      <c r="B47" s="639"/>
      <c r="C47" s="208">
        <v>66</v>
      </c>
      <c r="D47" s="207">
        <v>44</v>
      </c>
      <c r="E47" s="261">
        <f>D47-C47</f>
        <v>-22</v>
      </c>
      <c r="F47" s="207">
        <v>2</v>
      </c>
      <c r="G47" s="212" t="s">
        <v>369</v>
      </c>
      <c r="H47" s="261">
        <v>-2</v>
      </c>
      <c r="I47" s="207">
        <v>103</v>
      </c>
      <c r="J47" s="207">
        <v>59</v>
      </c>
      <c r="K47" s="261">
        <f>J47-I47</f>
        <v>-44</v>
      </c>
      <c r="L47" s="251"/>
      <c r="M47" s="192" t="s">
        <v>73</v>
      </c>
      <c r="N47" s="237">
        <v>31</v>
      </c>
      <c r="O47" s="237">
        <v>30</v>
      </c>
      <c r="P47" s="273">
        <f t="shared" si="0"/>
        <v>-1</v>
      </c>
      <c r="Q47" s="237">
        <v>3</v>
      </c>
      <c r="R47" s="277" t="s">
        <v>369</v>
      </c>
      <c r="S47" s="273">
        <v>-3</v>
      </c>
      <c r="T47" s="237">
        <v>40</v>
      </c>
      <c r="U47" s="237">
        <v>44</v>
      </c>
      <c r="V47" s="273">
        <f t="shared" si="2"/>
        <v>4</v>
      </c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</row>
    <row r="48" spans="1:42" ht="20.25" customHeight="1">
      <c r="A48" s="646"/>
      <c r="B48" s="364"/>
      <c r="C48" s="207"/>
      <c r="D48" s="207"/>
      <c r="E48" s="261"/>
      <c r="F48" s="207"/>
      <c r="G48" s="207"/>
      <c r="H48" s="261"/>
      <c r="I48" s="207"/>
      <c r="J48" s="207"/>
      <c r="K48" s="261"/>
      <c r="L48" s="251"/>
      <c r="M48" s="192" t="s">
        <v>74</v>
      </c>
      <c r="N48" s="237">
        <v>24</v>
      </c>
      <c r="O48" s="237">
        <v>15</v>
      </c>
      <c r="P48" s="273">
        <f t="shared" si="0"/>
        <v>-9</v>
      </c>
      <c r="Q48" s="277" t="s">
        <v>369</v>
      </c>
      <c r="R48" s="237">
        <v>2</v>
      </c>
      <c r="S48" s="273">
        <v>2</v>
      </c>
      <c r="T48" s="237">
        <v>37</v>
      </c>
      <c r="U48" s="237">
        <v>29</v>
      </c>
      <c r="V48" s="273">
        <f t="shared" si="2"/>
        <v>-8</v>
      </c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</row>
    <row r="49" spans="1:42" ht="20.25" customHeight="1">
      <c r="A49" s="600" t="s">
        <v>206</v>
      </c>
      <c r="B49" s="609"/>
      <c r="C49" s="259">
        <v>32</v>
      </c>
      <c r="D49" s="259">
        <v>21</v>
      </c>
      <c r="E49" s="261">
        <f>D49-C49</f>
        <v>-11</v>
      </c>
      <c r="F49" s="276" t="s">
        <v>369</v>
      </c>
      <c r="G49" s="259">
        <v>1</v>
      </c>
      <c r="H49" s="261">
        <v>1</v>
      </c>
      <c r="I49" s="259">
        <v>52</v>
      </c>
      <c r="J49" s="259">
        <v>32</v>
      </c>
      <c r="K49" s="261">
        <f>J49-I49</f>
        <v>-20</v>
      </c>
      <c r="L49" s="251"/>
      <c r="M49" s="192" t="s">
        <v>75</v>
      </c>
      <c r="N49" s="237">
        <v>58</v>
      </c>
      <c r="O49" s="237">
        <v>47</v>
      </c>
      <c r="P49" s="273">
        <f t="shared" si="0"/>
        <v>-11</v>
      </c>
      <c r="Q49" s="237">
        <v>2</v>
      </c>
      <c r="R49" s="237">
        <v>2</v>
      </c>
      <c r="S49" s="278" t="s">
        <v>369</v>
      </c>
      <c r="T49" s="237">
        <v>75</v>
      </c>
      <c r="U49" s="237">
        <v>57</v>
      </c>
      <c r="V49" s="273">
        <f t="shared" si="2"/>
        <v>-18</v>
      </c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</row>
    <row r="50" spans="1:42" ht="20.25" customHeight="1">
      <c r="A50" s="637"/>
      <c r="B50" s="638"/>
      <c r="C50" s="253"/>
      <c r="D50" s="253"/>
      <c r="E50" s="246"/>
      <c r="F50" s="253"/>
      <c r="G50" s="253"/>
      <c r="H50" s="254"/>
      <c r="I50" s="253"/>
      <c r="J50" s="253"/>
      <c r="K50" s="254"/>
      <c r="L50" s="251"/>
      <c r="M50" s="192" t="s">
        <v>77</v>
      </c>
      <c r="N50" s="237">
        <v>15</v>
      </c>
      <c r="O50" s="237">
        <v>10</v>
      </c>
      <c r="P50" s="273">
        <f t="shared" si="0"/>
        <v>-5</v>
      </c>
      <c r="Q50" s="277" t="s">
        <v>369</v>
      </c>
      <c r="R50" s="277" t="s">
        <v>369</v>
      </c>
      <c r="S50" s="278" t="s">
        <v>369</v>
      </c>
      <c r="T50" s="237">
        <v>19</v>
      </c>
      <c r="U50" s="237">
        <v>12</v>
      </c>
      <c r="V50" s="273">
        <f t="shared" si="2"/>
        <v>-7</v>
      </c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</row>
    <row r="51" spans="1:42" ht="20.25" customHeight="1">
      <c r="A51" s="241"/>
      <c r="C51" s="202"/>
      <c r="D51" s="202"/>
      <c r="E51" s="202"/>
      <c r="F51" s="202"/>
      <c r="G51" s="202"/>
      <c r="H51" s="202"/>
      <c r="I51" s="202"/>
      <c r="J51" s="202"/>
      <c r="K51" s="255"/>
      <c r="L51" s="251"/>
      <c r="M51" s="192" t="s">
        <v>78</v>
      </c>
      <c r="N51" s="237">
        <v>30</v>
      </c>
      <c r="O51" s="237">
        <v>29</v>
      </c>
      <c r="P51" s="273">
        <f t="shared" si="0"/>
        <v>-1</v>
      </c>
      <c r="Q51" s="237">
        <v>1</v>
      </c>
      <c r="R51" s="237">
        <v>1</v>
      </c>
      <c r="S51" s="278" t="s">
        <v>369</v>
      </c>
      <c r="T51" s="237">
        <v>46</v>
      </c>
      <c r="U51" s="237">
        <v>33</v>
      </c>
      <c r="V51" s="273">
        <f t="shared" si="2"/>
        <v>-13</v>
      </c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</row>
    <row r="52" spans="2:42" ht="20.25" customHeight="1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51"/>
      <c r="M52" s="247" t="s">
        <v>79</v>
      </c>
      <c r="N52" s="237">
        <v>32</v>
      </c>
      <c r="O52" s="237">
        <v>21</v>
      </c>
      <c r="P52" s="273">
        <f t="shared" si="0"/>
        <v>-11</v>
      </c>
      <c r="Q52" s="279" t="s">
        <v>369</v>
      </c>
      <c r="R52" s="248">
        <v>1</v>
      </c>
      <c r="S52" s="274">
        <v>1</v>
      </c>
      <c r="T52" s="248">
        <v>52</v>
      </c>
      <c r="U52" s="248">
        <v>32</v>
      </c>
      <c r="V52" s="274">
        <f t="shared" si="2"/>
        <v>-20</v>
      </c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</row>
    <row r="53" spans="2:42" ht="20.25" customHeight="1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51"/>
      <c r="M53" s="186" t="s">
        <v>519</v>
      </c>
      <c r="N53" s="182"/>
      <c r="O53" s="182"/>
      <c r="P53" s="249"/>
      <c r="Q53" s="161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</row>
    <row r="54" spans="2:42" ht="20.25" customHeight="1"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51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</row>
    <row r="55" spans="2:42" ht="20.25" customHeight="1"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</row>
    <row r="56" spans="2:42" ht="20.25" customHeight="1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56"/>
      <c r="Q56" s="202"/>
      <c r="R56" s="202"/>
      <c r="S56" s="256"/>
      <c r="T56" s="202"/>
      <c r="U56" s="202"/>
      <c r="V56" s="256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</row>
    <row r="57" spans="2:42" ht="20.25" customHeight="1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56"/>
      <c r="Q57" s="202"/>
      <c r="R57" s="202"/>
      <c r="S57" s="256"/>
      <c r="T57" s="202"/>
      <c r="U57" s="202"/>
      <c r="V57" s="256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</row>
    <row r="58" spans="2:42" ht="20.25" customHeight="1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56"/>
      <c r="Q58" s="202"/>
      <c r="R58" s="202"/>
      <c r="S58" s="256"/>
      <c r="T58" s="202"/>
      <c r="U58" s="202"/>
      <c r="V58" s="256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</row>
    <row r="59" spans="2:42" ht="20.25" customHeight="1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56"/>
      <c r="Q59" s="202"/>
      <c r="R59" s="202"/>
      <c r="S59" s="256"/>
      <c r="T59" s="202"/>
      <c r="U59" s="202"/>
      <c r="V59" s="256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</row>
    <row r="60" spans="2:42" ht="20.25" customHeight="1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56"/>
      <c r="Q60" s="202"/>
      <c r="R60" s="202"/>
      <c r="S60" s="256"/>
      <c r="T60" s="202"/>
      <c r="U60" s="202"/>
      <c r="V60" s="256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</row>
    <row r="61" spans="2:42" ht="20.25" customHeight="1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56"/>
      <c r="Q61" s="202"/>
      <c r="R61" s="202"/>
      <c r="S61" s="256"/>
      <c r="T61" s="202"/>
      <c r="U61" s="202"/>
      <c r="V61" s="256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</row>
    <row r="62" spans="2:42" ht="20.25" customHeight="1"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56"/>
      <c r="Q62" s="202"/>
      <c r="R62" s="202"/>
      <c r="S62" s="256"/>
      <c r="T62" s="202"/>
      <c r="U62" s="202"/>
      <c r="V62" s="256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</row>
    <row r="63" spans="2:42" ht="20.25" customHeight="1"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56"/>
      <c r="Q63" s="202"/>
      <c r="R63" s="202"/>
      <c r="S63" s="256"/>
      <c r="T63" s="202"/>
      <c r="U63" s="202"/>
      <c r="V63" s="256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</row>
    <row r="64" spans="2:42" ht="20.25" customHeight="1"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56"/>
      <c r="Q64" s="202"/>
      <c r="R64" s="202"/>
      <c r="S64" s="256"/>
      <c r="T64" s="202"/>
      <c r="U64" s="202"/>
      <c r="V64" s="256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</row>
    <row r="65" spans="2:42" ht="20.25" customHeight="1"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56"/>
      <c r="Q65" s="202"/>
      <c r="R65" s="202"/>
      <c r="S65" s="256"/>
      <c r="T65" s="202"/>
      <c r="U65" s="202"/>
      <c r="V65" s="256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</row>
    <row r="66" spans="2:42" ht="20.25" customHeight="1"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56"/>
      <c r="Q66" s="202"/>
      <c r="R66" s="202"/>
      <c r="S66" s="256"/>
      <c r="T66" s="202"/>
      <c r="U66" s="202"/>
      <c r="V66" s="256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</row>
    <row r="67" spans="2:42" ht="20.25" customHeight="1"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56"/>
      <c r="Q67" s="202"/>
      <c r="R67" s="202"/>
      <c r="S67" s="256"/>
      <c r="T67" s="202"/>
      <c r="U67" s="202"/>
      <c r="V67" s="256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</row>
    <row r="68" spans="2:42" ht="20.25" customHeight="1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56"/>
      <c r="Q68" s="202"/>
      <c r="R68" s="202"/>
      <c r="S68" s="256"/>
      <c r="T68" s="202"/>
      <c r="U68" s="202"/>
      <c r="V68" s="256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</row>
    <row r="69" spans="2:42" ht="20.25" customHeight="1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56"/>
      <c r="Q69" s="202"/>
      <c r="R69" s="202"/>
      <c r="S69" s="256"/>
      <c r="T69" s="202"/>
      <c r="U69" s="202"/>
      <c r="V69" s="256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</row>
    <row r="70" spans="2:42" ht="20.25" customHeight="1"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56"/>
      <c r="Q70" s="202"/>
      <c r="R70" s="202"/>
      <c r="S70" s="256"/>
      <c r="T70" s="202"/>
      <c r="U70" s="202"/>
      <c r="V70" s="256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</row>
    <row r="71" spans="2:42" ht="20.25" customHeight="1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56"/>
      <c r="Q71" s="202"/>
      <c r="R71" s="202"/>
      <c r="S71" s="256"/>
      <c r="T71" s="202"/>
      <c r="U71" s="202"/>
      <c r="V71" s="256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</row>
    <row r="72" spans="2:42" ht="20.2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56"/>
      <c r="Q72" s="202"/>
      <c r="R72" s="202"/>
      <c r="S72" s="256"/>
      <c r="T72" s="202"/>
      <c r="U72" s="202"/>
      <c r="V72" s="256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</row>
    <row r="73" spans="2:42" ht="20.2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56"/>
      <c r="Q73" s="202"/>
      <c r="R73" s="202"/>
      <c r="S73" s="256"/>
      <c r="T73" s="202"/>
      <c r="U73" s="202"/>
      <c r="V73" s="256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</row>
    <row r="74" spans="2:42" ht="20.25" customHeight="1"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56"/>
      <c r="Q74" s="202"/>
      <c r="R74" s="202"/>
      <c r="S74" s="256"/>
      <c r="T74" s="202"/>
      <c r="U74" s="202"/>
      <c r="V74" s="256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</row>
    <row r="75" spans="2:42" ht="20.25" customHeight="1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56"/>
      <c r="Q75" s="202"/>
      <c r="R75" s="202"/>
      <c r="S75" s="256"/>
      <c r="T75" s="202"/>
      <c r="U75" s="202"/>
      <c r="V75" s="256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</row>
    <row r="76" spans="2:42" ht="20.25" customHeight="1"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56"/>
      <c r="Q76" s="202"/>
      <c r="R76" s="202"/>
      <c r="S76" s="256"/>
      <c r="T76" s="202"/>
      <c r="U76" s="202"/>
      <c r="V76" s="256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</row>
    <row r="77" spans="2:42" ht="20.25" customHeight="1"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56"/>
      <c r="Q77" s="202"/>
      <c r="R77" s="202"/>
      <c r="S77" s="256"/>
      <c r="T77" s="202"/>
      <c r="U77" s="202"/>
      <c r="V77" s="256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</row>
    <row r="78" spans="2:42" ht="20.25" customHeight="1"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56"/>
      <c r="Q78" s="202"/>
      <c r="R78" s="202"/>
      <c r="S78" s="256"/>
      <c r="T78" s="202"/>
      <c r="U78" s="202"/>
      <c r="V78" s="256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</row>
    <row r="79" spans="2:42" ht="20.25" customHeight="1"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56"/>
      <c r="Q79" s="202"/>
      <c r="R79" s="202"/>
      <c r="S79" s="256"/>
      <c r="T79" s="202"/>
      <c r="U79" s="202"/>
      <c r="V79" s="256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</row>
    <row r="80" spans="2:42" ht="20.25" customHeight="1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56"/>
      <c r="Q80" s="202"/>
      <c r="R80" s="202"/>
      <c r="S80" s="256"/>
      <c r="T80" s="202"/>
      <c r="U80" s="202"/>
      <c r="V80" s="256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</row>
    <row r="81" spans="2:42" ht="20.25" customHeight="1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56"/>
      <c r="Q81" s="202"/>
      <c r="R81" s="202"/>
      <c r="S81" s="256"/>
      <c r="T81" s="202"/>
      <c r="U81" s="202"/>
      <c r="V81" s="256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</row>
    <row r="82" spans="2:42" ht="20.25" customHeight="1"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56"/>
      <c r="Q82" s="202"/>
      <c r="R82" s="202"/>
      <c r="S82" s="256"/>
      <c r="T82" s="202"/>
      <c r="U82" s="202"/>
      <c r="V82" s="256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  <c r="AJ82" s="202"/>
      <c r="AK82" s="202"/>
      <c r="AL82" s="202"/>
      <c r="AM82" s="202"/>
      <c r="AN82" s="202"/>
      <c r="AO82" s="202"/>
      <c r="AP82" s="202"/>
    </row>
    <row r="83" spans="2:42" ht="20.25" customHeight="1"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56"/>
      <c r="Q83" s="202"/>
      <c r="R83" s="202"/>
      <c r="S83" s="256"/>
      <c r="T83" s="202"/>
      <c r="U83" s="202"/>
      <c r="V83" s="256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</row>
    <row r="84" spans="2:42" ht="20.25" customHeight="1"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56"/>
      <c r="Q84" s="202"/>
      <c r="R84" s="202"/>
      <c r="S84" s="256"/>
      <c r="T84" s="202"/>
      <c r="U84" s="202"/>
      <c r="V84" s="256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</row>
    <row r="85" spans="10:42" ht="20.25" customHeight="1">
      <c r="J85" s="202"/>
      <c r="K85" s="202"/>
      <c r="L85" s="202"/>
      <c r="M85" s="202"/>
      <c r="N85" s="202"/>
      <c r="O85" s="202"/>
      <c r="P85" s="256"/>
      <c r="Q85" s="202"/>
      <c r="R85" s="202"/>
      <c r="S85" s="256"/>
      <c r="T85" s="202"/>
      <c r="U85" s="202"/>
      <c r="V85" s="256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</row>
    <row r="86" spans="10:42" ht="20.25" customHeight="1">
      <c r="J86" s="202"/>
      <c r="K86" s="202"/>
      <c r="L86" s="202"/>
      <c r="M86" s="202"/>
      <c r="N86" s="202"/>
      <c r="O86" s="202"/>
      <c r="P86" s="256"/>
      <c r="Q86" s="202"/>
      <c r="R86" s="202"/>
      <c r="S86" s="256"/>
      <c r="T86" s="202"/>
      <c r="U86" s="202"/>
      <c r="V86" s="256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</row>
    <row r="87" spans="10:42" ht="20.25" customHeight="1">
      <c r="J87" s="202"/>
      <c r="K87" s="202"/>
      <c r="L87" s="202"/>
      <c r="M87" s="202"/>
      <c r="N87" s="202"/>
      <c r="O87" s="202"/>
      <c r="P87" s="256"/>
      <c r="Q87" s="202"/>
      <c r="R87" s="202"/>
      <c r="S87" s="256"/>
      <c r="T87" s="202"/>
      <c r="U87" s="202"/>
      <c r="V87" s="256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</row>
    <row r="88" spans="10:42" ht="20.25" customHeight="1">
      <c r="J88" s="202"/>
      <c r="K88" s="202"/>
      <c r="L88" s="202"/>
      <c r="M88" s="202"/>
      <c r="N88" s="202"/>
      <c r="O88" s="202"/>
      <c r="P88" s="256"/>
      <c r="Q88" s="202"/>
      <c r="R88" s="202"/>
      <c r="S88" s="256"/>
      <c r="T88" s="202"/>
      <c r="U88" s="202"/>
      <c r="V88" s="256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</row>
    <row r="89" spans="10:42" ht="20.25" customHeight="1">
      <c r="J89" s="202"/>
      <c r="K89" s="202"/>
      <c r="L89" s="202"/>
      <c r="M89" s="202"/>
      <c r="N89" s="202"/>
      <c r="O89" s="202"/>
      <c r="P89" s="256"/>
      <c r="Q89" s="202"/>
      <c r="R89" s="202"/>
      <c r="S89" s="256"/>
      <c r="T89" s="202"/>
      <c r="U89" s="202"/>
      <c r="V89" s="256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</row>
    <row r="90" spans="10:42" ht="20.25" customHeight="1">
      <c r="J90" s="202"/>
      <c r="K90" s="202"/>
      <c r="L90" s="202"/>
      <c r="M90" s="202"/>
      <c r="N90" s="202"/>
      <c r="O90" s="202"/>
      <c r="P90" s="256"/>
      <c r="Q90" s="202"/>
      <c r="R90" s="202"/>
      <c r="S90" s="256"/>
      <c r="T90" s="202"/>
      <c r="U90" s="202"/>
      <c r="V90" s="256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</row>
    <row r="91" spans="10:42" ht="20.25" customHeight="1">
      <c r="J91" s="202"/>
      <c r="K91" s="202"/>
      <c r="L91" s="202"/>
      <c r="M91" s="202"/>
      <c r="N91" s="202"/>
      <c r="O91" s="202"/>
      <c r="P91" s="256"/>
      <c r="Q91" s="202"/>
      <c r="R91" s="202"/>
      <c r="S91" s="256"/>
      <c r="T91" s="202"/>
      <c r="U91" s="202"/>
      <c r="V91" s="256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</row>
    <row r="92" spans="10:42" ht="20.25" customHeight="1">
      <c r="J92" s="202"/>
      <c r="K92" s="202"/>
      <c r="L92" s="202"/>
      <c r="M92" s="202"/>
      <c r="N92" s="202"/>
      <c r="O92" s="202"/>
      <c r="P92" s="256"/>
      <c r="Q92" s="202"/>
      <c r="R92" s="202"/>
      <c r="S92" s="256"/>
      <c r="T92" s="202"/>
      <c r="U92" s="202"/>
      <c r="V92" s="256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</row>
    <row r="93" spans="10:42" ht="20.25" customHeight="1">
      <c r="J93" s="202"/>
      <c r="K93" s="202"/>
      <c r="L93" s="202"/>
      <c r="M93" s="202"/>
      <c r="N93" s="202"/>
      <c r="O93" s="202"/>
      <c r="P93" s="256"/>
      <c r="Q93" s="202"/>
      <c r="R93" s="202"/>
      <c r="S93" s="256"/>
      <c r="T93" s="202"/>
      <c r="U93" s="202"/>
      <c r="V93" s="256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</row>
    <row r="94" spans="10:42" ht="20.25" customHeight="1">
      <c r="J94" s="202"/>
      <c r="K94" s="202"/>
      <c r="L94" s="202"/>
      <c r="M94" s="202"/>
      <c r="N94" s="202"/>
      <c r="O94" s="202"/>
      <c r="P94" s="256"/>
      <c r="Q94" s="202"/>
      <c r="R94" s="202"/>
      <c r="S94" s="256"/>
      <c r="T94" s="202"/>
      <c r="U94" s="202"/>
      <c r="V94" s="256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</row>
    <row r="95" spans="10:42" ht="20.25" customHeight="1">
      <c r="J95" s="202"/>
      <c r="K95" s="202"/>
      <c r="L95" s="202"/>
      <c r="M95" s="202"/>
      <c r="N95" s="202"/>
      <c r="O95" s="202"/>
      <c r="P95" s="256"/>
      <c r="Q95" s="202"/>
      <c r="R95" s="202"/>
      <c r="S95" s="256"/>
      <c r="T95" s="202"/>
      <c r="U95" s="202"/>
      <c r="V95" s="256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</row>
    <row r="96" spans="10:42" ht="20.25" customHeight="1">
      <c r="J96" s="202"/>
      <c r="K96" s="202"/>
      <c r="L96" s="202"/>
      <c r="M96" s="202"/>
      <c r="N96" s="202"/>
      <c r="O96" s="202"/>
      <c r="P96" s="256"/>
      <c r="Q96" s="202"/>
      <c r="R96" s="202"/>
      <c r="S96" s="256"/>
      <c r="T96" s="202"/>
      <c r="U96" s="202"/>
      <c r="V96" s="256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</row>
    <row r="97" spans="10:42" ht="20.25" customHeight="1">
      <c r="J97" s="202"/>
      <c r="K97" s="202"/>
      <c r="L97" s="202"/>
      <c r="M97" s="202"/>
      <c r="N97" s="202"/>
      <c r="O97" s="202"/>
      <c r="P97" s="256"/>
      <c r="Q97" s="202"/>
      <c r="R97" s="202"/>
      <c r="S97" s="256"/>
      <c r="T97" s="202"/>
      <c r="U97" s="202"/>
      <c r="V97" s="256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  <c r="AJ97" s="202"/>
      <c r="AK97" s="202"/>
      <c r="AL97" s="202"/>
      <c r="AM97" s="202"/>
      <c r="AN97" s="202"/>
      <c r="AO97" s="202"/>
      <c r="AP97" s="202"/>
    </row>
    <row r="98" spans="10:42" ht="20.25" customHeight="1">
      <c r="J98" s="202"/>
      <c r="K98" s="202"/>
      <c r="L98" s="202"/>
      <c r="M98" s="202"/>
      <c r="N98" s="202"/>
      <c r="O98" s="202"/>
      <c r="P98" s="256"/>
      <c r="Q98" s="202"/>
      <c r="R98" s="202"/>
      <c r="S98" s="256"/>
      <c r="T98" s="202"/>
      <c r="U98" s="202"/>
      <c r="V98" s="256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</row>
    <row r="99" spans="12:42" ht="20.25" customHeight="1">
      <c r="L99" s="202"/>
      <c r="M99" s="202"/>
      <c r="N99" s="202"/>
      <c r="O99" s="202"/>
      <c r="P99" s="256"/>
      <c r="Q99" s="202"/>
      <c r="R99" s="202"/>
      <c r="S99" s="256"/>
      <c r="T99" s="202"/>
      <c r="U99" s="202"/>
      <c r="V99" s="256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</row>
    <row r="100" spans="12:42" ht="20.25" customHeight="1">
      <c r="L100" s="202"/>
      <c r="M100" s="202"/>
      <c r="N100" s="202"/>
      <c r="O100" s="202"/>
      <c r="P100" s="256"/>
      <c r="Q100" s="202"/>
      <c r="R100" s="202"/>
      <c r="S100" s="256"/>
      <c r="T100" s="202"/>
      <c r="U100" s="202"/>
      <c r="V100" s="256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  <c r="AJ100" s="202"/>
      <c r="AK100" s="202"/>
      <c r="AL100" s="202"/>
      <c r="AM100" s="202"/>
      <c r="AN100" s="202"/>
      <c r="AO100" s="202"/>
      <c r="AP100" s="202"/>
    </row>
    <row r="101" spans="12:42" ht="20.25" customHeight="1">
      <c r="L101" s="202"/>
      <c r="M101" s="202"/>
      <c r="N101" s="202"/>
      <c r="O101" s="202"/>
      <c r="P101" s="256"/>
      <c r="Q101" s="202"/>
      <c r="R101" s="202"/>
      <c r="S101" s="256"/>
      <c r="T101" s="202"/>
      <c r="U101" s="202"/>
      <c r="V101" s="256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</row>
    <row r="102" spans="12:42" ht="20.25" customHeight="1">
      <c r="L102" s="202"/>
      <c r="M102" s="202"/>
      <c r="N102" s="202"/>
      <c r="O102" s="202"/>
      <c r="P102" s="256"/>
      <c r="Q102" s="202"/>
      <c r="R102" s="202"/>
      <c r="S102" s="256"/>
      <c r="T102" s="202"/>
      <c r="U102" s="202"/>
      <c r="V102" s="256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</row>
    <row r="103" spans="12:42" ht="20.25" customHeight="1">
      <c r="L103" s="202"/>
      <c r="M103" s="202"/>
      <c r="N103" s="202"/>
      <c r="O103" s="202"/>
      <c r="P103" s="256"/>
      <c r="Q103" s="202"/>
      <c r="R103" s="202"/>
      <c r="S103" s="256"/>
      <c r="T103" s="202"/>
      <c r="U103" s="202"/>
      <c r="V103" s="256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</row>
    <row r="104" spans="12:42" ht="20.25" customHeight="1">
      <c r="L104" s="202"/>
      <c r="M104" s="202"/>
      <c r="N104" s="202"/>
      <c r="O104" s="202"/>
      <c r="P104" s="256"/>
      <c r="Q104" s="202"/>
      <c r="R104" s="202"/>
      <c r="S104" s="256"/>
      <c r="T104" s="202"/>
      <c r="U104" s="202"/>
      <c r="V104" s="256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</row>
    <row r="105" spans="12:42" ht="20.25" customHeight="1">
      <c r="L105" s="202"/>
      <c r="M105" s="202"/>
      <c r="N105" s="202"/>
      <c r="O105" s="202"/>
      <c r="P105" s="256"/>
      <c r="Q105" s="202"/>
      <c r="R105" s="202"/>
      <c r="S105" s="256"/>
      <c r="T105" s="202"/>
      <c r="U105" s="202"/>
      <c r="V105" s="256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</row>
    <row r="106" spans="12:42" ht="20.25" customHeight="1">
      <c r="L106" s="202"/>
      <c r="M106" s="202"/>
      <c r="N106" s="202"/>
      <c r="O106" s="202"/>
      <c r="P106" s="256"/>
      <c r="Q106" s="202"/>
      <c r="R106" s="202"/>
      <c r="S106" s="256"/>
      <c r="T106" s="202"/>
      <c r="U106" s="202"/>
      <c r="V106" s="256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</row>
    <row r="107" spans="12:42" ht="20.25" customHeight="1">
      <c r="L107" s="202"/>
      <c r="M107" s="202"/>
      <c r="N107" s="202"/>
      <c r="O107" s="202"/>
      <c r="P107" s="256"/>
      <c r="Q107" s="202"/>
      <c r="R107" s="202"/>
      <c r="S107" s="256"/>
      <c r="T107" s="202"/>
      <c r="U107" s="202"/>
      <c r="V107" s="256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</row>
    <row r="108" spans="12:42" ht="20.25" customHeight="1">
      <c r="L108" s="202"/>
      <c r="M108" s="202"/>
      <c r="N108" s="202"/>
      <c r="O108" s="202"/>
      <c r="P108" s="256"/>
      <c r="Q108" s="202"/>
      <c r="R108" s="202"/>
      <c r="S108" s="256"/>
      <c r="T108" s="202"/>
      <c r="U108" s="202"/>
      <c r="V108" s="256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</row>
    <row r="109" spans="12:42" ht="20.25" customHeight="1">
      <c r="L109" s="202"/>
      <c r="M109" s="202"/>
      <c r="N109" s="202"/>
      <c r="O109" s="202"/>
      <c r="P109" s="256"/>
      <c r="Q109" s="202"/>
      <c r="R109" s="202"/>
      <c r="S109" s="256"/>
      <c r="T109" s="202"/>
      <c r="U109" s="202"/>
      <c r="V109" s="256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</row>
  </sheetData>
  <sheetProtection/>
  <mergeCells count="46">
    <mergeCell ref="A23:K23"/>
    <mergeCell ref="I10:J10"/>
    <mergeCell ref="A14:B14"/>
    <mergeCell ref="A15:B15"/>
    <mergeCell ref="A12:B12"/>
    <mergeCell ref="I12:J12"/>
    <mergeCell ref="A16:B16"/>
    <mergeCell ref="I15:J15"/>
    <mergeCell ref="I16:J16"/>
    <mergeCell ref="A10:B10"/>
    <mergeCell ref="A11:B11"/>
    <mergeCell ref="F10:G10"/>
    <mergeCell ref="C7:C9"/>
    <mergeCell ref="D7:D9"/>
    <mergeCell ref="E7:E9"/>
    <mergeCell ref="F8:G9"/>
    <mergeCell ref="A47:B47"/>
    <mergeCell ref="A49:B49"/>
    <mergeCell ref="K8:K9"/>
    <mergeCell ref="A48:B48"/>
    <mergeCell ref="C25:E25"/>
    <mergeCell ref="F25:H25"/>
    <mergeCell ref="A25:B26"/>
    <mergeCell ref="A27:B27"/>
    <mergeCell ref="I25:K25"/>
    <mergeCell ref="A29:A38"/>
    <mergeCell ref="M5:V5"/>
    <mergeCell ref="A3:K3"/>
    <mergeCell ref="A5:K5"/>
    <mergeCell ref="Q7:S7"/>
    <mergeCell ref="A50:B50"/>
    <mergeCell ref="A45:B45"/>
    <mergeCell ref="A46:B46"/>
    <mergeCell ref="A40:A43"/>
    <mergeCell ref="M7:M8"/>
    <mergeCell ref="I13:J13"/>
    <mergeCell ref="T7:V7"/>
    <mergeCell ref="N7:P7"/>
    <mergeCell ref="A7:B9"/>
    <mergeCell ref="I8:J9"/>
    <mergeCell ref="I14:J14"/>
    <mergeCell ref="F7:H7"/>
    <mergeCell ref="I7:K7"/>
    <mergeCell ref="H8:H9"/>
    <mergeCell ref="I11:J11"/>
    <mergeCell ref="A13:B1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12"/>
  <sheetViews>
    <sheetView zoomScalePageLayoutView="0" workbookViewId="0" topLeftCell="A37">
      <selection activeCell="A13" sqref="A13:B13"/>
    </sheetView>
  </sheetViews>
  <sheetFormatPr defaultColWidth="10.59765625" defaultRowHeight="15"/>
  <cols>
    <col min="1" max="1" width="5.8984375" style="75" customWidth="1"/>
    <col min="2" max="2" width="6.69921875" style="75" customWidth="1"/>
    <col min="3" max="3" width="3.09765625" style="75" customWidth="1"/>
    <col min="4" max="4" width="8.59765625" style="75" customWidth="1"/>
    <col min="5" max="5" width="2.19921875" style="75" customWidth="1"/>
    <col min="6" max="6" width="20.5" style="75" customWidth="1"/>
    <col min="7" max="7" width="11.69921875" style="75" customWidth="1"/>
    <col min="8" max="8" width="10.59765625" style="75" customWidth="1"/>
    <col min="9" max="9" width="10.59765625" style="282" customWidth="1"/>
    <col min="10" max="10" width="11.59765625" style="283" customWidth="1"/>
    <col min="11" max="11" width="10.59765625" style="75" customWidth="1"/>
    <col min="12" max="12" width="10.59765625" style="251" customWidth="1"/>
    <col min="13" max="13" width="10.59765625" style="75" customWidth="1"/>
    <col min="14" max="16" width="3.59765625" style="196" customWidth="1"/>
    <col min="17" max="17" width="9.69921875" style="196" customWidth="1"/>
    <col min="18" max="18" width="8" style="196" customWidth="1"/>
    <col min="19" max="19" width="8" style="284" customWidth="1"/>
    <col min="20" max="21" width="8" style="196" customWidth="1"/>
    <col min="22" max="22" width="8" style="284" customWidth="1"/>
    <col min="23" max="24" width="8" style="196" customWidth="1"/>
    <col min="25" max="25" width="8" style="284" customWidth="1"/>
    <col min="26" max="31" width="8" style="75" customWidth="1"/>
    <col min="32" max="32" width="8.59765625" style="75" customWidth="1"/>
    <col min="33" max="34" width="8" style="75" customWidth="1"/>
    <col min="35" max="35" width="8.09765625" style="75" customWidth="1"/>
    <col min="36" max="43" width="10.09765625" style="75" customWidth="1"/>
    <col min="44" max="16384" width="10.59765625" style="75" customWidth="1"/>
  </cols>
  <sheetData>
    <row r="1" spans="1:36" ht="19.5" customHeight="1">
      <c r="A1" s="1" t="s">
        <v>548</v>
      </c>
      <c r="Y1" s="75"/>
      <c r="AJ1" s="41" t="s">
        <v>549</v>
      </c>
    </row>
    <row r="2" spans="25:36" ht="19.5" customHeight="1">
      <c r="Y2" s="75"/>
      <c r="AJ2" s="250"/>
    </row>
    <row r="3" spans="1:43" ht="19.5" customHeight="1">
      <c r="A3" s="554" t="s">
        <v>563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N3" s="554" t="s">
        <v>576</v>
      </c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32" ht="18" customHeight="1" thickBot="1">
      <c r="A4" s="97"/>
      <c r="B4" s="97"/>
      <c r="C4" s="97"/>
      <c r="D4" s="97"/>
      <c r="E4" s="97"/>
      <c r="F4" s="97"/>
      <c r="J4" s="97"/>
      <c r="K4" s="285"/>
      <c r="L4" s="286"/>
      <c r="M4" s="202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02"/>
      <c r="AA4" s="202"/>
      <c r="AB4" s="202"/>
      <c r="AC4" s="202"/>
      <c r="AD4" s="202"/>
      <c r="AE4" s="202"/>
      <c r="AF4" s="202"/>
    </row>
    <row r="5" spans="1:33" ht="18.75" customHeight="1">
      <c r="A5" s="726" t="s">
        <v>564</v>
      </c>
      <c r="B5" s="508"/>
      <c r="C5" s="508"/>
      <c r="D5" s="508"/>
      <c r="E5" s="508"/>
      <c r="F5" s="509"/>
      <c r="G5" s="715" t="s">
        <v>562</v>
      </c>
      <c r="H5" s="551"/>
      <c r="I5" s="552"/>
      <c r="J5" s="724" t="s">
        <v>560</v>
      </c>
      <c r="K5" s="711" t="s">
        <v>561</v>
      </c>
      <c r="L5" s="334" t="s">
        <v>209</v>
      </c>
      <c r="M5" s="202"/>
      <c r="N5" s="716" t="s">
        <v>214</v>
      </c>
      <c r="O5" s="716"/>
      <c r="P5" s="717"/>
      <c r="Q5" s="706" t="s">
        <v>126</v>
      </c>
      <c r="R5" s="709" t="s">
        <v>575</v>
      </c>
      <c r="S5" s="534"/>
      <c r="T5" s="534"/>
      <c r="U5" s="534"/>
      <c r="V5" s="534"/>
      <c r="W5" s="534"/>
      <c r="X5" s="534"/>
      <c r="Y5" s="534"/>
      <c r="Z5" s="710"/>
      <c r="AA5" s="706" t="s">
        <v>204</v>
      </c>
      <c r="AB5" s="706" t="s">
        <v>272</v>
      </c>
      <c r="AC5" s="706" t="s">
        <v>207</v>
      </c>
      <c r="AD5" s="706" t="s">
        <v>215</v>
      </c>
      <c r="AE5" s="703" t="s">
        <v>216</v>
      </c>
      <c r="AF5" s="703" t="s">
        <v>130</v>
      </c>
      <c r="AG5" s="700" t="s">
        <v>206</v>
      </c>
    </row>
    <row r="6" spans="1:33" ht="18.75" customHeight="1">
      <c r="A6" s="510"/>
      <c r="B6" s="510"/>
      <c r="C6" s="510"/>
      <c r="D6" s="510"/>
      <c r="E6" s="510"/>
      <c r="F6" s="370"/>
      <c r="G6" s="335" t="s">
        <v>431</v>
      </c>
      <c r="H6" s="332" t="s">
        <v>542</v>
      </c>
      <c r="I6" s="333" t="s">
        <v>559</v>
      </c>
      <c r="J6" s="423"/>
      <c r="K6" s="712"/>
      <c r="L6" s="288" t="s">
        <v>210</v>
      </c>
      <c r="M6" s="202"/>
      <c r="N6" s="385"/>
      <c r="O6" s="385"/>
      <c r="P6" s="386"/>
      <c r="Q6" s="707"/>
      <c r="R6" s="349" t="s">
        <v>557</v>
      </c>
      <c r="S6" s="290">
        <v>157</v>
      </c>
      <c r="T6" s="290">
        <v>159</v>
      </c>
      <c r="U6" s="290">
        <v>160</v>
      </c>
      <c r="V6" s="290">
        <v>249</v>
      </c>
      <c r="W6" s="290">
        <v>304</v>
      </c>
      <c r="X6" s="290">
        <v>305</v>
      </c>
      <c r="Y6" s="290">
        <v>359</v>
      </c>
      <c r="Z6" s="290">
        <v>364</v>
      </c>
      <c r="AA6" s="707"/>
      <c r="AB6" s="707"/>
      <c r="AC6" s="707"/>
      <c r="AD6" s="707"/>
      <c r="AE6" s="704"/>
      <c r="AF6" s="704"/>
      <c r="AG6" s="701"/>
    </row>
    <row r="7" spans="2:33" ht="18.75" customHeight="1">
      <c r="B7" s="713" t="s">
        <v>80</v>
      </c>
      <c r="C7" s="713"/>
      <c r="D7" s="713"/>
      <c r="E7" s="713"/>
      <c r="F7" s="714"/>
      <c r="G7" s="270">
        <f>SUM(G9,G56)</f>
        <v>6163</v>
      </c>
      <c r="H7" s="270">
        <f>SUM(H9,H56)</f>
        <v>5720</v>
      </c>
      <c r="I7" s="325">
        <f>H7-G7</f>
        <v>-443</v>
      </c>
      <c r="J7" s="270">
        <f>SUM(J9,J56)</f>
        <v>92</v>
      </c>
      <c r="K7" s="270">
        <f>SUM(K9,K56)</f>
        <v>7551</v>
      </c>
      <c r="L7" s="326">
        <f>H7/H$7*100</f>
        <v>100</v>
      </c>
      <c r="M7" s="202"/>
      <c r="N7" s="385"/>
      <c r="O7" s="385"/>
      <c r="P7" s="386"/>
      <c r="Q7" s="707"/>
      <c r="R7" s="184"/>
      <c r="S7" s="291"/>
      <c r="T7" s="292"/>
      <c r="U7" s="292"/>
      <c r="V7" s="291"/>
      <c r="W7" s="292"/>
      <c r="X7" s="292"/>
      <c r="Y7" s="291"/>
      <c r="Z7" s="292"/>
      <c r="AA7" s="707"/>
      <c r="AB7" s="707"/>
      <c r="AC7" s="707"/>
      <c r="AD7" s="707"/>
      <c r="AE7" s="704"/>
      <c r="AF7" s="704"/>
      <c r="AG7" s="701"/>
    </row>
    <row r="8" spans="1:33" ht="18.75" customHeight="1">
      <c r="A8" s="324"/>
      <c r="B8" s="600"/>
      <c r="C8" s="600"/>
      <c r="D8" s="600"/>
      <c r="E8" s="600"/>
      <c r="F8" s="609"/>
      <c r="G8" s="178"/>
      <c r="H8" s="178"/>
      <c r="I8" s="73"/>
      <c r="J8" s="178"/>
      <c r="K8" s="234"/>
      <c r="L8" s="17"/>
      <c r="M8" s="202"/>
      <c r="N8" s="385"/>
      <c r="O8" s="385"/>
      <c r="P8" s="386"/>
      <c r="Q8" s="707"/>
      <c r="R8" s="293" t="s">
        <v>220</v>
      </c>
      <c r="S8" s="294" t="s">
        <v>220</v>
      </c>
      <c r="T8" s="294" t="s">
        <v>220</v>
      </c>
      <c r="U8" s="294" t="s">
        <v>220</v>
      </c>
      <c r="V8" s="294" t="s">
        <v>220</v>
      </c>
      <c r="W8" s="294" t="s">
        <v>220</v>
      </c>
      <c r="X8" s="294" t="s">
        <v>220</v>
      </c>
      <c r="Y8" s="294" t="s">
        <v>220</v>
      </c>
      <c r="Z8" s="294" t="s">
        <v>220</v>
      </c>
      <c r="AA8" s="707"/>
      <c r="AB8" s="707"/>
      <c r="AC8" s="707"/>
      <c r="AD8" s="707"/>
      <c r="AE8" s="704"/>
      <c r="AF8" s="704"/>
      <c r="AG8" s="701"/>
    </row>
    <row r="9" spans="1:33" ht="18.75" customHeight="1">
      <c r="A9" s="324"/>
      <c r="B9" s="598" t="s">
        <v>211</v>
      </c>
      <c r="C9" s="598"/>
      <c r="D9" s="598"/>
      <c r="E9" s="598"/>
      <c r="F9" s="603"/>
      <c r="G9" s="207">
        <f>SUM(G10:G55)</f>
        <v>6163</v>
      </c>
      <c r="H9" s="207">
        <f>SUM(H10:H55)</f>
        <v>5719</v>
      </c>
      <c r="I9" s="273">
        <f>H9-G9</f>
        <v>-444</v>
      </c>
      <c r="J9" s="207">
        <f>SUM(J10:J55)</f>
        <v>91</v>
      </c>
      <c r="K9" s="207">
        <f>SUM(K10:K83)</f>
        <v>7551</v>
      </c>
      <c r="L9" s="338">
        <f aca="true" t="shared" si="0" ref="L9:L55">H9/H$7*100</f>
        <v>99.98251748251748</v>
      </c>
      <c r="M9" s="202"/>
      <c r="N9" s="385"/>
      <c r="O9" s="385"/>
      <c r="P9" s="386"/>
      <c r="Q9" s="707"/>
      <c r="R9" s="293"/>
      <c r="S9" s="294"/>
      <c r="T9" s="294"/>
      <c r="U9" s="294"/>
      <c r="V9" s="294"/>
      <c r="W9" s="294"/>
      <c r="X9" s="294"/>
      <c r="Y9" s="294"/>
      <c r="Z9" s="294"/>
      <c r="AA9" s="707"/>
      <c r="AB9" s="707"/>
      <c r="AC9" s="707"/>
      <c r="AD9" s="707"/>
      <c r="AE9" s="704"/>
      <c r="AF9" s="704"/>
      <c r="AG9" s="701"/>
    </row>
    <row r="10" spans="1:33" ht="18.75" customHeight="1">
      <c r="A10" s="727" t="s">
        <v>552</v>
      </c>
      <c r="C10" s="189"/>
      <c r="D10" s="598" t="s">
        <v>212</v>
      </c>
      <c r="E10" s="693"/>
      <c r="F10" s="694"/>
      <c r="G10" s="237">
        <v>145</v>
      </c>
      <c r="H10" s="237">
        <v>162</v>
      </c>
      <c r="I10" s="273">
        <f aca="true" t="shared" si="1" ref="I10:I55">H10-G10</f>
        <v>17</v>
      </c>
      <c r="J10" s="207">
        <v>2</v>
      </c>
      <c r="K10" s="207">
        <v>278</v>
      </c>
      <c r="L10" s="338">
        <f t="shared" si="0"/>
        <v>2.832167832167832</v>
      </c>
      <c r="M10" s="202"/>
      <c r="N10" s="385"/>
      <c r="O10" s="385"/>
      <c r="P10" s="386"/>
      <c r="Q10" s="707"/>
      <c r="R10" s="289" t="s">
        <v>221</v>
      </c>
      <c r="S10" s="290" t="s">
        <v>221</v>
      </c>
      <c r="T10" s="290" t="s">
        <v>221</v>
      </c>
      <c r="U10" s="290" t="s">
        <v>221</v>
      </c>
      <c r="V10" s="290" t="s">
        <v>221</v>
      </c>
      <c r="W10" s="290" t="s">
        <v>221</v>
      </c>
      <c r="X10" s="290" t="s">
        <v>221</v>
      </c>
      <c r="Y10" s="290" t="s">
        <v>221</v>
      </c>
      <c r="Z10" s="290" t="s">
        <v>221</v>
      </c>
      <c r="AA10" s="707"/>
      <c r="AB10" s="707"/>
      <c r="AC10" s="707"/>
      <c r="AD10" s="707"/>
      <c r="AE10" s="704"/>
      <c r="AF10" s="704"/>
      <c r="AG10" s="701"/>
    </row>
    <row r="11" spans="1:33" ht="18.75" customHeight="1">
      <c r="A11" s="728"/>
      <c r="C11" s="189"/>
      <c r="D11" s="598" t="s">
        <v>284</v>
      </c>
      <c r="E11" s="693"/>
      <c r="F11" s="694"/>
      <c r="G11" s="277" t="s">
        <v>369</v>
      </c>
      <c r="H11" s="237">
        <v>1</v>
      </c>
      <c r="I11" s="273">
        <v>1</v>
      </c>
      <c r="J11" s="212" t="s">
        <v>369</v>
      </c>
      <c r="K11" s="207">
        <v>1</v>
      </c>
      <c r="L11" s="339" t="s">
        <v>369</v>
      </c>
      <c r="M11" s="202"/>
      <c r="N11" s="718"/>
      <c r="O11" s="718"/>
      <c r="P11" s="519"/>
      <c r="Q11" s="708"/>
      <c r="R11" s="295"/>
      <c r="S11" s="296"/>
      <c r="T11" s="295"/>
      <c r="U11" s="295"/>
      <c r="V11" s="296"/>
      <c r="W11" s="295"/>
      <c r="X11" s="295"/>
      <c r="Y11" s="296"/>
      <c r="Z11" s="297"/>
      <c r="AA11" s="708"/>
      <c r="AB11" s="708"/>
      <c r="AC11" s="708"/>
      <c r="AD11" s="708"/>
      <c r="AE11" s="705"/>
      <c r="AF11" s="705"/>
      <c r="AG11" s="702"/>
    </row>
    <row r="12" spans="1:16" ht="18.75" customHeight="1">
      <c r="A12" s="728"/>
      <c r="B12" s="723" t="s">
        <v>213</v>
      </c>
      <c r="C12" s="161"/>
      <c r="D12" s="600" t="s">
        <v>0</v>
      </c>
      <c r="E12" s="600"/>
      <c r="F12" s="609"/>
      <c r="G12" s="237">
        <v>65</v>
      </c>
      <c r="H12" s="237">
        <v>60</v>
      </c>
      <c r="I12" s="273">
        <f t="shared" si="1"/>
        <v>-5</v>
      </c>
      <c r="J12" s="207">
        <v>1</v>
      </c>
      <c r="K12" s="207">
        <v>100</v>
      </c>
      <c r="L12" s="338">
        <f t="shared" si="0"/>
        <v>1.048951048951049</v>
      </c>
      <c r="M12" s="202"/>
      <c r="P12" s="298"/>
    </row>
    <row r="13" spans="1:35" ht="18.75" customHeight="1">
      <c r="A13" s="728"/>
      <c r="B13" s="723"/>
      <c r="C13" s="161"/>
      <c r="D13" s="598" t="s">
        <v>285</v>
      </c>
      <c r="E13" s="598"/>
      <c r="F13" s="603"/>
      <c r="G13" s="237">
        <v>3</v>
      </c>
      <c r="H13" s="237">
        <v>7</v>
      </c>
      <c r="I13" s="273">
        <f t="shared" si="1"/>
        <v>4</v>
      </c>
      <c r="J13" s="212" t="s">
        <v>369</v>
      </c>
      <c r="K13" s="207">
        <v>8</v>
      </c>
      <c r="L13" s="338">
        <f t="shared" si="0"/>
        <v>0.12237762237762238</v>
      </c>
      <c r="M13" s="202"/>
      <c r="N13" s="682" t="s">
        <v>571</v>
      </c>
      <c r="O13" s="682"/>
      <c r="P13" s="683"/>
      <c r="Q13" s="344">
        <f>SUM(R13:AI13)</f>
        <v>5720</v>
      </c>
      <c r="R13" s="344">
        <f>SUM(R15:R26,R28:R39)</f>
        <v>579</v>
      </c>
      <c r="S13" s="344">
        <f aca="true" t="shared" si="2" ref="S13:AG13">SUM(S15:S26,S28:S39)</f>
        <v>290</v>
      </c>
      <c r="T13" s="344">
        <f t="shared" si="2"/>
        <v>303</v>
      </c>
      <c r="U13" s="344">
        <f t="shared" si="2"/>
        <v>34</v>
      </c>
      <c r="V13" s="344">
        <f t="shared" si="2"/>
        <v>294</v>
      </c>
      <c r="W13" s="344">
        <f t="shared" si="2"/>
        <v>10</v>
      </c>
      <c r="X13" s="344">
        <f t="shared" si="2"/>
        <v>19</v>
      </c>
      <c r="Y13" s="344">
        <f t="shared" si="2"/>
        <v>3</v>
      </c>
      <c r="Z13" s="344">
        <f t="shared" si="2"/>
        <v>18</v>
      </c>
      <c r="AA13" s="344">
        <f t="shared" si="2"/>
        <v>831</v>
      </c>
      <c r="AB13" s="344">
        <f t="shared" si="2"/>
        <v>29</v>
      </c>
      <c r="AC13" s="344">
        <f t="shared" si="2"/>
        <v>1008</v>
      </c>
      <c r="AD13" s="344">
        <f t="shared" si="2"/>
        <v>1910</v>
      </c>
      <c r="AE13" s="344">
        <f t="shared" si="2"/>
        <v>327</v>
      </c>
      <c r="AF13" s="344">
        <f t="shared" si="2"/>
        <v>44</v>
      </c>
      <c r="AG13" s="344">
        <f t="shared" si="2"/>
        <v>21</v>
      </c>
      <c r="AH13" s="281" t="s">
        <v>375</v>
      </c>
      <c r="AI13" s="281" t="s">
        <v>375</v>
      </c>
    </row>
    <row r="14" spans="1:33" ht="18.75" customHeight="1">
      <c r="A14" s="728"/>
      <c r="B14" s="723"/>
      <c r="C14" s="241"/>
      <c r="D14" s="598" t="s">
        <v>286</v>
      </c>
      <c r="E14" s="598"/>
      <c r="F14" s="603"/>
      <c r="G14" s="277" t="s">
        <v>369</v>
      </c>
      <c r="H14" s="277" t="s">
        <v>369</v>
      </c>
      <c r="I14" s="278" t="s">
        <v>369</v>
      </c>
      <c r="J14" s="212" t="s">
        <v>369</v>
      </c>
      <c r="K14" s="212" t="s">
        <v>369</v>
      </c>
      <c r="L14" s="339" t="s">
        <v>369</v>
      </c>
      <c r="M14" s="202"/>
      <c r="N14" s="299"/>
      <c r="O14" s="299"/>
      <c r="P14" s="300"/>
      <c r="Q14" s="28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2"/>
      <c r="AG14" s="302"/>
    </row>
    <row r="15" spans="1:33" ht="18.75" customHeight="1">
      <c r="A15" s="728"/>
      <c r="B15" s="723"/>
      <c r="C15" s="161"/>
      <c r="D15" s="598" t="s">
        <v>287</v>
      </c>
      <c r="E15" s="598"/>
      <c r="F15" s="603"/>
      <c r="G15" s="237">
        <v>4</v>
      </c>
      <c r="H15" s="237">
        <v>4</v>
      </c>
      <c r="I15" s="278" t="s">
        <v>369</v>
      </c>
      <c r="J15" s="212" t="s">
        <v>369</v>
      </c>
      <c r="K15" s="207">
        <v>6</v>
      </c>
      <c r="L15" s="338">
        <f t="shared" si="0"/>
        <v>0.06993006993006994</v>
      </c>
      <c r="M15" s="202"/>
      <c r="N15" s="299" t="s">
        <v>218</v>
      </c>
      <c r="O15" s="328" t="s">
        <v>217</v>
      </c>
      <c r="P15" s="300" t="s">
        <v>219</v>
      </c>
      <c r="Q15" s="259">
        <f aca="true" t="shared" si="3" ref="Q15:Q26">SUM(R15:AI15)</f>
        <v>73</v>
      </c>
      <c r="R15" s="259">
        <v>8</v>
      </c>
      <c r="S15" s="259">
        <v>8</v>
      </c>
      <c r="T15" s="259">
        <v>3</v>
      </c>
      <c r="U15" s="276" t="s">
        <v>369</v>
      </c>
      <c r="V15" s="259">
        <v>2</v>
      </c>
      <c r="W15" s="276" t="s">
        <v>369</v>
      </c>
      <c r="X15" s="259">
        <v>1</v>
      </c>
      <c r="Y15" s="276" t="s">
        <v>369</v>
      </c>
      <c r="Z15" s="259">
        <v>2</v>
      </c>
      <c r="AA15" s="259">
        <v>9</v>
      </c>
      <c r="AB15" s="276" t="s">
        <v>369</v>
      </c>
      <c r="AC15" s="259">
        <v>11</v>
      </c>
      <c r="AD15" s="259">
        <v>28</v>
      </c>
      <c r="AE15" s="259">
        <v>1</v>
      </c>
      <c r="AF15" s="276" t="s">
        <v>369</v>
      </c>
      <c r="AG15" s="350" t="s">
        <v>369</v>
      </c>
    </row>
    <row r="16" spans="1:33" ht="18.75" customHeight="1">
      <c r="A16" s="728"/>
      <c r="B16" s="598" t="s">
        <v>1</v>
      </c>
      <c r="C16" s="241"/>
      <c r="D16" s="598" t="s">
        <v>288</v>
      </c>
      <c r="E16" s="598"/>
      <c r="F16" s="603"/>
      <c r="G16" s="237">
        <v>100</v>
      </c>
      <c r="H16" s="237">
        <v>87</v>
      </c>
      <c r="I16" s="273">
        <f t="shared" si="1"/>
        <v>-13</v>
      </c>
      <c r="J16" s="207">
        <v>2</v>
      </c>
      <c r="K16" s="207">
        <v>97</v>
      </c>
      <c r="L16" s="338">
        <f t="shared" si="0"/>
        <v>1.520979020979021</v>
      </c>
      <c r="M16" s="202"/>
      <c r="N16" s="299">
        <v>1</v>
      </c>
      <c r="O16" s="328" t="s">
        <v>217</v>
      </c>
      <c r="P16" s="300">
        <v>2</v>
      </c>
      <c r="Q16" s="259">
        <f t="shared" si="3"/>
        <v>33</v>
      </c>
      <c r="R16" s="259">
        <v>7</v>
      </c>
      <c r="S16" s="259">
        <v>4</v>
      </c>
      <c r="T16" s="259">
        <v>1</v>
      </c>
      <c r="U16" s="276" t="s">
        <v>369</v>
      </c>
      <c r="V16" s="259">
        <v>1</v>
      </c>
      <c r="W16" s="276" t="s">
        <v>369</v>
      </c>
      <c r="X16" s="276" t="s">
        <v>369</v>
      </c>
      <c r="Y16" s="276" t="s">
        <v>369</v>
      </c>
      <c r="Z16" s="276" t="s">
        <v>369</v>
      </c>
      <c r="AA16" s="259">
        <v>5</v>
      </c>
      <c r="AB16" s="276" t="s">
        <v>369</v>
      </c>
      <c r="AC16" s="259">
        <v>4</v>
      </c>
      <c r="AD16" s="259">
        <v>10</v>
      </c>
      <c r="AE16" s="259">
        <v>1</v>
      </c>
      <c r="AF16" s="276" t="s">
        <v>369</v>
      </c>
      <c r="AG16" s="350" t="s">
        <v>369</v>
      </c>
    </row>
    <row r="17" spans="1:33" ht="18.75" customHeight="1">
      <c r="A17" s="728"/>
      <c r="B17" s="598"/>
      <c r="C17" s="241"/>
      <c r="D17" s="725" t="s">
        <v>565</v>
      </c>
      <c r="E17" s="598"/>
      <c r="F17" s="603"/>
      <c r="G17" s="237">
        <v>100</v>
      </c>
      <c r="H17" s="237">
        <v>129</v>
      </c>
      <c r="I17" s="273">
        <f t="shared" si="1"/>
        <v>29</v>
      </c>
      <c r="J17" s="207">
        <v>1</v>
      </c>
      <c r="K17" s="207">
        <v>166</v>
      </c>
      <c r="L17" s="338">
        <f t="shared" si="0"/>
        <v>2.2552447552447554</v>
      </c>
      <c r="M17" s="202"/>
      <c r="N17" s="299">
        <v>2</v>
      </c>
      <c r="O17" s="328" t="s">
        <v>217</v>
      </c>
      <c r="P17" s="300">
        <v>3</v>
      </c>
      <c r="Q17" s="259">
        <f t="shared" si="3"/>
        <v>47</v>
      </c>
      <c r="R17" s="259">
        <v>9</v>
      </c>
      <c r="S17" s="259">
        <v>3</v>
      </c>
      <c r="T17" s="259">
        <v>1</v>
      </c>
      <c r="U17" s="259">
        <v>1</v>
      </c>
      <c r="V17" s="259">
        <v>1</v>
      </c>
      <c r="W17" s="276" t="s">
        <v>369</v>
      </c>
      <c r="X17" s="276" t="s">
        <v>369</v>
      </c>
      <c r="Y17" s="276" t="s">
        <v>369</v>
      </c>
      <c r="Z17" s="259">
        <v>1</v>
      </c>
      <c r="AA17" s="259">
        <v>8</v>
      </c>
      <c r="AB17" s="276" t="s">
        <v>369</v>
      </c>
      <c r="AC17" s="259">
        <v>7</v>
      </c>
      <c r="AD17" s="259">
        <v>14</v>
      </c>
      <c r="AE17" s="259">
        <v>1</v>
      </c>
      <c r="AF17" s="276" t="s">
        <v>369</v>
      </c>
      <c r="AG17" s="258">
        <v>1</v>
      </c>
    </row>
    <row r="18" spans="1:33" ht="18.75" customHeight="1">
      <c r="A18" s="728"/>
      <c r="B18" s="189"/>
      <c r="C18" s="189"/>
      <c r="D18" s="598" t="s">
        <v>2</v>
      </c>
      <c r="E18" s="693"/>
      <c r="F18" s="694"/>
      <c r="G18" s="237">
        <v>169</v>
      </c>
      <c r="H18" s="237">
        <v>158</v>
      </c>
      <c r="I18" s="273">
        <f t="shared" si="1"/>
        <v>-11</v>
      </c>
      <c r="J18" s="212" t="s">
        <v>369</v>
      </c>
      <c r="K18" s="207">
        <v>229</v>
      </c>
      <c r="L18" s="338">
        <f t="shared" si="0"/>
        <v>2.762237762237762</v>
      </c>
      <c r="M18" s="202"/>
      <c r="N18" s="299">
        <v>3</v>
      </c>
      <c r="O18" s="328" t="s">
        <v>217</v>
      </c>
      <c r="P18" s="300">
        <v>4</v>
      </c>
      <c r="Q18" s="259">
        <f t="shared" si="3"/>
        <v>22</v>
      </c>
      <c r="R18" s="259">
        <v>4</v>
      </c>
      <c r="S18" s="259">
        <v>1</v>
      </c>
      <c r="T18" s="259">
        <v>3</v>
      </c>
      <c r="U18" s="276" t="s">
        <v>369</v>
      </c>
      <c r="V18" s="259">
        <v>1</v>
      </c>
      <c r="W18" s="276" t="s">
        <v>369</v>
      </c>
      <c r="X18" s="276" t="s">
        <v>369</v>
      </c>
      <c r="Y18" s="276" t="s">
        <v>369</v>
      </c>
      <c r="Z18" s="276" t="s">
        <v>369</v>
      </c>
      <c r="AA18" s="259">
        <v>2</v>
      </c>
      <c r="AB18" s="259">
        <v>1</v>
      </c>
      <c r="AC18" s="259">
        <v>4</v>
      </c>
      <c r="AD18" s="259">
        <v>6</v>
      </c>
      <c r="AE18" s="276" t="s">
        <v>369</v>
      </c>
      <c r="AF18" s="276" t="s">
        <v>369</v>
      </c>
      <c r="AG18" s="350" t="s">
        <v>369</v>
      </c>
    </row>
    <row r="19" spans="1:33" ht="18.75" customHeight="1">
      <c r="A19" s="728"/>
      <c r="B19" s="598" t="s">
        <v>3</v>
      </c>
      <c r="C19" s="241"/>
      <c r="D19" s="598" t="s">
        <v>289</v>
      </c>
      <c r="E19" s="598"/>
      <c r="F19" s="603"/>
      <c r="G19" s="237">
        <v>134</v>
      </c>
      <c r="H19" s="237">
        <v>132</v>
      </c>
      <c r="I19" s="273">
        <f t="shared" si="1"/>
        <v>-2</v>
      </c>
      <c r="J19" s="207">
        <v>9</v>
      </c>
      <c r="K19" s="207">
        <v>192</v>
      </c>
      <c r="L19" s="338">
        <f t="shared" si="0"/>
        <v>2.307692307692308</v>
      </c>
      <c r="M19" s="202"/>
      <c r="N19" s="299">
        <v>4</v>
      </c>
      <c r="O19" s="328" t="s">
        <v>217</v>
      </c>
      <c r="P19" s="300">
        <v>5</v>
      </c>
      <c r="Q19" s="259">
        <f t="shared" si="3"/>
        <v>28</v>
      </c>
      <c r="R19" s="259">
        <v>7</v>
      </c>
      <c r="S19" s="259">
        <v>1</v>
      </c>
      <c r="T19" s="259">
        <v>2</v>
      </c>
      <c r="U19" s="276" t="s">
        <v>369</v>
      </c>
      <c r="V19" s="259">
        <v>3</v>
      </c>
      <c r="W19" s="276" t="s">
        <v>369</v>
      </c>
      <c r="X19" s="276" t="s">
        <v>369</v>
      </c>
      <c r="Y19" s="276" t="s">
        <v>369</v>
      </c>
      <c r="Z19" s="276" t="s">
        <v>369</v>
      </c>
      <c r="AA19" s="259">
        <v>4</v>
      </c>
      <c r="AB19" s="259">
        <v>1</v>
      </c>
      <c r="AC19" s="259">
        <v>5</v>
      </c>
      <c r="AD19" s="259">
        <v>2</v>
      </c>
      <c r="AE19" s="259">
        <v>2</v>
      </c>
      <c r="AF19" s="258">
        <v>1</v>
      </c>
      <c r="AG19" s="350" t="s">
        <v>369</v>
      </c>
    </row>
    <row r="20" spans="1:33" ht="18.75" customHeight="1">
      <c r="A20" s="728"/>
      <c r="B20" s="598"/>
      <c r="C20" s="241"/>
      <c r="D20" s="598" t="s">
        <v>290</v>
      </c>
      <c r="E20" s="598"/>
      <c r="F20" s="603"/>
      <c r="G20" s="237">
        <v>13</v>
      </c>
      <c r="H20" s="237">
        <v>14</v>
      </c>
      <c r="I20" s="273">
        <f t="shared" si="1"/>
        <v>1</v>
      </c>
      <c r="J20" s="212" t="s">
        <v>369</v>
      </c>
      <c r="K20" s="207">
        <v>22</v>
      </c>
      <c r="L20" s="338">
        <f t="shared" si="0"/>
        <v>0.24475524475524477</v>
      </c>
      <c r="M20" s="202"/>
      <c r="N20" s="299">
        <v>5</v>
      </c>
      <c r="O20" s="328" t="s">
        <v>217</v>
      </c>
      <c r="P20" s="300">
        <v>6</v>
      </c>
      <c r="Q20" s="259">
        <f t="shared" si="3"/>
        <v>49</v>
      </c>
      <c r="R20" s="259">
        <v>12</v>
      </c>
      <c r="S20" s="259">
        <v>2</v>
      </c>
      <c r="T20" s="259">
        <v>2</v>
      </c>
      <c r="U20" s="276" t="s">
        <v>369</v>
      </c>
      <c r="V20" s="259">
        <v>5</v>
      </c>
      <c r="W20" s="259">
        <v>1</v>
      </c>
      <c r="X20" s="276" t="s">
        <v>369</v>
      </c>
      <c r="Y20" s="276" t="s">
        <v>369</v>
      </c>
      <c r="Z20" s="259">
        <v>1</v>
      </c>
      <c r="AA20" s="259">
        <v>9</v>
      </c>
      <c r="AB20" s="259">
        <v>1</v>
      </c>
      <c r="AC20" s="259">
        <v>5</v>
      </c>
      <c r="AD20" s="259">
        <v>7</v>
      </c>
      <c r="AE20" s="259">
        <v>2</v>
      </c>
      <c r="AF20" s="276" t="s">
        <v>369</v>
      </c>
      <c r="AG20" s="258">
        <v>2</v>
      </c>
    </row>
    <row r="21" spans="1:33" ht="18.75" customHeight="1">
      <c r="A21" s="728"/>
      <c r="C21" s="189"/>
      <c r="D21" s="598" t="s">
        <v>292</v>
      </c>
      <c r="E21" s="693"/>
      <c r="F21" s="694"/>
      <c r="G21" s="237">
        <v>5</v>
      </c>
      <c r="H21" s="277" t="s">
        <v>369</v>
      </c>
      <c r="I21" s="273">
        <v>-5</v>
      </c>
      <c r="J21" s="212" t="s">
        <v>369</v>
      </c>
      <c r="K21" s="212" t="s">
        <v>369</v>
      </c>
      <c r="L21" s="339" t="s">
        <v>369</v>
      </c>
      <c r="M21" s="202"/>
      <c r="N21" s="299">
        <v>6</v>
      </c>
      <c r="O21" s="328" t="s">
        <v>217</v>
      </c>
      <c r="P21" s="300">
        <v>7</v>
      </c>
      <c r="Q21" s="259">
        <f t="shared" si="3"/>
        <v>78</v>
      </c>
      <c r="R21" s="259">
        <v>15</v>
      </c>
      <c r="S21" s="259">
        <v>5</v>
      </c>
      <c r="T21" s="259">
        <v>7</v>
      </c>
      <c r="U21" s="259">
        <v>1</v>
      </c>
      <c r="V21" s="259">
        <v>5</v>
      </c>
      <c r="W21" s="276" t="s">
        <v>369</v>
      </c>
      <c r="X21" s="259">
        <v>1</v>
      </c>
      <c r="Y21" s="276" t="s">
        <v>369</v>
      </c>
      <c r="Z21" s="276" t="s">
        <v>369</v>
      </c>
      <c r="AA21" s="259">
        <v>10</v>
      </c>
      <c r="AB21" s="259">
        <v>1</v>
      </c>
      <c r="AC21" s="259">
        <v>8</v>
      </c>
      <c r="AD21" s="259">
        <v>18</v>
      </c>
      <c r="AE21" s="259">
        <v>5</v>
      </c>
      <c r="AF21" s="276" t="s">
        <v>369</v>
      </c>
      <c r="AG21" s="258">
        <v>2</v>
      </c>
    </row>
    <row r="22" spans="1:33" ht="18.75" customHeight="1">
      <c r="A22" s="728"/>
      <c r="C22" s="189"/>
      <c r="D22" s="598" t="s">
        <v>291</v>
      </c>
      <c r="E22" s="693"/>
      <c r="F22" s="694"/>
      <c r="G22" s="237">
        <v>2</v>
      </c>
      <c r="H22" s="237">
        <v>6</v>
      </c>
      <c r="I22" s="273">
        <f t="shared" si="1"/>
        <v>4</v>
      </c>
      <c r="J22" s="207">
        <v>1</v>
      </c>
      <c r="K22" s="207">
        <v>7</v>
      </c>
      <c r="L22" s="338">
        <f t="shared" si="0"/>
        <v>0.1048951048951049</v>
      </c>
      <c r="M22" s="202"/>
      <c r="N22" s="299">
        <v>7</v>
      </c>
      <c r="O22" s="328" t="s">
        <v>217</v>
      </c>
      <c r="P22" s="300">
        <v>8</v>
      </c>
      <c r="Q22" s="259">
        <f t="shared" si="3"/>
        <v>326</v>
      </c>
      <c r="R22" s="259">
        <v>37</v>
      </c>
      <c r="S22" s="259">
        <v>17</v>
      </c>
      <c r="T22" s="259">
        <v>15</v>
      </c>
      <c r="U22" s="259">
        <v>4</v>
      </c>
      <c r="V22" s="259">
        <v>19</v>
      </c>
      <c r="W22" s="276" t="s">
        <v>369</v>
      </c>
      <c r="X22" s="259">
        <v>1</v>
      </c>
      <c r="Y22" s="276" t="s">
        <v>369</v>
      </c>
      <c r="Z22" s="276" t="s">
        <v>369</v>
      </c>
      <c r="AA22" s="259">
        <v>43</v>
      </c>
      <c r="AB22" s="276" t="s">
        <v>369</v>
      </c>
      <c r="AC22" s="259">
        <v>60</v>
      </c>
      <c r="AD22" s="259">
        <v>109</v>
      </c>
      <c r="AE22" s="259">
        <v>20</v>
      </c>
      <c r="AF22" s="276" t="s">
        <v>369</v>
      </c>
      <c r="AG22" s="258">
        <v>1</v>
      </c>
    </row>
    <row r="23" spans="1:33" ht="18.75" customHeight="1">
      <c r="A23" s="728"/>
      <c r="C23" s="303"/>
      <c r="D23" s="695" t="s">
        <v>5</v>
      </c>
      <c r="E23" s="693"/>
      <c r="F23" s="694"/>
      <c r="G23" s="237">
        <v>114</v>
      </c>
      <c r="H23" s="237">
        <v>126</v>
      </c>
      <c r="I23" s="273">
        <f t="shared" si="1"/>
        <v>12</v>
      </c>
      <c r="J23" s="207">
        <v>3</v>
      </c>
      <c r="K23" s="207">
        <v>142</v>
      </c>
      <c r="L23" s="338">
        <f t="shared" si="0"/>
        <v>2.202797202797203</v>
      </c>
      <c r="M23" s="202"/>
      <c r="N23" s="299">
        <v>8</v>
      </c>
      <c r="O23" s="328" t="s">
        <v>217</v>
      </c>
      <c r="P23" s="300">
        <v>9</v>
      </c>
      <c r="Q23" s="259">
        <f t="shared" si="3"/>
        <v>513</v>
      </c>
      <c r="R23" s="259">
        <v>50</v>
      </c>
      <c r="S23" s="259">
        <v>21</v>
      </c>
      <c r="T23" s="259">
        <v>21</v>
      </c>
      <c r="U23" s="259">
        <v>3</v>
      </c>
      <c r="V23" s="259">
        <v>21</v>
      </c>
      <c r="W23" s="259">
        <v>1</v>
      </c>
      <c r="X23" s="259">
        <v>3</v>
      </c>
      <c r="Y23" s="259">
        <v>2</v>
      </c>
      <c r="Z23" s="259">
        <v>1</v>
      </c>
      <c r="AA23" s="259">
        <v>87</v>
      </c>
      <c r="AB23" s="259">
        <v>1</v>
      </c>
      <c r="AC23" s="259">
        <v>97</v>
      </c>
      <c r="AD23" s="259">
        <v>181</v>
      </c>
      <c r="AE23" s="259">
        <v>21</v>
      </c>
      <c r="AF23" s="258">
        <v>1</v>
      </c>
      <c r="AG23" s="258">
        <v>2</v>
      </c>
    </row>
    <row r="24" spans="1:33" ht="18.75" customHeight="1">
      <c r="A24" s="728"/>
      <c r="C24" s="303"/>
      <c r="D24" s="695" t="s">
        <v>4</v>
      </c>
      <c r="E24" s="693"/>
      <c r="F24" s="694"/>
      <c r="G24" s="237">
        <v>131</v>
      </c>
      <c r="H24" s="237">
        <v>183</v>
      </c>
      <c r="I24" s="273">
        <f t="shared" si="1"/>
        <v>52</v>
      </c>
      <c r="J24" s="207">
        <v>1</v>
      </c>
      <c r="K24" s="207">
        <v>246</v>
      </c>
      <c r="L24" s="338">
        <f t="shared" si="0"/>
        <v>3.199300699300699</v>
      </c>
      <c r="M24" s="202"/>
      <c r="N24" s="299">
        <v>9</v>
      </c>
      <c r="O24" s="328" t="s">
        <v>217</v>
      </c>
      <c r="P24" s="300">
        <v>10</v>
      </c>
      <c r="Q24" s="259">
        <f t="shared" si="3"/>
        <v>272</v>
      </c>
      <c r="R24" s="259">
        <v>18</v>
      </c>
      <c r="S24" s="259">
        <v>12</v>
      </c>
      <c r="T24" s="259">
        <v>17</v>
      </c>
      <c r="U24" s="259">
        <v>1</v>
      </c>
      <c r="V24" s="259">
        <v>15</v>
      </c>
      <c r="W24" s="259">
        <v>1</v>
      </c>
      <c r="X24" s="276" t="s">
        <v>369</v>
      </c>
      <c r="Y24" s="276" t="s">
        <v>369</v>
      </c>
      <c r="Z24" s="276" t="s">
        <v>369</v>
      </c>
      <c r="AA24" s="259">
        <v>45</v>
      </c>
      <c r="AB24" s="259">
        <v>1</v>
      </c>
      <c r="AC24" s="259">
        <v>42</v>
      </c>
      <c r="AD24" s="259">
        <v>106</v>
      </c>
      <c r="AE24" s="259">
        <v>11</v>
      </c>
      <c r="AF24" s="258">
        <v>3</v>
      </c>
      <c r="AG24" s="350" t="s">
        <v>369</v>
      </c>
    </row>
    <row r="25" spans="1:33" ht="18.75" customHeight="1">
      <c r="A25" s="728"/>
      <c r="C25" s="303"/>
      <c r="D25" s="695" t="s">
        <v>6</v>
      </c>
      <c r="E25" s="693"/>
      <c r="F25" s="694"/>
      <c r="G25" s="237">
        <v>220</v>
      </c>
      <c r="H25" s="237">
        <v>205</v>
      </c>
      <c r="I25" s="273">
        <f t="shared" si="1"/>
        <v>-15</v>
      </c>
      <c r="J25" s="212" t="s">
        <v>369</v>
      </c>
      <c r="K25" s="207">
        <v>302</v>
      </c>
      <c r="L25" s="338">
        <f t="shared" si="0"/>
        <v>3.583916083916084</v>
      </c>
      <c r="M25" s="202"/>
      <c r="N25" s="299">
        <v>10</v>
      </c>
      <c r="O25" s="328" t="s">
        <v>217</v>
      </c>
      <c r="P25" s="300">
        <v>11</v>
      </c>
      <c r="Q25" s="259">
        <f t="shared" si="3"/>
        <v>352</v>
      </c>
      <c r="R25" s="259">
        <v>42</v>
      </c>
      <c r="S25" s="259">
        <v>21</v>
      </c>
      <c r="T25" s="259">
        <v>19</v>
      </c>
      <c r="U25" s="259">
        <v>1</v>
      </c>
      <c r="V25" s="259">
        <v>14</v>
      </c>
      <c r="W25" s="276" t="s">
        <v>369</v>
      </c>
      <c r="X25" s="259">
        <v>1</v>
      </c>
      <c r="Y25" s="259">
        <v>1</v>
      </c>
      <c r="Z25" s="276" t="s">
        <v>369</v>
      </c>
      <c r="AA25" s="259">
        <v>50</v>
      </c>
      <c r="AB25" s="259">
        <v>5</v>
      </c>
      <c r="AC25" s="259">
        <v>53</v>
      </c>
      <c r="AD25" s="259">
        <v>120</v>
      </c>
      <c r="AE25" s="259">
        <v>21</v>
      </c>
      <c r="AF25" s="258">
        <v>2</v>
      </c>
      <c r="AG25" s="258">
        <v>2</v>
      </c>
    </row>
    <row r="26" spans="1:33" ht="18.75" customHeight="1">
      <c r="A26" s="728"/>
      <c r="B26" s="721" t="s">
        <v>293</v>
      </c>
      <c r="C26" s="304"/>
      <c r="D26" s="598" t="s">
        <v>294</v>
      </c>
      <c r="E26" s="598"/>
      <c r="F26" s="603"/>
      <c r="G26" s="237">
        <v>142</v>
      </c>
      <c r="H26" s="237">
        <v>125</v>
      </c>
      <c r="I26" s="273">
        <f t="shared" si="1"/>
        <v>-17</v>
      </c>
      <c r="J26" s="207">
        <v>4</v>
      </c>
      <c r="K26" s="207">
        <v>129</v>
      </c>
      <c r="L26" s="338">
        <f t="shared" si="0"/>
        <v>2.1853146853146854</v>
      </c>
      <c r="M26" s="202"/>
      <c r="N26" s="299">
        <v>11</v>
      </c>
      <c r="O26" s="328" t="s">
        <v>217</v>
      </c>
      <c r="P26" s="300">
        <v>12</v>
      </c>
      <c r="Q26" s="259">
        <f t="shared" si="3"/>
        <v>352</v>
      </c>
      <c r="R26" s="259">
        <v>32</v>
      </c>
      <c r="S26" s="259">
        <v>16</v>
      </c>
      <c r="T26" s="259">
        <v>20</v>
      </c>
      <c r="U26" s="259">
        <v>3</v>
      </c>
      <c r="V26" s="259">
        <v>23</v>
      </c>
      <c r="W26" s="259">
        <v>1</v>
      </c>
      <c r="X26" s="276" t="s">
        <v>369</v>
      </c>
      <c r="Y26" s="276" t="s">
        <v>369</v>
      </c>
      <c r="Z26" s="259">
        <v>2</v>
      </c>
      <c r="AA26" s="259">
        <v>52</v>
      </c>
      <c r="AB26" s="259">
        <v>1</v>
      </c>
      <c r="AC26" s="259">
        <v>50</v>
      </c>
      <c r="AD26" s="259">
        <v>123</v>
      </c>
      <c r="AE26" s="259">
        <v>26</v>
      </c>
      <c r="AF26" s="258">
        <v>2</v>
      </c>
      <c r="AG26" s="258">
        <v>1</v>
      </c>
    </row>
    <row r="27" spans="1:33" ht="18.75" customHeight="1">
      <c r="A27" s="728"/>
      <c r="B27" s="721"/>
      <c r="C27" s="304"/>
      <c r="D27" s="598" t="s">
        <v>295</v>
      </c>
      <c r="E27" s="598"/>
      <c r="F27" s="603"/>
      <c r="G27" s="237">
        <v>76</v>
      </c>
      <c r="H27" s="237">
        <v>61</v>
      </c>
      <c r="I27" s="273">
        <f t="shared" si="1"/>
        <v>-15</v>
      </c>
      <c r="J27" s="207">
        <v>1</v>
      </c>
      <c r="K27" s="207">
        <v>63</v>
      </c>
      <c r="L27" s="338">
        <f t="shared" si="0"/>
        <v>1.0664335664335665</v>
      </c>
      <c r="M27" s="202"/>
      <c r="N27" s="299"/>
      <c r="O27" s="328"/>
      <c r="P27" s="300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8"/>
      <c r="AG27" s="258"/>
    </row>
    <row r="28" spans="1:33" ht="18.75" customHeight="1">
      <c r="A28" s="728"/>
      <c r="B28" s="721" t="s">
        <v>7</v>
      </c>
      <c r="C28" s="304"/>
      <c r="D28" s="598" t="s">
        <v>296</v>
      </c>
      <c r="E28" s="598"/>
      <c r="F28" s="603"/>
      <c r="G28" s="237">
        <v>359</v>
      </c>
      <c r="H28" s="237">
        <v>340</v>
      </c>
      <c r="I28" s="273">
        <f t="shared" si="1"/>
        <v>-19</v>
      </c>
      <c r="J28" s="207">
        <v>3</v>
      </c>
      <c r="K28" s="207">
        <v>414</v>
      </c>
      <c r="L28" s="338">
        <f t="shared" si="0"/>
        <v>5.944055944055944</v>
      </c>
      <c r="M28" s="202"/>
      <c r="N28" s="299">
        <v>12</v>
      </c>
      <c r="O28" s="328" t="s">
        <v>217</v>
      </c>
      <c r="P28" s="300">
        <v>13</v>
      </c>
      <c r="Q28" s="259">
        <f aca="true" t="shared" si="4" ref="Q28:Q39">SUM(R28:AI28)</f>
        <v>280</v>
      </c>
      <c r="R28" s="259">
        <v>25</v>
      </c>
      <c r="S28" s="259">
        <v>10</v>
      </c>
      <c r="T28" s="259">
        <v>23</v>
      </c>
      <c r="U28" s="259">
        <v>1</v>
      </c>
      <c r="V28" s="259">
        <v>17</v>
      </c>
      <c r="W28" s="276" t="s">
        <v>369</v>
      </c>
      <c r="X28" s="259">
        <v>1</v>
      </c>
      <c r="Y28" s="276" t="s">
        <v>369</v>
      </c>
      <c r="Z28" s="276" t="s">
        <v>369</v>
      </c>
      <c r="AA28" s="259">
        <v>38</v>
      </c>
      <c r="AB28" s="259">
        <v>2</v>
      </c>
      <c r="AC28" s="259">
        <v>48</v>
      </c>
      <c r="AD28" s="259">
        <v>88</v>
      </c>
      <c r="AE28" s="259">
        <v>23</v>
      </c>
      <c r="AF28" s="258">
        <v>3</v>
      </c>
      <c r="AG28" s="258">
        <v>1</v>
      </c>
    </row>
    <row r="29" spans="1:33" ht="18.75" customHeight="1">
      <c r="A29" s="728"/>
      <c r="B29" s="721"/>
      <c r="C29" s="304"/>
      <c r="D29" s="598" t="s">
        <v>297</v>
      </c>
      <c r="E29" s="598"/>
      <c r="F29" s="603"/>
      <c r="G29" s="237">
        <v>49</v>
      </c>
      <c r="H29" s="237">
        <v>45</v>
      </c>
      <c r="I29" s="273">
        <f t="shared" si="1"/>
        <v>-4</v>
      </c>
      <c r="J29" s="207">
        <v>1</v>
      </c>
      <c r="K29" s="207">
        <v>59</v>
      </c>
      <c r="L29" s="338">
        <f t="shared" si="0"/>
        <v>0.7867132867132868</v>
      </c>
      <c r="M29" s="202"/>
      <c r="N29" s="299">
        <v>13</v>
      </c>
      <c r="O29" s="328" t="s">
        <v>217</v>
      </c>
      <c r="P29" s="300">
        <v>14</v>
      </c>
      <c r="Q29" s="259">
        <f t="shared" si="4"/>
        <v>320</v>
      </c>
      <c r="R29" s="259">
        <v>38</v>
      </c>
      <c r="S29" s="259">
        <v>14</v>
      </c>
      <c r="T29" s="259">
        <v>14</v>
      </c>
      <c r="U29" s="259">
        <v>3</v>
      </c>
      <c r="V29" s="259">
        <v>20</v>
      </c>
      <c r="W29" s="259">
        <v>1</v>
      </c>
      <c r="X29" s="259">
        <v>1</v>
      </c>
      <c r="Y29" s="276" t="s">
        <v>369</v>
      </c>
      <c r="Z29" s="259">
        <v>1</v>
      </c>
      <c r="AA29" s="259">
        <v>45</v>
      </c>
      <c r="AB29" s="276" t="s">
        <v>369</v>
      </c>
      <c r="AC29" s="259">
        <v>59</v>
      </c>
      <c r="AD29" s="259">
        <v>107</v>
      </c>
      <c r="AE29" s="259">
        <v>11</v>
      </c>
      <c r="AF29" s="258">
        <v>4</v>
      </c>
      <c r="AG29" s="258">
        <v>2</v>
      </c>
    </row>
    <row r="30" spans="1:33" ht="18.75" customHeight="1">
      <c r="A30" s="728"/>
      <c r="C30" s="202"/>
      <c r="D30" s="695" t="s">
        <v>298</v>
      </c>
      <c r="E30" s="719"/>
      <c r="F30" s="720"/>
      <c r="G30" s="237">
        <v>178</v>
      </c>
      <c r="H30" s="237">
        <v>203</v>
      </c>
      <c r="I30" s="273">
        <f t="shared" si="1"/>
        <v>25</v>
      </c>
      <c r="J30" s="212" t="s">
        <v>369</v>
      </c>
      <c r="K30" s="207">
        <v>325</v>
      </c>
      <c r="L30" s="338">
        <f t="shared" si="0"/>
        <v>3.548951048951049</v>
      </c>
      <c r="M30" s="202"/>
      <c r="N30" s="299">
        <v>14</v>
      </c>
      <c r="O30" s="328" t="s">
        <v>217</v>
      </c>
      <c r="P30" s="300">
        <v>15</v>
      </c>
      <c r="Q30" s="259">
        <f t="shared" si="4"/>
        <v>337</v>
      </c>
      <c r="R30" s="259">
        <v>37</v>
      </c>
      <c r="S30" s="259">
        <v>14</v>
      </c>
      <c r="T30" s="259">
        <v>15</v>
      </c>
      <c r="U30" s="259">
        <v>1</v>
      </c>
      <c r="V30" s="259">
        <v>17</v>
      </c>
      <c r="W30" s="276" t="s">
        <v>369</v>
      </c>
      <c r="X30" s="259">
        <v>1</v>
      </c>
      <c r="Y30" s="276" t="s">
        <v>369</v>
      </c>
      <c r="Z30" s="259">
        <v>3</v>
      </c>
      <c r="AA30" s="259">
        <v>37</v>
      </c>
      <c r="AB30" s="259">
        <v>1</v>
      </c>
      <c r="AC30" s="259">
        <v>64</v>
      </c>
      <c r="AD30" s="259">
        <v>123</v>
      </c>
      <c r="AE30" s="259">
        <v>18</v>
      </c>
      <c r="AF30" s="258">
        <v>5</v>
      </c>
      <c r="AG30" s="258">
        <v>1</v>
      </c>
    </row>
    <row r="31" spans="1:33" ht="18.75" customHeight="1">
      <c r="A31" s="728"/>
      <c r="C31" s="202"/>
      <c r="D31" s="692" t="s">
        <v>566</v>
      </c>
      <c r="E31" s="719"/>
      <c r="F31" s="720"/>
      <c r="G31" s="237">
        <v>2</v>
      </c>
      <c r="H31" s="237">
        <v>4</v>
      </c>
      <c r="I31" s="273">
        <f t="shared" si="1"/>
        <v>2</v>
      </c>
      <c r="J31" s="212" t="s">
        <v>369</v>
      </c>
      <c r="K31" s="207">
        <v>4</v>
      </c>
      <c r="L31" s="338">
        <f t="shared" si="0"/>
        <v>0.06993006993006994</v>
      </c>
      <c r="M31" s="202"/>
      <c r="N31" s="299">
        <v>15</v>
      </c>
      <c r="O31" s="328" t="s">
        <v>217</v>
      </c>
      <c r="P31" s="300">
        <v>16</v>
      </c>
      <c r="Q31" s="259">
        <f t="shared" si="4"/>
        <v>421</v>
      </c>
      <c r="R31" s="259">
        <v>41</v>
      </c>
      <c r="S31" s="259">
        <v>23</v>
      </c>
      <c r="T31" s="259">
        <v>24</v>
      </c>
      <c r="U31" s="259">
        <v>1</v>
      </c>
      <c r="V31" s="259">
        <v>24</v>
      </c>
      <c r="W31" s="259">
        <v>3</v>
      </c>
      <c r="X31" s="259">
        <v>2</v>
      </c>
      <c r="Y31" s="276" t="s">
        <v>369</v>
      </c>
      <c r="Z31" s="259">
        <v>1</v>
      </c>
      <c r="AA31" s="259">
        <v>54</v>
      </c>
      <c r="AB31" s="259">
        <v>4</v>
      </c>
      <c r="AC31" s="259">
        <v>69</v>
      </c>
      <c r="AD31" s="259">
        <v>147</v>
      </c>
      <c r="AE31" s="259">
        <v>20</v>
      </c>
      <c r="AF31" s="258">
        <v>8</v>
      </c>
      <c r="AG31" s="350" t="s">
        <v>369</v>
      </c>
    </row>
    <row r="32" spans="1:33" ht="18.75" customHeight="1">
      <c r="A32" s="728"/>
      <c r="C32" s="202"/>
      <c r="D32" s="695" t="s">
        <v>8</v>
      </c>
      <c r="E32" s="719"/>
      <c r="F32" s="720"/>
      <c r="G32" s="237">
        <v>2</v>
      </c>
      <c r="H32" s="237">
        <v>1</v>
      </c>
      <c r="I32" s="273">
        <f t="shared" si="1"/>
        <v>-1</v>
      </c>
      <c r="J32" s="212" t="s">
        <v>369</v>
      </c>
      <c r="K32" s="207">
        <v>1</v>
      </c>
      <c r="L32" s="339" t="s">
        <v>369</v>
      </c>
      <c r="M32" s="202"/>
      <c r="N32" s="299">
        <v>16</v>
      </c>
      <c r="O32" s="328" t="s">
        <v>217</v>
      </c>
      <c r="P32" s="300">
        <v>17</v>
      </c>
      <c r="Q32" s="259">
        <f t="shared" si="4"/>
        <v>429</v>
      </c>
      <c r="R32" s="259">
        <v>43</v>
      </c>
      <c r="S32" s="259">
        <v>18</v>
      </c>
      <c r="T32" s="259">
        <v>15</v>
      </c>
      <c r="U32" s="259">
        <v>1</v>
      </c>
      <c r="V32" s="259">
        <v>21</v>
      </c>
      <c r="W32" s="259">
        <v>1</v>
      </c>
      <c r="X32" s="259">
        <v>1</v>
      </c>
      <c r="Y32" s="276" t="s">
        <v>369</v>
      </c>
      <c r="Z32" s="259">
        <v>1</v>
      </c>
      <c r="AA32" s="259">
        <v>73</v>
      </c>
      <c r="AB32" s="259">
        <v>2</v>
      </c>
      <c r="AC32" s="259">
        <v>68</v>
      </c>
      <c r="AD32" s="259">
        <v>155</v>
      </c>
      <c r="AE32" s="259">
        <v>24</v>
      </c>
      <c r="AF32" s="258">
        <v>5</v>
      </c>
      <c r="AG32" s="258">
        <v>1</v>
      </c>
    </row>
    <row r="33" spans="1:33" ht="18.75" customHeight="1">
      <c r="A33" s="728"/>
      <c r="C33" s="202"/>
      <c r="D33" s="695" t="s">
        <v>9</v>
      </c>
      <c r="E33" s="719"/>
      <c r="F33" s="720"/>
      <c r="G33" s="237">
        <v>1</v>
      </c>
      <c r="H33" s="237">
        <v>1</v>
      </c>
      <c r="I33" s="278" t="s">
        <v>369</v>
      </c>
      <c r="J33" s="212" t="s">
        <v>369</v>
      </c>
      <c r="K33" s="207">
        <v>1</v>
      </c>
      <c r="L33" s="339" t="s">
        <v>369</v>
      </c>
      <c r="M33" s="202"/>
      <c r="N33" s="299">
        <v>17</v>
      </c>
      <c r="O33" s="328" t="s">
        <v>217</v>
      </c>
      <c r="P33" s="300">
        <v>18</v>
      </c>
      <c r="Q33" s="259">
        <f t="shared" si="4"/>
        <v>582</v>
      </c>
      <c r="R33" s="259">
        <v>46</v>
      </c>
      <c r="S33" s="259">
        <v>28</v>
      </c>
      <c r="T33" s="259">
        <v>32</v>
      </c>
      <c r="U33" s="259">
        <v>2</v>
      </c>
      <c r="V33" s="259">
        <v>30</v>
      </c>
      <c r="W33" s="259">
        <v>1</v>
      </c>
      <c r="X33" s="259">
        <v>2</v>
      </c>
      <c r="Y33" s="276" t="s">
        <v>369</v>
      </c>
      <c r="Z33" s="259">
        <v>1</v>
      </c>
      <c r="AA33" s="259">
        <v>69</v>
      </c>
      <c r="AB33" s="276" t="s">
        <v>369</v>
      </c>
      <c r="AC33" s="259">
        <v>118</v>
      </c>
      <c r="AD33" s="259">
        <v>197</v>
      </c>
      <c r="AE33" s="259">
        <v>49</v>
      </c>
      <c r="AF33" s="258">
        <v>5</v>
      </c>
      <c r="AG33" s="258">
        <v>2</v>
      </c>
    </row>
    <row r="34" spans="1:33" ht="18.75" customHeight="1">
      <c r="A34" s="728"/>
      <c r="C34" s="202"/>
      <c r="D34" s="695" t="s">
        <v>299</v>
      </c>
      <c r="E34" s="719"/>
      <c r="F34" s="720"/>
      <c r="G34" s="237">
        <v>3</v>
      </c>
      <c r="H34" s="237">
        <v>1</v>
      </c>
      <c r="I34" s="273">
        <f t="shared" si="1"/>
        <v>-2</v>
      </c>
      <c r="J34" s="212" t="s">
        <v>369</v>
      </c>
      <c r="K34" s="207">
        <v>1</v>
      </c>
      <c r="L34" s="339" t="s">
        <v>369</v>
      </c>
      <c r="M34" s="202"/>
      <c r="N34" s="299">
        <v>18</v>
      </c>
      <c r="O34" s="328" t="s">
        <v>217</v>
      </c>
      <c r="P34" s="300">
        <v>19</v>
      </c>
      <c r="Q34" s="259">
        <f t="shared" si="4"/>
        <v>438</v>
      </c>
      <c r="R34" s="259">
        <v>40</v>
      </c>
      <c r="S34" s="259">
        <v>21</v>
      </c>
      <c r="T34" s="259">
        <v>26</v>
      </c>
      <c r="U34" s="259">
        <v>5</v>
      </c>
      <c r="V34" s="259">
        <v>21</v>
      </c>
      <c r="W34" s="276" t="s">
        <v>369</v>
      </c>
      <c r="X34" s="259">
        <v>3</v>
      </c>
      <c r="Y34" s="276" t="s">
        <v>369</v>
      </c>
      <c r="Z34" s="259">
        <v>2</v>
      </c>
      <c r="AA34" s="259">
        <v>62</v>
      </c>
      <c r="AB34" s="259">
        <v>3</v>
      </c>
      <c r="AC34" s="259">
        <v>87</v>
      </c>
      <c r="AD34" s="259">
        <v>135</v>
      </c>
      <c r="AE34" s="259">
        <v>29</v>
      </c>
      <c r="AF34" s="258">
        <v>2</v>
      </c>
      <c r="AG34" s="258">
        <v>2</v>
      </c>
    </row>
    <row r="35" spans="1:33" ht="18.75" customHeight="1">
      <c r="A35" s="728"/>
      <c r="B35" s="722" t="s">
        <v>300</v>
      </c>
      <c r="C35" s="304"/>
      <c r="D35" s="695" t="s">
        <v>10</v>
      </c>
      <c r="E35" s="719"/>
      <c r="F35" s="720"/>
      <c r="G35" s="237">
        <v>15</v>
      </c>
      <c r="H35" s="237">
        <v>6</v>
      </c>
      <c r="I35" s="273">
        <f t="shared" si="1"/>
        <v>-9</v>
      </c>
      <c r="J35" s="212" t="s">
        <v>369</v>
      </c>
      <c r="K35" s="207">
        <v>6</v>
      </c>
      <c r="L35" s="338">
        <f t="shared" si="0"/>
        <v>0.1048951048951049</v>
      </c>
      <c r="M35" s="202"/>
      <c r="N35" s="299">
        <v>19</v>
      </c>
      <c r="O35" s="328" t="s">
        <v>217</v>
      </c>
      <c r="P35" s="300">
        <v>20</v>
      </c>
      <c r="Q35" s="259">
        <f t="shared" si="4"/>
        <v>248</v>
      </c>
      <c r="R35" s="259">
        <v>16</v>
      </c>
      <c r="S35" s="259">
        <v>13</v>
      </c>
      <c r="T35" s="259">
        <v>16</v>
      </c>
      <c r="U35" s="259">
        <v>4</v>
      </c>
      <c r="V35" s="259">
        <v>7</v>
      </c>
      <c r="W35" s="276" t="s">
        <v>369</v>
      </c>
      <c r="X35" s="259">
        <v>1</v>
      </c>
      <c r="Y35" s="276" t="s">
        <v>369</v>
      </c>
      <c r="Z35" s="259">
        <v>1</v>
      </c>
      <c r="AA35" s="259">
        <v>45</v>
      </c>
      <c r="AB35" s="259">
        <v>2</v>
      </c>
      <c r="AC35" s="259">
        <v>43</v>
      </c>
      <c r="AD35" s="259">
        <v>86</v>
      </c>
      <c r="AE35" s="259">
        <v>14</v>
      </c>
      <c r="AF35" s="350" t="s">
        <v>369</v>
      </c>
      <c r="AG35" s="350" t="s">
        <v>369</v>
      </c>
    </row>
    <row r="36" spans="1:33" ht="18.75" customHeight="1">
      <c r="A36" s="728"/>
      <c r="B36" s="721"/>
      <c r="C36" s="304"/>
      <c r="D36" s="598" t="s">
        <v>317</v>
      </c>
      <c r="E36" s="598"/>
      <c r="F36" s="603"/>
      <c r="G36" s="277" t="s">
        <v>369</v>
      </c>
      <c r="H36" s="277" t="s">
        <v>369</v>
      </c>
      <c r="I36" s="278" t="s">
        <v>369</v>
      </c>
      <c r="J36" s="212" t="s">
        <v>369</v>
      </c>
      <c r="K36" s="212" t="s">
        <v>369</v>
      </c>
      <c r="L36" s="339" t="s">
        <v>369</v>
      </c>
      <c r="M36" s="202"/>
      <c r="N36" s="299">
        <v>20</v>
      </c>
      <c r="O36" s="328" t="s">
        <v>217</v>
      </c>
      <c r="P36" s="300">
        <v>21</v>
      </c>
      <c r="Q36" s="259">
        <f t="shared" si="4"/>
        <v>179</v>
      </c>
      <c r="R36" s="259">
        <v>20</v>
      </c>
      <c r="S36" s="259">
        <v>11</v>
      </c>
      <c r="T36" s="259">
        <v>14</v>
      </c>
      <c r="U36" s="259">
        <v>1</v>
      </c>
      <c r="V36" s="259">
        <v>7</v>
      </c>
      <c r="W36" s="276" t="s">
        <v>369</v>
      </c>
      <c r="X36" s="276" t="s">
        <v>369</v>
      </c>
      <c r="Y36" s="276" t="s">
        <v>369</v>
      </c>
      <c r="Z36" s="276" t="s">
        <v>369</v>
      </c>
      <c r="AA36" s="259">
        <v>21</v>
      </c>
      <c r="AB36" s="276" t="s">
        <v>369</v>
      </c>
      <c r="AC36" s="259">
        <v>34</v>
      </c>
      <c r="AD36" s="259">
        <v>59</v>
      </c>
      <c r="AE36" s="259">
        <v>10</v>
      </c>
      <c r="AF36" s="258">
        <v>2</v>
      </c>
      <c r="AG36" s="350" t="s">
        <v>369</v>
      </c>
    </row>
    <row r="37" spans="1:33" ht="18.75" customHeight="1">
      <c r="A37" s="728"/>
      <c r="B37" s="696" t="s">
        <v>302</v>
      </c>
      <c r="C37" s="303"/>
      <c r="D37" s="695" t="s">
        <v>318</v>
      </c>
      <c r="E37" s="693"/>
      <c r="F37" s="694"/>
      <c r="G37" s="277" t="s">
        <v>369</v>
      </c>
      <c r="H37" s="237">
        <v>4</v>
      </c>
      <c r="I37" s="273">
        <v>4</v>
      </c>
      <c r="J37" s="212" t="s">
        <v>369</v>
      </c>
      <c r="K37" s="207">
        <v>5</v>
      </c>
      <c r="L37" s="338">
        <f t="shared" si="0"/>
        <v>0.06993006993006994</v>
      </c>
      <c r="M37" s="202"/>
      <c r="N37" s="299">
        <v>21</v>
      </c>
      <c r="O37" s="328" t="s">
        <v>217</v>
      </c>
      <c r="P37" s="300">
        <v>22</v>
      </c>
      <c r="Q37" s="259">
        <f t="shared" si="4"/>
        <v>134</v>
      </c>
      <c r="R37" s="259">
        <v>9</v>
      </c>
      <c r="S37" s="259">
        <v>12</v>
      </c>
      <c r="T37" s="259">
        <v>6</v>
      </c>
      <c r="U37" s="259">
        <v>1</v>
      </c>
      <c r="V37" s="259">
        <v>7</v>
      </c>
      <c r="W37" s="276" t="s">
        <v>369</v>
      </c>
      <c r="X37" s="276" t="s">
        <v>369</v>
      </c>
      <c r="Y37" s="276" t="s">
        <v>369</v>
      </c>
      <c r="Z37" s="259">
        <v>1</v>
      </c>
      <c r="AA37" s="259">
        <v>28</v>
      </c>
      <c r="AB37" s="259">
        <v>3</v>
      </c>
      <c r="AC37" s="259">
        <v>27</v>
      </c>
      <c r="AD37" s="259">
        <v>36</v>
      </c>
      <c r="AE37" s="259">
        <v>4</v>
      </c>
      <c r="AF37" s="350" t="s">
        <v>369</v>
      </c>
      <c r="AG37" s="350" t="s">
        <v>369</v>
      </c>
    </row>
    <row r="38" spans="1:33" ht="18.75" customHeight="1">
      <c r="A38" s="728"/>
      <c r="B38" s="696"/>
      <c r="C38" s="303"/>
      <c r="D38" s="692" t="s">
        <v>578</v>
      </c>
      <c r="E38" s="693"/>
      <c r="F38" s="694"/>
      <c r="G38" s="237">
        <v>2</v>
      </c>
      <c r="H38" s="237">
        <v>2</v>
      </c>
      <c r="I38" s="278" t="s">
        <v>369</v>
      </c>
      <c r="J38" s="212" t="s">
        <v>369</v>
      </c>
      <c r="K38" s="207">
        <v>2</v>
      </c>
      <c r="L38" s="339" t="s">
        <v>369</v>
      </c>
      <c r="M38" s="202"/>
      <c r="N38" s="299">
        <v>22</v>
      </c>
      <c r="O38" s="328" t="s">
        <v>217</v>
      </c>
      <c r="P38" s="300">
        <v>23</v>
      </c>
      <c r="Q38" s="259">
        <f t="shared" si="4"/>
        <v>120</v>
      </c>
      <c r="R38" s="259">
        <v>18</v>
      </c>
      <c r="S38" s="259">
        <v>8</v>
      </c>
      <c r="T38" s="259">
        <v>7</v>
      </c>
      <c r="U38" s="276" t="s">
        <v>369</v>
      </c>
      <c r="V38" s="259">
        <v>6</v>
      </c>
      <c r="W38" s="276" t="s">
        <v>369</v>
      </c>
      <c r="X38" s="276" t="s">
        <v>369</v>
      </c>
      <c r="Y38" s="276" t="s">
        <v>369</v>
      </c>
      <c r="Z38" s="276" t="s">
        <v>369</v>
      </c>
      <c r="AA38" s="259">
        <v>19</v>
      </c>
      <c r="AB38" s="276" t="s">
        <v>369</v>
      </c>
      <c r="AC38" s="259">
        <v>24</v>
      </c>
      <c r="AD38" s="259">
        <v>28</v>
      </c>
      <c r="AE38" s="259">
        <v>8</v>
      </c>
      <c r="AF38" s="258">
        <v>1</v>
      </c>
      <c r="AG38" s="258">
        <v>1</v>
      </c>
    </row>
    <row r="39" spans="1:33" ht="18" customHeight="1">
      <c r="A39" s="728"/>
      <c r="B39" s="696"/>
      <c r="C39" s="303"/>
      <c r="D39" s="692" t="s">
        <v>579</v>
      </c>
      <c r="E39" s="693"/>
      <c r="F39" s="694"/>
      <c r="G39" s="237">
        <v>2</v>
      </c>
      <c r="H39" s="237">
        <v>5</v>
      </c>
      <c r="I39" s="273">
        <f t="shared" si="1"/>
        <v>3</v>
      </c>
      <c r="J39" s="212" t="s">
        <v>369</v>
      </c>
      <c r="K39" s="207">
        <v>6</v>
      </c>
      <c r="L39" s="338">
        <f t="shared" si="0"/>
        <v>0.08741258741258741</v>
      </c>
      <c r="M39" s="202"/>
      <c r="N39" s="299">
        <v>23</v>
      </c>
      <c r="O39" s="328" t="s">
        <v>217</v>
      </c>
      <c r="P39" s="300">
        <v>24</v>
      </c>
      <c r="Q39" s="259">
        <f t="shared" si="4"/>
        <v>87</v>
      </c>
      <c r="R39" s="259">
        <v>5</v>
      </c>
      <c r="S39" s="259">
        <v>7</v>
      </c>
      <c r="T39" s="276" t="s">
        <v>369</v>
      </c>
      <c r="U39" s="276" t="s">
        <v>369</v>
      </c>
      <c r="V39" s="259">
        <v>7</v>
      </c>
      <c r="W39" s="276" t="s">
        <v>369</v>
      </c>
      <c r="X39" s="276" t="s">
        <v>369</v>
      </c>
      <c r="Y39" s="276" t="s">
        <v>369</v>
      </c>
      <c r="Z39" s="276" t="s">
        <v>369</v>
      </c>
      <c r="AA39" s="259">
        <v>16</v>
      </c>
      <c r="AB39" s="276" t="s">
        <v>369</v>
      </c>
      <c r="AC39" s="259">
        <v>21</v>
      </c>
      <c r="AD39" s="259">
        <v>25</v>
      </c>
      <c r="AE39" s="259">
        <v>6</v>
      </c>
      <c r="AF39" s="350" t="s">
        <v>369</v>
      </c>
      <c r="AG39" s="350" t="s">
        <v>369</v>
      </c>
    </row>
    <row r="40" spans="1:33" ht="18.75" customHeight="1">
      <c r="A40" s="728"/>
      <c r="B40" s="696"/>
      <c r="C40" s="303"/>
      <c r="D40" s="695" t="s">
        <v>301</v>
      </c>
      <c r="E40" s="693"/>
      <c r="F40" s="694"/>
      <c r="G40" s="277" t="s">
        <v>369</v>
      </c>
      <c r="H40" s="237">
        <v>1</v>
      </c>
      <c r="I40" s="273">
        <v>1</v>
      </c>
      <c r="J40" s="212" t="s">
        <v>369</v>
      </c>
      <c r="K40" s="207">
        <v>1</v>
      </c>
      <c r="L40" s="339" t="s">
        <v>369</v>
      </c>
      <c r="M40" s="202"/>
      <c r="N40" s="305"/>
      <c r="O40" s="305"/>
      <c r="P40" s="306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95"/>
      <c r="AG40" s="95"/>
    </row>
    <row r="41" spans="1:32" ht="18.75" customHeight="1">
      <c r="A41" s="728"/>
      <c r="C41" s="303"/>
      <c r="D41" s="695" t="s">
        <v>303</v>
      </c>
      <c r="E41" s="693"/>
      <c r="F41" s="694"/>
      <c r="G41" s="237">
        <v>3</v>
      </c>
      <c r="H41" s="277" t="s">
        <v>369</v>
      </c>
      <c r="I41" s="273">
        <v>-3</v>
      </c>
      <c r="J41" s="212" t="s">
        <v>369</v>
      </c>
      <c r="K41" s="212" t="s">
        <v>369</v>
      </c>
      <c r="L41" s="339" t="s">
        <v>369</v>
      </c>
      <c r="M41" s="202"/>
      <c r="N41" s="280" t="s">
        <v>551</v>
      </c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02"/>
      <c r="AA41" s="202"/>
      <c r="AB41" s="202"/>
      <c r="AC41" s="202"/>
      <c r="AD41" s="202"/>
      <c r="AE41" s="202"/>
      <c r="AF41" s="202"/>
    </row>
    <row r="42" spans="1:32" ht="18.75" customHeight="1">
      <c r="A42" s="728"/>
      <c r="B42" s="721" t="s">
        <v>305</v>
      </c>
      <c r="C42" s="304"/>
      <c r="D42" s="695" t="s">
        <v>304</v>
      </c>
      <c r="E42" s="719"/>
      <c r="F42" s="720"/>
      <c r="G42" s="237">
        <v>134</v>
      </c>
      <c r="H42" s="237">
        <v>95</v>
      </c>
      <c r="I42" s="273">
        <f t="shared" si="1"/>
        <v>-39</v>
      </c>
      <c r="J42" s="207">
        <v>9</v>
      </c>
      <c r="K42" s="207">
        <v>117</v>
      </c>
      <c r="L42" s="338">
        <f t="shared" si="0"/>
        <v>1.6608391608391608</v>
      </c>
      <c r="M42" s="202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02"/>
      <c r="AA42" s="202"/>
      <c r="AB42" s="202"/>
      <c r="AC42" s="202"/>
      <c r="AD42" s="202"/>
      <c r="AE42" s="202"/>
      <c r="AF42" s="202"/>
    </row>
    <row r="43" spans="1:32" ht="18.75" customHeight="1">
      <c r="A43" s="728"/>
      <c r="B43" s="721"/>
      <c r="C43" s="304"/>
      <c r="D43" s="598" t="s">
        <v>317</v>
      </c>
      <c r="E43" s="598"/>
      <c r="F43" s="603"/>
      <c r="G43" s="277" t="s">
        <v>369</v>
      </c>
      <c r="H43" s="277" t="s">
        <v>369</v>
      </c>
      <c r="I43" s="278" t="s">
        <v>369</v>
      </c>
      <c r="J43" s="212" t="s">
        <v>369</v>
      </c>
      <c r="K43" s="212" t="s">
        <v>369</v>
      </c>
      <c r="L43" s="339" t="s">
        <v>369</v>
      </c>
      <c r="M43" s="202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02"/>
      <c r="AA43" s="202"/>
      <c r="AB43" s="202"/>
      <c r="AC43" s="202"/>
      <c r="AD43" s="202"/>
      <c r="AE43" s="202"/>
      <c r="AF43" s="202"/>
    </row>
    <row r="44" spans="1:13" ht="18.75" customHeight="1">
      <c r="A44" s="728"/>
      <c r="B44" s="721" t="s">
        <v>306</v>
      </c>
      <c r="C44" s="304"/>
      <c r="D44" s="695" t="s">
        <v>307</v>
      </c>
      <c r="E44" s="719"/>
      <c r="F44" s="720"/>
      <c r="G44" s="237">
        <v>67</v>
      </c>
      <c r="H44" s="237">
        <v>64</v>
      </c>
      <c r="I44" s="273">
        <f t="shared" si="1"/>
        <v>-3</v>
      </c>
      <c r="J44" s="207">
        <v>9</v>
      </c>
      <c r="K44" s="207">
        <v>102</v>
      </c>
      <c r="L44" s="338">
        <f t="shared" si="0"/>
        <v>1.118881118881119</v>
      </c>
      <c r="M44" s="202"/>
    </row>
    <row r="45" spans="1:13" ht="18.75" customHeight="1">
      <c r="A45" s="728"/>
      <c r="B45" s="721"/>
      <c r="C45" s="304"/>
      <c r="D45" s="598" t="s">
        <v>317</v>
      </c>
      <c r="E45" s="598"/>
      <c r="F45" s="603"/>
      <c r="G45" s="277" t="s">
        <v>369</v>
      </c>
      <c r="H45" s="277" t="s">
        <v>369</v>
      </c>
      <c r="I45" s="278" t="s">
        <v>369</v>
      </c>
      <c r="J45" s="212" t="s">
        <v>369</v>
      </c>
      <c r="K45" s="212" t="s">
        <v>369</v>
      </c>
      <c r="L45" s="339" t="s">
        <v>369</v>
      </c>
      <c r="M45" s="202"/>
    </row>
    <row r="46" spans="1:13" ht="18.75" customHeight="1">
      <c r="A46" s="728"/>
      <c r="B46" s="307"/>
      <c r="C46" s="304"/>
      <c r="D46" s="598" t="s">
        <v>308</v>
      </c>
      <c r="E46" s="598"/>
      <c r="F46" s="603"/>
      <c r="G46" s="237">
        <v>61</v>
      </c>
      <c r="H46" s="237">
        <v>62</v>
      </c>
      <c r="I46" s="273">
        <f t="shared" si="1"/>
        <v>1</v>
      </c>
      <c r="J46" s="207">
        <v>9</v>
      </c>
      <c r="K46" s="207">
        <v>84</v>
      </c>
      <c r="L46" s="338">
        <f t="shared" si="0"/>
        <v>1.0839160839160837</v>
      </c>
      <c r="M46" s="202"/>
    </row>
    <row r="47" spans="1:13" ht="18.75" customHeight="1">
      <c r="A47" s="728"/>
      <c r="B47" s="307"/>
      <c r="C47" s="304"/>
      <c r="D47" s="598" t="s">
        <v>309</v>
      </c>
      <c r="E47" s="598"/>
      <c r="F47" s="603"/>
      <c r="G47" s="237">
        <v>411</v>
      </c>
      <c r="H47" s="237">
        <v>406</v>
      </c>
      <c r="I47" s="273">
        <f t="shared" si="1"/>
        <v>-5</v>
      </c>
      <c r="J47" s="212" t="s">
        <v>369</v>
      </c>
      <c r="K47" s="207">
        <v>483</v>
      </c>
      <c r="L47" s="338">
        <f t="shared" si="0"/>
        <v>7.097902097902098</v>
      </c>
      <c r="M47" s="202"/>
    </row>
    <row r="48" spans="1:36" ht="18.75" customHeight="1">
      <c r="A48" s="728"/>
      <c r="B48" s="734" t="s">
        <v>310</v>
      </c>
      <c r="C48" s="308"/>
      <c r="D48" s="598" t="s">
        <v>311</v>
      </c>
      <c r="E48" s="598"/>
      <c r="F48" s="603"/>
      <c r="G48" s="237">
        <v>110</v>
      </c>
      <c r="H48" s="237">
        <v>70</v>
      </c>
      <c r="I48" s="273">
        <f t="shared" si="1"/>
        <v>-40</v>
      </c>
      <c r="J48" s="207">
        <v>2</v>
      </c>
      <c r="K48" s="207">
        <v>104</v>
      </c>
      <c r="L48" s="338">
        <f t="shared" si="0"/>
        <v>1.2237762237762237</v>
      </c>
      <c r="M48" s="202"/>
      <c r="N48" s="684" t="s">
        <v>574</v>
      </c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F48" s="685"/>
      <c r="AG48" s="685"/>
      <c r="AH48" s="685"/>
      <c r="AI48" s="685"/>
      <c r="AJ48" s="685"/>
    </row>
    <row r="49" spans="1:33" ht="18.75" customHeight="1" thickBot="1">
      <c r="A49" s="728"/>
      <c r="B49" s="734"/>
      <c r="C49" s="308"/>
      <c r="D49" s="598" t="s">
        <v>312</v>
      </c>
      <c r="E49" s="598"/>
      <c r="F49" s="603"/>
      <c r="G49" s="237">
        <v>223</v>
      </c>
      <c r="H49" s="237">
        <v>204</v>
      </c>
      <c r="I49" s="273">
        <f t="shared" si="1"/>
        <v>-19</v>
      </c>
      <c r="J49" s="207">
        <v>2</v>
      </c>
      <c r="K49" s="207">
        <v>264</v>
      </c>
      <c r="L49" s="338">
        <f t="shared" si="0"/>
        <v>3.5664335664335662</v>
      </c>
      <c r="M49" s="202"/>
      <c r="N49" s="287"/>
      <c r="O49" s="287"/>
      <c r="P49" s="287"/>
      <c r="Q49" s="287"/>
      <c r="R49" s="309"/>
      <c r="S49" s="287"/>
      <c r="T49" s="287"/>
      <c r="U49" s="309"/>
      <c r="V49" s="287"/>
      <c r="W49" s="287"/>
      <c r="X49" s="309"/>
      <c r="Y49" s="202"/>
      <c r="Z49" s="202"/>
      <c r="AA49" s="202"/>
      <c r="AB49" s="202"/>
      <c r="AC49" s="202"/>
      <c r="AD49" s="202"/>
      <c r="AE49" s="202"/>
      <c r="AF49" s="202"/>
      <c r="AG49" s="202"/>
    </row>
    <row r="50" spans="1:36" ht="18.75" customHeight="1">
      <c r="A50" s="728"/>
      <c r="B50" s="734"/>
      <c r="C50" s="308"/>
      <c r="D50" s="733" t="s">
        <v>313</v>
      </c>
      <c r="E50" s="733"/>
      <c r="F50" s="694"/>
      <c r="G50" s="237">
        <v>1574</v>
      </c>
      <c r="H50" s="237">
        <v>1477</v>
      </c>
      <c r="I50" s="273">
        <f t="shared" si="1"/>
        <v>-97</v>
      </c>
      <c r="J50" s="207">
        <v>19</v>
      </c>
      <c r="K50" s="207">
        <v>2069</v>
      </c>
      <c r="L50" s="338">
        <f t="shared" si="0"/>
        <v>25.82167832167832</v>
      </c>
      <c r="M50" s="202"/>
      <c r="N50" s="667" t="s">
        <v>222</v>
      </c>
      <c r="O50" s="667"/>
      <c r="P50" s="668"/>
      <c r="Q50" s="673" t="s">
        <v>570</v>
      </c>
      <c r="R50" s="676" t="s">
        <v>231</v>
      </c>
      <c r="S50" s="679" t="s">
        <v>224</v>
      </c>
      <c r="T50" s="691" t="s">
        <v>572</v>
      </c>
      <c r="U50" s="667"/>
      <c r="V50" s="667"/>
      <c r="W50" s="668"/>
      <c r="X50" s="691" t="s">
        <v>573</v>
      </c>
      <c r="Y50" s="667"/>
      <c r="Z50" s="667"/>
      <c r="AA50" s="668"/>
      <c r="AB50" s="687" t="s">
        <v>225</v>
      </c>
      <c r="AC50" s="667"/>
      <c r="AD50" s="667"/>
      <c r="AE50" s="668"/>
      <c r="AF50" s="687" t="s">
        <v>226</v>
      </c>
      <c r="AG50" s="667"/>
      <c r="AH50" s="668"/>
      <c r="AI50" s="686" t="s">
        <v>227</v>
      </c>
      <c r="AJ50" s="687" t="s">
        <v>130</v>
      </c>
    </row>
    <row r="51" spans="1:36" ht="18.75" customHeight="1">
      <c r="A51" s="728"/>
      <c r="B51" s="734"/>
      <c r="C51" s="308"/>
      <c r="D51" s="733" t="s">
        <v>11</v>
      </c>
      <c r="E51" s="733"/>
      <c r="F51" s="694"/>
      <c r="G51" s="237">
        <v>581</v>
      </c>
      <c r="H51" s="237">
        <v>560</v>
      </c>
      <c r="I51" s="273">
        <f t="shared" si="1"/>
        <v>-21</v>
      </c>
      <c r="J51" s="207">
        <v>10</v>
      </c>
      <c r="K51" s="207">
        <v>663</v>
      </c>
      <c r="L51" s="338">
        <f t="shared" si="0"/>
        <v>9.79020979020979</v>
      </c>
      <c r="M51" s="202"/>
      <c r="N51" s="669"/>
      <c r="O51" s="669"/>
      <c r="P51" s="670"/>
      <c r="Q51" s="674"/>
      <c r="R51" s="677"/>
      <c r="S51" s="680"/>
      <c r="T51" s="689"/>
      <c r="U51" s="671"/>
      <c r="V51" s="671"/>
      <c r="W51" s="672"/>
      <c r="X51" s="689"/>
      <c r="Y51" s="671"/>
      <c r="Z51" s="671"/>
      <c r="AA51" s="672"/>
      <c r="AB51" s="689"/>
      <c r="AC51" s="671"/>
      <c r="AD51" s="671"/>
      <c r="AE51" s="672"/>
      <c r="AF51" s="689"/>
      <c r="AG51" s="671"/>
      <c r="AH51" s="672"/>
      <c r="AI51" s="674"/>
      <c r="AJ51" s="688"/>
    </row>
    <row r="52" spans="1:36" ht="18.75" customHeight="1">
      <c r="A52" s="728"/>
      <c r="B52" s="734"/>
      <c r="C52" s="308"/>
      <c r="D52" s="733" t="s">
        <v>314</v>
      </c>
      <c r="E52" s="733"/>
      <c r="F52" s="694"/>
      <c r="G52" s="237">
        <v>913</v>
      </c>
      <c r="H52" s="237">
        <v>674</v>
      </c>
      <c r="I52" s="273">
        <f t="shared" si="1"/>
        <v>-239</v>
      </c>
      <c r="J52" s="207">
        <v>2</v>
      </c>
      <c r="K52" s="207">
        <v>815</v>
      </c>
      <c r="L52" s="338">
        <f t="shared" si="0"/>
        <v>11.783216783216783</v>
      </c>
      <c r="M52" s="202"/>
      <c r="N52" s="671"/>
      <c r="O52" s="671"/>
      <c r="P52" s="672"/>
      <c r="Q52" s="675"/>
      <c r="R52" s="678"/>
      <c r="S52" s="681"/>
      <c r="T52" s="543" t="s">
        <v>229</v>
      </c>
      <c r="U52" s="538"/>
      <c r="V52" s="690" t="s">
        <v>230</v>
      </c>
      <c r="W52" s="538"/>
      <c r="X52" s="690" t="s">
        <v>229</v>
      </c>
      <c r="Y52" s="538"/>
      <c r="Z52" s="690" t="s">
        <v>230</v>
      </c>
      <c r="AA52" s="538"/>
      <c r="AB52" s="310" t="s">
        <v>333</v>
      </c>
      <c r="AC52" s="310" t="s">
        <v>228</v>
      </c>
      <c r="AD52" s="43" t="s">
        <v>567</v>
      </c>
      <c r="AE52" s="43" t="s">
        <v>568</v>
      </c>
      <c r="AF52" s="310" t="s">
        <v>333</v>
      </c>
      <c r="AG52" s="310" t="s">
        <v>228</v>
      </c>
      <c r="AH52" s="43" t="s">
        <v>567</v>
      </c>
      <c r="AI52" s="675"/>
      <c r="AJ52" s="689"/>
    </row>
    <row r="53" spans="1:36" ht="15" customHeight="1">
      <c r="A53" s="728"/>
      <c r="C53" s="194"/>
      <c r="D53" s="600" t="s">
        <v>130</v>
      </c>
      <c r="E53" s="693"/>
      <c r="F53" s="694"/>
      <c r="G53" s="237">
        <v>44</v>
      </c>
      <c r="H53" s="237">
        <v>24</v>
      </c>
      <c r="I53" s="273">
        <f t="shared" si="1"/>
        <v>-20</v>
      </c>
      <c r="J53" s="212" t="s">
        <v>369</v>
      </c>
      <c r="K53" s="207">
        <v>24</v>
      </c>
      <c r="L53" s="338">
        <f t="shared" si="0"/>
        <v>0.4195804195804196</v>
      </c>
      <c r="M53" s="202"/>
      <c r="P53" s="298"/>
      <c r="Q53" s="311"/>
      <c r="R53" s="312"/>
      <c r="S53" s="250"/>
      <c r="T53" s="76"/>
      <c r="U53" s="76"/>
      <c r="V53" s="250"/>
      <c r="W53" s="76"/>
      <c r="X53" s="76"/>
      <c r="Y53" s="250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4" spans="1:36" ht="16.5" customHeight="1">
      <c r="A54" s="728"/>
      <c r="C54" s="194"/>
      <c r="D54" s="600" t="s">
        <v>237</v>
      </c>
      <c r="E54" s="693"/>
      <c r="F54" s="694"/>
      <c r="G54" s="237">
        <v>2</v>
      </c>
      <c r="H54" s="237">
        <v>4</v>
      </c>
      <c r="I54" s="273">
        <f t="shared" si="1"/>
        <v>2</v>
      </c>
      <c r="J54" s="212" t="s">
        <v>369</v>
      </c>
      <c r="K54" s="207">
        <v>5</v>
      </c>
      <c r="L54" s="338">
        <f t="shared" si="0"/>
        <v>0.06993006993006994</v>
      </c>
      <c r="M54" s="202"/>
      <c r="N54" s="682" t="s">
        <v>571</v>
      </c>
      <c r="O54" s="682"/>
      <c r="P54" s="683"/>
      <c r="Q54" s="344">
        <f>SUM(S54:AJ54)</f>
        <v>7643</v>
      </c>
      <c r="R54" s="345" t="s">
        <v>369</v>
      </c>
      <c r="S54" s="344">
        <f>SUM(S57:S64,S66:S74)</f>
        <v>1193</v>
      </c>
      <c r="T54" s="344"/>
      <c r="U54" s="344">
        <f aca="true" t="shared" si="5" ref="U54:AJ54">SUM(U57:U64,U66:U74)</f>
        <v>2235</v>
      </c>
      <c r="V54" s="344"/>
      <c r="W54" s="344">
        <f t="shared" si="5"/>
        <v>1490</v>
      </c>
      <c r="X54" s="344"/>
      <c r="Y54" s="344">
        <f t="shared" si="5"/>
        <v>767</v>
      </c>
      <c r="Z54" s="344"/>
      <c r="AA54" s="344">
        <f t="shared" si="5"/>
        <v>293</v>
      </c>
      <c r="AB54" s="344">
        <f t="shared" si="5"/>
        <v>98</v>
      </c>
      <c r="AC54" s="344">
        <f t="shared" si="5"/>
        <v>23</v>
      </c>
      <c r="AD54" s="344">
        <f t="shared" si="5"/>
        <v>103</v>
      </c>
      <c r="AE54" s="344">
        <f t="shared" si="5"/>
        <v>519</v>
      </c>
      <c r="AF54" s="344">
        <f t="shared" si="5"/>
        <v>34</v>
      </c>
      <c r="AG54" s="344">
        <f t="shared" si="5"/>
        <v>8</v>
      </c>
      <c r="AH54" s="344">
        <f t="shared" si="5"/>
        <v>11</v>
      </c>
      <c r="AI54" s="344">
        <f t="shared" si="5"/>
        <v>855</v>
      </c>
      <c r="AJ54" s="344">
        <f t="shared" si="5"/>
        <v>14</v>
      </c>
    </row>
    <row r="55" spans="1:36" ht="16.5" customHeight="1">
      <c r="A55" s="728"/>
      <c r="C55" s="189"/>
      <c r="D55" s="598" t="s">
        <v>248</v>
      </c>
      <c r="E55" s="693"/>
      <c r="F55" s="694"/>
      <c r="G55" s="237">
        <v>4</v>
      </c>
      <c r="H55" s="237">
        <v>6</v>
      </c>
      <c r="I55" s="273">
        <f t="shared" si="1"/>
        <v>2</v>
      </c>
      <c r="J55" s="212" t="s">
        <v>369</v>
      </c>
      <c r="K55" s="207">
        <v>8</v>
      </c>
      <c r="L55" s="338">
        <f t="shared" si="0"/>
        <v>0.1048951048951049</v>
      </c>
      <c r="M55" s="202"/>
      <c r="N55" s="299"/>
      <c r="O55" s="299"/>
      <c r="P55" s="300"/>
      <c r="Q55" s="313"/>
      <c r="R55" s="314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76"/>
      <c r="AJ55" s="76"/>
    </row>
    <row r="56" spans="1:43" ht="16.5" customHeight="1">
      <c r="A56" s="327" t="s">
        <v>551</v>
      </c>
      <c r="B56" s="600" t="s">
        <v>211</v>
      </c>
      <c r="C56" s="600"/>
      <c r="D56" s="600"/>
      <c r="E56" s="600"/>
      <c r="F56" s="609"/>
      <c r="G56" s="128" t="s">
        <v>369</v>
      </c>
      <c r="H56" s="315">
        <f>SUM(H57:H74)</f>
        <v>1</v>
      </c>
      <c r="I56" s="273">
        <v>1</v>
      </c>
      <c r="J56" s="259">
        <f>SUM(J57:J73)</f>
        <v>1</v>
      </c>
      <c r="K56" s="276" t="s">
        <v>369</v>
      </c>
      <c r="L56" s="339" t="s">
        <v>369</v>
      </c>
      <c r="M56" s="202"/>
      <c r="N56" s="385" t="s">
        <v>223</v>
      </c>
      <c r="O56" s="385"/>
      <c r="P56" s="386"/>
      <c r="Q56" s="346" t="s">
        <v>569</v>
      </c>
      <c r="R56" s="347">
        <f>Q54/$Q$54*100</f>
        <v>100</v>
      </c>
      <c r="S56" s="347">
        <f>S54/$Q$54*100</f>
        <v>15.609054036373152</v>
      </c>
      <c r="T56" s="347"/>
      <c r="U56" s="347">
        <f>U54/$Q$54*100</f>
        <v>29.24244406646605</v>
      </c>
      <c r="V56" s="347"/>
      <c r="W56" s="347">
        <f>W54/$Q$54*100</f>
        <v>19.494962710977365</v>
      </c>
      <c r="X56" s="347"/>
      <c r="Y56" s="347">
        <f>Y54/$Q$54*100</f>
        <v>10.035326442496402</v>
      </c>
      <c r="Z56" s="347"/>
      <c r="AA56" s="347">
        <f aca="true" t="shared" si="6" ref="AA56:AJ56">AA54/$Q$54*100</f>
        <v>3.8335732042391735</v>
      </c>
      <c r="AB56" s="347">
        <f t="shared" si="6"/>
        <v>1.2822190239434776</v>
      </c>
      <c r="AC56" s="347">
        <f t="shared" si="6"/>
        <v>0.30092895459897945</v>
      </c>
      <c r="AD56" s="347">
        <f t="shared" si="6"/>
        <v>1.3476383618997776</v>
      </c>
      <c r="AE56" s="347">
        <f t="shared" si="6"/>
        <v>6.7905272798639285</v>
      </c>
      <c r="AF56" s="347">
        <f t="shared" si="6"/>
        <v>0.4448514981028392</v>
      </c>
      <c r="AG56" s="347">
        <f t="shared" si="6"/>
        <v>0.10467094073007982</v>
      </c>
      <c r="AH56" s="347">
        <f t="shared" si="6"/>
        <v>0.14392254350385975</v>
      </c>
      <c r="AI56" s="347">
        <f t="shared" si="6"/>
        <v>11.18670679052728</v>
      </c>
      <c r="AJ56" s="347">
        <f t="shared" si="6"/>
        <v>0.18317414627763967</v>
      </c>
      <c r="AK56" s="202"/>
      <c r="AL56" s="202"/>
      <c r="AM56" s="202"/>
      <c r="AN56" s="202"/>
      <c r="AO56" s="202"/>
      <c r="AP56" s="202"/>
      <c r="AQ56" s="202"/>
    </row>
    <row r="57" spans="1:43" ht="16.5" customHeight="1">
      <c r="A57" s="727" t="s">
        <v>148</v>
      </c>
      <c r="C57" s="189"/>
      <c r="D57" s="598" t="s">
        <v>212</v>
      </c>
      <c r="E57" s="693"/>
      <c r="F57" s="694"/>
      <c r="G57" s="277" t="s">
        <v>369</v>
      </c>
      <c r="H57" s="277" t="s">
        <v>369</v>
      </c>
      <c r="I57" s="278" t="s">
        <v>369</v>
      </c>
      <c r="J57" s="212" t="s">
        <v>369</v>
      </c>
      <c r="K57" s="212" t="s">
        <v>369</v>
      </c>
      <c r="L57" s="339" t="s">
        <v>369</v>
      </c>
      <c r="M57" s="202"/>
      <c r="N57" s="697" t="s">
        <v>558</v>
      </c>
      <c r="O57" s="698"/>
      <c r="P57" s="699"/>
      <c r="Q57" s="259">
        <f aca="true" t="shared" si="7" ref="Q57:Q64">SUM(S57:AJ57)</f>
        <v>535</v>
      </c>
      <c r="R57" s="347">
        <f aca="true" t="shared" si="8" ref="R57:R64">Q57/$Q$54*100</f>
        <v>6.999869161324088</v>
      </c>
      <c r="S57" s="259">
        <v>358</v>
      </c>
      <c r="T57" s="259"/>
      <c r="U57" s="276" t="s">
        <v>369</v>
      </c>
      <c r="V57" s="259"/>
      <c r="W57" s="259">
        <v>95</v>
      </c>
      <c r="X57" s="259"/>
      <c r="Y57" s="276" t="s">
        <v>369</v>
      </c>
      <c r="Z57" s="259"/>
      <c r="AA57" s="259">
        <v>20</v>
      </c>
      <c r="AB57" s="276" t="s">
        <v>369</v>
      </c>
      <c r="AC57" s="276" t="s">
        <v>369</v>
      </c>
      <c r="AD57" s="276" t="s">
        <v>369</v>
      </c>
      <c r="AE57" s="259">
        <v>6</v>
      </c>
      <c r="AF57" s="276" t="s">
        <v>369</v>
      </c>
      <c r="AG57" s="276" t="s">
        <v>369</v>
      </c>
      <c r="AH57" s="276" t="s">
        <v>369</v>
      </c>
      <c r="AI57" s="258">
        <v>55</v>
      </c>
      <c r="AJ57" s="258">
        <v>1</v>
      </c>
      <c r="AK57" s="202"/>
      <c r="AL57" s="202"/>
      <c r="AM57" s="202"/>
      <c r="AN57" s="202"/>
      <c r="AO57" s="202"/>
      <c r="AP57" s="202"/>
      <c r="AQ57" s="202"/>
    </row>
    <row r="58" spans="1:43" ht="16.5" customHeight="1">
      <c r="A58" s="728"/>
      <c r="B58" s="735" t="s">
        <v>550</v>
      </c>
      <c r="C58" s="161"/>
      <c r="D58" s="600" t="s">
        <v>238</v>
      </c>
      <c r="E58" s="600"/>
      <c r="F58" s="609"/>
      <c r="G58" s="277" t="s">
        <v>369</v>
      </c>
      <c r="H58" s="277" t="s">
        <v>369</v>
      </c>
      <c r="I58" s="278" t="s">
        <v>369</v>
      </c>
      <c r="J58" s="212" t="s">
        <v>369</v>
      </c>
      <c r="K58" s="212" t="s">
        <v>369</v>
      </c>
      <c r="L58" s="339" t="s">
        <v>369</v>
      </c>
      <c r="M58" s="202"/>
      <c r="N58" s="330" t="s">
        <v>555</v>
      </c>
      <c r="O58" s="328" t="s">
        <v>217</v>
      </c>
      <c r="P58" s="331" t="s">
        <v>557</v>
      </c>
      <c r="Q58" s="259">
        <f t="shared" si="7"/>
        <v>330</v>
      </c>
      <c r="R58" s="347">
        <f t="shared" si="8"/>
        <v>4.317676305115793</v>
      </c>
      <c r="S58" s="259">
        <v>178</v>
      </c>
      <c r="T58" s="259"/>
      <c r="U58" s="276" t="s">
        <v>369</v>
      </c>
      <c r="V58" s="259"/>
      <c r="W58" s="259">
        <v>38</v>
      </c>
      <c r="X58" s="259"/>
      <c r="Y58" s="276" t="s">
        <v>369</v>
      </c>
      <c r="Z58" s="259"/>
      <c r="AA58" s="259">
        <v>8</v>
      </c>
      <c r="AB58" s="276" t="s">
        <v>369</v>
      </c>
      <c r="AC58" s="276" t="s">
        <v>369</v>
      </c>
      <c r="AD58" s="276" t="s">
        <v>369</v>
      </c>
      <c r="AE58" s="259">
        <v>2</v>
      </c>
      <c r="AF58" s="276" t="s">
        <v>369</v>
      </c>
      <c r="AG58" s="276" t="s">
        <v>369</v>
      </c>
      <c r="AH58" s="276" t="s">
        <v>369</v>
      </c>
      <c r="AI58" s="258">
        <v>103</v>
      </c>
      <c r="AJ58" s="258">
        <v>1</v>
      </c>
      <c r="AK58" s="202"/>
      <c r="AL58" s="202"/>
      <c r="AM58" s="202"/>
      <c r="AN58" s="202"/>
      <c r="AO58" s="202"/>
      <c r="AP58" s="202"/>
      <c r="AQ58" s="202"/>
    </row>
    <row r="59" spans="1:43" ht="16.5" customHeight="1">
      <c r="A59" s="728"/>
      <c r="B59" s="736"/>
      <c r="C59" s="241"/>
      <c r="D59" s="598" t="s">
        <v>239</v>
      </c>
      <c r="E59" s="598"/>
      <c r="F59" s="603"/>
      <c r="G59" s="277" t="s">
        <v>369</v>
      </c>
      <c r="H59" s="277" t="s">
        <v>369</v>
      </c>
      <c r="I59" s="278" t="s">
        <v>369</v>
      </c>
      <c r="J59" s="212" t="s">
        <v>369</v>
      </c>
      <c r="K59" s="212" t="s">
        <v>369</v>
      </c>
      <c r="L59" s="339" t="s">
        <v>369</v>
      </c>
      <c r="M59" s="202"/>
      <c r="N59" s="330" t="s">
        <v>556</v>
      </c>
      <c r="O59" s="328" t="s">
        <v>217</v>
      </c>
      <c r="P59" s="300">
        <v>11</v>
      </c>
      <c r="Q59" s="259">
        <f t="shared" si="7"/>
        <v>165</v>
      </c>
      <c r="R59" s="347">
        <f t="shared" si="8"/>
        <v>2.1588381525578964</v>
      </c>
      <c r="S59" s="259">
        <v>64</v>
      </c>
      <c r="T59" s="259"/>
      <c r="U59" s="276" t="s">
        <v>369</v>
      </c>
      <c r="V59" s="259"/>
      <c r="W59" s="259">
        <v>24</v>
      </c>
      <c r="X59" s="259"/>
      <c r="Y59" s="276" t="s">
        <v>369</v>
      </c>
      <c r="Z59" s="259"/>
      <c r="AA59" s="259">
        <v>6</v>
      </c>
      <c r="AB59" s="276" t="s">
        <v>369</v>
      </c>
      <c r="AC59" s="276" t="s">
        <v>369</v>
      </c>
      <c r="AD59" s="276" t="s">
        <v>369</v>
      </c>
      <c r="AE59" s="276" t="s">
        <v>369</v>
      </c>
      <c r="AF59" s="276" t="s">
        <v>369</v>
      </c>
      <c r="AG59" s="276" t="s">
        <v>369</v>
      </c>
      <c r="AH59" s="276" t="s">
        <v>369</v>
      </c>
      <c r="AI59" s="258">
        <v>71</v>
      </c>
      <c r="AJ59" s="276" t="s">
        <v>369</v>
      </c>
      <c r="AK59" s="202"/>
      <c r="AL59" s="202"/>
      <c r="AM59" s="202"/>
      <c r="AN59" s="202"/>
      <c r="AO59" s="202"/>
      <c r="AP59" s="202"/>
      <c r="AQ59" s="202"/>
    </row>
    <row r="60" spans="1:43" ht="16.5" customHeight="1">
      <c r="A60" s="728"/>
      <c r="B60" s="736"/>
      <c r="C60" s="161"/>
      <c r="D60" s="598" t="s">
        <v>130</v>
      </c>
      <c r="E60" s="598"/>
      <c r="F60" s="603"/>
      <c r="G60" s="277" t="s">
        <v>369</v>
      </c>
      <c r="H60" s="277" t="s">
        <v>369</v>
      </c>
      <c r="I60" s="278" t="s">
        <v>369</v>
      </c>
      <c r="J60" s="212" t="s">
        <v>369</v>
      </c>
      <c r="K60" s="212" t="s">
        <v>369</v>
      </c>
      <c r="L60" s="339" t="s">
        <v>369</v>
      </c>
      <c r="M60" s="202"/>
      <c r="N60" s="329">
        <v>12</v>
      </c>
      <c r="O60" s="328" t="s">
        <v>217</v>
      </c>
      <c r="P60" s="300">
        <v>14</v>
      </c>
      <c r="Q60" s="259">
        <f t="shared" si="7"/>
        <v>137</v>
      </c>
      <c r="R60" s="347">
        <f t="shared" si="8"/>
        <v>1.792489860002617</v>
      </c>
      <c r="S60" s="259">
        <v>27</v>
      </c>
      <c r="T60" s="259"/>
      <c r="U60" s="259">
        <v>1</v>
      </c>
      <c r="V60" s="259"/>
      <c r="W60" s="259">
        <v>17</v>
      </c>
      <c r="X60" s="259"/>
      <c r="Y60" s="276" t="s">
        <v>369</v>
      </c>
      <c r="Z60" s="259"/>
      <c r="AA60" s="259">
        <v>1</v>
      </c>
      <c r="AB60" s="276" t="s">
        <v>369</v>
      </c>
      <c r="AC60" s="276" t="s">
        <v>369</v>
      </c>
      <c r="AD60" s="259">
        <v>1</v>
      </c>
      <c r="AE60" s="276" t="s">
        <v>369</v>
      </c>
      <c r="AF60" s="276" t="s">
        <v>369</v>
      </c>
      <c r="AG60" s="276" t="s">
        <v>369</v>
      </c>
      <c r="AH60" s="259">
        <v>1</v>
      </c>
      <c r="AI60" s="258">
        <v>89</v>
      </c>
      <c r="AJ60" s="276" t="s">
        <v>369</v>
      </c>
      <c r="AK60" s="202"/>
      <c r="AL60" s="202"/>
      <c r="AM60" s="202"/>
      <c r="AN60" s="202"/>
      <c r="AO60" s="202"/>
      <c r="AP60" s="202"/>
      <c r="AQ60" s="202"/>
    </row>
    <row r="61" spans="1:43" ht="16.5" customHeight="1">
      <c r="A61" s="728"/>
      <c r="B61" s="600" t="s">
        <v>316</v>
      </c>
      <c r="D61" s="600" t="s">
        <v>240</v>
      </c>
      <c r="E61" s="693"/>
      <c r="F61" s="694"/>
      <c r="G61" s="277" t="s">
        <v>369</v>
      </c>
      <c r="H61" s="277" t="s">
        <v>369</v>
      </c>
      <c r="I61" s="278" t="s">
        <v>369</v>
      </c>
      <c r="J61" s="212" t="s">
        <v>369</v>
      </c>
      <c r="K61" s="212" t="s">
        <v>369</v>
      </c>
      <c r="L61" s="339" t="s">
        <v>369</v>
      </c>
      <c r="M61" s="202"/>
      <c r="N61" s="329">
        <v>15</v>
      </c>
      <c r="O61" s="328" t="s">
        <v>217</v>
      </c>
      <c r="P61" s="300">
        <v>17</v>
      </c>
      <c r="Q61" s="259">
        <f t="shared" si="7"/>
        <v>389</v>
      </c>
      <c r="R61" s="347">
        <f t="shared" si="8"/>
        <v>5.08962449300013</v>
      </c>
      <c r="S61" s="259">
        <v>16</v>
      </c>
      <c r="T61" s="259"/>
      <c r="U61" s="259">
        <v>2</v>
      </c>
      <c r="V61" s="259"/>
      <c r="W61" s="259">
        <v>52</v>
      </c>
      <c r="X61" s="259"/>
      <c r="Y61" s="259">
        <v>2</v>
      </c>
      <c r="Z61" s="259"/>
      <c r="AA61" s="259">
        <v>12</v>
      </c>
      <c r="AB61" s="259">
        <v>54</v>
      </c>
      <c r="AC61" s="259">
        <v>8</v>
      </c>
      <c r="AD61" s="259">
        <v>14</v>
      </c>
      <c r="AE61" s="259">
        <v>73</v>
      </c>
      <c r="AF61" s="259">
        <v>24</v>
      </c>
      <c r="AG61" s="259">
        <v>7</v>
      </c>
      <c r="AH61" s="259">
        <v>7</v>
      </c>
      <c r="AI61" s="258">
        <v>118</v>
      </c>
      <c r="AJ61" s="276" t="s">
        <v>369</v>
      </c>
      <c r="AK61" s="202"/>
      <c r="AL61" s="202"/>
      <c r="AM61" s="202"/>
      <c r="AN61" s="202"/>
      <c r="AO61" s="202"/>
      <c r="AP61" s="202"/>
      <c r="AQ61" s="202"/>
    </row>
    <row r="62" spans="1:43" ht="16.5" customHeight="1">
      <c r="A62" s="728"/>
      <c r="B62" s="600"/>
      <c r="D62" s="600" t="s">
        <v>241</v>
      </c>
      <c r="E62" s="693"/>
      <c r="F62" s="694"/>
      <c r="G62" s="277" t="s">
        <v>369</v>
      </c>
      <c r="H62" s="277" t="s">
        <v>369</v>
      </c>
      <c r="I62" s="278" t="s">
        <v>369</v>
      </c>
      <c r="J62" s="212" t="s">
        <v>369</v>
      </c>
      <c r="K62" s="212" t="s">
        <v>369</v>
      </c>
      <c r="L62" s="339" t="s">
        <v>369</v>
      </c>
      <c r="M62" s="202"/>
      <c r="N62" s="329">
        <v>18</v>
      </c>
      <c r="O62" s="328" t="s">
        <v>217</v>
      </c>
      <c r="P62" s="300">
        <v>19</v>
      </c>
      <c r="Q62" s="259">
        <f t="shared" si="7"/>
        <v>432</v>
      </c>
      <c r="R62" s="347">
        <f t="shared" si="8"/>
        <v>5.65223079942431</v>
      </c>
      <c r="S62" s="259">
        <v>14</v>
      </c>
      <c r="T62" s="259"/>
      <c r="U62" s="259">
        <v>134</v>
      </c>
      <c r="V62" s="259"/>
      <c r="W62" s="259">
        <v>139</v>
      </c>
      <c r="X62" s="259"/>
      <c r="Y62" s="259">
        <v>25</v>
      </c>
      <c r="Z62" s="259"/>
      <c r="AA62" s="259">
        <v>16</v>
      </c>
      <c r="AB62" s="259">
        <v>18</v>
      </c>
      <c r="AC62" s="259">
        <v>5</v>
      </c>
      <c r="AD62" s="259">
        <v>7</v>
      </c>
      <c r="AE62" s="259">
        <v>53</v>
      </c>
      <c r="AF62" s="259">
        <v>4</v>
      </c>
      <c r="AG62" s="259">
        <v>1</v>
      </c>
      <c r="AH62" s="259">
        <v>2</v>
      </c>
      <c r="AI62" s="258">
        <v>14</v>
      </c>
      <c r="AJ62" s="276" t="s">
        <v>369</v>
      </c>
      <c r="AK62" s="202"/>
      <c r="AL62" s="202"/>
      <c r="AM62" s="202"/>
      <c r="AN62" s="202"/>
      <c r="AO62" s="202"/>
      <c r="AP62" s="202"/>
      <c r="AQ62" s="202"/>
    </row>
    <row r="63" spans="1:43" ht="16.5" customHeight="1">
      <c r="A63" s="728"/>
      <c r="B63" s="600"/>
      <c r="D63" s="601" t="s">
        <v>315</v>
      </c>
      <c r="E63" s="693"/>
      <c r="F63" s="694"/>
      <c r="G63" s="277" t="s">
        <v>369</v>
      </c>
      <c r="H63" s="277" t="s">
        <v>369</v>
      </c>
      <c r="I63" s="278" t="s">
        <v>369</v>
      </c>
      <c r="J63" s="212" t="s">
        <v>369</v>
      </c>
      <c r="K63" s="212" t="s">
        <v>369</v>
      </c>
      <c r="L63" s="339" t="s">
        <v>369</v>
      </c>
      <c r="M63" s="202"/>
      <c r="N63" s="329">
        <v>20</v>
      </c>
      <c r="O63" s="328" t="s">
        <v>217</v>
      </c>
      <c r="P63" s="300">
        <v>24</v>
      </c>
      <c r="Q63" s="259">
        <f t="shared" si="7"/>
        <v>974</v>
      </c>
      <c r="R63" s="347">
        <f t="shared" si="8"/>
        <v>12.743687033887216</v>
      </c>
      <c r="S63" s="259">
        <v>30</v>
      </c>
      <c r="T63" s="259"/>
      <c r="U63" s="259">
        <v>453</v>
      </c>
      <c r="V63" s="259"/>
      <c r="W63" s="259">
        <v>237</v>
      </c>
      <c r="X63" s="259"/>
      <c r="Y63" s="259">
        <v>107</v>
      </c>
      <c r="Z63" s="259"/>
      <c r="AA63" s="259">
        <v>28</v>
      </c>
      <c r="AB63" s="259">
        <v>22</v>
      </c>
      <c r="AC63" s="259">
        <v>1</v>
      </c>
      <c r="AD63" s="259">
        <v>11</v>
      </c>
      <c r="AE63" s="259">
        <v>60</v>
      </c>
      <c r="AF63" s="259">
        <v>6</v>
      </c>
      <c r="AG63" s="276" t="s">
        <v>369</v>
      </c>
      <c r="AH63" s="259">
        <v>1</v>
      </c>
      <c r="AI63" s="259">
        <v>16</v>
      </c>
      <c r="AJ63" s="259">
        <v>2</v>
      </c>
      <c r="AK63" s="202"/>
      <c r="AL63" s="202"/>
      <c r="AM63" s="202"/>
      <c r="AN63" s="202"/>
      <c r="AO63" s="202"/>
      <c r="AP63" s="202"/>
      <c r="AQ63" s="202"/>
    </row>
    <row r="64" spans="1:43" ht="16.5" customHeight="1">
      <c r="A64" s="728"/>
      <c r="B64" s="600"/>
      <c r="D64" s="600" t="s">
        <v>242</v>
      </c>
      <c r="E64" s="693"/>
      <c r="F64" s="694"/>
      <c r="G64" s="277" t="s">
        <v>369</v>
      </c>
      <c r="H64" s="277" t="s">
        <v>369</v>
      </c>
      <c r="I64" s="278" t="s">
        <v>369</v>
      </c>
      <c r="J64" s="212" t="s">
        <v>369</v>
      </c>
      <c r="K64" s="212" t="s">
        <v>369</v>
      </c>
      <c r="L64" s="339" t="s">
        <v>369</v>
      </c>
      <c r="M64" s="202"/>
      <c r="N64" s="329">
        <v>25</v>
      </c>
      <c r="O64" s="328" t="s">
        <v>217</v>
      </c>
      <c r="P64" s="300">
        <v>29</v>
      </c>
      <c r="Q64" s="259">
        <f t="shared" si="7"/>
        <v>940</v>
      </c>
      <c r="R64" s="347">
        <f t="shared" si="8"/>
        <v>12.298835535784377</v>
      </c>
      <c r="S64" s="259">
        <v>33</v>
      </c>
      <c r="T64" s="259"/>
      <c r="U64" s="259">
        <v>446</v>
      </c>
      <c r="V64" s="259"/>
      <c r="W64" s="259">
        <v>208</v>
      </c>
      <c r="X64" s="259"/>
      <c r="Y64" s="259">
        <v>135</v>
      </c>
      <c r="Z64" s="259"/>
      <c r="AA64" s="259">
        <v>32</v>
      </c>
      <c r="AB64" s="259">
        <v>2</v>
      </c>
      <c r="AC64" s="259">
        <v>2</v>
      </c>
      <c r="AD64" s="259">
        <v>6</v>
      </c>
      <c r="AE64" s="259">
        <v>35</v>
      </c>
      <c r="AF64" s="276" t="s">
        <v>369</v>
      </c>
      <c r="AG64" s="276" t="s">
        <v>369</v>
      </c>
      <c r="AH64" s="276" t="s">
        <v>369</v>
      </c>
      <c r="AI64" s="259">
        <v>40</v>
      </c>
      <c r="AJ64" s="259">
        <v>1</v>
      </c>
      <c r="AK64" s="202"/>
      <c r="AL64" s="202"/>
      <c r="AM64" s="202"/>
      <c r="AN64" s="202"/>
      <c r="AO64" s="202"/>
      <c r="AP64" s="202"/>
      <c r="AQ64" s="202"/>
    </row>
    <row r="65" spans="1:43" ht="16.5" customHeight="1">
      <c r="A65" s="728"/>
      <c r="B65" s="600"/>
      <c r="D65" s="600" t="s">
        <v>243</v>
      </c>
      <c r="E65" s="693"/>
      <c r="F65" s="694"/>
      <c r="G65" s="277" t="s">
        <v>369</v>
      </c>
      <c r="H65" s="277" t="s">
        <v>369</v>
      </c>
      <c r="I65" s="278" t="s">
        <v>369</v>
      </c>
      <c r="J65" s="212" t="s">
        <v>369</v>
      </c>
      <c r="K65" s="212" t="s">
        <v>369</v>
      </c>
      <c r="L65" s="339" t="s">
        <v>369</v>
      </c>
      <c r="M65" s="202"/>
      <c r="N65" s="299"/>
      <c r="O65" s="299"/>
      <c r="P65" s="300"/>
      <c r="Q65" s="259"/>
      <c r="R65" s="347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02"/>
      <c r="AL65" s="202"/>
      <c r="AM65" s="202"/>
      <c r="AN65" s="202"/>
      <c r="AO65" s="202"/>
      <c r="AP65" s="202"/>
      <c r="AQ65" s="202"/>
    </row>
    <row r="66" spans="1:43" ht="15" customHeight="1">
      <c r="A66" s="728"/>
      <c r="C66" s="194"/>
      <c r="D66" s="600" t="s">
        <v>244</v>
      </c>
      <c r="E66" s="693"/>
      <c r="F66" s="694"/>
      <c r="G66" s="277" t="s">
        <v>369</v>
      </c>
      <c r="H66" s="277" t="s">
        <v>369</v>
      </c>
      <c r="I66" s="278" t="s">
        <v>369</v>
      </c>
      <c r="J66" s="212" t="s">
        <v>369</v>
      </c>
      <c r="K66" s="212" t="s">
        <v>369</v>
      </c>
      <c r="L66" s="339" t="s">
        <v>369</v>
      </c>
      <c r="M66" s="202"/>
      <c r="N66" s="329">
        <v>30</v>
      </c>
      <c r="O66" s="328" t="s">
        <v>217</v>
      </c>
      <c r="P66" s="300">
        <v>34</v>
      </c>
      <c r="Q66" s="259">
        <f aca="true" t="shared" si="9" ref="Q66:Q74">SUM(S66:AJ66)</f>
        <v>833</v>
      </c>
      <c r="R66" s="347">
        <f aca="true" t="shared" si="10" ref="R66:R74">Q66/$Q$54*100</f>
        <v>10.898861703519561</v>
      </c>
      <c r="S66" s="259">
        <v>46</v>
      </c>
      <c r="T66" s="259"/>
      <c r="U66" s="259">
        <v>391</v>
      </c>
      <c r="V66" s="259"/>
      <c r="W66" s="259">
        <v>149</v>
      </c>
      <c r="X66" s="259"/>
      <c r="Y66" s="259">
        <v>130</v>
      </c>
      <c r="Z66" s="259"/>
      <c r="AA66" s="259">
        <v>29</v>
      </c>
      <c r="AB66" s="276" t="s">
        <v>369</v>
      </c>
      <c r="AC66" s="276" t="s">
        <v>369</v>
      </c>
      <c r="AD66" s="259">
        <v>8</v>
      </c>
      <c r="AE66" s="259">
        <v>37</v>
      </c>
      <c r="AF66" s="276" t="s">
        <v>369</v>
      </c>
      <c r="AG66" s="276" t="s">
        <v>369</v>
      </c>
      <c r="AH66" s="276" t="s">
        <v>369</v>
      </c>
      <c r="AI66" s="259">
        <v>42</v>
      </c>
      <c r="AJ66" s="259">
        <v>1</v>
      </c>
      <c r="AK66" s="202"/>
      <c r="AL66" s="202"/>
      <c r="AM66" s="202"/>
      <c r="AN66" s="202"/>
      <c r="AO66" s="202"/>
      <c r="AP66" s="202"/>
      <c r="AQ66" s="202"/>
    </row>
    <row r="67" spans="1:43" ht="15" customHeight="1">
      <c r="A67" s="728"/>
      <c r="C67" s="194"/>
      <c r="D67" s="600" t="s">
        <v>266</v>
      </c>
      <c r="E67" s="693"/>
      <c r="F67" s="694"/>
      <c r="G67" s="277" t="s">
        <v>369</v>
      </c>
      <c r="H67" s="277" t="s">
        <v>369</v>
      </c>
      <c r="I67" s="278" t="s">
        <v>369</v>
      </c>
      <c r="J67" s="212" t="s">
        <v>369</v>
      </c>
      <c r="K67" s="212" t="s">
        <v>369</v>
      </c>
      <c r="L67" s="339" t="s">
        <v>369</v>
      </c>
      <c r="M67" s="202"/>
      <c r="N67" s="329">
        <v>35</v>
      </c>
      <c r="O67" s="328" t="s">
        <v>217</v>
      </c>
      <c r="P67" s="300">
        <v>39</v>
      </c>
      <c r="Q67" s="259">
        <f t="shared" si="9"/>
        <v>628</v>
      </c>
      <c r="R67" s="347">
        <f t="shared" si="10"/>
        <v>8.216668847311265</v>
      </c>
      <c r="S67" s="259">
        <v>42</v>
      </c>
      <c r="T67" s="259"/>
      <c r="U67" s="259">
        <v>259</v>
      </c>
      <c r="V67" s="259"/>
      <c r="W67" s="259">
        <v>96</v>
      </c>
      <c r="X67" s="259"/>
      <c r="Y67" s="259">
        <v>109</v>
      </c>
      <c r="Z67" s="259"/>
      <c r="AA67" s="259">
        <v>36</v>
      </c>
      <c r="AB67" s="276" t="s">
        <v>369</v>
      </c>
      <c r="AC67" s="276" t="s">
        <v>369</v>
      </c>
      <c r="AD67" s="259">
        <v>5</v>
      </c>
      <c r="AE67" s="259">
        <v>39</v>
      </c>
      <c r="AF67" s="276" t="s">
        <v>369</v>
      </c>
      <c r="AG67" s="276" t="s">
        <v>369</v>
      </c>
      <c r="AH67" s="276" t="s">
        <v>369</v>
      </c>
      <c r="AI67" s="259">
        <v>41</v>
      </c>
      <c r="AJ67" s="259">
        <v>1</v>
      </c>
      <c r="AK67" s="202"/>
      <c r="AL67" s="202"/>
      <c r="AM67" s="202"/>
      <c r="AN67" s="202"/>
      <c r="AO67" s="202"/>
      <c r="AP67" s="202"/>
      <c r="AQ67" s="202"/>
    </row>
    <row r="68" spans="1:43" ht="14.25">
      <c r="A68" s="728"/>
      <c r="C68" s="194"/>
      <c r="D68" s="601" t="s">
        <v>577</v>
      </c>
      <c r="E68" s="693"/>
      <c r="F68" s="694"/>
      <c r="G68" s="277" t="s">
        <v>369</v>
      </c>
      <c r="H68" s="277" t="s">
        <v>369</v>
      </c>
      <c r="I68" s="278" t="s">
        <v>369</v>
      </c>
      <c r="J68" s="212" t="s">
        <v>369</v>
      </c>
      <c r="K68" s="212" t="s">
        <v>369</v>
      </c>
      <c r="L68" s="339" t="s">
        <v>369</v>
      </c>
      <c r="M68" s="202"/>
      <c r="N68" s="329">
        <v>40</v>
      </c>
      <c r="O68" s="328" t="s">
        <v>217</v>
      </c>
      <c r="P68" s="300">
        <v>44</v>
      </c>
      <c r="Q68" s="259">
        <f t="shared" si="9"/>
        <v>549</v>
      </c>
      <c r="R68" s="347">
        <f t="shared" si="10"/>
        <v>7.183043307601728</v>
      </c>
      <c r="S68" s="259">
        <v>39</v>
      </c>
      <c r="T68" s="259"/>
      <c r="U68" s="259">
        <v>217</v>
      </c>
      <c r="V68" s="259"/>
      <c r="W68" s="259">
        <v>103</v>
      </c>
      <c r="X68" s="259"/>
      <c r="Y68" s="259">
        <v>89</v>
      </c>
      <c r="Z68" s="259"/>
      <c r="AA68" s="259">
        <v>21</v>
      </c>
      <c r="AB68" s="276" t="s">
        <v>369</v>
      </c>
      <c r="AC68" s="276" t="s">
        <v>369</v>
      </c>
      <c r="AD68" s="259">
        <v>6</v>
      </c>
      <c r="AE68" s="259">
        <v>35</v>
      </c>
      <c r="AF68" s="276" t="s">
        <v>369</v>
      </c>
      <c r="AG68" s="276" t="s">
        <v>369</v>
      </c>
      <c r="AH68" s="276" t="s">
        <v>369</v>
      </c>
      <c r="AI68" s="259">
        <v>39</v>
      </c>
      <c r="AJ68" s="276" t="s">
        <v>369</v>
      </c>
      <c r="AK68" s="202"/>
      <c r="AL68" s="202"/>
      <c r="AM68" s="202"/>
      <c r="AN68" s="202"/>
      <c r="AO68" s="202"/>
      <c r="AP68" s="202"/>
      <c r="AQ68" s="202"/>
    </row>
    <row r="69" spans="1:43" ht="14.25">
      <c r="A69" s="728"/>
      <c r="C69" s="194"/>
      <c r="D69" s="600" t="s">
        <v>245</v>
      </c>
      <c r="E69" s="693"/>
      <c r="F69" s="694"/>
      <c r="G69" s="277" t="s">
        <v>369</v>
      </c>
      <c r="H69" s="277" t="s">
        <v>369</v>
      </c>
      <c r="I69" s="278" t="s">
        <v>369</v>
      </c>
      <c r="J69" s="212" t="s">
        <v>369</v>
      </c>
      <c r="K69" s="212" t="s">
        <v>369</v>
      </c>
      <c r="L69" s="339" t="s">
        <v>369</v>
      </c>
      <c r="M69" s="202"/>
      <c r="N69" s="329">
        <v>45</v>
      </c>
      <c r="O69" s="328" t="s">
        <v>217</v>
      </c>
      <c r="P69" s="300">
        <v>49</v>
      </c>
      <c r="Q69" s="259">
        <f t="shared" si="9"/>
        <v>492</v>
      </c>
      <c r="R69" s="347">
        <f t="shared" si="10"/>
        <v>6.437262854899909</v>
      </c>
      <c r="S69" s="259">
        <v>49</v>
      </c>
      <c r="T69" s="259"/>
      <c r="U69" s="259">
        <v>157</v>
      </c>
      <c r="V69" s="259"/>
      <c r="W69" s="259">
        <v>107</v>
      </c>
      <c r="X69" s="259"/>
      <c r="Y69" s="259">
        <v>75</v>
      </c>
      <c r="Z69" s="259"/>
      <c r="AA69" s="259">
        <v>21</v>
      </c>
      <c r="AB69" s="276" t="s">
        <v>369</v>
      </c>
      <c r="AC69" s="259">
        <v>1</v>
      </c>
      <c r="AD69" s="259">
        <v>11</v>
      </c>
      <c r="AE69" s="259">
        <v>32</v>
      </c>
      <c r="AF69" s="276" t="s">
        <v>369</v>
      </c>
      <c r="AG69" s="276" t="s">
        <v>369</v>
      </c>
      <c r="AH69" s="276" t="s">
        <v>369</v>
      </c>
      <c r="AI69" s="259">
        <v>37</v>
      </c>
      <c r="AJ69" s="259">
        <v>2</v>
      </c>
      <c r="AK69" s="202"/>
      <c r="AL69" s="202"/>
      <c r="AM69" s="202"/>
      <c r="AN69" s="202"/>
      <c r="AO69" s="202"/>
      <c r="AP69" s="202"/>
      <c r="AQ69" s="202"/>
    </row>
    <row r="70" spans="1:43" ht="14.25">
      <c r="A70" s="728"/>
      <c r="C70" s="194"/>
      <c r="D70" s="600" t="s">
        <v>246</v>
      </c>
      <c r="E70" s="693"/>
      <c r="F70" s="694"/>
      <c r="G70" s="277" t="s">
        <v>369</v>
      </c>
      <c r="H70" s="277" t="s">
        <v>369</v>
      </c>
      <c r="I70" s="278" t="s">
        <v>369</v>
      </c>
      <c r="J70" s="212" t="s">
        <v>369</v>
      </c>
      <c r="K70" s="212" t="s">
        <v>369</v>
      </c>
      <c r="L70" s="339" t="s">
        <v>369</v>
      </c>
      <c r="M70" s="202"/>
      <c r="N70" s="329">
        <v>50</v>
      </c>
      <c r="O70" s="328" t="s">
        <v>217</v>
      </c>
      <c r="P70" s="300">
        <v>54</v>
      </c>
      <c r="Q70" s="259">
        <f t="shared" si="9"/>
        <v>389</v>
      </c>
      <c r="R70" s="347">
        <f t="shared" si="10"/>
        <v>5.08962449300013</v>
      </c>
      <c r="S70" s="259">
        <v>46</v>
      </c>
      <c r="T70" s="259"/>
      <c r="U70" s="259">
        <v>100</v>
      </c>
      <c r="V70" s="259"/>
      <c r="W70" s="259">
        <v>86</v>
      </c>
      <c r="X70" s="259"/>
      <c r="Y70" s="259">
        <v>42</v>
      </c>
      <c r="Z70" s="259"/>
      <c r="AA70" s="259">
        <v>24</v>
      </c>
      <c r="AB70" s="259">
        <v>1</v>
      </c>
      <c r="AC70" s="259">
        <v>1</v>
      </c>
      <c r="AD70" s="259">
        <v>7</v>
      </c>
      <c r="AE70" s="259">
        <v>37</v>
      </c>
      <c r="AF70" s="276" t="s">
        <v>369</v>
      </c>
      <c r="AG70" s="276" t="s">
        <v>369</v>
      </c>
      <c r="AH70" s="276" t="s">
        <v>369</v>
      </c>
      <c r="AI70" s="259">
        <v>43</v>
      </c>
      <c r="AJ70" s="259">
        <v>2</v>
      </c>
      <c r="AK70" s="202"/>
      <c r="AL70" s="202"/>
      <c r="AM70" s="202"/>
      <c r="AN70" s="202"/>
      <c r="AO70" s="202"/>
      <c r="AP70" s="202"/>
      <c r="AQ70" s="202"/>
    </row>
    <row r="71" spans="1:43" ht="14.25">
      <c r="A71" s="728"/>
      <c r="C71" s="194"/>
      <c r="D71" s="600" t="s">
        <v>247</v>
      </c>
      <c r="E71" s="693"/>
      <c r="F71" s="694"/>
      <c r="G71" s="128" t="s">
        <v>369</v>
      </c>
      <c r="H71" s="315">
        <v>1</v>
      </c>
      <c r="I71" s="273">
        <v>1</v>
      </c>
      <c r="J71" s="207">
        <v>1</v>
      </c>
      <c r="K71" s="336" t="s">
        <v>369</v>
      </c>
      <c r="L71" s="339" t="s">
        <v>369</v>
      </c>
      <c r="M71" s="202"/>
      <c r="N71" s="329">
        <v>55</v>
      </c>
      <c r="O71" s="328" t="s">
        <v>217</v>
      </c>
      <c r="P71" s="300">
        <v>59</v>
      </c>
      <c r="Q71" s="259">
        <f t="shared" si="9"/>
        <v>267</v>
      </c>
      <c r="R71" s="347">
        <f t="shared" si="10"/>
        <v>3.493392646866414</v>
      </c>
      <c r="S71" s="259">
        <v>57</v>
      </c>
      <c r="T71" s="259"/>
      <c r="U71" s="259">
        <v>39</v>
      </c>
      <c r="V71" s="259"/>
      <c r="W71" s="259">
        <v>56</v>
      </c>
      <c r="X71" s="259"/>
      <c r="Y71" s="259">
        <v>30</v>
      </c>
      <c r="Z71" s="259"/>
      <c r="AA71" s="259">
        <v>11</v>
      </c>
      <c r="AB71" s="259">
        <v>1</v>
      </c>
      <c r="AC71" s="259">
        <v>4</v>
      </c>
      <c r="AD71" s="259">
        <v>9</v>
      </c>
      <c r="AE71" s="259">
        <v>33</v>
      </c>
      <c r="AF71" s="276" t="s">
        <v>369</v>
      </c>
      <c r="AG71" s="276" t="s">
        <v>369</v>
      </c>
      <c r="AH71" s="276" t="s">
        <v>369</v>
      </c>
      <c r="AI71" s="259">
        <v>26</v>
      </c>
      <c r="AJ71" s="259">
        <v>1</v>
      </c>
      <c r="AK71" s="202"/>
      <c r="AL71" s="202"/>
      <c r="AM71" s="202"/>
      <c r="AN71" s="202"/>
      <c r="AO71" s="202"/>
      <c r="AP71" s="202"/>
      <c r="AQ71" s="202"/>
    </row>
    <row r="72" spans="1:43" ht="14.25">
      <c r="A72" s="728"/>
      <c r="C72" s="194"/>
      <c r="D72" s="600" t="s">
        <v>130</v>
      </c>
      <c r="E72" s="693"/>
      <c r="F72" s="694"/>
      <c r="G72" s="277" t="s">
        <v>369</v>
      </c>
      <c r="H72" s="277" t="s">
        <v>369</v>
      </c>
      <c r="I72" s="278" t="s">
        <v>369</v>
      </c>
      <c r="J72" s="212" t="s">
        <v>369</v>
      </c>
      <c r="K72" s="212" t="s">
        <v>369</v>
      </c>
      <c r="L72" s="339" t="s">
        <v>369</v>
      </c>
      <c r="M72" s="202"/>
      <c r="N72" s="329">
        <v>60</v>
      </c>
      <c r="O72" s="328" t="s">
        <v>217</v>
      </c>
      <c r="P72" s="300">
        <v>64</v>
      </c>
      <c r="Q72" s="259">
        <f t="shared" si="9"/>
        <v>226</v>
      </c>
      <c r="R72" s="347">
        <f t="shared" si="10"/>
        <v>2.9569540756247545</v>
      </c>
      <c r="S72" s="259">
        <v>49</v>
      </c>
      <c r="T72" s="259"/>
      <c r="U72" s="259">
        <v>23</v>
      </c>
      <c r="V72" s="259"/>
      <c r="W72" s="259">
        <v>44</v>
      </c>
      <c r="X72" s="259"/>
      <c r="Y72" s="259">
        <v>15</v>
      </c>
      <c r="Z72" s="259"/>
      <c r="AA72" s="259">
        <v>16</v>
      </c>
      <c r="AB72" s="276" t="s">
        <v>369</v>
      </c>
      <c r="AC72" s="276" t="s">
        <v>369</v>
      </c>
      <c r="AD72" s="259">
        <v>12</v>
      </c>
      <c r="AE72" s="259">
        <v>35</v>
      </c>
      <c r="AF72" s="276" t="s">
        <v>369</v>
      </c>
      <c r="AG72" s="276" t="s">
        <v>369</v>
      </c>
      <c r="AH72" s="276" t="s">
        <v>369</v>
      </c>
      <c r="AI72" s="259">
        <v>31</v>
      </c>
      <c r="AJ72" s="259">
        <v>1</v>
      </c>
      <c r="AK72" s="202"/>
      <c r="AL72" s="202"/>
      <c r="AM72" s="202"/>
      <c r="AN72" s="202"/>
      <c r="AO72" s="202"/>
      <c r="AP72" s="202"/>
      <c r="AQ72" s="202"/>
    </row>
    <row r="73" spans="1:43" ht="14.25">
      <c r="A73" s="728"/>
      <c r="C73" s="194"/>
      <c r="D73" s="600" t="s">
        <v>237</v>
      </c>
      <c r="E73" s="693"/>
      <c r="F73" s="694"/>
      <c r="G73" s="277" t="s">
        <v>369</v>
      </c>
      <c r="H73" s="277" t="s">
        <v>369</v>
      </c>
      <c r="I73" s="278" t="s">
        <v>369</v>
      </c>
      <c r="J73" s="212" t="s">
        <v>369</v>
      </c>
      <c r="K73" s="212" t="s">
        <v>369</v>
      </c>
      <c r="L73" s="339" t="s">
        <v>369</v>
      </c>
      <c r="M73" s="202"/>
      <c r="N73" s="329">
        <v>65</v>
      </c>
      <c r="O73" s="328" t="s">
        <v>217</v>
      </c>
      <c r="P73" s="300">
        <v>69</v>
      </c>
      <c r="Q73" s="259">
        <f t="shared" si="9"/>
        <v>159</v>
      </c>
      <c r="R73" s="347">
        <f t="shared" si="10"/>
        <v>2.080334947010336</v>
      </c>
      <c r="S73" s="260">
        <v>42</v>
      </c>
      <c r="T73" s="259"/>
      <c r="U73" s="260">
        <v>8</v>
      </c>
      <c r="V73" s="260"/>
      <c r="W73" s="260">
        <v>24</v>
      </c>
      <c r="X73" s="260"/>
      <c r="Y73" s="260">
        <v>6</v>
      </c>
      <c r="Z73" s="260"/>
      <c r="AA73" s="260">
        <v>7</v>
      </c>
      <c r="AB73" s="276" t="s">
        <v>369</v>
      </c>
      <c r="AC73" s="260">
        <v>1</v>
      </c>
      <c r="AD73" s="260">
        <v>2</v>
      </c>
      <c r="AE73" s="260">
        <v>31</v>
      </c>
      <c r="AF73" s="276" t="s">
        <v>369</v>
      </c>
      <c r="AG73" s="276" t="s">
        <v>369</v>
      </c>
      <c r="AH73" s="276" t="s">
        <v>369</v>
      </c>
      <c r="AI73" s="260">
        <v>37</v>
      </c>
      <c r="AJ73" s="260">
        <v>1</v>
      </c>
      <c r="AK73" s="202"/>
      <c r="AL73" s="202"/>
      <c r="AM73" s="202"/>
      <c r="AN73" s="202"/>
      <c r="AO73" s="202"/>
      <c r="AP73" s="202"/>
      <c r="AQ73" s="202"/>
    </row>
    <row r="74" spans="1:43" ht="14.25" customHeight="1">
      <c r="A74" s="729"/>
      <c r="B74" s="104"/>
      <c r="C74" s="104"/>
      <c r="D74" s="730" t="s">
        <v>248</v>
      </c>
      <c r="E74" s="731"/>
      <c r="F74" s="732"/>
      <c r="G74" s="340" t="s">
        <v>369</v>
      </c>
      <c r="H74" s="341" t="s">
        <v>369</v>
      </c>
      <c r="I74" s="342" t="s">
        <v>369</v>
      </c>
      <c r="J74" s="337" t="s">
        <v>369</v>
      </c>
      <c r="K74" s="337" t="s">
        <v>369</v>
      </c>
      <c r="L74" s="343" t="s">
        <v>369</v>
      </c>
      <c r="M74" s="202"/>
      <c r="N74" s="698" t="s">
        <v>232</v>
      </c>
      <c r="O74" s="698"/>
      <c r="P74" s="699"/>
      <c r="Q74" s="259">
        <f t="shared" si="9"/>
        <v>198</v>
      </c>
      <c r="R74" s="347">
        <f t="shared" si="10"/>
        <v>2.590605783069475</v>
      </c>
      <c r="S74" s="260">
        <v>103</v>
      </c>
      <c r="T74" s="259"/>
      <c r="U74" s="206">
        <v>5</v>
      </c>
      <c r="V74" s="260"/>
      <c r="W74" s="260">
        <v>15</v>
      </c>
      <c r="X74" s="260"/>
      <c r="Y74" s="260">
        <v>2</v>
      </c>
      <c r="Z74" s="260"/>
      <c r="AA74" s="260">
        <v>5</v>
      </c>
      <c r="AB74" s="276" t="s">
        <v>369</v>
      </c>
      <c r="AC74" s="348" t="s">
        <v>369</v>
      </c>
      <c r="AD74" s="260">
        <v>4</v>
      </c>
      <c r="AE74" s="260">
        <v>11</v>
      </c>
      <c r="AF74" s="276" t="s">
        <v>369</v>
      </c>
      <c r="AG74" s="276" t="s">
        <v>369</v>
      </c>
      <c r="AH74" s="276" t="s">
        <v>369</v>
      </c>
      <c r="AI74" s="260">
        <v>53</v>
      </c>
      <c r="AJ74" s="348" t="s">
        <v>369</v>
      </c>
      <c r="AK74" s="202"/>
      <c r="AL74" s="202"/>
      <c r="AM74" s="202"/>
      <c r="AN74" s="202"/>
      <c r="AO74" s="202"/>
      <c r="AP74" s="202"/>
      <c r="AQ74" s="202"/>
    </row>
    <row r="75" spans="2:43" ht="14.25">
      <c r="B75" s="287"/>
      <c r="C75" s="161"/>
      <c r="D75" s="239"/>
      <c r="E75" s="239"/>
      <c r="F75" s="239"/>
      <c r="G75" s="202"/>
      <c r="H75" s="202"/>
      <c r="I75" s="316"/>
      <c r="J75" s="202"/>
      <c r="K75" s="317"/>
      <c r="L75" s="318"/>
      <c r="M75" s="202"/>
      <c r="N75" s="319"/>
      <c r="O75" s="319"/>
      <c r="P75" s="320"/>
      <c r="Q75" s="321"/>
      <c r="R75" s="322"/>
      <c r="S75" s="323"/>
      <c r="T75" s="321"/>
      <c r="U75" s="321"/>
      <c r="V75" s="323"/>
      <c r="W75" s="321"/>
      <c r="X75" s="321"/>
      <c r="Y75" s="323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202"/>
      <c r="AL75" s="202"/>
      <c r="AM75" s="202"/>
      <c r="AN75" s="202"/>
      <c r="AO75" s="202"/>
      <c r="AP75" s="202"/>
      <c r="AQ75" s="202"/>
    </row>
    <row r="76" spans="2:43" ht="14.25">
      <c r="B76" s="42" t="s">
        <v>551</v>
      </c>
      <c r="C76" s="161"/>
      <c r="D76" s="239"/>
      <c r="E76" s="239"/>
      <c r="F76" s="239"/>
      <c r="G76" s="202"/>
      <c r="H76" s="202"/>
      <c r="I76" s="316"/>
      <c r="J76" s="318"/>
      <c r="K76" s="202"/>
      <c r="L76" s="317"/>
      <c r="M76" s="202"/>
      <c r="N76" s="280" t="s">
        <v>554</v>
      </c>
      <c r="AI76" s="202"/>
      <c r="AJ76" s="202"/>
      <c r="AK76" s="202"/>
      <c r="AL76" s="202"/>
      <c r="AM76" s="202"/>
      <c r="AN76" s="202"/>
      <c r="AO76" s="202"/>
      <c r="AP76" s="202"/>
      <c r="AQ76" s="202"/>
    </row>
    <row r="77" spans="2:43" ht="14.25">
      <c r="B77" s="161"/>
      <c r="C77" s="161"/>
      <c r="D77" s="161"/>
      <c r="E77" s="161"/>
      <c r="F77" s="161"/>
      <c r="M77" s="202"/>
      <c r="N77" s="280" t="s">
        <v>553</v>
      </c>
      <c r="AI77" s="202"/>
      <c r="AJ77" s="202"/>
      <c r="AK77" s="202"/>
      <c r="AL77" s="202"/>
      <c r="AM77" s="202"/>
      <c r="AN77" s="202"/>
      <c r="AO77" s="202"/>
      <c r="AP77" s="202"/>
      <c r="AQ77" s="202"/>
    </row>
    <row r="78" spans="2:43" ht="14.25">
      <c r="B78" s="161"/>
      <c r="C78" s="161"/>
      <c r="D78" s="161"/>
      <c r="E78" s="161"/>
      <c r="F78" s="161"/>
      <c r="M78" s="202"/>
      <c r="AI78" s="202"/>
      <c r="AJ78" s="202"/>
      <c r="AK78" s="202"/>
      <c r="AL78" s="202"/>
      <c r="AM78" s="202"/>
      <c r="AN78" s="202"/>
      <c r="AO78" s="202"/>
      <c r="AP78" s="202"/>
      <c r="AQ78" s="202"/>
    </row>
    <row r="79" spans="2:43" ht="14.25">
      <c r="B79" s="161"/>
      <c r="C79" s="161"/>
      <c r="D79" s="161"/>
      <c r="E79" s="161"/>
      <c r="F79" s="161"/>
      <c r="M79" s="202"/>
      <c r="AI79" s="202"/>
      <c r="AJ79" s="202"/>
      <c r="AK79" s="202"/>
      <c r="AL79" s="202"/>
      <c r="AM79" s="202"/>
      <c r="AN79" s="202"/>
      <c r="AO79" s="202"/>
      <c r="AP79" s="202"/>
      <c r="AQ79" s="202"/>
    </row>
    <row r="80" spans="2:43" ht="14.25">
      <c r="B80" s="161"/>
      <c r="C80" s="161"/>
      <c r="M80" s="202"/>
      <c r="AI80" s="202"/>
      <c r="AJ80" s="202"/>
      <c r="AK80" s="202"/>
      <c r="AL80" s="202"/>
      <c r="AM80" s="202"/>
      <c r="AN80" s="202"/>
      <c r="AO80" s="202"/>
      <c r="AP80" s="202"/>
      <c r="AQ80" s="202"/>
    </row>
    <row r="81" spans="2:43" ht="14.25">
      <c r="B81" s="161"/>
      <c r="C81" s="161"/>
      <c r="M81" s="202"/>
      <c r="AI81" s="202"/>
      <c r="AJ81" s="202"/>
      <c r="AK81" s="202"/>
      <c r="AL81" s="202"/>
      <c r="AM81" s="202"/>
      <c r="AN81" s="202"/>
      <c r="AO81" s="202"/>
      <c r="AP81" s="202"/>
      <c r="AQ81" s="202"/>
    </row>
    <row r="82" spans="2:3" ht="14.25">
      <c r="B82" s="161"/>
      <c r="C82" s="161"/>
    </row>
    <row r="83" spans="2:6" ht="14.25">
      <c r="B83" s="161"/>
      <c r="C83" s="161"/>
      <c r="D83" s="161"/>
      <c r="E83" s="161"/>
      <c r="F83" s="161"/>
    </row>
    <row r="84" spans="2:6" ht="14.25">
      <c r="B84" s="161"/>
      <c r="C84" s="161"/>
      <c r="D84" s="161"/>
      <c r="E84" s="161"/>
      <c r="F84" s="161"/>
    </row>
    <row r="85" spans="2:6" ht="14.25">
      <c r="B85" s="161"/>
      <c r="C85" s="161"/>
      <c r="D85" s="161"/>
      <c r="E85" s="161"/>
      <c r="F85" s="161"/>
    </row>
    <row r="86" spans="2:6" ht="14.25">
      <c r="B86" s="161"/>
      <c r="C86" s="161"/>
      <c r="D86" s="161"/>
      <c r="E86" s="161"/>
      <c r="F86" s="161"/>
    </row>
    <row r="87" spans="2:6" ht="14.25">
      <c r="B87" s="161"/>
      <c r="C87" s="161"/>
      <c r="D87" s="161"/>
      <c r="E87" s="161"/>
      <c r="F87" s="161"/>
    </row>
    <row r="88" spans="2:6" ht="14.25">
      <c r="B88" s="161"/>
      <c r="C88" s="161"/>
      <c r="D88" s="161"/>
      <c r="E88" s="161"/>
      <c r="F88" s="161"/>
    </row>
    <row r="89" spans="2:6" ht="14.25">
      <c r="B89" s="161"/>
      <c r="C89" s="161"/>
      <c r="D89" s="161"/>
      <c r="E89" s="161"/>
      <c r="F89" s="161"/>
    </row>
    <row r="90" spans="2:6" ht="14.25">
      <c r="B90" s="161"/>
      <c r="C90" s="161"/>
      <c r="D90" s="161"/>
      <c r="E90" s="161"/>
      <c r="F90" s="161"/>
    </row>
    <row r="91" spans="2:6" ht="14.25">
      <c r="B91" s="161"/>
      <c r="C91" s="161"/>
      <c r="D91" s="161"/>
      <c r="E91" s="161"/>
      <c r="F91" s="161"/>
    </row>
    <row r="92" spans="2:6" ht="14.25">
      <c r="B92" s="161"/>
      <c r="C92" s="161"/>
      <c r="D92" s="161"/>
      <c r="E92" s="161"/>
      <c r="F92" s="161"/>
    </row>
    <row r="93" spans="2:6" ht="14.25">
      <c r="B93" s="161"/>
      <c r="C93" s="161"/>
      <c r="D93" s="161"/>
      <c r="E93" s="161"/>
      <c r="F93" s="161"/>
    </row>
    <row r="94" spans="2:6" ht="14.25">
      <c r="B94" s="161"/>
      <c r="C94" s="161"/>
      <c r="D94" s="161"/>
      <c r="E94" s="161"/>
      <c r="F94" s="161"/>
    </row>
    <row r="95" spans="2:6" ht="14.25">
      <c r="B95" s="161"/>
      <c r="C95" s="161"/>
      <c r="D95" s="161"/>
      <c r="E95" s="161"/>
      <c r="F95" s="161"/>
    </row>
    <row r="96" spans="2:6" ht="14.25">
      <c r="B96" s="161"/>
      <c r="C96" s="161"/>
      <c r="D96" s="161"/>
      <c r="E96" s="161"/>
      <c r="F96" s="161"/>
    </row>
    <row r="97" spans="2:6" ht="14.25">
      <c r="B97" s="161"/>
      <c r="C97" s="161"/>
      <c r="D97" s="161"/>
      <c r="E97" s="161"/>
      <c r="F97" s="161"/>
    </row>
    <row r="98" spans="2:6" ht="14.25">
      <c r="B98" s="161"/>
      <c r="C98" s="161"/>
      <c r="D98" s="161"/>
      <c r="E98" s="161"/>
      <c r="F98" s="161"/>
    </row>
    <row r="99" spans="2:6" ht="14.25">
      <c r="B99" s="161"/>
      <c r="C99" s="161"/>
      <c r="D99" s="161"/>
      <c r="E99" s="161"/>
      <c r="F99" s="161"/>
    </row>
    <row r="100" spans="2:6" ht="14.25">
      <c r="B100" s="161"/>
      <c r="C100" s="161"/>
      <c r="D100" s="161"/>
      <c r="E100" s="161"/>
      <c r="F100" s="161"/>
    </row>
    <row r="101" spans="2:6" ht="14.25">
      <c r="B101" s="161"/>
      <c r="C101" s="161"/>
      <c r="D101" s="161"/>
      <c r="E101" s="161"/>
      <c r="F101" s="161"/>
    </row>
    <row r="102" spans="2:6" ht="14.25">
      <c r="B102" s="161"/>
      <c r="C102" s="161"/>
      <c r="D102" s="161"/>
      <c r="E102" s="161"/>
      <c r="F102" s="161"/>
    </row>
    <row r="103" spans="2:6" ht="14.25">
      <c r="B103" s="161"/>
      <c r="C103" s="161"/>
      <c r="D103" s="161"/>
      <c r="E103" s="161"/>
      <c r="F103" s="161"/>
    </row>
    <row r="104" spans="2:6" ht="14.25">
      <c r="B104" s="161"/>
      <c r="C104" s="161"/>
      <c r="D104" s="161"/>
      <c r="E104" s="161"/>
      <c r="F104" s="161"/>
    </row>
    <row r="105" spans="2:6" ht="14.25">
      <c r="B105" s="161"/>
      <c r="C105" s="161"/>
      <c r="D105" s="161"/>
      <c r="E105" s="161"/>
      <c r="F105" s="161"/>
    </row>
    <row r="106" spans="2:6" ht="14.25">
      <c r="B106" s="161"/>
      <c r="C106" s="161"/>
      <c r="D106" s="161"/>
      <c r="E106" s="161"/>
      <c r="F106" s="161"/>
    </row>
    <row r="107" spans="2:6" ht="14.25">
      <c r="B107" s="161"/>
      <c r="C107" s="161"/>
      <c r="D107" s="161"/>
      <c r="E107" s="161"/>
      <c r="F107" s="161"/>
    </row>
    <row r="108" spans="2:6" ht="14.25">
      <c r="B108" s="161"/>
      <c r="C108" s="161"/>
      <c r="D108" s="161"/>
      <c r="E108" s="161"/>
      <c r="F108" s="161"/>
    </row>
    <row r="109" spans="2:6" ht="14.25">
      <c r="B109" s="161"/>
      <c r="C109" s="161"/>
      <c r="D109" s="161"/>
      <c r="E109" s="161"/>
      <c r="F109" s="161"/>
    </row>
    <row r="110" spans="2:6" ht="14.25">
      <c r="B110" s="161"/>
      <c r="C110" s="161"/>
      <c r="D110" s="161"/>
      <c r="E110" s="161"/>
      <c r="F110" s="161"/>
    </row>
    <row r="111" spans="2:6" ht="14.25">
      <c r="B111" s="161"/>
      <c r="C111" s="161"/>
      <c r="D111" s="161"/>
      <c r="E111" s="161"/>
      <c r="F111" s="161"/>
    </row>
    <row r="112" spans="2:6" ht="14.25">
      <c r="B112" s="161"/>
      <c r="C112" s="161"/>
      <c r="D112" s="161"/>
      <c r="E112" s="161"/>
      <c r="F112" s="161"/>
    </row>
    <row r="113" spans="2:6" ht="14.25">
      <c r="B113" s="161"/>
      <c r="C113" s="161"/>
      <c r="D113" s="161"/>
      <c r="E113" s="161"/>
      <c r="F113" s="161"/>
    </row>
    <row r="114" spans="2:6" ht="14.25">
      <c r="B114" s="161"/>
      <c r="C114" s="161"/>
      <c r="D114" s="161"/>
      <c r="E114" s="161"/>
      <c r="F114" s="161"/>
    </row>
    <row r="115" spans="2:6" ht="14.25">
      <c r="B115" s="161"/>
      <c r="C115" s="161"/>
      <c r="D115" s="161"/>
      <c r="E115" s="161"/>
      <c r="F115" s="161"/>
    </row>
    <row r="116" spans="2:6" ht="14.25">
      <c r="B116" s="161"/>
      <c r="C116" s="161"/>
      <c r="D116" s="161"/>
      <c r="E116" s="161"/>
      <c r="F116" s="161"/>
    </row>
    <row r="117" spans="2:6" ht="14.25">
      <c r="B117" s="161"/>
      <c r="C117" s="161"/>
      <c r="D117" s="161"/>
      <c r="E117" s="161"/>
      <c r="F117" s="161"/>
    </row>
    <row r="118" spans="2:6" ht="14.25">
      <c r="B118" s="161"/>
      <c r="C118" s="161"/>
      <c r="D118" s="161"/>
      <c r="E118" s="161"/>
      <c r="F118" s="161"/>
    </row>
    <row r="119" spans="2:6" ht="14.25">
      <c r="B119" s="161"/>
      <c r="C119" s="161"/>
      <c r="D119" s="161"/>
      <c r="E119" s="161"/>
      <c r="F119" s="161"/>
    </row>
    <row r="120" spans="2:6" ht="14.25">
      <c r="B120" s="161"/>
      <c r="C120" s="161"/>
      <c r="D120" s="161"/>
      <c r="E120" s="161"/>
      <c r="F120" s="161"/>
    </row>
    <row r="121" spans="2:6" ht="14.25">
      <c r="B121" s="161"/>
      <c r="C121" s="161"/>
      <c r="D121" s="161"/>
      <c r="E121" s="161"/>
      <c r="F121" s="161"/>
    </row>
    <row r="122" spans="2:6" ht="14.25">
      <c r="B122" s="161"/>
      <c r="C122" s="161"/>
      <c r="D122" s="161"/>
      <c r="E122" s="161"/>
      <c r="F122" s="161"/>
    </row>
    <row r="123" spans="2:6" ht="14.25">
      <c r="B123" s="161"/>
      <c r="C123" s="161"/>
      <c r="D123" s="161"/>
      <c r="E123" s="161"/>
      <c r="F123" s="161"/>
    </row>
    <row r="124" spans="2:6" ht="14.25">
      <c r="B124" s="161"/>
      <c r="C124" s="161"/>
      <c r="D124" s="161"/>
      <c r="E124" s="161"/>
      <c r="F124" s="161"/>
    </row>
    <row r="125" spans="2:6" ht="14.25">
      <c r="B125" s="161"/>
      <c r="C125" s="161"/>
      <c r="D125" s="161"/>
      <c r="E125" s="161"/>
      <c r="F125" s="161"/>
    </row>
    <row r="126" spans="2:6" ht="14.25">
      <c r="B126" s="161"/>
      <c r="C126" s="161"/>
      <c r="D126" s="161"/>
      <c r="E126" s="161"/>
      <c r="F126" s="161"/>
    </row>
    <row r="127" spans="2:6" ht="14.25">
      <c r="B127" s="161"/>
      <c r="C127" s="161"/>
      <c r="D127" s="161"/>
      <c r="E127" s="161"/>
      <c r="F127" s="161"/>
    </row>
    <row r="128" spans="2:6" ht="14.25">
      <c r="B128" s="161"/>
      <c r="C128" s="161"/>
      <c r="D128" s="161"/>
      <c r="E128" s="161"/>
      <c r="F128" s="161"/>
    </row>
    <row r="129" spans="2:6" ht="14.25">
      <c r="B129" s="161"/>
      <c r="C129" s="161"/>
      <c r="D129" s="161"/>
      <c r="E129" s="161"/>
      <c r="F129" s="161"/>
    </row>
    <row r="130" spans="2:6" ht="14.25">
      <c r="B130" s="161"/>
      <c r="C130" s="161"/>
      <c r="D130" s="161"/>
      <c r="E130" s="161"/>
      <c r="F130" s="161"/>
    </row>
    <row r="131" spans="2:6" ht="14.25">
      <c r="B131" s="161"/>
      <c r="C131" s="161"/>
      <c r="D131" s="161"/>
      <c r="E131" s="161"/>
      <c r="F131" s="161"/>
    </row>
    <row r="132" spans="2:6" ht="14.25">
      <c r="B132" s="161"/>
      <c r="C132" s="161"/>
      <c r="D132" s="161"/>
      <c r="E132" s="161"/>
      <c r="F132" s="161"/>
    </row>
    <row r="133" spans="2:6" ht="14.25">
      <c r="B133" s="161"/>
      <c r="C133" s="161"/>
      <c r="D133" s="161"/>
      <c r="E133" s="161"/>
      <c r="F133" s="161"/>
    </row>
    <row r="134" spans="2:6" ht="14.25">
      <c r="B134" s="161"/>
      <c r="C134" s="161"/>
      <c r="D134" s="161"/>
      <c r="E134" s="161"/>
      <c r="F134" s="161"/>
    </row>
    <row r="135" spans="2:6" ht="14.25">
      <c r="B135" s="161"/>
      <c r="C135" s="161"/>
      <c r="D135" s="161"/>
      <c r="E135" s="161"/>
      <c r="F135" s="161"/>
    </row>
    <row r="136" spans="2:6" ht="14.25">
      <c r="B136" s="161"/>
      <c r="C136" s="161"/>
      <c r="D136" s="161"/>
      <c r="E136" s="161"/>
      <c r="F136" s="161"/>
    </row>
    <row r="137" spans="2:6" ht="14.25">
      <c r="B137" s="161"/>
      <c r="C137" s="161"/>
      <c r="D137" s="161"/>
      <c r="E137" s="161"/>
      <c r="F137" s="161"/>
    </row>
    <row r="138" spans="2:6" ht="14.25">
      <c r="B138" s="161"/>
      <c r="C138" s="161"/>
      <c r="D138" s="161"/>
      <c r="E138" s="161"/>
      <c r="F138" s="161"/>
    </row>
    <row r="139" spans="2:6" ht="14.25">
      <c r="B139" s="161"/>
      <c r="C139" s="161"/>
      <c r="D139" s="161"/>
      <c r="E139" s="161"/>
      <c r="F139" s="161"/>
    </row>
    <row r="140" spans="2:6" ht="14.25">
      <c r="B140" s="161"/>
      <c r="C140" s="161"/>
      <c r="D140" s="161"/>
      <c r="E140" s="161"/>
      <c r="F140" s="161"/>
    </row>
    <row r="141" spans="2:6" ht="14.25">
      <c r="B141" s="161"/>
      <c r="C141" s="161"/>
      <c r="D141" s="161"/>
      <c r="E141" s="161"/>
      <c r="F141" s="161"/>
    </row>
    <row r="142" spans="2:6" ht="14.25">
      <c r="B142" s="161"/>
      <c r="C142" s="161"/>
      <c r="D142" s="161"/>
      <c r="E142" s="161"/>
      <c r="F142" s="161"/>
    </row>
    <row r="143" spans="2:6" ht="14.25">
      <c r="B143" s="161"/>
      <c r="C143" s="161"/>
      <c r="D143" s="161"/>
      <c r="E143" s="161"/>
      <c r="F143" s="161"/>
    </row>
    <row r="144" spans="2:6" ht="14.25">
      <c r="B144" s="161"/>
      <c r="C144" s="161"/>
      <c r="D144" s="161"/>
      <c r="E144" s="161"/>
      <c r="F144" s="161"/>
    </row>
    <row r="145" spans="2:6" ht="14.25">
      <c r="B145" s="161"/>
      <c r="C145" s="161"/>
      <c r="D145" s="161"/>
      <c r="E145" s="161"/>
      <c r="F145" s="161"/>
    </row>
    <row r="146" spans="2:6" ht="14.25">
      <c r="B146" s="161"/>
      <c r="C146" s="161"/>
      <c r="D146" s="161"/>
      <c r="E146" s="161"/>
      <c r="F146" s="161"/>
    </row>
    <row r="147" spans="2:6" ht="14.25">
      <c r="B147" s="161"/>
      <c r="C147" s="161"/>
      <c r="D147" s="161"/>
      <c r="E147" s="161"/>
      <c r="F147" s="161"/>
    </row>
    <row r="148" spans="2:6" ht="14.25">
      <c r="B148" s="161"/>
      <c r="C148" s="161"/>
      <c r="D148" s="161"/>
      <c r="E148" s="161"/>
      <c r="F148" s="161"/>
    </row>
    <row r="149" spans="2:6" ht="14.25">
      <c r="B149" s="161"/>
      <c r="C149" s="161"/>
      <c r="D149" s="161"/>
      <c r="E149" s="161"/>
      <c r="F149" s="161"/>
    </row>
    <row r="150" spans="2:6" ht="14.25">
      <c r="B150" s="161"/>
      <c r="C150" s="161"/>
      <c r="D150" s="161"/>
      <c r="E150" s="161"/>
      <c r="F150" s="161"/>
    </row>
    <row r="151" spans="2:6" ht="14.25">
      <c r="B151" s="161"/>
      <c r="C151" s="161"/>
      <c r="D151" s="161"/>
      <c r="E151" s="161"/>
      <c r="F151" s="161"/>
    </row>
    <row r="152" spans="2:6" ht="14.25">
      <c r="B152" s="161"/>
      <c r="C152" s="161"/>
      <c r="D152" s="161"/>
      <c r="E152" s="161"/>
      <c r="F152" s="161"/>
    </row>
    <row r="153" spans="2:6" ht="14.25">
      <c r="B153" s="161"/>
      <c r="C153" s="161"/>
      <c r="D153" s="161"/>
      <c r="E153" s="161"/>
      <c r="F153" s="161"/>
    </row>
    <row r="154" spans="2:6" ht="14.25">
      <c r="B154" s="161"/>
      <c r="C154" s="161"/>
      <c r="D154" s="161"/>
      <c r="E154" s="161"/>
      <c r="F154" s="161"/>
    </row>
    <row r="155" spans="2:6" ht="14.25">
      <c r="B155" s="161"/>
      <c r="C155" s="161"/>
      <c r="D155" s="161"/>
      <c r="E155" s="161"/>
      <c r="F155" s="161"/>
    </row>
    <row r="156" spans="2:6" ht="14.25">
      <c r="B156" s="161"/>
      <c r="C156" s="161"/>
      <c r="D156" s="161"/>
      <c r="E156" s="161"/>
      <c r="F156" s="161"/>
    </row>
    <row r="157" spans="2:6" ht="14.25">
      <c r="B157" s="161"/>
      <c r="C157" s="161"/>
      <c r="D157" s="161"/>
      <c r="E157" s="161"/>
      <c r="F157" s="161"/>
    </row>
    <row r="158" spans="2:6" ht="14.25">
      <c r="B158" s="161"/>
      <c r="C158" s="161"/>
      <c r="D158" s="161"/>
      <c r="E158" s="161"/>
      <c r="F158" s="161"/>
    </row>
    <row r="159" spans="2:6" ht="14.25">
      <c r="B159" s="161"/>
      <c r="C159" s="161"/>
      <c r="D159" s="161"/>
      <c r="E159" s="161"/>
      <c r="F159" s="161"/>
    </row>
    <row r="160" spans="2:6" ht="14.25">
      <c r="B160" s="161"/>
      <c r="C160" s="161"/>
      <c r="D160" s="161"/>
      <c r="E160" s="161"/>
      <c r="F160" s="161"/>
    </row>
    <row r="161" spans="2:6" ht="14.25">
      <c r="B161" s="161"/>
      <c r="C161" s="161"/>
      <c r="D161" s="161"/>
      <c r="E161" s="161"/>
      <c r="F161" s="161"/>
    </row>
    <row r="162" spans="2:6" ht="14.25">
      <c r="B162" s="161"/>
      <c r="C162" s="161"/>
      <c r="D162" s="161"/>
      <c r="E162" s="161"/>
      <c r="F162" s="161"/>
    </row>
    <row r="163" spans="2:6" ht="14.25">
      <c r="B163" s="161"/>
      <c r="C163" s="161"/>
      <c r="D163" s="161"/>
      <c r="E163" s="161"/>
      <c r="F163" s="161"/>
    </row>
    <row r="164" spans="2:6" ht="14.25">
      <c r="B164" s="161"/>
      <c r="C164" s="161"/>
      <c r="D164" s="161"/>
      <c r="E164" s="161"/>
      <c r="F164" s="161"/>
    </row>
    <row r="165" spans="2:6" ht="14.25">
      <c r="B165" s="161"/>
      <c r="C165" s="161"/>
      <c r="D165" s="161"/>
      <c r="E165" s="161"/>
      <c r="F165" s="161"/>
    </row>
    <row r="166" spans="2:6" ht="14.25">
      <c r="B166" s="161"/>
      <c r="C166" s="161"/>
      <c r="D166" s="161"/>
      <c r="E166" s="161"/>
      <c r="F166" s="161"/>
    </row>
    <row r="167" spans="2:6" ht="14.25">
      <c r="B167" s="161"/>
      <c r="C167" s="161"/>
      <c r="D167" s="161"/>
      <c r="E167" s="161"/>
      <c r="F167" s="161"/>
    </row>
    <row r="168" spans="2:6" ht="14.25">
      <c r="B168" s="161"/>
      <c r="C168" s="161"/>
      <c r="D168" s="161"/>
      <c r="E168" s="161"/>
      <c r="F168" s="161"/>
    </row>
    <row r="169" spans="2:6" ht="14.25">
      <c r="B169" s="161"/>
      <c r="C169" s="161"/>
      <c r="D169" s="161"/>
      <c r="E169" s="161"/>
      <c r="F169" s="161"/>
    </row>
    <row r="170" spans="2:6" ht="14.25">
      <c r="B170" s="161"/>
      <c r="C170" s="161"/>
      <c r="D170" s="161"/>
      <c r="E170" s="161"/>
      <c r="F170" s="161"/>
    </row>
    <row r="171" spans="2:6" ht="14.25">
      <c r="B171" s="161"/>
      <c r="C171" s="161"/>
      <c r="D171" s="161"/>
      <c r="E171" s="161"/>
      <c r="F171" s="161"/>
    </row>
    <row r="172" spans="2:6" ht="14.25">
      <c r="B172" s="161"/>
      <c r="C172" s="161"/>
      <c r="D172" s="161"/>
      <c r="E172" s="161"/>
      <c r="F172" s="161"/>
    </row>
    <row r="173" spans="2:6" ht="14.25">
      <c r="B173" s="161"/>
      <c r="C173" s="161"/>
      <c r="D173" s="161"/>
      <c r="E173" s="161"/>
      <c r="F173" s="161"/>
    </row>
    <row r="174" spans="2:6" ht="14.25">
      <c r="B174" s="161"/>
      <c r="C174" s="161"/>
      <c r="D174" s="161"/>
      <c r="E174" s="161"/>
      <c r="F174" s="161"/>
    </row>
    <row r="175" spans="2:6" ht="14.25">
      <c r="B175" s="161"/>
      <c r="C175" s="161"/>
      <c r="D175" s="161"/>
      <c r="E175" s="161"/>
      <c r="F175" s="161"/>
    </row>
    <row r="176" spans="2:6" ht="14.25">
      <c r="B176" s="161"/>
      <c r="C176" s="161"/>
      <c r="D176" s="161"/>
      <c r="E176" s="161"/>
      <c r="F176" s="161"/>
    </row>
    <row r="177" spans="2:6" ht="14.25">
      <c r="B177" s="161"/>
      <c r="C177" s="161"/>
      <c r="D177" s="161"/>
      <c r="E177" s="161"/>
      <c r="F177" s="161"/>
    </row>
    <row r="178" spans="2:6" ht="14.25">
      <c r="B178" s="161"/>
      <c r="C178" s="161"/>
      <c r="D178" s="161"/>
      <c r="E178" s="161"/>
      <c r="F178" s="161"/>
    </row>
    <row r="179" spans="2:6" ht="14.25">
      <c r="B179" s="161"/>
      <c r="C179" s="161"/>
      <c r="D179" s="161"/>
      <c r="E179" s="161"/>
      <c r="F179" s="161"/>
    </row>
    <row r="180" spans="2:6" ht="14.25">
      <c r="B180" s="161"/>
      <c r="C180" s="161"/>
      <c r="D180" s="161"/>
      <c r="E180" s="161"/>
      <c r="F180" s="161"/>
    </row>
    <row r="181" spans="2:6" ht="14.25">
      <c r="B181" s="161"/>
      <c r="C181" s="161"/>
      <c r="D181" s="161"/>
      <c r="E181" s="161"/>
      <c r="F181" s="161"/>
    </row>
    <row r="182" spans="2:6" ht="14.25">
      <c r="B182" s="161"/>
      <c r="C182" s="161"/>
      <c r="D182" s="161"/>
      <c r="E182" s="161"/>
      <c r="F182" s="161"/>
    </row>
    <row r="183" spans="2:6" ht="14.25">
      <c r="B183" s="161"/>
      <c r="C183" s="161"/>
      <c r="D183" s="161"/>
      <c r="E183" s="161"/>
      <c r="F183" s="161"/>
    </row>
    <row r="184" spans="2:6" ht="14.25">
      <c r="B184" s="161"/>
      <c r="C184" s="161"/>
      <c r="D184" s="161"/>
      <c r="E184" s="161"/>
      <c r="F184" s="161"/>
    </row>
    <row r="185" spans="2:6" ht="14.25">
      <c r="B185" s="161"/>
      <c r="C185" s="161"/>
      <c r="D185" s="161"/>
      <c r="E185" s="161"/>
      <c r="F185" s="161"/>
    </row>
    <row r="186" spans="2:6" ht="14.25">
      <c r="B186" s="161"/>
      <c r="C186" s="161"/>
      <c r="D186" s="161"/>
      <c r="E186" s="161"/>
      <c r="F186" s="161"/>
    </row>
    <row r="187" spans="2:6" ht="14.25">
      <c r="B187" s="161"/>
      <c r="C187" s="161"/>
      <c r="D187" s="161"/>
      <c r="E187" s="161"/>
      <c r="F187" s="161"/>
    </row>
    <row r="188" spans="2:6" ht="14.25">
      <c r="B188" s="161"/>
      <c r="C188" s="161"/>
      <c r="D188" s="161"/>
      <c r="E188" s="161"/>
      <c r="F188" s="161"/>
    </row>
    <row r="189" spans="2:6" ht="14.25">
      <c r="B189" s="161"/>
      <c r="C189" s="161"/>
      <c r="D189" s="161"/>
      <c r="E189" s="161"/>
      <c r="F189" s="161"/>
    </row>
    <row r="190" spans="2:6" ht="14.25">
      <c r="B190" s="161"/>
      <c r="C190" s="161"/>
      <c r="D190" s="161"/>
      <c r="E190" s="161"/>
      <c r="F190" s="161"/>
    </row>
    <row r="191" spans="2:6" ht="14.25">
      <c r="B191" s="161"/>
      <c r="C191" s="161"/>
      <c r="D191" s="161"/>
      <c r="E191" s="161"/>
      <c r="F191" s="161"/>
    </row>
    <row r="192" spans="2:6" ht="14.25">
      <c r="B192" s="161"/>
      <c r="C192" s="161"/>
      <c r="D192" s="161"/>
      <c r="E192" s="161"/>
      <c r="F192" s="161"/>
    </row>
    <row r="193" spans="2:6" ht="14.25">
      <c r="B193" s="161"/>
      <c r="C193" s="161"/>
      <c r="D193" s="161"/>
      <c r="E193" s="161"/>
      <c r="F193" s="161"/>
    </row>
    <row r="194" spans="2:6" ht="14.25">
      <c r="B194" s="161"/>
      <c r="C194" s="161"/>
      <c r="D194" s="161"/>
      <c r="E194" s="161"/>
      <c r="F194" s="161"/>
    </row>
    <row r="195" spans="2:6" ht="14.25">
      <c r="B195" s="161"/>
      <c r="C195" s="161"/>
      <c r="D195" s="161"/>
      <c r="E195" s="161"/>
      <c r="F195" s="161"/>
    </row>
    <row r="196" spans="2:6" ht="14.25">
      <c r="B196" s="161"/>
      <c r="C196" s="161"/>
      <c r="D196" s="161"/>
      <c r="E196" s="161"/>
      <c r="F196" s="161"/>
    </row>
    <row r="197" spans="2:6" ht="14.25">
      <c r="B197" s="161"/>
      <c r="C197" s="161"/>
      <c r="D197" s="161"/>
      <c r="E197" s="161"/>
      <c r="F197" s="161"/>
    </row>
    <row r="198" spans="2:6" ht="14.25">
      <c r="B198" s="161"/>
      <c r="C198" s="161"/>
      <c r="D198" s="161"/>
      <c r="E198" s="161"/>
      <c r="F198" s="161"/>
    </row>
    <row r="199" spans="2:6" ht="14.25">
      <c r="B199" s="161"/>
      <c r="C199" s="161"/>
      <c r="D199" s="161"/>
      <c r="E199" s="161"/>
      <c r="F199" s="161"/>
    </row>
    <row r="200" spans="2:6" ht="14.25">
      <c r="B200" s="161"/>
      <c r="C200" s="161"/>
      <c r="D200" s="161"/>
      <c r="E200" s="161"/>
      <c r="F200" s="161"/>
    </row>
    <row r="201" spans="2:6" ht="14.25">
      <c r="B201" s="161"/>
      <c r="C201" s="161"/>
      <c r="D201" s="161"/>
      <c r="E201" s="161"/>
      <c r="F201" s="161"/>
    </row>
    <row r="202" spans="2:6" ht="14.25">
      <c r="B202" s="161"/>
      <c r="C202" s="161"/>
      <c r="D202" s="161"/>
      <c r="E202" s="161"/>
      <c r="F202" s="161"/>
    </row>
    <row r="203" spans="2:6" ht="14.25">
      <c r="B203" s="161"/>
      <c r="C203" s="161"/>
      <c r="D203" s="161"/>
      <c r="E203" s="161"/>
      <c r="F203" s="161"/>
    </row>
    <row r="204" spans="2:6" ht="14.25">
      <c r="B204" s="161"/>
      <c r="C204" s="161"/>
      <c r="D204" s="161"/>
      <c r="E204" s="161"/>
      <c r="F204" s="161"/>
    </row>
    <row r="205" spans="2:6" ht="14.25">
      <c r="B205" s="161"/>
      <c r="C205" s="161"/>
      <c r="D205" s="161"/>
      <c r="E205" s="161"/>
      <c r="F205" s="161"/>
    </row>
    <row r="206" spans="2:6" ht="14.25">
      <c r="B206" s="161"/>
      <c r="C206" s="161"/>
      <c r="D206" s="161"/>
      <c r="E206" s="161"/>
      <c r="F206" s="161"/>
    </row>
    <row r="207" spans="2:6" ht="14.25">
      <c r="B207" s="161"/>
      <c r="C207" s="161"/>
      <c r="D207" s="161"/>
      <c r="E207" s="161"/>
      <c r="F207" s="161"/>
    </row>
    <row r="208" spans="2:6" ht="14.25">
      <c r="B208" s="161"/>
      <c r="C208" s="161"/>
      <c r="D208" s="161"/>
      <c r="E208" s="161"/>
      <c r="F208" s="161"/>
    </row>
    <row r="209" spans="2:6" ht="14.25">
      <c r="B209" s="161"/>
      <c r="C209" s="161"/>
      <c r="D209" s="161"/>
      <c r="E209" s="161"/>
      <c r="F209" s="161"/>
    </row>
    <row r="210" spans="2:6" ht="14.25">
      <c r="B210" s="161"/>
      <c r="C210" s="161"/>
      <c r="D210" s="161"/>
      <c r="E210" s="161"/>
      <c r="F210" s="161"/>
    </row>
    <row r="211" spans="2:6" ht="14.25">
      <c r="B211" s="161"/>
      <c r="C211" s="161"/>
      <c r="D211" s="161"/>
      <c r="E211" s="161"/>
      <c r="F211" s="161"/>
    </row>
    <row r="212" spans="2:6" ht="14.25">
      <c r="B212" s="161"/>
      <c r="C212" s="161"/>
      <c r="D212" s="161"/>
      <c r="E212" s="161"/>
      <c r="F212" s="161"/>
    </row>
  </sheetData>
  <sheetProtection/>
  <mergeCells count="118">
    <mergeCell ref="N3:AG3"/>
    <mergeCell ref="B48:B52"/>
    <mergeCell ref="D48:F48"/>
    <mergeCell ref="B56:F56"/>
    <mergeCell ref="B58:B60"/>
    <mergeCell ref="D51:F51"/>
    <mergeCell ref="D58:F58"/>
    <mergeCell ref="D49:F49"/>
    <mergeCell ref="D50:F50"/>
    <mergeCell ref="D47:F47"/>
    <mergeCell ref="D62:F62"/>
    <mergeCell ref="D44:F44"/>
    <mergeCell ref="D46:F46"/>
    <mergeCell ref="A10:A55"/>
    <mergeCell ref="A57:A74"/>
    <mergeCell ref="D74:F74"/>
    <mergeCell ref="D63:F63"/>
    <mergeCell ref="D52:F52"/>
    <mergeCell ref="D64:F64"/>
    <mergeCell ref="D65:F65"/>
    <mergeCell ref="D53:F53"/>
    <mergeCell ref="D66:F66"/>
    <mergeCell ref="D59:F59"/>
    <mergeCell ref="D60:F60"/>
    <mergeCell ref="D28:F28"/>
    <mergeCell ref="B42:B43"/>
    <mergeCell ref="B44:B45"/>
    <mergeCell ref="D29:F29"/>
    <mergeCell ref="B28:B29"/>
    <mergeCell ref="D37:F37"/>
    <mergeCell ref="D38:F38"/>
    <mergeCell ref="D45:F45"/>
    <mergeCell ref="D42:F42"/>
    <mergeCell ref="D43:F43"/>
    <mergeCell ref="A3:L3"/>
    <mergeCell ref="A5:F6"/>
    <mergeCell ref="B16:B17"/>
    <mergeCell ref="D19:F19"/>
    <mergeCell ref="D12:F12"/>
    <mergeCell ref="D14:F14"/>
    <mergeCell ref="D15:F15"/>
    <mergeCell ref="B12:B15"/>
    <mergeCell ref="J5:J6"/>
    <mergeCell ref="D33:F33"/>
    <mergeCell ref="D22:F22"/>
    <mergeCell ref="D23:F23"/>
    <mergeCell ref="D24:F24"/>
    <mergeCell ref="D21:F21"/>
    <mergeCell ref="D16:F16"/>
    <mergeCell ref="D17:F17"/>
    <mergeCell ref="D34:F34"/>
    <mergeCell ref="B35:B36"/>
    <mergeCell ref="D25:F25"/>
    <mergeCell ref="D35:F35"/>
    <mergeCell ref="D26:F26"/>
    <mergeCell ref="D36:F36"/>
    <mergeCell ref="N5:P11"/>
    <mergeCell ref="D20:F20"/>
    <mergeCell ref="B19:B20"/>
    <mergeCell ref="D30:F30"/>
    <mergeCell ref="D31:F31"/>
    <mergeCell ref="D32:F32"/>
    <mergeCell ref="B8:F8"/>
    <mergeCell ref="B9:F9"/>
    <mergeCell ref="D27:F27"/>
    <mergeCell ref="B26:B27"/>
    <mergeCell ref="K5:K6"/>
    <mergeCell ref="B7:F7"/>
    <mergeCell ref="G5:I5"/>
    <mergeCell ref="D10:F10"/>
    <mergeCell ref="D11:F11"/>
    <mergeCell ref="D13:F13"/>
    <mergeCell ref="D18:F18"/>
    <mergeCell ref="AG5:AG11"/>
    <mergeCell ref="AF5:AF11"/>
    <mergeCell ref="AE5:AE11"/>
    <mergeCell ref="Q5:Q11"/>
    <mergeCell ref="AC5:AC11"/>
    <mergeCell ref="AB5:AB11"/>
    <mergeCell ref="AA5:AA11"/>
    <mergeCell ref="AD5:AD11"/>
    <mergeCell ref="R5:Z5"/>
    <mergeCell ref="B61:B65"/>
    <mergeCell ref="N54:P54"/>
    <mergeCell ref="N56:P56"/>
    <mergeCell ref="N57:P57"/>
    <mergeCell ref="N74:P74"/>
    <mergeCell ref="D61:F61"/>
    <mergeCell ref="D54:F54"/>
    <mergeCell ref="D55:F55"/>
    <mergeCell ref="D57:F57"/>
    <mergeCell ref="D67:F67"/>
    <mergeCell ref="D39:F39"/>
    <mergeCell ref="D40:F40"/>
    <mergeCell ref="B37:B40"/>
    <mergeCell ref="D41:F41"/>
    <mergeCell ref="D73:F73"/>
    <mergeCell ref="D72:F72"/>
    <mergeCell ref="D71:F71"/>
    <mergeCell ref="D70:F70"/>
    <mergeCell ref="D69:F69"/>
    <mergeCell ref="D68:F68"/>
    <mergeCell ref="X52:Y52"/>
    <mergeCell ref="Z52:AA52"/>
    <mergeCell ref="T50:W51"/>
    <mergeCell ref="X50:AA51"/>
    <mergeCell ref="AB50:AE51"/>
    <mergeCell ref="AF50:AH51"/>
    <mergeCell ref="N50:P52"/>
    <mergeCell ref="Q50:Q52"/>
    <mergeCell ref="R50:R52"/>
    <mergeCell ref="S50:S52"/>
    <mergeCell ref="N13:P13"/>
    <mergeCell ref="N48:AJ48"/>
    <mergeCell ref="AI50:AI52"/>
    <mergeCell ref="AJ50:AJ52"/>
    <mergeCell ref="T52:U52"/>
    <mergeCell ref="V52:W5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2015-05-26T00:27:21Z</cp:lastPrinted>
  <dcterms:created xsi:type="dcterms:W3CDTF">1998-03-26T00:53:14Z</dcterms:created>
  <dcterms:modified xsi:type="dcterms:W3CDTF">2015-05-26T00:27:52Z</dcterms:modified>
  <cp:category/>
  <cp:version/>
  <cp:contentType/>
  <cp:contentStatus/>
</cp:coreProperties>
</file>