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5" yWindow="285" windowWidth="10290" windowHeight="8400" tabRatio="654" activeTab="0"/>
  </bookViews>
  <sheets>
    <sheet name="114" sheetId="1" r:id="rId1"/>
    <sheet name="116" sheetId="2" r:id="rId2"/>
    <sheet name="118" sheetId="3" r:id="rId3"/>
    <sheet name="120" sheetId="4" r:id="rId4"/>
    <sheet name="122" sheetId="5" r:id="rId5"/>
    <sheet name="124" sheetId="6" r:id="rId6"/>
    <sheet name="126" sheetId="7" r:id="rId7"/>
    <sheet name="128" sheetId="8" r:id="rId8"/>
    <sheet name="130" sheetId="9" r:id="rId9"/>
    <sheet name="132" sheetId="10" r:id="rId10"/>
    <sheet name="134" sheetId="11" r:id="rId11"/>
    <sheet name="136" sheetId="12" r:id="rId12"/>
  </sheets>
  <definedNames>
    <definedName name="_xlnm.Print_Area" localSheetId="0">'114'!$A$1:$W$60</definedName>
    <definedName name="_xlnm.Print_Area" localSheetId="1">'116'!$A$1:$P$64</definedName>
    <definedName name="_xlnm.Print_Area" localSheetId="2">'118'!$A$1:$R$63</definedName>
    <definedName name="_xlnm.Print_Area" localSheetId="3">'120'!$A$1:$O$63</definedName>
    <definedName name="_xlnm.Print_Area" localSheetId="4">'122'!$A$1:$AA$66</definedName>
    <definedName name="_xlnm.Print_Area" localSheetId="5">'124'!$A$1:$Q$58</definedName>
    <definedName name="_xlnm.Print_Area" localSheetId="6">'126'!$A$1:$Q$57</definedName>
    <definedName name="_xlnm.Print_Area" localSheetId="7">'128'!$A$1:$Q$64</definedName>
    <definedName name="_xlnm.Print_Area" localSheetId="8">'130'!$A$1:$R$73</definedName>
    <definedName name="_xlnm.Print_Area" localSheetId="9">'132'!$A$1:$R$67</definedName>
    <definedName name="_xlnm.Print_Area" localSheetId="10">'134'!$A$1:$O$67</definedName>
    <definedName name="_xlnm.Print_Area" localSheetId="11">'136'!$A$1:$W$64</definedName>
    <definedName name="Z_9316427E_AEDB_48CC_B482_DF514F6BC5E2_.wvu.PrintArea" localSheetId="0" hidden="1">'114'!$A$1:$W$60</definedName>
    <definedName name="Z_9316427E_AEDB_48CC_B482_DF514F6BC5E2_.wvu.PrintArea" localSheetId="1" hidden="1">'116'!$A$1:$P$64</definedName>
    <definedName name="Z_9316427E_AEDB_48CC_B482_DF514F6BC5E2_.wvu.PrintArea" localSheetId="2" hidden="1">'118'!$A$1:$R$63</definedName>
    <definedName name="Z_9316427E_AEDB_48CC_B482_DF514F6BC5E2_.wvu.PrintArea" localSheetId="3" hidden="1">'120'!$A$1:$O$63</definedName>
    <definedName name="Z_9316427E_AEDB_48CC_B482_DF514F6BC5E2_.wvu.PrintArea" localSheetId="4" hidden="1">'122'!$A$1:$AA$66</definedName>
    <definedName name="Z_9316427E_AEDB_48CC_B482_DF514F6BC5E2_.wvu.PrintArea" localSheetId="5" hidden="1">'124'!$A$1:$Q$58</definedName>
    <definedName name="Z_9316427E_AEDB_48CC_B482_DF514F6BC5E2_.wvu.PrintArea" localSheetId="6" hidden="1">'126'!$A$1:$Q$57</definedName>
    <definedName name="Z_9316427E_AEDB_48CC_B482_DF514F6BC5E2_.wvu.PrintArea" localSheetId="7" hidden="1">'128'!$A$1:$Q$64</definedName>
    <definedName name="Z_9316427E_AEDB_48CC_B482_DF514F6BC5E2_.wvu.PrintArea" localSheetId="8" hidden="1">'130'!$A$1:$R$73</definedName>
    <definedName name="Z_9316427E_AEDB_48CC_B482_DF514F6BC5E2_.wvu.PrintArea" localSheetId="9" hidden="1">'132'!$A$1:$R$67</definedName>
    <definedName name="Z_9316427E_AEDB_48CC_B482_DF514F6BC5E2_.wvu.PrintArea" localSheetId="10" hidden="1">'134'!$A$1:$O$67</definedName>
    <definedName name="Z_9316427E_AEDB_48CC_B482_DF514F6BC5E2_.wvu.PrintArea" localSheetId="11" hidden="1">'136'!$A$1:$W$64</definedName>
    <definedName name="Z_A9006303_B41A_434A_B15F_8434EC3181E6_.wvu.PrintArea" localSheetId="0" hidden="1">'114'!$A$1:$W$60</definedName>
    <definedName name="Z_A9006303_B41A_434A_B15F_8434EC3181E6_.wvu.PrintArea" localSheetId="1" hidden="1">'116'!$A$1:$P$64</definedName>
    <definedName name="Z_A9006303_B41A_434A_B15F_8434EC3181E6_.wvu.PrintArea" localSheetId="2" hidden="1">'118'!$A$1:$R$63</definedName>
    <definedName name="Z_A9006303_B41A_434A_B15F_8434EC3181E6_.wvu.PrintArea" localSheetId="3" hidden="1">'120'!$A$1:$O$63</definedName>
    <definedName name="Z_A9006303_B41A_434A_B15F_8434EC3181E6_.wvu.PrintArea" localSheetId="4" hidden="1">'122'!$A$1:$AA$66</definedName>
    <definedName name="Z_A9006303_B41A_434A_B15F_8434EC3181E6_.wvu.PrintArea" localSheetId="5" hidden="1">'124'!$A$1:$Q$58</definedName>
    <definedName name="Z_A9006303_B41A_434A_B15F_8434EC3181E6_.wvu.PrintArea" localSheetId="6" hidden="1">'126'!$A$1:$Q$57</definedName>
    <definedName name="Z_A9006303_B41A_434A_B15F_8434EC3181E6_.wvu.PrintArea" localSheetId="7" hidden="1">'128'!$A$1:$Q$64</definedName>
    <definedName name="Z_A9006303_B41A_434A_B15F_8434EC3181E6_.wvu.PrintArea" localSheetId="8" hidden="1">'130'!$A$1:$R$73</definedName>
    <definedName name="Z_A9006303_B41A_434A_B15F_8434EC3181E6_.wvu.PrintArea" localSheetId="9" hidden="1">'132'!$A$1:$R$67</definedName>
    <definedName name="Z_A9006303_B41A_434A_B15F_8434EC3181E6_.wvu.PrintArea" localSheetId="10" hidden="1">'134'!$A$1:$O$67</definedName>
    <definedName name="Z_A9006303_B41A_434A_B15F_8434EC3181E6_.wvu.PrintArea" localSheetId="11" hidden="1">'136'!$A$1:$W$64</definedName>
  </definedNames>
  <calcPr fullCalcOnLoad="1"/>
</workbook>
</file>

<file path=xl/sharedStrings.xml><?xml version="1.0" encoding="utf-8"?>
<sst xmlns="http://schemas.openxmlformats.org/spreadsheetml/2006/main" count="2238" uniqueCount="573">
  <si>
    <t>年次及び月次</t>
  </si>
  <si>
    <t>鉱工業総合</t>
  </si>
  <si>
    <t>ウ エ イ ト</t>
  </si>
  <si>
    <t>産　　　　業　　　　別</t>
  </si>
  <si>
    <t>事業所数</t>
  </si>
  <si>
    <t>従　　　　業　　　　者　　　　数　（人）</t>
  </si>
  <si>
    <t>合　　計</t>
  </si>
  <si>
    <t>常　用　労　働　者</t>
  </si>
  <si>
    <t>家　族　従　業　者</t>
  </si>
  <si>
    <t>計</t>
  </si>
  <si>
    <t>加 工 賃　　　収 入 額</t>
  </si>
  <si>
    <t>修 理 料　　　収 入 額</t>
  </si>
  <si>
    <t>男</t>
  </si>
  <si>
    <t>女</t>
  </si>
  <si>
    <t>　１人～　３人</t>
  </si>
  <si>
    <t>　４人～　９人</t>
  </si>
  <si>
    <t>１０人～１９人</t>
  </si>
  <si>
    <t>２０人～２９人</t>
  </si>
  <si>
    <t>３０人　以　上</t>
  </si>
  <si>
    <t>繊維工業</t>
  </si>
  <si>
    <t>鉄鋼業</t>
  </si>
  <si>
    <t>従　　　　　　業　　　　　　者　　　　　　数　（人）</t>
  </si>
  <si>
    <t>事 業 所 数</t>
  </si>
  <si>
    <t>常　　用　　労　　働　　者</t>
  </si>
  <si>
    <t>家　　族　　従　　業　　者</t>
  </si>
  <si>
    <t>産　　　　業　　　　別</t>
  </si>
  <si>
    <t>事業所数</t>
  </si>
  <si>
    <t>従業者数（人）</t>
  </si>
  <si>
    <t>公共水道</t>
  </si>
  <si>
    <t>井 戸 水</t>
  </si>
  <si>
    <t>そ の 他</t>
  </si>
  <si>
    <t>回 収 水</t>
  </si>
  <si>
    <t>化     学     工     業</t>
  </si>
  <si>
    <t>鉄       鋼       業</t>
  </si>
  <si>
    <t>-</t>
  </si>
  <si>
    <r>
      <t>冷 却 用</t>
    </r>
    <r>
      <rPr>
        <sz val="12"/>
        <rFont val="ＭＳ 明朝"/>
        <family val="1"/>
      </rPr>
      <t xml:space="preserve"> 水</t>
    </r>
  </si>
  <si>
    <t>純</t>
  </si>
  <si>
    <t>その他</t>
  </si>
  <si>
    <t>計</t>
  </si>
  <si>
    <t>食料品製造業</t>
  </si>
  <si>
    <t>衣　　　　　　　　服、その他の繊維製品製造業</t>
  </si>
  <si>
    <t>木材・木製品製造業</t>
  </si>
  <si>
    <t>家具・装備品製造業</t>
  </si>
  <si>
    <t>出 荷 額</t>
  </si>
  <si>
    <t>出版・印刷・同関連産業</t>
  </si>
  <si>
    <t>化学工業</t>
  </si>
  <si>
    <t>石油製品・　　　　　　石炭製品製造業</t>
  </si>
  <si>
    <t>ゴム製品製造業</t>
  </si>
  <si>
    <t>窯業・土石製品製造業</t>
  </si>
  <si>
    <t>非鉄金属製造業</t>
  </si>
  <si>
    <t>一般機械器具製造業</t>
  </si>
  <si>
    <t>電気機械器具製造業</t>
  </si>
  <si>
    <t>輸送用機械器具製造業</t>
  </si>
  <si>
    <t>精密機械器具製造業</t>
  </si>
  <si>
    <t>繊維工業</t>
  </si>
  <si>
    <t>衣服・その他の繊維製品製造業</t>
  </si>
  <si>
    <t>木材・木製品製造業</t>
  </si>
  <si>
    <t>家具 ・ 装備品製造業</t>
  </si>
  <si>
    <t>パルプ・紙・紙加工品製造業</t>
  </si>
  <si>
    <t>石油製品・石炭製品製造業</t>
  </si>
  <si>
    <t>非鉄金属製造業</t>
  </si>
  <si>
    <t>金属製品製造業</t>
  </si>
  <si>
    <t>輸送機械器具製造業</t>
  </si>
  <si>
    <t>武器製造業</t>
  </si>
  <si>
    <t>その他の製造業</t>
  </si>
  <si>
    <t>綿織物</t>
  </si>
  <si>
    <t>羽二重類</t>
  </si>
  <si>
    <t>クレープ類</t>
  </si>
  <si>
    <t>その他の後練</t>
  </si>
  <si>
    <t>（後染）</t>
  </si>
  <si>
    <t>先練</t>
  </si>
  <si>
    <t>（先染）</t>
  </si>
  <si>
    <t>ちりめん類</t>
  </si>
  <si>
    <t>（後染）</t>
  </si>
  <si>
    <t>アセテート織物</t>
  </si>
  <si>
    <t>人平・塩瀬</t>
  </si>
  <si>
    <t>資料　石川県統計情報課「鉄工業生産統計」による。</t>
  </si>
  <si>
    <t>合計</t>
  </si>
  <si>
    <t>タフタ</t>
  </si>
  <si>
    <t>ビニロン</t>
  </si>
  <si>
    <t>ナイロン</t>
  </si>
  <si>
    <t>長繊維</t>
  </si>
  <si>
    <t>合成繊維織物</t>
  </si>
  <si>
    <t>その他の服地</t>
  </si>
  <si>
    <t>短繊維</t>
  </si>
  <si>
    <t>サージ・キャバジン</t>
  </si>
  <si>
    <t>染色　　　　　　　　　（千㎡）</t>
  </si>
  <si>
    <t>縫製品　　　　　（点）</t>
  </si>
  <si>
    <t>漁鋼　　　　（ｋｇ）</t>
  </si>
  <si>
    <t>ゴム入り織物</t>
  </si>
  <si>
    <t>その他の織物</t>
  </si>
  <si>
    <t>組ひも　　　　（ｋｇ）</t>
  </si>
  <si>
    <t>編レース</t>
  </si>
  <si>
    <t>刺しゅうレース</t>
  </si>
  <si>
    <t>トワイン</t>
  </si>
  <si>
    <t>コード</t>
  </si>
  <si>
    <t>ローブ</t>
  </si>
  <si>
    <t>準備機械</t>
  </si>
  <si>
    <t>チェーン　　　　（ｋｇ）</t>
  </si>
  <si>
    <t>銑鉄鋳物　　　　（ｔ）</t>
  </si>
  <si>
    <t>陶磁器　　　　　（ｋｇ）</t>
  </si>
  <si>
    <t>なめしがわ・同製品・毛皮製造業</t>
  </si>
  <si>
    <t>前年対比</t>
  </si>
  <si>
    <t>資料　石川県統計情報課「工業統計」による。</t>
  </si>
  <si>
    <t>構成比（％）</t>
  </si>
  <si>
    <t>従業者数</t>
  </si>
  <si>
    <t>資料　石川県統計情報課「工業統計」による。</t>
  </si>
  <si>
    <t>　規　模　別</t>
  </si>
  <si>
    <t>規　模　別</t>
  </si>
  <si>
    <t>総合計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</si>
  <si>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</si>
  <si>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</si>
  <si>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</si>
  <si>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</si>
  <si>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</si>
  <si>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</si>
  <si>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</si>
  <si>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</si>
  <si>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用地取得のあった事業所数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</si>
  <si>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</si>
  <si>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</si>
  <si>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</si>
  <si>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</si>
  <si>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</si>
  <si>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</si>
  <si>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</si>
  <si>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</si>
  <si>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事業所数</t>
  </si>
  <si>
    <t>製造品出荷額等</t>
  </si>
  <si>
    <t>10人～19人</t>
  </si>
  <si>
    <t>20人～29人</t>
  </si>
  <si>
    <t>30人～49人</t>
  </si>
  <si>
    <t>50人～99人</t>
  </si>
  <si>
    <t>100人～199人</t>
  </si>
  <si>
    <t>200人～299人</t>
  </si>
  <si>
    <t>300人以上</t>
  </si>
  <si>
    <t>構成比</t>
  </si>
  <si>
    <t>付　　加　価値率</t>
  </si>
  <si>
    <t>鉱山名</t>
  </si>
  <si>
    <t>鉱業権者</t>
  </si>
  <si>
    <t>所在地</t>
  </si>
  <si>
    <t>従業員数（人）</t>
  </si>
  <si>
    <t>服部</t>
  </si>
  <si>
    <t>河合</t>
  </si>
  <si>
    <t>手取</t>
  </si>
  <si>
    <t>古花坂</t>
  </si>
  <si>
    <t>クリカラ</t>
  </si>
  <si>
    <t>ろう石、長石</t>
  </si>
  <si>
    <t>ろう石、けい石、長石</t>
  </si>
  <si>
    <t>能美郡辰口町</t>
  </si>
  <si>
    <t>石川郡鳥越村</t>
  </si>
  <si>
    <t>珪藻土の種類</t>
  </si>
  <si>
    <t>分布範囲</t>
  </si>
  <si>
    <t>（ｋ㎡）</t>
  </si>
  <si>
    <t>最大</t>
  </si>
  <si>
    <t>平均</t>
  </si>
  <si>
    <t>海面上</t>
  </si>
  <si>
    <t>0～50ｍ</t>
  </si>
  <si>
    <t>50ｍ以深</t>
  </si>
  <si>
    <t>和倉珪藻土</t>
  </si>
  <si>
    <t>（海成）</t>
  </si>
  <si>
    <t>和倉・奥原</t>
  </si>
  <si>
    <t>石崎</t>
  </si>
  <si>
    <t>田鶴浜</t>
  </si>
  <si>
    <t>須曽西方</t>
  </si>
  <si>
    <t>島別所</t>
  </si>
  <si>
    <t>向田</t>
  </si>
  <si>
    <t>和倉地区</t>
  </si>
  <si>
    <t>能登島地区</t>
  </si>
  <si>
    <t>山戸田珪藻土</t>
  </si>
  <si>
    <t>（72海成）</t>
  </si>
  <si>
    <t>田尻近傍</t>
  </si>
  <si>
    <t>町居近傍</t>
  </si>
  <si>
    <t>飯塚珪藻土</t>
  </si>
  <si>
    <t>飯田珪藻土</t>
  </si>
  <si>
    <t>飯塚、正院、蛸島</t>
  </si>
  <si>
    <t>鵜飼近傍</t>
  </si>
  <si>
    <t>岡田北方</t>
  </si>
  <si>
    <t>法住寺珪藻土（海成）法住寺近傍</t>
  </si>
  <si>
    <t>面積</t>
  </si>
  <si>
    <t>重量</t>
  </si>
  <si>
    <t>金額</t>
  </si>
  <si>
    <t>数量</t>
  </si>
  <si>
    <t>口付</t>
  </si>
  <si>
    <t>フィルター</t>
  </si>
  <si>
    <t>両切</t>
  </si>
  <si>
    <t>刻</t>
  </si>
  <si>
    <t>総金額</t>
  </si>
  <si>
    <t>葉たばこ買入</t>
  </si>
  <si>
    <t>〃</t>
  </si>
  <si>
    <t>単位</t>
  </si>
  <si>
    <t>石川県計</t>
  </si>
  <si>
    <t>福井県計</t>
  </si>
  <si>
    <t>富山県計</t>
  </si>
  <si>
    <t>a</t>
  </si>
  <si>
    <r>
      <t>k</t>
    </r>
    <r>
      <rPr>
        <sz val="12"/>
        <rFont val="ＭＳ 明朝"/>
        <family val="1"/>
      </rPr>
      <t>g</t>
    </r>
  </si>
  <si>
    <t>千円</t>
  </si>
  <si>
    <t>千本</t>
  </si>
  <si>
    <t>kg</t>
  </si>
  <si>
    <t>t</t>
  </si>
  <si>
    <t>小売人数　　　　　　　（人）</t>
  </si>
  <si>
    <t xml:space="preserve"> </t>
  </si>
  <si>
    <t>製造工業</t>
  </si>
  <si>
    <t>鉄鋼業</t>
  </si>
  <si>
    <t>　</t>
  </si>
  <si>
    <t>工　業</t>
  </si>
  <si>
    <t>一般機械</t>
  </si>
  <si>
    <t>電気機械</t>
  </si>
  <si>
    <t>輸送機械</t>
  </si>
  <si>
    <t>精密機械</t>
  </si>
  <si>
    <t>　化　学</t>
  </si>
  <si>
    <t>パルプ・</t>
  </si>
  <si>
    <t>紙・紙加</t>
  </si>
  <si>
    <t>工品工業</t>
  </si>
  <si>
    <t>繊維工業</t>
  </si>
  <si>
    <t>木製品</t>
  </si>
  <si>
    <t>　その他　</t>
  </si>
  <si>
    <t>プラスチック製品工業</t>
  </si>
  <si>
    <t>製品工業</t>
  </si>
  <si>
    <t>麻　織　物</t>
  </si>
  <si>
    <t>キュプラ（ベンベルグ）織物</t>
  </si>
  <si>
    <t>短　繊　維</t>
  </si>
  <si>
    <t>長　繊　維</t>
  </si>
  <si>
    <t>広　　幅</t>
  </si>
  <si>
    <t>小　　幅</t>
  </si>
  <si>
    <t>ボイラー用水</t>
  </si>
  <si>
    <t>けい石、長石</t>
  </si>
  <si>
    <t>小松市花坂町</t>
  </si>
  <si>
    <t>絹紡織物</t>
  </si>
  <si>
    <t>合成繊維織物</t>
  </si>
  <si>
    <t>資料　石川県統計情報課「鉱工業生産統計」による。</t>
  </si>
  <si>
    <t>石川県九谷窯元工業協組</t>
  </si>
  <si>
    <t>葉巻、パイプたばこ</t>
  </si>
  <si>
    <t>リボンマーク</t>
  </si>
  <si>
    <t>資料　石川県統計情報課「鉱工業生産統計」による。</t>
  </si>
  <si>
    <t>窯業土石</t>
  </si>
  <si>
    <t>石油石炭</t>
  </si>
  <si>
    <t>家具装備品製造業</t>
  </si>
  <si>
    <t>注　　数量は国内品販売数量（パイプ、葉巻を除く）で金額は国内販売総金額（国内品と輸入品の合計）である。</t>
  </si>
  <si>
    <t>ハイライト</t>
  </si>
  <si>
    <t>セブンスター</t>
  </si>
  <si>
    <t>チェリー</t>
  </si>
  <si>
    <t>マイルドセブン</t>
  </si>
  <si>
    <t>パートナー</t>
  </si>
  <si>
    <t>たばこ製造</t>
  </si>
  <si>
    <t>輸入たばこ</t>
  </si>
  <si>
    <t>製造たばこ売渡</t>
  </si>
  <si>
    <t>非鉄</t>
  </si>
  <si>
    <t>金属</t>
  </si>
  <si>
    <t>工業</t>
  </si>
  <si>
    <t>製品</t>
  </si>
  <si>
    <t xml:space="preserve"> なめしがわ・同製品・毛皮製造業</t>
  </si>
  <si>
    <t>その他の製造業</t>
  </si>
  <si>
    <t>田畑</t>
  </si>
  <si>
    <t>宅地</t>
  </si>
  <si>
    <t>山林・原野</t>
  </si>
  <si>
    <t>埋立地</t>
  </si>
  <si>
    <r>
      <t>原料用</t>
    </r>
    <r>
      <rPr>
        <sz val="12"/>
        <rFont val="ＭＳ 明朝"/>
        <family val="1"/>
      </rPr>
      <t>水</t>
    </r>
  </si>
  <si>
    <r>
      <t>1</t>
    </r>
    <r>
      <rPr>
        <sz val="12"/>
        <rFont val="ＭＳ 明朝"/>
        <family val="1"/>
      </rPr>
      <t>)</t>
    </r>
  </si>
  <si>
    <r>
      <t>2</t>
    </r>
    <r>
      <rPr>
        <sz val="12"/>
        <rFont val="ＭＳ 明朝"/>
        <family val="1"/>
      </rPr>
      <t>)</t>
    </r>
  </si>
  <si>
    <r>
      <t>3</t>
    </r>
    <r>
      <rPr>
        <sz val="12"/>
        <rFont val="ＭＳ 明朝"/>
        <family val="1"/>
      </rPr>
      <t>)</t>
    </r>
  </si>
  <si>
    <r>
      <t>4</t>
    </r>
    <r>
      <rPr>
        <sz val="12"/>
        <rFont val="ＭＳ 明朝"/>
        <family val="1"/>
      </rPr>
      <t>)</t>
    </r>
  </si>
  <si>
    <t>陸上露出　　面積</t>
  </si>
  <si>
    <t>マリーナ</t>
  </si>
  <si>
    <t>非金属　　　鉱　業</t>
  </si>
  <si>
    <t>木　材</t>
  </si>
  <si>
    <t>食料品</t>
  </si>
  <si>
    <t>たばこ</t>
  </si>
  <si>
    <t>シャー</t>
  </si>
  <si>
    <t>ポリプロピレン</t>
  </si>
  <si>
    <t>金沢市大桑町</t>
  </si>
  <si>
    <t>昭和50年平均</t>
  </si>
  <si>
    <t>人絹織物</t>
  </si>
  <si>
    <t>小計</t>
  </si>
  <si>
    <t>原 材 料　　　使用額等</t>
  </si>
  <si>
    <t>現金給与　　総　　額</t>
  </si>
  <si>
    <t>製　　造　　品　　出　　荷　　額　　等</t>
  </si>
  <si>
    <t>内　　国　　　　消費税額</t>
  </si>
  <si>
    <t>原 材 料　　　　　使用額等</t>
  </si>
  <si>
    <t>現金給与　　　　　総　　額</t>
  </si>
  <si>
    <t>（単位　㎡）</t>
  </si>
  <si>
    <t>用地取得面積</t>
  </si>
  <si>
    <t>昭和53年1月</t>
  </si>
  <si>
    <t>昭和54年1月</t>
  </si>
  <si>
    <t>機械工業</t>
  </si>
  <si>
    <r>
      <t>製造品出荷額等(万円</t>
    </r>
    <r>
      <rPr>
        <sz val="12"/>
        <rFont val="ＭＳ 明朝"/>
        <family val="1"/>
      </rPr>
      <t>) 1)</t>
    </r>
  </si>
  <si>
    <t>従業者数（人）</t>
  </si>
  <si>
    <t>製造品出荷額等（万円）</t>
  </si>
  <si>
    <t>生産額（万円）</t>
  </si>
  <si>
    <t>付加価値額（万円）</t>
  </si>
  <si>
    <t>その他（飲料用水雑用水を含む）</t>
  </si>
  <si>
    <t>昭和52年</t>
  </si>
  <si>
    <t>中入綿</t>
  </si>
  <si>
    <t>ふとん綿</t>
  </si>
  <si>
    <t>鉱業総合</t>
  </si>
  <si>
    <t>昭和54年12月31日現在で実施した「昭和54年工業統計調査」の結果による。（事業所数、従業者数は年末現在数を、その他のものは1カ年の累計額を示す。）</t>
  </si>
  <si>
    <t>x</t>
  </si>
  <si>
    <t>x</t>
  </si>
  <si>
    <r>
      <t>1</t>
    </r>
    <r>
      <rPr>
        <sz val="12"/>
        <rFont val="ＭＳ 明朝"/>
        <family val="1"/>
      </rPr>
      <t>212-958</t>
    </r>
  </si>
  <si>
    <r>
      <t>昭和5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年1月</t>
    </r>
  </si>
  <si>
    <r>
      <t>昭和5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年1月</t>
    </r>
  </si>
  <si>
    <r>
      <t>昭和54年</t>
    </r>
    <r>
      <rPr>
        <sz val="12"/>
        <rFont val="ＭＳ 明朝"/>
        <family val="1"/>
      </rPr>
      <t>1月</t>
    </r>
  </si>
  <si>
    <r>
      <t>（１）　産業別事業所数、従業者数、出荷額等及びその構成比（全事業所）（昭和</t>
    </r>
    <r>
      <rPr>
        <sz val="12"/>
        <rFont val="ＭＳ 明朝"/>
        <family val="1"/>
      </rPr>
      <t>54年）</t>
    </r>
  </si>
  <si>
    <r>
      <t>昭和5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</t>
    </r>
  </si>
  <si>
    <t>124　鉱工業</t>
  </si>
  <si>
    <t>合　　　　　　　計</t>
  </si>
  <si>
    <t>総合計</t>
  </si>
  <si>
    <t>鉱工業　135</t>
  </si>
  <si>
    <r>
      <t>製品処理用水及び</t>
    </r>
    <r>
      <rPr>
        <sz val="12"/>
        <rFont val="ＭＳ 明朝"/>
        <family val="1"/>
      </rPr>
      <t>洗じょう用</t>
    </r>
  </si>
  <si>
    <r>
      <t>温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調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用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水</t>
    </r>
  </si>
  <si>
    <r>
      <t>5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年生産量（トン）</t>
    </r>
  </si>
  <si>
    <r>
      <t>5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年度</t>
    </r>
  </si>
  <si>
    <r>
      <t>5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年度</t>
    </r>
  </si>
  <si>
    <r>
      <t>5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年度</t>
    </r>
  </si>
  <si>
    <r>
      <t>5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年度</t>
    </r>
  </si>
  <si>
    <r>
      <t>10本当たり単価　　　　　　　　　　　（円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>銭）</t>
    </r>
  </si>
  <si>
    <r>
      <t>資料　日本専売公社金沢地方局総務部庶務課「昭和5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年度事業統計」による。</t>
    </r>
  </si>
  <si>
    <r>
      <rPr>
        <sz val="12"/>
        <color indexed="9"/>
        <rFont val="ＭＳ 明朝"/>
        <family val="1"/>
      </rPr>
      <t>昭和54年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</si>
  <si>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昭和54</t>
    </r>
    <r>
      <rPr>
        <sz val="12"/>
        <color indexed="9"/>
        <rFont val="ＭＳ 明朝"/>
        <family val="1"/>
      </rPr>
      <t>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</si>
  <si>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昭和54</t>
    </r>
    <r>
      <rPr>
        <sz val="12"/>
        <color indexed="9"/>
        <rFont val="ＭＳ 明朝"/>
        <family val="1"/>
      </rPr>
      <t>年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</si>
  <si>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昭和54</t>
    </r>
    <r>
      <rPr>
        <sz val="12"/>
        <color indexed="9"/>
        <rFont val="ＭＳ 明朝"/>
        <family val="1"/>
      </rPr>
      <t>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</si>
  <si>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昭和54</t>
    </r>
    <r>
      <rPr>
        <sz val="12"/>
        <color indexed="9"/>
        <rFont val="ＭＳ 明朝"/>
        <family val="1"/>
      </rPr>
      <t>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</si>
  <si>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昭和54</t>
    </r>
    <r>
      <rPr>
        <sz val="12"/>
        <color indexed="9"/>
        <rFont val="ＭＳ 明朝"/>
        <family val="1"/>
      </rPr>
      <t>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</si>
  <si>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t>昭和</t>
    </r>
    <r>
      <rPr>
        <sz val="12"/>
        <rFont val="ＭＳ 明朝"/>
        <family val="1"/>
      </rPr>
      <t>54年1月</t>
    </r>
  </si>
  <si>
    <r>
      <rPr>
        <sz val="12"/>
        <color indexed="9"/>
        <rFont val="ＭＳ 明朝"/>
        <family val="1"/>
      </rPr>
      <t>昭和</t>
    </r>
    <r>
      <rPr>
        <sz val="12"/>
        <color indexed="8"/>
        <rFont val="ＭＳ 明朝"/>
        <family val="1"/>
      </rPr>
      <t>51</t>
    </r>
    <r>
      <rPr>
        <sz val="12"/>
        <color indexed="9"/>
        <rFont val="ＭＳ 明朝"/>
        <family val="1"/>
      </rPr>
      <t>年平均</t>
    </r>
  </si>
  <si>
    <r>
      <rPr>
        <sz val="12"/>
        <color indexed="9"/>
        <rFont val="ＭＳ 明朝"/>
        <family val="1"/>
      </rPr>
      <t>昭和</t>
    </r>
    <r>
      <rPr>
        <sz val="12"/>
        <color indexed="8"/>
        <rFont val="ＭＳ 明朝"/>
        <family val="1"/>
      </rPr>
      <t>52</t>
    </r>
    <r>
      <rPr>
        <sz val="12"/>
        <color indexed="9"/>
        <rFont val="ＭＳ 明朝"/>
        <family val="1"/>
      </rPr>
      <t>年平均</t>
    </r>
  </si>
  <si>
    <r>
      <rPr>
        <sz val="12"/>
        <color indexed="9"/>
        <rFont val="ＭＳ 明朝"/>
        <family val="1"/>
      </rPr>
      <t>昭和</t>
    </r>
    <r>
      <rPr>
        <sz val="12"/>
        <color indexed="8"/>
        <rFont val="ＭＳ 明朝"/>
        <family val="1"/>
      </rPr>
      <t>53</t>
    </r>
    <r>
      <rPr>
        <sz val="12"/>
        <color indexed="9"/>
        <rFont val="ＭＳ 明朝"/>
        <family val="1"/>
      </rPr>
      <t>年平均</t>
    </r>
  </si>
  <si>
    <r>
      <rPr>
        <sz val="12"/>
        <color indexed="9"/>
        <rFont val="ＭＳ 明朝"/>
        <family val="1"/>
      </rPr>
      <t>昭和52年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</si>
  <si>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昭和52年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</si>
  <si>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昭和52年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</si>
  <si>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昭和52年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</si>
  <si>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昭和52年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</si>
  <si>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昭和52年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</si>
  <si>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昭和52年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</si>
  <si>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昭和52年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</si>
  <si>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昭和52年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</si>
  <si>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昭和52年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</si>
  <si>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昭和52年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</si>
  <si>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t>総　合</t>
  </si>
  <si>
    <t>114　鉱工業</t>
  </si>
  <si>
    <t>鉱工業　115</t>
  </si>
  <si>
    <t>　　（昭和50年＝100）</t>
  </si>
  <si>
    <t>116　鉱工業</t>
  </si>
  <si>
    <t>鉱工業　117</t>
  </si>
  <si>
    <r>
      <rPr>
        <sz val="12"/>
        <color indexed="9"/>
        <rFont val="ＭＳ 明朝"/>
        <family val="1"/>
      </rPr>
      <t>昭和</t>
    </r>
    <r>
      <rPr>
        <sz val="12"/>
        <color indexed="8"/>
        <rFont val="ＭＳ 明朝"/>
        <family val="1"/>
      </rPr>
      <t>53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</si>
  <si>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</t>
    </r>
    <r>
      <rPr>
        <sz val="12"/>
        <color indexed="9"/>
        <rFont val="ＭＳ 明朝"/>
        <family val="1"/>
      </rPr>
      <t>和54年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</si>
  <si>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</t>
    </r>
    <r>
      <rPr>
        <sz val="12"/>
        <color indexed="9"/>
        <rFont val="ＭＳ 明朝"/>
        <family val="1"/>
      </rPr>
      <t>和54年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</si>
  <si>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</t>
    </r>
    <r>
      <rPr>
        <sz val="12"/>
        <color indexed="9"/>
        <rFont val="ＭＳ 明朝"/>
        <family val="1"/>
      </rPr>
      <t>54年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</si>
  <si>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</t>
    </r>
    <r>
      <rPr>
        <sz val="12"/>
        <color indexed="9"/>
        <rFont val="ＭＳ 明朝"/>
        <family val="1"/>
      </rPr>
      <t>54年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</si>
  <si>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</t>
    </r>
    <r>
      <rPr>
        <sz val="12"/>
        <color indexed="9"/>
        <rFont val="ＭＳ 明朝"/>
        <family val="1"/>
      </rPr>
      <t>54年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</si>
  <si>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t>月　平　均</t>
  </si>
  <si>
    <t>-</t>
  </si>
  <si>
    <r>
      <rPr>
        <sz val="12"/>
        <color indexed="9"/>
        <rFont val="ＭＳ 明朝"/>
        <family val="1"/>
      </rPr>
      <t>昭和</t>
    </r>
    <r>
      <rPr>
        <sz val="12"/>
        <color indexed="8"/>
        <rFont val="ＭＳ 明朝"/>
        <family val="1"/>
      </rPr>
      <t>53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</si>
  <si>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</t>
    </r>
    <r>
      <rPr>
        <sz val="12"/>
        <color indexed="9"/>
        <rFont val="ＭＳ 明朝"/>
        <family val="1"/>
      </rPr>
      <t>和54年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</si>
  <si>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</t>
    </r>
    <r>
      <rPr>
        <sz val="12"/>
        <color indexed="9"/>
        <rFont val="ＭＳ 明朝"/>
        <family val="1"/>
      </rPr>
      <t>和54年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</si>
  <si>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</t>
    </r>
    <r>
      <rPr>
        <sz val="12"/>
        <color indexed="9"/>
        <rFont val="ＭＳ 明朝"/>
        <family val="1"/>
      </rPr>
      <t>54年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</si>
  <si>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</t>
    </r>
    <r>
      <rPr>
        <sz val="12"/>
        <color indexed="9"/>
        <rFont val="ＭＳ 明朝"/>
        <family val="1"/>
      </rPr>
      <t>54年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</si>
  <si>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</t>
    </r>
    <r>
      <rPr>
        <sz val="12"/>
        <color indexed="9"/>
        <rFont val="ＭＳ 明朝"/>
        <family val="1"/>
      </rPr>
      <t>54年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</si>
  <si>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</t>
    </r>
    <r>
      <rPr>
        <sz val="12"/>
        <color indexed="9"/>
        <rFont val="ＭＳ 明朝"/>
        <family val="1"/>
      </rPr>
      <t>54年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</si>
  <si>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</t>
    </r>
    <r>
      <rPr>
        <sz val="12"/>
        <color indexed="9"/>
        <rFont val="ＭＳ 明朝"/>
        <family val="1"/>
      </rPr>
      <t>54年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</si>
  <si>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</t>
    </r>
    <r>
      <rPr>
        <sz val="12"/>
        <color indexed="9"/>
        <rFont val="ＭＳ 明朝"/>
        <family val="1"/>
      </rPr>
      <t>54年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</si>
  <si>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t>118　鉱工業</t>
  </si>
  <si>
    <t>鉱工業　119</t>
  </si>
  <si>
    <r>
      <rPr>
        <b/>
        <sz val="12"/>
        <color indexed="9"/>
        <rFont val="ＭＳ ゴシック"/>
        <family val="3"/>
      </rPr>
      <t>昭和</t>
    </r>
    <r>
      <rPr>
        <b/>
        <sz val="12"/>
        <color indexed="8"/>
        <rFont val="ＭＳ 明朝"/>
        <family val="1"/>
      </rPr>
      <t>54</t>
    </r>
    <r>
      <rPr>
        <b/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</si>
  <si>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color indexed="9"/>
        <rFont val="ＭＳ 明朝"/>
        <family val="1"/>
      </rPr>
      <t>54年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</si>
  <si>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</t>
    </r>
    <r>
      <rPr>
        <sz val="12"/>
        <color indexed="9"/>
        <rFont val="ＭＳ 明朝"/>
        <family val="1"/>
      </rPr>
      <t>54年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</si>
  <si>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</t>
    </r>
    <r>
      <rPr>
        <sz val="12"/>
        <color indexed="9"/>
        <rFont val="ＭＳ 明朝"/>
        <family val="1"/>
      </rPr>
      <t>和54年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</si>
  <si>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昭和54年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</si>
  <si>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t>-</t>
  </si>
  <si>
    <t>そ　の　他</t>
  </si>
  <si>
    <t>ポ　　　　リ　　　　エ　　　　ス　　　　テ　　　　ル</t>
  </si>
  <si>
    <r>
      <rPr>
        <sz val="12"/>
        <color indexed="9"/>
        <rFont val="ＭＳ 明朝"/>
        <family val="1"/>
      </rPr>
      <t>昭和54年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</si>
  <si>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昭和54年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</si>
  <si>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昭和54年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</si>
  <si>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昭和54年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</si>
  <si>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昭和54年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</si>
  <si>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昭和54年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</si>
  <si>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昭和54年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</si>
  <si>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昭和54年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</si>
  <si>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昭和54年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</si>
  <si>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昭和54年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</si>
  <si>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t>120　鉱工業</t>
  </si>
  <si>
    <t>鉱工業　121</t>
  </si>
  <si>
    <t>-</t>
  </si>
  <si>
    <t>-</t>
  </si>
  <si>
    <t>-</t>
  </si>
  <si>
    <t>規　模　別</t>
  </si>
  <si>
    <t>122　鉱工業</t>
  </si>
  <si>
    <t>鉱工業　123</t>
  </si>
  <si>
    <t>53　年</t>
  </si>
  <si>
    <t>54　年</t>
  </si>
  <si>
    <t>注　1) 2)の製造品出荷額等と生産額との関係：生産額＝製造品出荷額等＋(製造品当年末在庫額－同当年初在庫額)＋(半製品及び仕掛品当年末額－同当年初額)</t>
  </si>
  <si>
    <t>x</t>
  </si>
  <si>
    <t>x</t>
  </si>
  <si>
    <t>x</t>
  </si>
  <si>
    <t>x</t>
  </si>
  <si>
    <t>x</t>
  </si>
  <si>
    <t>鉱工業　125</t>
  </si>
  <si>
    <t>規　模　別</t>
  </si>
  <si>
    <t>-</t>
  </si>
  <si>
    <t>-</t>
  </si>
  <si>
    <t>-</t>
  </si>
  <si>
    <t>（単位　金額万円）</t>
  </si>
  <si>
    <t>126　鉱工業</t>
  </si>
  <si>
    <t>鉱工業　127</t>
  </si>
  <si>
    <t>-</t>
  </si>
  <si>
    <t>-</t>
  </si>
  <si>
    <t>-</t>
  </si>
  <si>
    <t>-</t>
  </si>
  <si>
    <t>x</t>
  </si>
  <si>
    <t>-</t>
  </si>
  <si>
    <t>x</t>
  </si>
  <si>
    <t>x</t>
  </si>
  <si>
    <t>x</t>
  </si>
  <si>
    <t>x</t>
  </si>
  <si>
    <t>128　鉱工業</t>
  </si>
  <si>
    <t>鉱工業　129</t>
  </si>
  <si>
    <t>x</t>
  </si>
  <si>
    <t>-</t>
  </si>
  <si>
    <t>市　　郡　　別</t>
  </si>
  <si>
    <t>130　鉱工業</t>
  </si>
  <si>
    <t>鉱工業　131</t>
  </si>
  <si>
    <t>-</t>
  </si>
  <si>
    <t>-</t>
  </si>
  <si>
    <t>-</t>
  </si>
  <si>
    <t>-</t>
  </si>
  <si>
    <t>-</t>
  </si>
  <si>
    <t>132　鉱工業</t>
  </si>
  <si>
    <t>鉱工業　133</t>
  </si>
  <si>
    <t>-</t>
  </si>
  <si>
    <t>-</t>
  </si>
  <si>
    <t>x</t>
  </si>
  <si>
    <t>x</t>
  </si>
  <si>
    <t>x</t>
  </si>
  <si>
    <t>x</t>
  </si>
  <si>
    <t>-</t>
  </si>
  <si>
    <t>134　鉱工業</t>
  </si>
  <si>
    <t>-</t>
  </si>
  <si>
    <t>x</t>
  </si>
  <si>
    <t>x</t>
  </si>
  <si>
    <t>-</t>
  </si>
  <si>
    <t>-</t>
  </si>
  <si>
    <t>x</t>
  </si>
  <si>
    <t>-</t>
  </si>
  <si>
    <t>136　鉱工業</t>
  </si>
  <si>
    <t>鉱工業　137</t>
  </si>
  <si>
    <t>･･･</t>
  </si>
  <si>
    <t>…</t>
  </si>
  <si>
    <t>…</t>
  </si>
  <si>
    <t>-</t>
  </si>
  <si>
    <t>数　　　量</t>
  </si>
  <si>
    <t>８　　　鉱　　　　　　　　　　工　　　　　　　　　　業</t>
  </si>
  <si>
    <t>49　　業　　　種　　　別　　　鉱　　　工　　　業　　　生　　　産　　　指　　　数　（昭和50～54年）</t>
  </si>
  <si>
    <r>
      <rPr>
        <b/>
        <sz val="12"/>
        <color indexed="9"/>
        <rFont val="ＭＳ ゴシック"/>
        <family val="3"/>
      </rPr>
      <t>昭和</t>
    </r>
    <r>
      <rPr>
        <b/>
        <sz val="12"/>
        <color indexed="8"/>
        <rFont val="ＭＳ ゴシック"/>
        <family val="3"/>
      </rPr>
      <t>54</t>
    </r>
    <r>
      <rPr>
        <b/>
        <sz val="12"/>
        <color indexed="9"/>
        <rFont val="ＭＳ ゴシック"/>
        <family val="3"/>
      </rPr>
      <t>年平均</t>
    </r>
  </si>
  <si>
    <t>そ の 他</t>
  </si>
  <si>
    <t>50　　製　　品　　別　　工　　業　　生　　産　　動　　態　（昭和52～54年）</t>
  </si>
  <si>
    <t>　</t>
  </si>
  <si>
    <t>年次及び　　　　月　　次</t>
  </si>
  <si>
    <r>
      <rPr>
        <b/>
        <sz val="12"/>
        <color indexed="9"/>
        <rFont val="ＭＳ ゴシック"/>
        <family val="3"/>
      </rPr>
      <t>昭和</t>
    </r>
    <r>
      <rPr>
        <b/>
        <sz val="12"/>
        <color indexed="8"/>
        <rFont val="ＭＳ ゴシック"/>
        <family val="3"/>
      </rPr>
      <t>54</t>
    </r>
    <r>
      <rPr>
        <b/>
        <sz val="12"/>
        <color indexed="9"/>
        <rFont val="ＭＳ ゴシック"/>
        <family val="3"/>
      </rPr>
      <t>年</t>
    </r>
  </si>
  <si>
    <t>x</t>
  </si>
  <si>
    <t>総　計</t>
  </si>
  <si>
    <t>広　　　　　幅</t>
  </si>
  <si>
    <t>小　　　幅</t>
  </si>
  <si>
    <t>絹　　　　　織　　　　　物</t>
  </si>
  <si>
    <t>（１）　　　織　　　　　　　　　　　　　　　物</t>
  </si>
  <si>
    <t>　（単位　平方メートル）</t>
  </si>
  <si>
    <t>交　織</t>
  </si>
  <si>
    <t>合　計</t>
  </si>
  <si>
    <t>-</t>
  </si>
  <si>
    <r>
      <t>織　　　　　　　　　　物　</t>
    </r>
    <r>
      <rPr>
        <sz val="12"/>
        <rFont val="ＭＳ 明朝"/>
        <family val="1"/>
      </rPr>
      <t>（つづき）</t>
    </r>
  </si>
  <si>
    <t>（単位　平方メートル）　</t>
  </si>
  <si>
    <t>交　織</t>
  </si>
  <si>
    <t>朱　子</t>
  </si>
  <si>
    <t>小　幅</t>
  </si>
  <si>
    <t>織　　　　　　　　　　　　　　　物　（つづき）</t>
  </si>
  <si>
    <t>　　　　（単位＝平方メートル）</t>
  </si>
  <si>
    <t>（単位＝平方メートル）　</t>
  </si>
  <si>
    <t>小　計</t>
  </si>
  <si>
    <t>ポプリン・　　ブロード</t>
  </si>
  <si>
    <t>ポ　　　リ　　　エ　　　ス　　　テ　　　ル</t>
  </si>
  <si>
    <t>長　　　繊　　　維</t>
  </si>
  <si>
    <t>ナ イ ロ ン</t>
  </si>
  <si>
    <t>ア ク リ ル</t>
  </si>
  <si>
    <t>（２）　　そ　の　他　の　繊　維　製　品　、　繊　維　機　械　、　雑　貨　等</t>
  </si>
  <si>
    <t>細　　　　幅　　　　織　　　　物　　（ｋｇ）</t>
  </si>
  <si>
    <t>レ　ー　ス　生　地　（平方メートル）</t>
  </si>
  <si>
    <r>
      <rPr>
        <b/>
        <sz val="12"/>
        <color indexed="9"/>
        <rFont val="ＭＳ ゴシック"/>
        <family val="3"/>
      </rPr>
      <t>昭和</t>
    </r>
    <r>
      <rPr>
        <b/>
        <sz val="12"/>
        <color indexed="8"/>
        <rFont val="ＭＳ ゴシック"/>
        <family val="3"/>
      </rPr>
      <t>54</t>
    </r>
    <r>
      <rPr>
        <b/>
        <sz val="12"/>
        <color indexed="9"/>
        <rFont val="ＭＳ ゴシック"/>
        <family val="3"/>
      </rPr>
      <t>年</t>
    </r>
  </si>
  <si>
    <t>織　機</t>
  </si>
  <si>
    <t>麻　　　　　　　　　　　　綱　（ｋｇ）</t>
  </si>
  <si>
    <t>製　　　　　　　　綿　（ｋｇ）</t>
  </si>
  <si>
    <t>繊　　維　　機　　械　（台）</t>
  </si>
  <si>
    <t>そ　の　他　の　繊　維　製　品　、　繊　維　機　械　、　雑　貨　等　（つづき）</t>
  </si>
  <si>
    <t>51　　製　　　　　　　　　　　造　　　　　　　　　　　業　（昭和54年）</t>
  </si>
  <si>
    <t>合　　　　　　　　　　計</t>
  </si>
  <si>
    <t>合　　計</t>
  </si>
  <si>
    <t>（２）　規模別事業所数、従業者数、出荷額等及びその構成比（全事業所）（昭和54年）</t>
  </si>
  <si>
    <t>(従業者９人以下の事業所)</t>
  </si>
  <si>
    <t>(従業者10人以上の事業所)</t>
  </si>
  <si>
    <t>なめしかわ、同製品・毛皮製造業</t>
  </si>
  <si>
    <t>（３）　産　業　別　事　業　所　数　、　従　業　者　数　、　出　荷　額　等　、　生　産　額　の　累　年　比　較（全事業所）（昭和52～54年）</t>
  </si>
  <si>
    <t>実　数（人）</t>
  </si>
  <si>
    <t>実　数（万円）</t>
  </si>
  <si>
    <t>実　数</t>
  </si>
  <si>
    <t>合　　　　　　　　　計</t>
  </si>
  <si>
    <t>従　業　者　数（人）</t>
  </si>
  <si>
    <t>生　　産　　額(万円） 2)</t>
  </si>
  <si>
    <t>53　　年</t>
  </si>
  <si>
    <t>54　　年</t>
  </si>
  <si>
    <t>昭 和 52 年</t>
  </si>
  <si>
    <t>54　　　年</t>
  </si>
  <si>
    <t>-</t>
  </si>
  <si>
    <t>パ　ル　プ・　　　　　　紙・紙加工品製造業</t>
  </si>
  <si>
    <t>産業、規模別事業所数、従業者数、現金給与総額、原材料使用額等、製造品出荷額等及び内国消費税額　（昭和54年）（つづき）</t>
  </si>
  <si>
    <t>従　　　　　業　　　　　者　　　　　数　　（人）</t>
  </si>
  <si>
    <t>x</t>
  </si>
  <si>
    <t>（５）　　市郡、規模別事業所数、従業者数、現金給与総額、原材料使用額等、製造品出荷額等及び内国消費税　（昭和54年）</t>
  </si>
  <si>
    <t>（４）　　産業、規模別事業所数、従業者数、現金給与総額、原材料使用額等、製造品出荷額等及び内国消費税額　（昭和54年）</t>
  </si>
  <si>
    <t>(単位　金額万円)　</t>
  </si>
  <si>
    <t>市郡、規模別事業所数、従業者数、現金給与総額、原材料使用額等、製造品出荷額等及び内国消費税　（昭和54年）（つづき）</t>
  </si>
  <si>
    <t>（６）　　産業別事業所数、従業者数、製造品出荷額等、事業所敷地面積、建築面積及び用地取得面積　（従業者３０人以上の事業所）（昭和54年）</t>
  </si>
  <si>
    <t>事 業 所　　　敷地面積</t>
  </si>
  <si>
    <t>事 業 所　　建築面積</t>
  </si>
  <si>
    <t>事業所延  建築面積</t>
  </si>
  <si>
    <t>製 造 品    出荷額等　（万円）</t>
  </si>
  <si>
    <t>（７）　　産 業 別 事 業 所 数、水 源 別 及 び 用 途 別 工 業 用 水 量（従業員30人以上の事業所）　（昭和54年）</t>
  </si>
  <si>
    <t>事業所数</t>
  </si>
  <si>
    <t>地表水・　　伏 流 水</t>
  </si>
  <si>
    <t>水　　　　源　　　　別　　（淡　　水）　　（㎥／日）</t>
  </si>
  <si>
    <t>用　　　　　　　途　　　　　　　別　　（淡　　水）　　（㎥／日）</t>
  </si>
  <si>
    <t>鉱　種</t>
  </si>
  <si>
    <t>服 部 鉱 業 ㈱</t>
  </si>
  <si>
    <t>河 合 鉱 山 ㈱</t>
  </si>
  <si>
    <t>㈱ 常 崎 鉱 業 所</t>
  </si>
  <si>
    <t>倶 利 伽 羅 開 発 ㈱</t>
  </si>
  <si>
    <t>52　　鉱　　　　　　　業</t>
  </si>
  <si>
    <t>（１）　　稼 動 鉱 山 一 覧 表（昭和54年12月31日現在）</t>
  </si>
  <si>
    <t>（２）　　能登半島における珪藻泥岩の地区別推定埋蔵量</t>
  </si>
  <si>
    <t>地　　区</t>
  </si>
  <si>
    <t>層　　厚（ｍ）</t>
  </si>
  <si>
    <r>
      <t>体　　　　積　（×１０</t>
    </r>
    <r>
      <rPr>
        <vertAlign val="superscript"/>
        <sz val="12"/>
        <rFont val="ＭＳ 明朝"/>
        <family val="1"/>
      </rPr>
      <t>６</t>
    </r>
    <r>
      <rPr>
        <sz val="12"/>
        <rFont val="ＭＳ 明朝"/>
        <family val="1"/>
      </rPr>
      <t>㎥）</t>
    </r>
  </si>
  <si>
    <t>総　　　　　　　　　　　　計</t>
  </si>
  <si>
    <t>資料　石川県商工課調「昭和54年度石川県商工要覧」による。</t>
  </si>
  <si>
    <t>注　　1）洪積層におおわれた部分および沿岸の一部を含む。</t>
  </si>
  <si>
    <t>　　　3）地表より採堀可能な範囲での厚さを示す場合もある。</t>
  </si>
  <si>
    <t>2）うすい洪積層におおわれた部分を含む。</t>
  </si>
  <si>
    <t>4）一部海面下を含めた場合もある。</t>
  </si>
  <si>
    <t>塚田珪藻土（海成）輪　島、塚　田</t>
  </si>
  <si>
    <t>飯　田、上　戸</t>
  </si>
  <si>
    <t>山戸田、土　川</t>
  </si>
  <si>
    <t>53　　専　　　　　売　　　　　品</t>
  </si>
  <si>
    <t>（１）　　葉たばこ収納、たばこ製造、製造たばこ売渡、塩収納、売渡額　（昭和50～54年度）</t>
  </si>
  <si>
    <t>事　　　　　　　　　　項</t>
  </si>
  <si>
    <t>昭和50年度</t>
  </si>
  <si>
    <t>塩　　　買　　　入</t>
  </si>
  <si>
    <t>塩　輸　入</t>
  </si>
  <si>
    <t>公 社 輸 入</t>
  </si>
  <si>
    <t>自 己 輸 入</t>
  </si>
  <si>
    <t>塩　　売　　渡</t>
  </si>
  <si>
    <t>（２）　　た ば こ 販 売 関 係 現 勢 表　（昭和54年度）</t>
  </si>
  <si>
    <t>数　量　　　　　　　　　　（千本）</t>
  </si>
  <si>
    <t>金　額　　　　　　　　　　　　　　　　　　　　　　（千円）</t>
  </si>
  <si>
    <t>支所名</t>
  </si>
  <si>
    <t>数　量（本)</t>
  </si>
  <si>
    <t>金　額（円)</t>
  </si>
  <si>
    <t>人口１人当たり消費</t>
  </si>
  <si>
    <t>七　　　　尾</t>
  </si>
  <si>
    <t>合　　　　計</t>
  </si>
  <si>
    <t>金　　　　沢</t>
  </si>
  <si>
    <t>小　　　　松</t>
  </si>
  <si>
    <t>加　　　　賀</t>
  </si>
  <si>
    <t>羽　　　　咋</t>
  </si>
  <si>
    <t>輪　　　　島</t>
  </si>
  <si>
    <t>珠　　　　洲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</si>
</sst>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.0;&quot;¥&quot;\!\-#,##0.0"/>
    <numFmt numFmtId="201" formatCode="0.0"/>
    <numFmt numFmtId="202" formatCode="#,##0.0;[Red]&quot;¥&quot;\!\-#,##0.0"/>
    <numFmt numFmtId="203" formatCode="#,##0.0;[Red]\-#,##0.0"/>
    <numFmt numFmtId="204" formatCode="#,##0.0;\-#,##0.0"/>
    <numFmt numFmtId="205" formatCode="0_ "/>
    <numFmt numFmtId="206" formatCode="0.0_ "/>
    <numFmt numFmtId="207" formatCode="0.0;[Red]0.0"/>
    <numFmt numFmtId="208" formatCode="0;&quot;△ &quot;0"/>
    <numFmt numFmtId="209" formatCode="#,##0;&quot;△ &quot;#,##0"/>
    <numFmt numFmtId="210" formatCode="0.0_);[Red]\(0.0\)"/>
    <numFmt numFmtId="211" formatCode="#,##0_ "/>
    <numFmt numFmtId="212" formatCode="#,##0_);[Red]\(#,##0\)"/>
    <numFmt numFmtId="213" formatCode="0_);[Red]\(0\)"/>
    <numFmt numFmtId="214" formatCode="0.00_);[Red]\(0.00\)"/>
    <numFmt numFmtId="215" formatCode="[&lt;=999]000;[&lt;=99999]000\-00;000\-0000"/>
    <numFmt numFmtId="216" formatCode="0.0%"/>
    <numFmt numFmtId="217" formatCode="0.00_ "/>
    <numFmt numFmtId="218" formatCode="#,##0.0_ ;[Red]\-#,##0.0\ "/>
    <numFmt numFmtId="219" formatCode="#,##0.0"/>
    <numFmt numFmtId="220" formatCode="#,##0.0_);[Red]\(#,##0.0\)"/>
    <numFmt numFmtId="221" formatCode="#,##0.0;[Red]#,##0.0"/>
    <numFmt numFmtId="222" formatCode="#,##0;[Red]#,##0"/>
  </numFmts>
  <fonts count="58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b/>
      <sz val="14"/>
      <name val="ＭＳ 明朝"/>
      <family val="1"/>
    </font>
    <font>
      <b/>
      <sz val="12"/>
      <name val="ＭＳ ゴシック"/>
      <family val="3"/>
    </font>
    <font>
      <vertAlign val="superscript"/>
      <sz val="12"/>
      <name val="ＭＳ 明朝"/>
      <family val="1"/>
    </font>
    <font>
      <sz val="12"/>
      <color indexed="8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sz val="12"/>
      <color indexed="9"/>
      <name val="ＭＳ 明朝"/>
      <family val="1"/>
    </font>
    <font>
      <b/>
      <sz val="14"/>
      <name val="ＭＳ ゴシック"/>
      <family val="3"/>
    </font>
    <font>
      <b/>
      <sz val="12"/>
      <color indexed="9"/>
      <name val="ＭＳ 明朝"/>
      <family val="1"/>
    </font>
    <font>
      <b/>
      <sz val="12"/>
      <color indexed="8"/>
      <name val="ＭＳ 明朝"/>
      <family val="1"/>
    </font>
    <font>
      <b/>
      <sz val="16"/>
      <name val="ＭＳ ゴシック"/>
      <family val="3"/>
    </font>
    <font>
      <b/>
      <sz val="12"/>
      <color indexed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0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6" fillId="31" borderId="4" applyNumberFormat="0" applyAlignment="0" applyProtection="0"/>
    <xf numFmtId="0" fontId="16" fillId="0" borderId="0" applyNumberFormat="0" applyFill="0" applyBorder="0" applyAlignment="0" applyProtection="0"/>
    <xf numFmtId="0" fontId="4" fillId="0" borderId="0">
      <alignment/>
      <protection/>
    </xf>
    <xf numFmtId="0" fontId="57" fillId="32" borderId="0" applyNumberFormat="0" applyBorder="0" applyAlignment="0" applyProtection="0"/>
  </cellStyleXfs>
  <cellXfs count="61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top"/>
    </xf>
    <xf numFmtId="38" fontId="0" fillId="0" borderId="0" xfId="0" applyNumberFormat="1" applyFont="1" applyFill="1" applyAlignment="1">
      <alignment vertical="top"/>
    </xf>
    <xf numFmtId="38" fontId="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38" fontId="1" fillId="0" borderId="0" xfId="49" applyFont="1" applyFill="1" applyAlignment="1" applyProtection="1">
      <alignment horizontal="right"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38" fontId="8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distributed" vertical="center"/>
      <protection/>
    </xf>
    <xf numFmtId="212" fontId="0" fillId="0" borderId="0" xfId="0" applyNumberFormat="1" applyFont="1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37" fontId="9" fillId="0" borderId="0" xfId="0" applyNumberFormat="1" applyFont="1" applyFill="1" applyBorder="1" applyAlignment="1" applyProtection="1">
      <alignment horizontal="right"/>
      <protection/>
    </xf>
    <xf numFmtId="37" fontId="9" fillId="0" borderId="12" xfId="0" applyNumberFormat="1" applyFont="1" applyFill="1" applyBorder="1" applyAlignment="1" applyProtection="1">
      <alignment horizontal="right"/>
      <protection/>
    </xf>
    <xf numFmtId="37" fontId="9" fillId="0" borderId="12" xfId="0" applyNumberFormat="1" applyFont="1" applyFill="1" applyBorder="1" applyAlignment="1" applyProtection="1">
      <alignment horizontal="right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 applyProtection="1">
      <alignment horizontal="distributed" vertical="center"/>
      <protection/>
    </xf>
    <xf numFmtId="200" fontId="0" fillId="0" borderId="2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200" fontId="0" fillId="0" borderId="25" xfId="0" applyNumberFormat="1" applyFont="1" applyFill="1" applyBorder="1" applyAlignment="1" applyProtection="1">
      <alignment vertical="center"/>
      <protection/>
    </xf>
    <xf numFmtId="200" fontId="0" fillId="0" borderId="0" xfId="0" applyNumberFormat="1" applyFont="1" applyFill="1" applyAlignment="1" applyProtection="1">
      <alignment vertical="center"/>
      <protection/>
    </xf>
    <xf numFmtId="219" fontId="0" fillId="0" borderId="0" xfId="0" applyNumberFormat="1" applyFont="1" applyFill="1" applyAlignment="1">
      <alignment vertical="center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207" fontId="0" fillId="0" borderId="25" xfId="42" applyNumberFormat="1" applyFont="1" applyFill="1" applyBorder="1" applyAlignment="1" applyProtection="1">
      <alignment vertical="center"/>
      <protection/>
    </xf>
    <xf numFmtId="207" fontId="0" fillId="0" borderId="0" xfId="42" applyNumberFormat="1" applyFont="1" applyFill="1" applyAlignment="1" applyProtection="1">
      <alignment vertical="center"/>
      <protection/>
    </xf>
    <xf numFmtId="205" fontId="0" fillId="0" borderId="0" xfId="0" applyNumberFormat="1" applyFont="1" applyFill="1" applyBorder="1" applyAlignment="1" applyProtection="1">
      <alignment vertical="center"/>
      <protection/>
    </xf>
    <xf numFmtId="205" fontId="0" fillId="0" borderId="0" xfId="0" applyNumberFormat="1" applyFont="1" applyFill="1" applyBorder="1" applyAlignment="1" applyProtection="1">
      <alignment horizontal="center" vertical="center"/>
      <protection/>
    </xf>
    <xf numFmtId="207" fontId="0" fillId="0" borderId="0" xfId="42" applyNumberFormat="1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>
      <alignment vertical="center"/>
    </xf>
    <xf numFmtId="207" fontId="0" fillId="0" borderId="26" xfId="42" applyNumberFormat="1" applyFont="1" applyFill="1" applyBorder="1" applyAlignment="1" applyProtection="1">
      <alignment vertical="center"/>
      <protection/>
    </xf>
    <xf numFmtId="207" fontId="0" fillId="0" borderId="27" xfId="42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207" fontId="0" fillId="0" borderId="12" xfId="42" applyNumberFormat="1" applyFont="1" applyFill="1" applyBorder="1" applyAlignment="1" applyProtection="1">
      <alignment vertical="center"/>
      <protection/>
    </xf>
    <xf numFmtId="206" fontId="0" fillId="0" borderId="0" xfId="0" applyNumberFormat="1" applyFont="1" applyFill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left" vertical="top"/>
    </xf>
    <xf numFmtId="212" fontId="0" fillId="0" borderId="0" xfId="0" applyNumberFormat="1" applyFont="1" applyFill="1" applyAlignment="1">
      <alignment horizontal="left" vertical="top"/>
    </xf>
    <xf numFmtId="212" fontId="0" fillId="0" borderId="29" xfId="0" applyNumberFormat="1" applyFont="1" applyFill="1" applyBorder="1" applyAlignment="1">
      <alignment horizontal="distributed" vertical="center" wrapText="1"/>
    </xf>
    <xf numFmtId="212" fontId="0" fillId="0" borderId="30" xfId="0" applyNumberFormat="1" applyFont="1" applyFill="1" applyBorder="1" applyAlignment="1">
      <alignment horizontal="distributed" vertical="center" wrapText="1"/>
    </xf>
    <xf numFmtId="212" fontId="0" fillId="0" borderId="31" xfId="0" applyNumberFormat="1" applyFont="1" applyFill="1" applyBorder="1" applyAlignment="1">
      <alignment horizontal="distributed" vertical="center" wrapText="1"/>
    </xf>
    <xf numFmtId="0" fontId="0" fillId="0" borderId="26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212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212" fontId="0" fillId="0" borderId="0" xfId="0" applyNumberFormat="1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21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212" fontId="0" fillId="0" borderId="12" xfId="0" applyNumberFormat="1" applyFont="1" applyFill="1" applyBorder="1" applyAlignment="1">
      <alignment horizontal="right" vertical="center"/>
    </xf>
    <xf numFmtId="212" fontId="0" fillId="0" borderId="0" xfId="0" applyNumberFormat="1" applyFont="1" applyFill="1" applyBorder="1" applyAlignment="1">
      <alignment horizontal="distributed" vertical="center"/>
    </xf>
    <xf numFmtId="212" fontId="0" fillId="0" borderId="30" xfId="0" applyNumberFormat="1" applyFont="1" applyFill="1" applyBorder="1" applyAlignment="1">
      <alignment horizontal="distributed" vertical="center"/>
    </xf>
    <xf numFmtId="212" fontId="0" fillId="0" borderId="0" xfId="0" applyNumberFormat="1" applyFont="1" applyFill="1" applyBorder="1" applyAlignment="1">
      <alignment horizontal="left" vertical="center"/>
    </xf>
    <xf numFmtId="212" fontId="0" fillId="0" borderId="12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212" fontId="0" fillId="0" borderId="0" xfId="42" applyNumberFormat="1" applyFont="1" applyFill="1" applyBorder="1" applyAlignment="1" applyProtection="1">
      <alignment horizontal="left" vertical="center"/>
      <protection/>
    </xf>
    <xf numFmtId="212" fontId="0" fillId="0" borderId="0" xfId="0" applyNumberFormat="1" applyFont="1" applyFill="1" applyBorder="1" applyAlignment="1">
      <alignment horizontal="left" vertical="top"/>
    </xf>
    <xf numFmtId="38" fontId="12" fillId="0" borderId="0" xfId="49" applyFont="1" applyFill="1" applyAlignment="1">
      <alignment horizontal="right" vertical="center"/>
    </xf>
    <xf numFmtId="212" fontId="0" fillId="0" borderId="0" xfId="0" applyNumberFormat="1" applyFont="1" applyFill="1" applyBorder="1" applyAlignment="1">
      <alignment horizontal="distributed" vertical="distributed"/>
    </xf>
    <xf numFmtId="212" fontId="0" fillId="0" borderId="0" xfId="0" applyNumberFormat="1" applyFont="1" applyFill="1" applyBorder="1" applyAlignment="1">
      <alignment horizontal="distributed" vertical="center" wrapText="1"/>
    </xf>
    <xf numFmtId="38" fontId="0" fillId="0" borderId="0" xfId="49" applyFont="1" applyFill="1" applyAlignment="1">
      <alignment horizontal="right" vertical="center"/>
    </xf>
    <xf numFmtId="21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12" fillId="0" borderId="33" xfId="0" applyFont="1" applyFill="1" applyBorder="1" applyAlignment="1">
      <alignment horizontal="distributed" vertical="center"/>
    </xf>
    <xf numFmtId="0" fontId="12" fillId="0" borderId="10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Alignment="1">
      <alignment vertical="top"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35" xfId="0" applyNumberFormat="1" applyFont="1" applyFill="1" applyBorder="1" applyAlignment="1">
      <alignment vertical="center"/>
    </xf>
    <xf numFmtId="38" fontId="0" fillId="0" borderId="36" xfId="0" applyNumberFormat="1" applyFont="1" applyFill="1" applyBorder="1" applyAlignment="1">
      <alignment horizontal="distributed" vertical="center"/>
    </xf>
    <xf numFmtId="38" fontId="0" fillId="0" borderId="32" xfId="0" applyNumberFormat="1" applyFont="1" applyFill="1" applyBorder="1" applyAlignment="1" applyProtection="1">
      <alignment vertical="center"/>
      <protection/>
    </xf>
    <xf numFmtId="38" fontId="0" fillId="0" borderId="28" xfId="0" applyNumberFormat="1" applyFont="1" applyFill="1" applyBorder="1" applyAlignment="1">
      <alignment vertical="center"/>
    </xf>
    <xf numFmtId="38" fontId="0" fillId="0" borderId="32" xfId="0" applyNumberFormat="1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203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>
      <alignment horizontal="right" vertical="center"/>
    </xf>
    <xf numFmtId="38" fontId="0" fillId="0" borderId="25" xfId="0" applyNumberFormat="1" applyFont="1" applyFill="1" applyBorder="1" applyAlignment="1">
      <alignment vertical="center"/>
    </xf>
    <xf numFmtId="203" fontId="0" fillId="0" borderId="0" xfId="0" applyNumberFormat="1" applyFont="1" applyFill="1" applyBorder="1" applyAlignment="1">
      <alignment vertical="center"/>
    </xf>
    <xf numFmtId="38" fontId="0" fillId="0" borderId="12" xfId="0" applyNumberFormat="1" applyFont="1" applyFill="1" applyBorder="1" applyAlignment="1">
      <alignment vertical="center"/>
    </xf>
    <xf numFmtId="38" fontId="0" fillId="0" borderId="26" xfId="0" applyNumberFormat="1" applyFont="1" applyFill="1" applyBorder="1" applyAlignment="1">
      <alignment vertical="center"/>
    </xf>
    <xf numFmtId="49" fontId="0" fillId="0" borderId="28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37" xfId="0" applyFont="1" applyFill="1" applyBorder="1" applyAlignment="1" applyProtection="1">
      <alignment horizontal="distributed" vertical="center"/>
      <protection/>
    </xf>
    <xf numFmtId="38" fontId="0" fillId="0" borderId="38" xfId="0" applyNumberFormat="1" applyFont="1" applyFill="1" applyBorder="1" applyAlignment="1">
      <alignment vertical="center"/>
    </xf>
    <xf numFmtId="38" fontId="0" fillId="0" borderId="30" xfId="0" applyNumberFormat="1" applyFont="1" applyFill="1" applyBorder="1" applyAlignment="1">
      <alignment horizontal="center" vertical="center"/>
    </xf>
    <xf numFmtId="38" fontId="0" fillId="0" borderId="39" xfId="0" applyNumberFormat="1" applyFont="1" applyFill="1" applyBorder="1" applyAlignment="1">
      <alignment horizontal="center" vertical="center"/>
    </xf>
    <xf numFmtId="218" fontId="0" fillId="0" borderId="0" xfId="0" applyNumberFormat="1" applyFont="1" applyFill="1" applyAlignment="1">
      <alignment vertical="center"/>
    </xf>
    <xf numFmtId="218" fontId="0" fillId="0" borderId="0" xfId="0" applyNumberFormat="1" applyFont="1" applyFill="1" applyBorder="1" applyAlignment="1">
      <alignment vertical="center"/>
    </xf>
    <xf numFmtId="218" fontId="0" fillId="0" borderId="0" xfId="0" applyNumberFormat="1" applyFont="1" applyFill="1" applyBorder="1" applyAlignment="1">
      <alignment horizontal="right" vertical="center"/>
    </xf>
    <xf numFmtId="218" fontId="0" fillId="0" borderId="12" xfId="0" applyNumberFormat="1" applyFont="1" applyFill="1" applyBorder="1" applyAlignment="1">
      <alignment vertical="center"/>
    </xf>
    <xf numFmtId="38" fontId="0" fillId="0" borderId="0" xfId="0" applyNumberFormat="1" applyFont="1" applyFill="1" applyAlignment="1" applyProtection="1">
      <alignment vertical="center"/>
      <protection/>
    </xf>
    <xf numFmtId="38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8" fontId="6" fillId="0" borderId="0" xfId="0" applyNumberFormat="1" applyFont="1" applyFill="1" applyAlignment="1">
      <alignment horizontal="left" vertical="top"/>
    </xf>
    <xf numFmtId="38" fontId="6" fillId="0" borderId="0" xfId="0" applyNumberFormat="1" applyFont="1" applyFill="1" applyAlignment="1">
      <alignment horizontal="right" vertical="top"/>
    </xf>
    <xf numFmtId="38" fontId="0" fillId="0" borderId="40" xfId="0" applyNumberFormat="1" applyFont="1" applyFill="1" applyBorder="1" applyAlignment="1">
      <alignment horizontal="distributed" vertical="center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quotePrefix="1">
      <alignment horizontal="right" vertical="center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0" fontId="0" fillId="0" borderId="41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37" fontId="0" fillId="0" borderId="27" xfId="0" applyNumberFormat="1" applyFont="1" applyFill="1" applyBorder="1" applyAlignment="1" applyProtection="1">
      <alignment vertical="center"/>
      <protection/>
    </xf>
    <xf numFmtId="37" fontId="0" fillId="0" borderId="27" xfId="0" applyNumberFormat="1" applyFont="1" applyFill="1" applyBorder="1" applyAlignment="1" applyProtection="1">
      <alignment horizontal="right"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horizontal="right" vertical="center"/>
      <protection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42" xfId="0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37" fontId="12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 quotePrefix="1">
      <alignment vertical="center"/>
    </xf>
    <xf numFmtId="0" fontId="0" fillId="0" borderId="43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37" fontId="0" fillId="0" borderId="12" xfId="0" applyNumberFormat="1" applyFont="1" applyFill="1" applyBorder="1" applyAlignment="1" applyProtection="1">
      <alignment horizontal="right"/>
      <protection/>
    </xf>
    <xf numFmtId="37" fontId="0" fillId="0" borderId="12" xfId="0" applyNumberFormat="1" applyFont="1" applyFill="1" applyBorder="1" applyAlignment="1" applyProtection="1">
      <alignment/>
      <protection/>
    </xf>
    <xf numFmtId="37" fontId="9" fillId="0" borderId="12" xfId="0" applyNumberFormat="1" applyFont="1" applyFill="1" applyBorder="1" applyAlignment="1" applyProtection="1">
      <alignment/>
      <protection/>
    </xf>
    <xf numFmtId="37" fontId="9" fillId="0" borderId="25" xfId="0" applyNumberFormat="1" applyFont="1" applyFill="1" applyBorder="1" applyAlignment="1" applyProtection="1">
      <alignment horizontal="right"/>
      <protection/>
    </xf>
    <xf numFmtId="37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>
      <alignment vertical="center"/>
    </xf>
    <xf numFmtId="38" fontId="0" fillId="0" borderId="0" xfId="49" applyFont="1" applyFill="1" applyAlignment="1" applyProtection="1">
      <alignment horizontal="left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38" fontId="0" fillId="0" borderId="0" xfId="49" applyFont="1" applyFill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38" fontId="0" fillId="0" borderId="0" xfId="49" applyFont="1" applyFill="1" applyBorder="1" applyAlignment="1" applyProtection="1">
      <alignment horizontal="center" vertical="center" wrapText="1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left" vertical="center"/>
      <protection/>
    </xf>
    <xf numFmtId="37" fontId="1" fillId="0" borderId="0" xfId="0" applyNumberFormat="1" applyFont="1" applyFill="1" applyBorder="1" applyAlignment="1" applyProtection="1">
      <alignment/>
      <protection/>
    </xf>
    <xf numFmtId="38" fontId="0" fillId="0" borderId="0" xfId="49" applyFont="1" applyFill="1" applyBorder="1" applyAlignment="1">
      <alignment horizontal="right" vertical="center"/>
    </xf>
    <xf numFmtId="37" fontId="1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37" fontId="1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203" fontId="0" fillId="0" borderId="0" xfId="49" applyNumberFormat="1" applyFont="1" applyFill="1" applyAlignment="1">
      <alignment vertical="center"/>
    </xf>
    <xf numFmtId="0" fontId="0" fillId="0" borderId="31" xfId="0" applyFont="1" applyFill="1" applyBorder="1" applyAlignment="1">
      <alignment vertical="center"/>
    </xf>
    <xf numFmtId="40" fontId="12" fillId="0" borderId="0" xfId="49" applyNumberFormat="1" applyFont="1" applyFill="1" applyAlignment="1">
      <alignment horizontal="right" vertical="center"/>
    </xf>
    <xf numFmtId="40" fontId="0" fillId="0" borderId="0" xfId="49" applyNumberFormat="1" applyFont="1" applyFill="1" applyAlignment="1">
      <alignment vertical="center"/>
    </xf>
    <xf numFmtId="40" fontId="0" fillId="0" borderId="0" xfId="49" applyNumberFormat="1" applyFont="1" applyFill="1" applyAlignment="1">
      <alignment horizontal="right" vertical="center"/>
    </xf>
    <xf numFmtId="40" fontId="0" fillId="0" borderId="12" xfId="0" applyNumberFormat="1" applyFont="1" applyFill="1" applyBorder="1" applyAlignment="1">
      <alignment vertical="center"/>
    </xf>
    <xf numFmtId="221" fontId="0" fillId="0" borderId="0" xfId="0" applyNumberFormat="1" applyFont="1" applyFill="1" applyAlignment="1" applyProtection="1">
      <alignment vertical="center"/>
      <protection/>
    </xf>
    <xf numFmtId="221" fontId="0" fillId="0" borderId="0" xfId="0" applyNumberFormat="1" applyFont="1" applyFill="1" applyAlignment="1">
      <alignment vertical="center"/>
    </xf>
    <xf numFmtId="207" fontId="0" fillId="0" borderId="25" xfId="0" applyNumberFormat="1" applyFont="1" applyFill="1" applyBorder="1" applyAlignment="1" applyProtection="1">
      <alignment vertical="center"/>
      <protection/>
    </xf>
    <xf numFmtId="207" fontId="0" fillId="0" borderId="0" xfId="0" applyNumberFormat="1" applyFont="1" applyFill="1" applyAlignment="1" applyProtection="1">
      <alignment vertical="center"/>
      <protection/>
    </xf>
    <xf numFmtId="207" fontId="0" fillId="0" borderId="0" xfId="0" applyNumberFormat="1" applyFont="1" applyFill="1" applyAlignment="1" applyProtection="1">
      <alignment horizontal="right" vertical="center"/>
      <protection/>
    </xf>
    <xf numFmtId="207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distributed" vertical="center"/>
    </xf>
    <xf numFmtId="0" fontId="22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203" fontId="0" fillId="0" borderId="0" xfId="0" applyNumberFormat="1" applyFont="1" applyFill="1" applyAlignment="1">
      <alignment horizontal="right" vertical="center"/>
    </xf>
    <xf numFmtId="203" fontId="0" fillId="0" borderId="12" xfId="0" applyNumberFormat="1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38" fontId="0" fillId="0" borderId="30" xfId="0" applyNumberFormat="1" applyFill="1" applyBorder="1" applyAlignment="1">
      <alignment horizontal="center" vertical="center"/>
    </xf>
    <xf numFmtId="38" fontId="0" fillId="0" borderId="0" xfId="0" applyNumberFormat="1" applyFill="1" applyBorder="1" applyAlignment="1" applyProtection="1">
      <alignment vertical="center"/>
      <protection/>
    </xf>
    <xf numFmtId="206" fontId="0" fillId="0" borderId="0" xfId="0" applyNumberFormat="1" applyFont="1" applyFill="1" applyAlignment="1">
      <alignment horizontal="right" vertical="center"/>
    </xf>
    <xf numFmtId="206" fontId="0" fillId="0" borderId="12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5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222" fontId="0" fillId="0" borderId="0" xfId="0" applyNumberFormat="1" applyFont="1" applyFill="1" applyAlignment="1">
      <alignment vertical="center"/>
    </xf>
    <xf numFmtId="222" fontId="0" fillId="0" borderId="0" xfId="0" applyNumberFormat="1" applyFont="1" applyFill="1" applyAlignment="1" applyProtection="1">
      <alignment horizontal="right" vertical="center"/>
      <protection/>
    </xf>
    <xf numFmtId="222" fontId="0" fillId="0" borderId="0" xfId="0" applyNumberFormat="1" applyFont="1" applyFill="1" applyAlignment="1">
      <alignment horizontal="right" vertical="center"/>
    </xf>
    <xf numFmtId="222" fontId="0" fillId="0" borderId="12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203" fontId="0" fillId="0" borderId="0" xfId="49" applyNumberFormat="1" applyFont="1" applyFill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203" fontId="0" fillId="0" borderId="0" xfId="49" applyNumberFormat="1" applyFont="1" applyFill="1" applyAlignment="1">
      <alignment horizontal="right" vertical="center"/>
    </xf>
    <xf numFmtId="203" fontId="1" fillId="0" borderId="0" xfId="49" applyNumberFormat="1" applyFont="1" applyFill="1" applyBorder="1" applyAlignment="1">
      <alignment vertical="center"/>
    </xf>
    <xf numFmtId="38" fontId="1" fillId="0" borderId="0" xfId="49" applyFont="1" applyFill="1" applyBorder="1" applyAlignment="1">
      <alignment horizontal="right" vertical="center"/>
    </xf>
    <xf numFmtId="38" fontId="1" fillId="0" borderId="0" xfId="49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43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212" fontId="0" fillId="0" borderId="39" xfId="0" applyNumberFormat="1" applyFont="1" applyFill="1" applyBorder="1" applyAlignment="1">
      <alignment horizontal="distributed" vertical="center" wrapText="1"/>
    </xf>
    <xf numFmtId="212" fontId="0" fillId="0" borderId="48" xfId="0" applyNumberFormat="1" applyFont="1" applyFill="1" applyBorder="1" applyAlignment="1">
      <alignment horizontal="distributed" vertical="center" wrapText="1"/>
    </xf>
    <xf numFmtId="212" fontId="0" fillId="0" borderId="49" xfId="0" applyNumberFormat="1" applyFont="1" applyFill="1" applyBorder="1" applyAlignment="1">
      <alignment horizontal="distributed" vertical="center" wrapText="1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212" fontId="0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212" fontId="0" fillId="0" borderId="50" xfId="0" applyNumberFormat="1" applyFont="1" applyFill="1" applyBorder="1" applyAlignment="1">
      <alignment horizontal="distributed" vertical="center" wrapText="1"/>
    </xf>
    <xf numFmtId="0" fontId="0" fillId="0" borderId="42" xfId="0" applyFont="1" applyFill="1" applyBorder="1" applyAlignment="1">
      <alignment horizontal="distributed" vertical="center" wrapText="1"/>
    </xf>
    <xf numFmtId="0" fontId="0" fillId="0" borderId="31" xfId="0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/>
    </xf>
    <xf numFmtId="212" fontId="0" fillId="0" borderId="30" xfId="0" applyNumberFormat="1" applyFont="1" applyFill="1" applyBorder="1" applyAlignment="1">
      <alignment horizontal="distributed" vertical="center" wrapText="1"/>
    </xf>
    <xf numFmtId="212" fontId="0" fillId="0" borderId="42" xfId="0" applyNumberFormat="1" applyFont="1" applyFill="1" applyBorder="1" applyAlignment="1">
      <alignment horizontal="distributed" vertical="center" wrapText="1"/>
    </xf>
    <xf numFmtId="212" fontId="0" fillId="0" borderId="31" xfId="0" applyNumberFormat="1" applyFont="1" applyFill="1" applyBorder="1" applyAlignment="1">
      <alignment horizontal="distributed" vertical="center" wrapText="1"/>
    </xf>
    <xf numFmtId="212" fontId="0" fillId="0" borderId="40" xfId="0" applyNumberFormat="1" applyFont="1" applyFill="1" applyBorder="1" applyAlignment="1">
      <alignment horizontal="distributed" vertical="center"/>
    </xf>
    <xf numFmtId="212" fontId="0" fillId="0" borderId="51" xfId="0" applyNumberFormat="1" applyFont="1" applyFill="1" applyBorder="1" applyAlignment="1">
      <alignment horizontal="distributed" vertical="center"/>
    </xf>
    <xf numFmtId="212" fontId="0" fillId="0" borderId="30" xfId="0" applyNumberFormat="1" applyFont="1" applyFill="1" applyBorder="1" applyAlignment="1">
      <alignment horizontal="distributed" vertical="center"/>
    </xf>
    <xf numFmtId="212" fontId="0" fillId="0" borderId="39" xfId="0" applyNumberFormat="1" applyFont="1" applyFill="1" applyBorder="1" applyAlignment="1">
      <alignment horizontal="distributed" vertical="center"/>
    </xf>
    <xf numFmtId="212" fontId="0" fillId="0" borderId="48" xfId="0" applyNumberFormat="1" applyFont="1" applyFill="1" applyBorder="1" applyAlignment="1">
      <alignment horizontal="distributed" vertical="center"/>
    </xf>
    <xf numFmtId="212" fontId="0" fillId="0" borderId="49" xfId="0" applyNumberFormat="1" applyFont="1" applyFill="1" applyBorder="1" applyAlignment="1">
      <alignment horizontal="distributed" vertical="center"/>
    </xf>
    <xf numFmtId="212" fontId="0" fillId="0" borderId="25" xfId="0" applyNumberFormat="1" applyFont="1" applyFill="1" applyBorder="1" applyAlignment="1">
      <alignment horizontal="distributed" vertical="center"/>
    </xf>
    <xf numFmtId="212" fontId="0" fillId="0" borderId="26" xfId="0" applyNumberFormat="1" applyFont="1" applyFill="1" applyBorder="1" applyAlignment="1">
      <alignment horizontal="distributed" vertical="center"/>
    </xf>
    <xf numFmtId="212" fontId="0" fillId="0" borderId="29" xfId="0" applyNumberFormat="1" applyFont="1" applyFill="1" applyBorder="1" applyAlignment="1">
      <alignment horizontal="distributed" vertical="center" wrapText="1"/>
    </xf>
    <xf numFmtId="212" fontId="0" fillId="0" borderId="24" xfId="0" applyNumberFormat="1" applyFont="1" applyFill="1" applyBorder="1" applyAlignment="1">
      <alignment horizontal="distributed" vertical="center" wrapText="1"/>
    </xf>
    <xf numFmtId="0" fontId="0" fillId="0" borderId="25" xfId="0" applyFont="1" applyFill="1" applyBorder="1" applyAlignment="1">
      <alignment horizontal="distributed" vertical="center" wrapText="1"/>
    </xf>
    <xf numFmtId="0" fontId="0" fillId="0" borderId="26" xfId="0" applyFont="1" applyFill="1" applyBorder="1" applyAlignment="1">
      <alignment horizontal="distributed" vertical="center" wrapText="1"/>
    </xf>
    <xf numFmtId="212" fontId="0" fillId="0" borderId="0" xfId="0" applyNumberFormat="1" applyFont="1" applyFill="1" applyBorder="1" applyAlignment="1">
      <alignment horizontal="distributed" vertical="center" wrapText="1"/>
    </xf>
    <xf numFmtId="212" fontId="0" fillId="0" borderId="40" xfId="0" applyNumberFormat="1" applyFont="1" applyFill="1" applyBorder="1" applyAlignment="1">
      <alignment horizontal="distributed" vertical="distributed"/>
    </xf>
    <xf numFmtId="212" fontId="0" fillId="0" borderId="51" xfId="0" applyNumberFormat="1" applyFont="1" applyFill="1" applyBorder="1" applyAlignment="1">
      <alignment horizontal="distributed" vertical="distributed"/>
    </xf>
    <xf numFmtId="0" fontId="0" fillId="0" borderId="3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5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212" fontId="0" fillId="0" borderId="29" xfId="0" applyNumberFormat="1" applyFont="1" applyFill="1" applyBorder="1" applyAlignment="1">
      <alignment horizontal="center" vertical="center"/>
    </xf>
    <xf numFmtId="212" fontId="0" fillId="0" borderId="31" xfId="0" applyNumberFormat="1" applyFont="1" applyFill="1" applyBorder="1" applyAlignment="1">
      <alignment horizontal="center" vertical="center"/>
    </xf>
    <xf numFmtId="212" fontId="0" fillId="0" borderId="48" xfId="0" applyNumberFormat="1" applyFont="1" applyFill="1" applyBorder="1" applyAlignment="1">
      <alignment horizontal="center" vertical="center" wrapText="1"/>
    </xf>
    <xf numFmtId="212" fontId="0" fillId="0" borderId="49" xfId="0" applyNumberFormat="1" applyFont="1" applyFill="1" applyBorder="1" applyAlignment="1">
      <alignment horizontal="center" vertical="center" wrapText="1"/>
    </xf>
    <xf numFmtId="212" fontId="0" fillId="0" borderId="29" xfId="0" applyNumberForma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33" xfId="0" applyFont="1" applyFill="1" applyBorder="1" applyAlignment="1">
      <alignment horizontal="distributed" vertical="center"/>
    </xf>
    <xf numFmtId="212" fontId="0" fillId="0" borderId="48" xfId="0" applyNumberFormat="1" applyFont="1" applyFill="1" applyBorder="1" applyAlignment="1">
      <alignment horizontal="distributed" vertical="distributed"/>
    </xf>
    <xf numFmtId="212" fontId="0" fillId="0" borderId="49" xfId="0" applyNumberFormat="1" applyFont="1" applyFill="1" applyBorder="1" applyAlignment="1">
      <alignment horizontal="distributed" vertical="distributed"/>
    </xf>
    <xf numFmtId="212" fontId="0" fillId="0" borderId="39" xfId="0" applyNumberFormat="1" applyFill="1" applyBorder="1" applyAlignment="1">
      <alignment horizontal="center" vertical="center"/>
    </xf>
    <xf numFmtId="212" fontId="0" fillId="0" borderId="48" xfId="0" applyNumberFormat="1" applyFont="1" applyFill="1" applyBorder="1" applyAlignment="1">
      <alignment horizontal="center" vertical="center"/>
    </xf>
    <xf numFmtId="212" fontId="0" fillId="0" borderId="49" xfId="0" applyNumberFormat="1" applyFont="1" applyFill="1" applyBorder="1" applyAlignment="1">
      <alignment horizontal="center" vertical="center"/>
    </xf>
    <xf numFmtId="212" fontId="0" fillId="0" borderId="26" xfId="0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47" xfId="0" applyFont="1" applyFill="1" applyBorder="1" applyAlignment="1">
      <alignment/>
    </xf>
    <xf numFmtId="212" fontId="0" fillId="0" borderId="29" xfId="0" applyNumberFormat="1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/>
    </xf>
    <xf numFmtId="212" fontId="0" fillId="0" borderId="46" xfId="0" applyNumberFormat="1" applyFont="1" applyFill="1" applyBorder="1" applyAlignment="1">
      <alignment horizontal="distributed" vertical="center" wrapText="1"/>
    </xf>
    <xf numFmtId="0" fontId="0" fillId="0" borderId="30" xfId="0" applyFont="1" applyFill="1" applyBorder="1" applyAlignment="1">
      <alignment horizontal="distributed" vertical="center" wrapText="1"/>
    </xf>
    <xf numFmtId="3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8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51" xfId="0" applyNumberFormat="1" applyFill="1" applyBorder="1" applyAlignment="1">
      <alignment horizontal="center" vertical="center"/>
    </xf>
    <xf numFmtId="38" fontId="0" fillId="0" borderId="47" xfId="0" applyNumberFormat="1" applyFont="1" applyFill="1" applyBorder="1" applyAlignment="1">
      <alignment horizontal="center" vertical="center"/>
    </xf>
    <xf numFmtId="38" fontId="1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8" fontId="0" fillId="0" borderId="0" xfId="0" applyNumberFormat="1" applyFont="1" applyFill="1" applyAlignment="1">
      <alignment vertical="center"/>
    </xf>
    <xf numFmtId="38" fontId="0" fillId="0" borderId="39" xfId="0" applyNumberFormat="1" applyFill="1" applyBorder="1" applyAlignment="1">
      <alignment horizontal="center" vertical="center"/>
    </xf>
    <xf numFmtId="38" fontId="0" fillId="0" borderId="49" xfId="0" applyNumberFormat="1" applyFont="1" applyFill="1" applyBorder="1" applyAlignment="1">
      <alignment horizontal="center" vertical="center"/>
    </xf>
    <xf numFmtId="38" fontId="0" fillId="0" borderId="31" xfId="0" applyNumberFormat="1" applyFont="1" applyFill="1" applyBorder="1" applyAlignment="1">
      <alignment horizontal="distributed" vertical="center"/>
    </xf>
    <xf numFmtId="38" fontId="0" fillId="0" borderId="26" xfId="0" applyNumberFormat="1" applyFont="1" applyFill="1" applyBorder="1" applyAlignment="1">
      <alignment horizontal="distributed" vertical="center"/>
    </xf>
    <xf numFmtId="38" fontId="0" fillId="0" borderId="30" xfId="0" applyNumberFormat="1" applyFont="1" applyFill="1" applyBorder="1" applyAlignment="1">
      <alignment horizontal="center" vertical="center"/>
    </xf>
    <xf numFmtId="38" fontId="0" fillId="0" borderId="36" xfId="0" applyNumberFormat="1" applyFont="1" applyFill="1" applyBorder="1" applyAlignment="1">
      <alignment horizontal="distributed" vertical="center"/>
    </xf>
    <xf numFmtId="38" fontId="0" fillId="0" borderId="0" xfId="0" applyNumberFormat="1" applyFont="1" applyFill="1" applyBorder="1" applyAlignment="1">
      <alignment horizontal="distributed" vertical="center"/>
    </xf>
    <xf numFmtId="38" fontId="0" fillId="0" borderId="33" xfId="0" applyNumberFormat="1" applyFont="1" applyFill="1" applyBorder="1" applyAlignment="1">
      <alignment horizontal="distributed" vertical="center"/>
    </xf>
    <xf numFmtId="38" fontId="0" fillId="0" borderId="34" xfId="0" applyNumberFormat="1" applyFont="1" applyFill="1" applyBorder="1" applyAlignment="1">
      <alignment vertical="center"/>
    </xf>
    <xf numFmtId="203" fontId="0" fillId="0" borderId="12" xfId="0" applyNumberFormat="1" applyFont="1" applyFill="1" applyBorder="1" applyAlignment="1">
      <alignment vertical="center"/>
    </xf>
    <xf numFmtId="203" fontId="0" fillId="0" borderId="0" xfId="0" applyNumberFormat="1" applyFont="1" applyFill="1" applyAlignment="1">
      <alignment horizontal="right" vertical="center"/>
    </xf>
    <xf numFmtId="203" fontId="0" fillId="0" borderId="0" xfId="0" applyNumberFormat="1" applyFont="1" applyFill="1" applyAlignment="1">
      <alignment vertical="center"/>
    </xf>
    <xf numFmtId="38" fontId="0" fillId="0" borderId="33" xfId="0" applyNumberFormat="1" applyFont="1" applyFill="1" applyBorder="1" applyAlignment="1">
      <alignment horizontal="center" vertical="center" shrinkToFit="1"/>
    </xf>
    <xf numFmtId="38" fontId="12" fillId="0" borderId="0" xfId="0" applyNumberFormat="1" applyFont="1" applyFill="1" applyBorder="1" applyAlignment="1">
      <alignment horizontal="distributed" vertical="center"/>
    </xf>
    <xf numFmtId="38" fontId="12" fillId="0" borderId="33" xfId="0" applyNumberFormat="1" applyFont="1" applyFill="1" applyBorder="1" applyAlignment="1">
      <alignment horizontal="distributed" vertical="center"/>
    </xf>
    <xf numFmtId="203" fontId="0" fillId="0" borderId="12" xfId="0" applyNumberFormat="1" applyFont="1" applyFill="1" applyBorder="1" applyAlignment="1">
      <alignment horizontal="right" vertical="center"/>
    </xf>
    <xf numFmtId="203" fontId="12" fillId="0" borderId="0" xfId="0" applyNumberFormat="1" applyFont="1" applyFill="1" applyBorder="1" applyAlignment="1">
      <alignment vertical="center"/>
    </xf>
    <xf numFmtId="38" fontId="12" fillId="0" borderId="0" xfId="0" applyNumberFormat="1" applyFont="1" applyFill="1" applyBorder="1" applyAlignment="1">
      <alignment vertical="center"/>
    </xf>
    <xf numFmtId="38" fontId="0" fillId="0" borderId="18" xfId="0" applyNumberFormat="1" applyFont="1" applyFill="1" applyBorder="1" applyAlignment="1">
      <alignment vertical="center"/>
    </xf>
    <xf numFmtId="38" fontId="0" fillId="0" borderId="18" xfId="0" applyNumberFormat="1" applyFont="1" applyFill="1" applyBorder="1" applyAlignment="1">
      <alignment horizontal="right" vertical="center"/>
    </xf>
    <xf numFmtId="38" fontId="0" fillId="0" borderId="38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30" xfId="0" applyNumberFormat="1" applyFont="1" applyFill="1" applyBorder="1" applyAlignment="1">
      <alignment horizontal="distributed" vertical="center"/>
    </xf>
    <xf numFmtId="38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38" fontId="0" fillId="0" borderId="12" xfId="0" applyNumberFormat="1" applyFont="1" applyFill="1" applyBorder="1" applyAlignment="1">
      <alignment horizontal="distributed" vertical="center"/>
    </xf>
    <xf numFmtId="38" fontId="0" fillId="0" borderId="34" xfId="0" applyNumberFormat="1" applyFont="1" applyFill="1" applyBorder="1" applyAlignment="1">
      <alignment horizontal="distributed" vertical="center"/>
    </xf>
    <xf numFmtId="38" fontId="12" fillId="0" borderId="25" xfId="0" applyNumberFormat="1" applyFont="1" applyFill="1" applyBorder="1" applyAlignment="1">
      <alignment vertical="center"/>
    </xf>
    <xf numFmtId="38" fontId="0" fillId="0" borderId="0" xfId="0" applyNumberFormat="1" applyFill="1" applyBorder="1" applyAlignment="1" applyProtection="1">
      <alignment horizontal="center" vertical="center"/>
      <protection/>
    </xf>
    <xf numFmtId="38" fontId="0" fillId="0" borderId="39" xfId="0" applyNumberFormat="1" applyFont="1" applyFill="1" applyBorder="1" applyAlignment="1">
      <alignment horizontal="distributed" vertical="center"/>
    </xf>
    <xf numFmtId="0" fontId="0" fillId="0" borderId="46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center" vertical="center"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4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2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9" fillId="0" borderId="10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38" fontId="0" fillId="0" borderId="16" xfId="49" applyFont="1" applyFill="1" applyBorder="1" applyAlignment="1" applyProtection="1">
      <alignment horizontal="center" vertical="center" wrapText="1"/>
      <protection/>
    </xf>
    <xf numFmtId="38" fontId="0" fillId="0" borderId="0" xfId="49" applyFont="1" applyFill="1" applyBorder="1" applyAlignment="1" applyProtection="1">
      <alignment horizontal="center" vertical="center" wrapText="1"/>
      <protection/>
    </xf>
    <xf numFmtId="38" fontId="0" fillId="0" borderId="59" xfId="49" applyFont="1" applyFill="1" applyBorder="1" applyAlignment="1" applyProtection="1">
      <alignment horizontal="center" vertical="center" wrapText="1"/>
      <protection/>
    </xf>
    <xf numFmtId="38" fontId="0" fillId="0" borderId="60" xfId="49" applyFont="1" applyFill="1" applyBorder="1" applyAlignment="1" applyProtection="1">
      <alignment horizontal="center" vertical="center"/>
      <protection/>
    </xf>
    <xf numFmtId="38" fontId="0" fillId="0" borderId="15" xfId="49" applyFont="1" applyFill="1" applyBorder="1" applyAlignment="1" applyProtection="1">
      <alignment horizontal="center" vertical="center"/>
      <protection/>
    </xf>
    <xf numFmtId="38" fontId="0" fillId="0" borderId="61" xfId="49" applyFont="1" applyFill="1" applyBorder="1" applyAlignment="1" applyProtection="1">
      <alignment horizontal="center" vertical="center"/>
      <protection/>
    </xf>
    <xf numFmtId="38" fontId="0" fillId="0" borderId="19" xfId="49" applyFont="1" applyFill="1" applyBorder="1" applyAlignment="1" applyProtection="1">
      <alignment horizontal="center" vertical="center"/>
      <protection/>
    </xf>
    <xf numFmtId="38" fontId="0" fillId="0" borderId="62" xfId="49" applyFont="1" applyFill="1" applyBorder="1" applyAlignment="1" applyProtection="1">
      <alignment horizontal="center" vertical="center"/>
      <protection/>
    </xf>
    <xf numFmtId="38" fontId="0" fillId="0" borderId="19" xfId="49" applyFont="1" applyFill="1" applyBorder="1" applyAlignment="1" applyProtection="1">
      <alignment horizontal="center" vertical="center" wrapText="1"/>
      <protection/>
    </xf>
    <xf numFmtId="38" fontId="0" fillId="0" borderId="62" xfId="49" applyFont="1" applyFill="1" applyBorder="1" applyAlignment="1" applyProtection="1">
      <alignment horizontal="center" vertical="center" wrapText="1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38" fontId="0" fillId="0" borderId="23" xfId="49" applyFont="1" applyFill="1" applyBorder="1" applyAlignment="1" applyProtection="1">
      <alignment horizontal="center" vertical="center"/>
      <protection/>
    </xf>
    <xf numFmtId="38" fontId="0" fillId="0" borderId="59" xfId="49" applyFont="1" applyFill="1" applyBorder="1" applyAlignment="1" applyProtection="1">
      <alignment horizontal="center" vertical="center"/>
      <protection/>
    </xf>
    <xf numFmtId="38" fontId="0" fillId="0" borderId="21" xfId="49" applyFont="1" applyFill="1" applyBorder="1" applyAlignment="1" applyProtection="1">
      <alignment horizontal="center" vertical="center"/>
      <protection/>
    </xf>
    <xf numFmtId="38" fontId="0" fillId="0" borderId="21" xfId="49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0" fillId="0" borderId="58" xfId="0" applyFont="1" applyFill="1" applyBorder="1" applyAlignment="1" applyProtection="1">
      <alignment horizontal="center" vertical="center" wrapText="1"/>
      <protection/>
    </xf>
    <xf numFmtId="0" fontId="0" fillId="0" borderId="63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64" xfId="0" applyFont="1" applyFill="1" applyBorder="1" applyAlignment="1" applyProtection="1">
      <alignment horizontal="distributed" vertical="center" wrapText="1"/>
      <protection/>
    </xf>
    <xf numFmtId="0" fontId="0" fillId="0" borderId="65" xfId="0" applyFont="1" applyFill="1" applyBorder="1" applyAlignment="1" applyProtection="1">
      <alignment horizontal="distributed" vertical="center" wrapText="1"/>
      <protection/>
    </xf>
    <xf numFmtId="0" fontId="0" fillId="0" borderId="66" xfId="0" applyFont="1" applyFill="1" applyBorder="1" applyAlignment="1" applyProtection="1">
      <alignment horizontal="distributed" vertical="center"/>
      <protection/>
    </xf>
    <xf numFmtId="0" fontId="0" fillId="0" borderId="67" xfId="0" applyFont="1" applyFill="1" applyBorder="1" applyAlignment="1" applyProtection="1">
      <alignment horizontal="distributed" vertical="center"/>
      <protection/>
    </xf>
    <xf numFmtId="38" fontId="0" fillId="0" borderId="20" xfId="49" applyFont="1" applyFill="1" applyBorder="1" applyAlignment="1" applyProtection="1">
      <alignment horizontal="center" vertical="center" wrapText="1"/>
      <protection/>
    </xf>
    <xf numFmtId="38" fontId="0" fillId="0" borderId="22" xfId="49" applyFont="1" applyFill="1" applyBorder="1" applyAlignment="1" applyProtection="1">
      <alignment horizontal="center" vertical="center" wrapText="1"/>
      <protection/>
    </xf>
    <xf numFmtId="0" fontId="0" fillId="0" borderId="68" xfId="0" applyFont="1" applyFill="1" applyBorder="1" applyAlignment="1" applyProtection="1">
      <alignment horizontal="distributed" vertical="center"/>
      <protection/>
    </xf>
    <xf numFmtId="0" fontId="0" fillId="0" borderId="38" xfId="0" applyFont="1" applyFill="1" applyBorder="1" applyAlignment="1" applyProtection="1">
      <alignment horizontal="distributed" vertical="center"/>
      <protection/>
    </xf>
    <xf numFmtId="0" fontId="0" fillId="0" borderId="66" xfId="0" applyFont="1" applyFill="1" applyBorder="1" applyAlignment="1" applyProtection="1">
      <alignment horizontal="center" vertical="center" wrapText="1"/>
      <protection/>
    </xf>
    <xf numFmtId="0" fontId="0" fillId="0" borderId="67" xfId="0" applyFont="1" applyFill="1" applyBorder="1" applyAlignment="1" applyProtection="1">
      <alignment horizontal="center" vertical="center" wrapText="1"/>
      <protection/>
    </xf>
    <xf numFmtId="0" fontId="0" fillId="0" borderId="50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46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38" fontId="0" fillId="0" borderId="0" xfId="49" applyFont="1" applyFill="1" applyAlignment="1">
      <alignment horizontal="right" vertical="center"/>
    </xf>
    <xf numFmtId="38" fontId="0" fillId="0" borderId="0" xfId="49" applyFont="1" applyFill="1" applyAlignment="1">
      <alignment horizontal="right"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38" fontId="0" fillId="0" borderId="0" xfId="49" applyFont="1" applyFill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69" xfId="0" applyFill="1" applyBorder="1" applyAlignment="1">
      <alignment horizontal="distributed" vertical="center"/>
    </xf>
    <xf numFmtId="0" fontId="0" fillId="0" borderId="69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52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38" fontId="12" fillId="0" borderId="0" xfId="49" applyFont="1" applyFill="1" applyAlignment="1">
      <alignment horizontal="right" vertical="center"/>
    </xf>
    <xf numFmtId="0" fontId="0" fillId="0" borderId="0" xfId="0" applyFont="1" applyFill="1" applyAlignment="1">
      <alignment horizontal="distributed" vertical="top" textRotation="255"/>
    </xf>
    <xf numFmtId="0" fontId="0" fillId="0" borderId="24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top" textRotation="255"/>
    </xf>
    <xf numFmtId="0" fontId="0" fillId="0" borderId="32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vertical="center"/>
    </xf>
    <xf numFmtId="38" fontId="12" fillId="0" borderId="28" xfId="49" applyFont="1" applyFill="1" applyBorder="1" applyAlignment="1">
      <alignment vertical="center"/>
    </xf>
    <xf numFmtId="38" fontId="0" fillId="0" borderId="42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49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 shrinkToFit="1"/>
    </xf>
    <xf numFmtId="0" fontId="22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>
      <alignment horizontal="distributed" vertical="center"/>
    </xf>
    <xf numFmtId="207" fontId="12" fillId="0" borderId="25" xfId="0" applyNumberFormat="1" applyFont="1" applyFill="1" applyBorder="1" applyAlignment="1" applyProtection="1">
      <alignment vertical="center"/>
      <protection/>
    </xf>
    <xf numFmtId="207" fontId="12" fillId="0" borderId="0" xfId="0" applyNumberFormat="1" applyFont="1" applyFill="1" applyAlignment="1" applyProtection="1">
      <alignment vertical="center"/>
      <protection/>
    </xf>
    <xf numFmtId="207" fontId="12" fillId="0" borderId="0" xfId="0" applyNumberFormat="1" applyFont="1" applyFill="1" applyAlignment="1">
      <alignment vertical="center"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vertical="center"/>
      <protection/>
    </xf>
    <xf numFmtId="0" fontId="0" fillId="0" borderId="47" xfId="0" applyFill="1" applyBorder="1" applyAlignment="1">
      <alignment horizontal="center" vertical="center" wrapText="1"/>
    </xf>
    <xf numFmtId="212" fontId="0" fillId="0" borderId="50" xfId="0" applyNumberFormat="1" applyFill="1" applyBorder="1" applyAlignment="1">
      <alignment horizontal="distributed" vertical="center" wrapText="1"/>
    </xf>
    <xf numFmtId="0" fontId="0" fillId="0" borderId="25" xfId="0" applyFont="1" applyFill="1" applyBorder="1" applyAlignment="1">
      <alignment horizontal="center" vertical="center"/>
    </xf>
    <xf numFmtId="212" fontId="0" fillId="0" borderId="30" xfId="0" applyNumberFormat="1" applyFill="1" applyBorder="1" applyAlignment="1">
      <alignment horizontal="distributed" vertical="center" wrapText="1"/>
    </xf>
    <xf numFmtId="212" fontId="0" fillId="0" borderId="39" xfId="0" applyNumberFormat="1" applyFill="1" applyBorder="1" applyAlignment="1">
      <alignment horizontal="distributed" vertical="center" wrapText="1"/>
    </xf>
    <xf numFmtId="212" fontId="0" fillId="0" borderId="40" xfId="0" applyNumberFormat="1" applyFill="1" applyBorder="1" applyAlignment="1">
      <alignment horizontal="distributed" vertical="center" wrapText="1"/>
    </xf>
    <xf numFmtId="222" fontId="12" fillId="0" borderId="0" xfId="0" applyNumberFormat="1" applyFont="1" applyFill="1" applyAlignment="1">
      <alignment horizontal="right" vertical="center"/>
    </xf>
    <xf numFmtId="222" fontId="12" fillId="0" borderId="0" xfId="0" applyNumberFormat="1" applyFont="1" applyFill="1" applyAlignment="1">
      <alignment vertical="center"/>
    </xf>
    <xf numFmtId="222" fontId="0" fillId="0" borderId="0" xfId="0" applyNumberFormat="1" applyFont="1" applyFill="1" applyAlignment="1">
      <alignment horizontal="left" vertical="center"/>
    </xf>
    <xf numFmtId="222" fontId="0" fillId="0" borderId="0" xfId="0" applyNumberFormat="1" applyFont="1" applyFill="1" applyBorder="1" applyAlignment="1">
      <alignment horizontal="right" vertical="center"/>
    </xf>
    <xf numFmtId="222" fontId="0" fillId="0" borderId="0" xfId="0" applyNumberFormat="1" applyFont="1" applyFill="1" applyBorder="1" applyAlignment="1">
      <alignment vertical="center"/>
    </xf>
    <xf numFmtId="212" fontId="0" fillId="0" borderId="0" xfId="0" applyNumberFormat="1" applyFill="1" applyAlignment="1">
      <alignment horizontal="center" vertical="center"/>
    </xf>
    <xf numFmtId="212" fontId="0" fillId="0" borderId="0" xfId="0" applyNumberFormat="1" applyFill="1" applyAlignment="1">
      <alignment horizontal="right" vertical="center"/>
    </xf>
    <xf numFmtId="212" fontId="0" fillId="0" borderId="30" xfId="0" applyNumberFormat="1" applyFill="1" applyBorder="1" applyAlignment="1">
      <alignment horizontal="distributed" vertical="center"/>
    </xf>
    <xf numFmtId="212" fontId="0" fillId="0" borderId="24" xfId="0" applyNumberFormat="1" applyFill="1" applyBorder="1" applyAlignment="1">
      <alignment horizontal="distributed" vertical="center"/>
    </xf>
    <xf numFmtId="212" fontId="0" fillId="0" borderId="39" xfId="0" applyNumberFormat="1" applyFill="1" applyBorder="1" applyAlignment="1">
      <alignment horizontal="distributed" vertical="center"/>
    </xf>
    <xf numFmtId="0" fontId="0" fillId="0" borderId="69" xfId="0" applyFill="1" applyBorder="1" applyAlignment="1">
      <alignment horizontal="center" vertical="center" wrapText="1"/>
    </xf>
    <xf numFmtId="212" fontId="0" fillId="0" borderId="29" xfId="0" applyNumberFormat="1" applyFill="1" applyBorder="1" applyAlignment="1">
      <alignment horizontal="distributed" vertical="center" wrapText="1"/>
    </xf>
    <xf numFmtId="212" fontId="0" fillId="0" borderId="29" xfId="0" applyNumberFormat="1" applyFill="1" applyBorder="1" applyAlignment="1">
      <alignment horizontal="distributed" vertical="center"/>
    </xf>
    <xf numFmtId="212" fontId="0" fillId="0" borderId="30" xfId="0" applyNumberFormat="1" applyFill="1" applyBorder="1" applyAlignment="1">
      <alignment horizontal="distributed" vertical="center" wrapText="1"/>
    </xf>
    <xf numFmtId="212" fontId="0" fillId="0" borderId="30" xfId="0" applyNumberFormat="1" applyFill="1" applyBorder="1" applyAlignment="1">
      <alignment horizontal="distributed" vertical="center"/>
    </xf>
    <xf numFmtId="212" fontId="0" fillId="0" borderId="24" xfId="0" applyNumberFormat="1" applyFill="1" applyBorder="1" applyAlignment="1">
      <alignment horizontal="center" vertical="center"/>
    </xf>
    <xf numFmtId="212" fontId="0" fillId="0" borderId="39" xfId="0" applyNumberFormat="1" applyFill="1" applyBorder="1" applyAlignment="1">
      <alignment horizontal="center" vertical="center" wrapText="1"/>
    </xf>
    <xf numFmtId="212" fontId="0" fillId="0" borderId="39" xfId="0" applyNumberFormat="1" applyFill="1" applyBorder="1" applyAlignment="1">
      <alignment horizontal="distributed" vertical="distributed"/>
    </xf>
    <xf numFmtId="222" fontId="0" fillId="0" borderId="0" xfId="49" applyNumberFormat="1" applyFont="1" applyFill="1" applyAlignment="1">
      <alignment horizontal="right" vertical="center"/>
    </xf>
    <xf numFmtId="222" fontId="12" fillId="0" borderId="0" xfId="49" applyNumberFormat="1" applyFont="1" applyFill="1" applyAlignment="1">
      <alignment horizontal="right" vertical="center"/>
    </xf>
    <xf numFmtId="212" fontId="0" fillId="0" borderId="47" xfId="0" applyNumberFormat="1" applyFont="1" applyFill="1" applyBorder="1" applyAlignment="1">
      <alignment horizontal="distributed" vertical="center"/>
    </xf>
    <xf numFmtId="212" fontId="0" fillId="0" borderId="40" xfId="0" applyNumberFormat="1" applyFill="1" applyBorder="1" applyAlignment="1">
      <alignment horizontal="distributed" vertical="center"/>
    </xf>
    <xf numFmtId="222" fontId="1" fillId="0" borderId="0" xfId="0" applyNumberFormat="1" applyFont="1" applyFill="1" applyAlignment="1">
      <alignment horizontal="right" vertical="center"/>
    </xf>
    <xf numFmtId="222" fontId="0" fillId="0" borderId="0" xfId="0" applyNumberFormat="1" applyFont="1" applyFill="1" applyBorder="1" applyAlignment="1">
      <alignment horizontal="left" vertical="center"/>
    </xf>
    <xf numFmtId="212" fontId="0" fillId="0" borderId="24" xfId="0" applyNumberFormat="1" applyFill="1" applyBorder="1" applyAlignment="1">
      <alignment horizontal="distributed" vertical="center" wrapText="1"/>
    </xf>
    <xf numFmtId="212" fontId="0" fillId="0" borderId="46" xfId="0" applyNumberForma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38" fontId="12" fillId="0" borderId="0" xfId="0" applyNumberFormat="1" applyFont="1" applyFill="1" applyAlignment="1">
      <alignment vertical="center"/>
    </xf>
    <xf numFmtId="38" fontId="12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206" fontId="12" fillId="0" borderId="0" xfId="0" applyNumberFormat="1" applyFont="1" applyFill="1" applyAlignment="1">
      <alignment vertical="center"/>
    </xf>
    <xf numFmtId="203" fontId="12" fillId="0" borderId="0" xfId="0" applyNumberFormat="1" applyFont="1" applyFill="1" applyAlignment="1">
      <alignment vertical="center"/>
    </xf>
    <xf numFmtId="38" fontId="0" fillId="0" borderId="0" xfId="0" applyNumberFormat="1" applyFill="1" applyBorder="1" applyAlignment="1">
      <alignment horizontal="center" vertical="center"/>
    </xf>
    <xf numFmtId="49" fontId="0" fillId="0" borderId="28" xfId="0" applyNumberFormat="1" applyFill="1" applyBorder="1" applyAlignment="1">
      <alignment vertical="center"/>
    </xf>
    <xf numFmtId="38" fontId="0" fillId="0" borderId="0" xfId="0" applyNumberFormat="1" applyFill="1" applyBorder="1" applyAlignment="1">
      <alignment horizontal="center" vertical="center" shrinkToFit="1"/>
    </xf>
    <xf numFmtId="38" fontId="0" fillId="0" borderId="0" xfId="0" applyNumberFormat="1" applyFill="1" applyAlignment="1">
      <alignment horizontal="center" vertical="center"/>
    </xf>
    <xf numFmtId="0" fontId="0" fillId="0" borderId="10" xfId="0" applyFill="1" applyBorder="1" applyAlignment="1" applyProtection="1">
      <alignment horizontal="distributed" vertical="center"/>
      <protection/>
    </xf>
    <xf numFmtId="38" fontId="0" fillId="0" borderId="30" xfId="0" applyNumberFormat="1" applyFill="1" applyBorder="1" applyAlignment="1">
      <alignment horizontal="distributed" vertical="center"/>
    </xf>
    <xf numFmtId="38" fontId="0" fillId="0" borderId="26" xfId="0" applyNumberFormat="1" applyFill="1" applyBorder="1" applyAlignment="1">
      <alignment horizontal="distributed" vertical="center"/>
    </xf>
    <xf numFmtId="38" fontId="0" fillId="0" borderId="31" xfId="0" applyNumberFormat="1" applyFill="1" applyBorder="1" applyAlignment="1">
      <alignment horizontal="distributed" vertical="center"/>
    </xf>
    <xf numFmtId="38" fontId="0" fillId="0" borderId="30" xfId="0" applyNumberFormat="1" applyFill="1" applyBorder="1" applyAlignment="1">
      <alignment horizontal="center" vertical="center"/>
    </xf>
    <xf numFmtId="206" fontId="12" fillId="0" borderId="0" xfId="0" applyNumberFormat="1" applyFont="1" applyFill="1" applyAlignment="1">
      <alignment horizontal="right" vertical="center"/>
    </xf>
    <xf numFmtId="218" fontId="0" fillId="0" borderId="0" xfId="0" applyNumberFormat="1" applyFont="1" applyFill="1" applyBorder="1" applyAlignment="1">
      <alignment horizontal="right" vertical="center"/>
    </xf>
    <xf numFmtId="218" fontId="0" fillId="0" borderId="12" xfId="0" applyNumberFormat="1" applyFont="1" applyFill="1" applyBorder="1" applyAlignment="1">
      <alignment horizontal="right" vertical="center"/>
    </xf>
    <xf numFmtId="37" fontId="12" fillId="0" borderId="0" xfId="0" applyNumberFormat="1" applyFont="1" applyFill="1" applyAlignment="1" applyProtection="1">
      <alignment horizontal="right" vertical="center"/>
      <protection/>
    </xf>
    <xf numFmtId="37" fontId="12" fillId="0" borderId="0" xfId="0" applyNumberFormat="1" applyFont="1" applyFill="1" applyBorder="1" applyAlignment="1" applyProtection="1">
      <alignment vertical="center"/>
      <protection/>
    </xf>
    <xf numFmtId="37" fontId="12" fillId="0" borderId="0" xfId="0" applyNumberFormat="1" applyFont="1" applyFill="1" applyAlignment="1" applyProtection="1">
      <alignment vertical="center"/>
      <protection/>
    </xf>
    <xf numFmtId="38" fontId="12" fillId="0" borderId="0" xfId="49" applyFont="1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56" xfId="0" applyFill="1" applyBorder="1" applyAlignment="1" applyProtection="1">
      <alignment horizontal="center" vertical="center"/>
      <protection/>
    </xf>
    <xf numFmtId="37" fontId="12" fillId="0" borderId="70" xfId="0" applyNumberFormat="1" applyFont="1" applyFill="1" applyBorder="1" applyAlignment="1" applyProtection="1">
      <alignment vertical="center"/>
      <protection/>
    </xf>
    <xf numFmtId="37" fontId="12" fillId="0" borderId="23" xfId="0" applyNumberFormat="1" applyFont="1" applyFill="1" applyBorder="1" applyAlignment="1" applyProtection="1">
      <alignment vertical="center"/>
      <protection/>
    </xf>
    <xf numFmtId="37" fontId="0" fillId="0" borderId="25" xfId="0" applyNumberFormat="1" applyFont="1" applyFill="1" applyBorder="1" applyAlignment="1" applyProtection="1">
      <alignment vertical="center"/>
      <protection/>
    </xf>
    <xf numFmtId="37" fontId="0" fillId="0" borderId="25" xfId="0" applyNumberFormat="1" applyFont="1" applyFill="1" applyBorder="1" applyAlignment="1" applyProtection="1">
      <alignment horizontal="right" vertical="center"/>
      <protection/>
    </xf>
    <xf numFmtId="37" fontId="12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38" fontId="12" fillId="0" borderId="0" xfId="49" applyFont="1" applyFill="1" applyAlignment="1">
      <alignment vertical="center"/>
    </xf>
    <xf numFmtId="38" fontId="12" fillId="0" borderId="0" xfId="49" applyFont="1" applyFill="1" applyBorder="1" applyAlignment="1" applyProtection="1">
      <alignment horizontal="right" vertical="center"/>
      <protection/>
    </xf>
    <xf numFmtId="37" fontId="12" fillId="0" borderId="28" xfId="0" applyNumberFormat="1" applyFont="1" applyFill="1" applyBorder="1" applyAlignment="1" applyProtection="1">
      <alignment vertical="center"/>
      <protection/>
    </xf>
    <xf numFmtId="37" fontId="12" fillId="0" borderId="28" xfId="0" applyNumberFormat="1" applyFont="1" applyFill="1" applyBorder="1" applyAlignment="1" applyProtection="1">
      <alignment horizontal="right" vertical="center"/>
      <protection/>
    </xf>
    <xf numFmtId="37" fontId="12" fillId="0" borderId="68" xfId="0" applyNumberFormat="1" applyFont="1" applyFill="1" applyBorder="1" applyAlignment="1" applyProtection="1">
      <alignment horizontal="right" vertical="center"/>
      <protection/>
    </xf>
    <xf numFmtId="37" fontId="19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38" xfId="0" applyNumberFormat="1" applyFont="1" applyFill="1" applyBorder="1" applyAlignment="1" applyProtection="1">
      <alignment horizontal="right" vertical="center"/>
      <protection/>
    </xf>
    <xf numFmtId="0" fontId="0" fillId="0" borderId="71" xfId="0" applyFill="1" applyBorder="1" applyAlignment="1" applyProtection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/>
      <protection/>
    </xf>
    <xf numFmtId="37" fontId="11" fillId="0" borderId="18" xfId="0" applyNumberFormat="1" applyFont="1" applyFill="1" applyBorder="1" applyAlignment="1" applyProtection="1">
      <alignment horizontal="right"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37" fontId="12" fillId="0" borderId="18" xfId="0" applyNumberFormat="1" applyFont="1" applyFill="1" applyBorder="1" applyAlignment="1" applyProtection="1">
      <alignment vertical="center"/>
      <protection/>
    </xf>
    <xf numFmtId="37" fontId="12" fillId="0" borderId="72" xfId="0" applyNumberFormat="1" applyFont="1" applyFill="1" applyBorder="1" applyAlignment="1" applyProtection="1">
      <alignment horizontal="right" vertical="center"/>
      <protection/>
    </xf>
    <xf numFmtId="0" fontId="0" fillId="0" borderId="31" xfId="0" applyFill="1" applyBorder="1" applyAlignment="1">
      <alignment horizontal="distributed" vertical="center"/>
    </xf>
    <xf numFmtId="0" fontId="0" fillId="0" borderId="42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1" xfId="0" applyFill="1" applyBorder="1" applyAlignment="1">
      <alignment horizontal="distributed" vertical="center"/>
    </xf>
    <xf numFmtId="0" fontId="0" fillId="0" borderId="47" xfId="0" applyFont="1" applyFill="1" applyBorder="1" applyAlignment="1">
      <alignment horizontal="center" vertical="center"/>
    </xf>
    <xf numFmtId="49" fontId="0" fillId="0" borderId="51" xfId="0" applyNumberFormat="1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49" fontId="0" fillId="0" borderId="40" xfId="0" applyNumberForma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distributed" vertical="center" shrinkToFit="1"/>
    </xf>
    <xf numFmtId="222" fontId="0" fillId="0" borderId="0" xfId="49" applyNumberFormat="1" applyFont="1" applyFill="1" applyBorder="1" applyAlignment="1">
      <alignment horizontal="right" vertical="center"/>
    </xf>
    <xf numFmtId="222" fontId="0" fillId="0" borderId="25" xfId="0" applyNumberFormat="1" applyFont="1" applyFill="1" applyBorder="1" applyAlignment="1">
      <alignment horizontal="right" vertical="center"/>
    </xf>
    <xf numFmtId="0" fontId="0" fillId="0" borderId="50" xfId="0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distributed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4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AutoShape 5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AutoShape 6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AutoShape 7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AutoShape 8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AutoShape 9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4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AutoShape 5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AutoShape 6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AutoShape 7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AutoShape 8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AutoShape 9"/>
        <xdr:cNvSpPr>
          <a:spLocks/>
        </xdr:cNvSpPr>
      </xdr:nvSpPr>
      <xdr:spPr>
        <a:xfrm>
          <a:off x="13906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29</xdr:row>
      <xdr:rowOff>0</xdr:rowOff>
    </xdr:from>
    <xdr:to>
      <xdr:col>2</xdr:col>
      <xdr:colOff>247650</xdr:colOff>
      <xdr:row>38</xdr:row>
      <xdr:rowOff>180975</xdr:rowOff>
    </xdr:to>
    <xdr:sp>
      <xdr:nvSpPr>
        <xdr:cNvPr id="1" name="AutoShape 3"/>
        <xdr:cNvSpPr>
          <a:spLocks/>
        </xdr:cNvSpPr>
      </xdr:nvSpPr>
      <xdr:spPr>
        <a:xfrm>
          <a:off x="1962150" y="6362700"/>
          <a:ext cx="304800" cy="2152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942975</xdr:colOff>
      <xdr:row>40</xdr:row>
      <xdr:rowOff>104775</xdr:rowOff>
    </xdr:from>
    <xdr:to>
      <xdr:col>2</xdr:col>
      <xdr:colOff>38100</xdr:colOff>
      <xdr:row>42</xdr:row>
      <xdr:rowOff>114300</xdr:rowOff>
    </xdr:to>
    <xdr:sp>
      <xdr:nvSpPr>
        <xdr:cNvPr id="2" name="AutoShape 4"/>
        <xdr:cNvSpPr>
          <a:spLocks/>
        </xdr:cNvSpPr>
      </xdr:nvSpPr>
      <xdr:spPr>
        <a:xfrm>
          <a:off x="1952625" y="8877300"/>
          <a:ext cx="104775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914400</xdr:colOff>
      <xdr:row>45</xdr:row>
      <xdr:rowOff>38100</xdr:rowOff>
    </xdr:from>
    <xdr:to>
      <xdr:col>2</xdr:col>
      <xdr:colOff>9525</xdr:colOff>
      <xdr:row>47</xdr:row>
      <xdr:rowOff>47625</xdr:rowOff>
    </xdr:to>
    <xdr:sp>
      <xdr:nvSpPr>
        <xdr:cNvPr id="3" name="AutoShape 5"/>
        <xdr:cNvSpPr>
          <a:spLocks/>
        </xdr:cNvSpPr>
      </xdr:nvSpPr>
      <xdr:spPr>
        <a:xfrm>
          <a:off x="1924050" y="9906000"/>
          <a:ext cx="104775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866775</xdr:colOff>
      <xdr:row>49</xdr:row>
      <xdr:rowOff>76200</xdr:rowOff>
    </xdr:from>
    <xdr:to>
      <xdr:col>2</xdr:col>
      <xdr:colOff>9525</xdr:colOff>
      <xdr:row>51</xdr:row>
      <xdr:rowOff>85725</xdr:rowOff>
    </xdr:to>
    <xdr:sp>
      <xdr:nvSpPr>
        <xdr:cNvPr id="4" name="AutoShape 6"/>
        <xdr:cNvSpPr>
          <a:spLocks/>
        </xdr:cNvSpPr>
      </xdr:nvSpPr>
      <xdr:spPr>
        <a:xfrm>
          <a:off x="1876425" y="10820400"/>
          <a:ext cx="152400" cy="447675"/>
        </a:xfrm>
        <a:prstGeom prst="leftBrace">
          <a:avLst>
            <a:gd name="adj" fmla="val 17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723900</xdr:colOff>
      <xdr:row>17</xdr:row>
      <xdr:rowOff>209550</xdr:rowOff>
    </xdr:from>
    <xdr:to>
      <xdr:col>14</xdr:col>
      <xdr:colOff>819150</xdr:colOff>
      <xdr:row>24</xdr:row>
      <xdr:rowOff>47625</xdr:rowOff>
    </xdr:to>
    <xdr:sp>
      <xdr:nvSpPr>
        <xdr:cNvPr id="5" name="AutoShape 7"/>
        <xdr:cNvSpPr>
          <a:spLocks/>
        </xdr:cNvSpPr>
      </xdr:nvSpPr>
      <xdr:spPr>
        <a:xfrm>
          <a:off x="15354300" y="3943350"/>
          <a:ext cx="95250" cy="1371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1190625</xdr:colOff>
      <xdr:row>24</xdr:row>
      <xdr:rowOff>57150</xdr:rowOff>
    </xdr:from>
    <xdr:to>
      <xdr:col>15</xdr:col>
      <xdr:colOff>1276350</xdr:colOff>
      <xdr:row>25</xdr:row>
      <xdr:rowOff>180975</xdr:rowOff>
    </xdr:to>
    <xdr:sp>
      <xdr:nvSpPr>
        <xdr:cNvPr id="6" name="AutoShape 11"/>
        <xdr:cNvSpPr>
          <a:spLocks/>
        </xdr:cNvSpPr>
      </xdr:nvSpPr>
      <xdr:spPr>
        <a:xfrm>
          <a:off x="16744950" y="5324475"/>
          <a:ext cx="8572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1190625</xdr:colOff>
      <xdr:row>27</xdr:row>
      <xdr:rowOff>209550</xdr:rowOff>
    </xdr:from>
    <xdr:to>
      <xdr:col>15</xdr:col>
      <xdr:colOff>1247775</xdr:colOff>
      <xdr:row>30</xdr:row>
      <xdr:rowOff>0</xdr:rowOff>
    </xdr:to>
    <xdr:sp>
      <xdr:nvSpPr>
        <xdr:cNvPr id="7" name="AutoShape 12"/>
        <xdr:cNvSpPr>
          <a:spLocks/>
        </xdr:cNvSpPr>
      </xdr:nvSpPr>
      <xdr:spPr>
        <a:xfrm>
          <a:off x="16744950" y="6134100"/>
          <a:ext cx="57150" cy="447675"/>
        </a:xfrm>
        <a:prstGeom prst="leftBrace">
          <a:avLst>
            <a:gd name="adj" fmla="val -361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1133475</xdr:colOff>
      <xdr:row>8</xdr:row>
      <xdr:rowOff>66675</xdr:rowOff>
    </xdr:from>
    <xdr:to>
      <xdr:col>15</xdr:col>
      <xdr:colOff>1219200</xdr:colOff>
      <xdr:row>10</xdr:row>
      <xdr:rowOff>161925</xdr:rowOff>
    </xdr:to>
    <xdr:sp>
      <xdr:nvSpPr>
        <xdr:cNvPr id="8" name="AutoShape 13"/>
        <xdr:cNvSpPr>
          <a:spLocks/>
        </xdr:cNvSpPr>
      </xdr:nvSpPr>
      <xdr:spPr>
        <a:xfrm>
          <a:off x="16687800" y="1828800"/>
          <a:ext cx="85725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1133475</xdr:colOff>
      <xdr:row>17</xdr:row>
      <xdr:rowOff>66675</xdr:rowOff>
    </xdr:from>
    <xdr:to>
      <xdr:col>15</xdr:col>
      <xdr:colOff>1228725</xdr:colOff>
      <xdr:row>20</xdr:row>
      <xdr:rowOff>142875</xdr:rowOff>
    </xdr:to>
    <xdr:sp>
      <xdr:nvSpPr>
        <xdr:cNvPr id="9" name="AutoShape 15"/>
        <xdr:cNvSpPr>
          <a:spLocks/>
        </xdr:cNvSpPr>
      </xdr:nvSpPr>
      <xdr:spPr>
        <a:xfrm>
          <a:off x="16687800" y="3800475"/>
          <a:ext cx="95250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1076325</xdr:colOff>
      <xdr:row>11</xdr:row>
      <xdr:rowOff>38100</xdr:rowOff>
    </xdr:from>
    <xdr:to>
      <xdr:col>15</xdr:col>
      <xdr:colOff>1219200</xdr:colOff>
      <xdr:row>16</xdr:row>
      <xdr:rowOff>180975</xdr:rowOff>
    </xdr:to>
    <xdr:sp>
      <xdr:nvSpPr>
        <xdr:cNvPr id="10" name="AutoShape 16"/>
        <xdr:cNvSpPr>
          <a:spLocks/>
        </xdr:cNvSpPr>
      </xdr:nvSpPr>
      <xdr:spPr>
        <a:xfrm>
          <a:off x="16630650" y="2457450"/>
          <a:ext cx="142875" cy="1238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828675</xdr:colOff>
      <xdr:row>26</xdr:row>
      <xdr:rowOff>9525</xdr:rowOff>
    </xdr:from>
    <xdr:to>
      <xdr:col>15</xdr:col>
      <xdr:colOff>9525</xdr:colOff>
      <xdr:row>28</xdr:row>
      <xdr:rowOff>19050</xdr:rowOff>
    </xdr:to>
    <xdr:sp>
      <xdr:nvSpPr>
        <xdr:cNvPr id="11" name="AutoShape 18"/>
        <xdr:cNvSpPr>
          <a:spLocks/>
        </xdr:cNvSpPr>
      </xdr:nvSpPr>
      <xdr:spPr>
        <a:xfrm>
          <a:off x="15459075" y="5715000"/>
          <a:ext cx="104775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0"/>
  <sheetViews>
    <sheetView tabSelected="1" zoomScale="75" zoomScaleNormal="75" zoomScalePageLayoutView="0" workbookViewId="0" topLeftCell="A1">
      <selection activeCell="A13" sqref="B13"/>
    </sheetView>
  </sheetViews>
  <sheetFormatPr defaultColWidth="10.59765625" defaultRowHeight="15"/>
  <cols>
    <col min="1" max="1" width="17.3984375" style="4" customWidth="1"/>
    <col min="2" max="12" width="10.09765625" style="4" customWidth="1"/>
    <col min="13" max="13" width="10.59765625" style="4" customWidth="1"/>
    <col min="14" max="19" width="10.09765625" style="4" customWidth="1"/>
    <col min="20" max="21" width="10.59765625" style="4" customWidth="1"/>
    <col min="22" max="22" width="12.69921875" style="4" customWidth="1"/>
    <col min="23" max="16384" width="10.59765625" style="4" customWidth="1"/>
  </cols>
  <sheetData>
    <row r="1" spans="1:24" s="5" customFormat="1" ht="17.25" customHeight="1">
      <c r="A1" s="82" t="s">
        <v>339</v>
      </c>
      <c r="B1" s="32"/>
      <c r="C1" s="77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6"/>
      <c r="T1" s="32"/>
      <c r="U1" s="32"/>
      <c r="V1" s="32"/>
      <c r="W1" s="6" t="s">
        <v>340</v>
      </c>
      <c r="X1" s="32"/>
    </row>
    <row r="2" spans="1:24" s="5" customFormat="1" ht="17.25" customHeight="1">
      <c r="A2" s="82"/>
      <c r="B2" s="32"/>
      <c r="C2" s="77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6"/>
      <c r="T2" s="32"/>
      <c r="U2" s="32"/>
      <c r="V2" s="32"/>
      <c r="W2" s="6"/>
      <c r="X2" s="32"/>
    </row>
    <row r="3" spans="1:24" s="5" customFormat="1" ht="17.25" customHeight="1">
      <c r="A3" s="82"/>
      <c r="B3" s="32"/>
      <c r="C3" s="77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6"/>
      <c r="T3" s="32"/>
      <c r="U3" s="32"/>
      <c r="V3" s="32"/>
      <c r="W3" s="6"/>
      <c r="X3" s="32"/>
    </row>
    <row r="4" spans="1:24" s="2" customFormat="1" ht="21" customHeight="1">
      <c r="A4" s="507" t="s">
        <v>451</v>
      </c>
      <c r="B4" s="507"/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  <c r="P4" s="507"/>
      <c r="Q4" s="507"/>
      <c r="R4" s="507"/>
      <c r="S4" s="507"/>
      <c r="T4" s="507"/>
      <c r="U4" s="507"/>
      <c r="V4" s="507"/>
      <c r="W4" s="507"/>
      <c r="X4" s="33"/>
    </row>
    <row r="5" spans="1:24" s="2" customFormat="1" ht="21" customHeight="1">
      <c r="A5" s="235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33"/>
      <c r="U5" s="33"/>
      <c r="V5" s="33"/>
      <c r="W5" s="33"/>
      <c r="X5" s="33"/>
    </row>
    <row r="6" spans="1:24" s="3" customFormat="1" ht="18" customHeight="1">
      <c r="A6" s="504" t="s">
        <v>452</v>
      </c>
      <c r="B6" s="504"/>
      <c r="C6" s="504"/>
      <c r="D6" s="504"/>
      <c r="E6" s="504"/>
      <c r="F6" s="504"/>
      <c r="G6" s="504"/>
      <c r="H6" s="504"/>
      <c r="I6" s="504"/>
      <c r="J6" s="504"/>
      <c r="K6" s="504"/>
      <c r="L6" s="504"/>
      <c r="M6" s="504"/>
      <c r="N6" s="504"/>
      <c r="O6" s="504"/>
      <c r="P6" s="504"/>
      <c r="Q6" s="504"/>
      <c r="R6" s="504"/>
      <c r="S6" s="504"/>
      <c r="T6" s="504"/>
      <c r="U6" s="504"/>
      <c r="V6" s="504"/>
      <c r="W6" s="504"/>
      <c r="X6" s="33"/>
    </row>
    <row r="7" spans="1:24" s="3" customFormat="1" ht="17.25" customHeight="1" thickBot="1">
      <c r="A7" s="34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3"/>
      <c r="T7" s="33"/>
      <c r="U7" s="33"/>
      <c r="V7" s="236" t="s">
        <v>341</v>
      </c>
      <c r="W7" s="33"/>
      <c r="X7" s="33"/>
    </row>
    <row r="8" spans="1:24" s="3" customFormat="1" ht="17.25" customHeight="1">
      <c r="A8" s="282" t="s">
        <v>0</v>
      </c>
      <c r="B8" s="266" t="s">
        <v>1</v>
      </c>
      <c r="C8" s="266" t="s">
        <v>294</v>
      </c>
      <c r="D8" s="269" t="s">
        <v>264</v>
      </c>
      <c r="E8" s="269" t="s">
        <v>202</v>
      </c>
      <c r="F8" s="266" t="s">
        <v>203</v>
      </c>
      <c r="G8" s="37"/>
      <c r="H8" s="38" t="s">
        <v>204</v>
      </c>
      <c r="I8" s="273" t="s">
        <v>284</v>
      </c>
      <c r="J8" s="274"/>
      <c r="K8" s="274"/>
      <c r="L8" s="274"/>
      <c r="M8" s="275"/>
      <c r="N8" s="38"/>
      <c r="O8" s="39"/>
      <c r="P8" s="38"/>
      <c r="Q8" s="38"/>
      <c r="R8" s="38"/>
      <c r="S8" s="38"/>
      <c r="T8" s="38"/>
      <c r="U8" s="39"/>
      <c r="V8" s="40"/>
      <c r="W8" s="41"/>
      <c r="X8" s="33"/>
    </row>
    <row r="9" spans="1:24" s="3" customFormat="1" ht="17.25" customHeight="1">
      <c r="A9" s="283"/>
      <c r="B9" s="271"/>
      <c r="C9" s="267"/>
      <c r="D9" s="267"/>
      <c r="E9" s="267"/>
      <c r="F9" s="267"/>
      <c r="G9" s="78" t="s">
        <v>247</v>
      </c>
      <c r="H9" s="78" t="s">
        <v>248</v>
      </c>
      <c r="I9" s="276"/>
      <c r="J9" s="277"/>
      <c r="K9" s="277"/>
      <c r="L9" s="277"/>
      <c r="M9" s="278"/>
      <c r="N9" s="42" t="s">
        <v>235</v>
      </c>
      <c r="O9" s="43" t="s">
        <v>210</v>
      </c>
      <c r="P9" s="42" t="s">
        <v>236</v>
      </c>
      <c r="Q9" s="42" t="s">
        <v>211</v>
      </c>
      <c r="R9" s="42"/>
      <c r="S9" s="44" t="s">
        <v>265</v>
      </c>
      <c r="T9" s="44" t="s">
        <v>266</v>
      </c>
      <c r="U9" s="45" t="s">
        <v>216</v>
      </c>
      <c r="V9" s="46"/>
      <c r="W9" s="47"/>
      <c r="X9" s="33"/>
    </row>
    <row r="10" spans="1:24" s="1" customFormat="1" ht="17.25" customHeight="1">
      <c r="A10" s="283"/>
      <c r="B10" s="271"/>
      <c r="C10" s="267"/>
      <c r="D10" s="267"/>
      <c r="E10" s="267"/>
      <c r="F10" s="267"/>
      <c r="G10" s="78" t="s">
        <v>248</v>
      </c>
      <c r="H10" s="78" t="s">
        <v>250</v>
      </c>
      <c r="I10" s="279" t="s">
        <v>338</v>
      </c>
      <c r="J10" s="270" t="s">
        <v>206</v>
      </c>
      <c r="K10" s="285" t="s">
        <v>207</v>
      </c>
      <c r="L10" s="270" t="s">
        <v>208</v>
      </c>
      <c r="M10" s="287" t="s">
        <v>209</v>
      </c>
      <c r="N10" s="42"/>
      <c r="O10" s="48"/>
      <c r="P10" s="49"/>
      <c r="Q10" s="49" t="s">
        <v>212</v>
      </c>
      <c r="R10" s="79" t="s">
        <v>214</v>
      </c>
      <c r="S10" s="49" t="s">
        <v>215</v>
      </c>
      <c r="T10" s="44" t="s">
        <v>267</v>
      </c>
      <c r="U10" s="49"/>
      <c r="V10" s="264" t="s">
        <v>217</v>
      </c>
      <c r="W10" s="513" t="s">
        <v>454</v>
      </c>
      <c r="X10" s="33"/>
    </row>
    <row r="11" spans="1:24" s="1" customFormat="1" ht="17.25" customHeight="1">
      <c r="A11" s="283"/>
      <c r="B11" s="271"/>
      <c r="C11" s="267"/>
      <c r="D11" s="267"/>
      <c r="E11" s="267"/>
      <c r="F11" s="267"/>
      <c r="G11" s="78" t="s">
        <v>249</v>
      </c>
      <c r="H11" s="78" t="s">
        <v>249</v>
      </c>
      <c r="I11" s="280"/>
      <c r="J11" s="280"/>
      <c r="K11" s="265"/>
      <c r="L11" s="271"/>
      <c r="M11" s="288"/>
      <c r="N11" s="42" t="s">
        <v>218</v>
      </c>
      <c r="O11" s="50" t="s">
        <v>205</v>
      </c>
      <c r="P11" s="44" t="s">
        <v>218</v>
      </c>
      <c r="Q11" s="44" t="s">
        <v>213</v>
      </c>
      <c r="R11" s="79"/>
      <c r="S11" s="44" t="s">
        <v>205</v>
      </c>
      <c r="T11" s="44" t="s">
        <v>205</v>
      </c>
      <c r="U11" s="44" t="s">
        <v>205</v>
      </c>
      <c r="V11" s="265"/>
      <c r="W11" s="50" t="s">
        <v>218</v>
      </c>
      <c r="X11" s="33"/>
    </row>
    <row r="12" spans="1:24" s="1" customFormat="1" ht="17.25" customHeight="1">
      <c r="A12" s="284"/>
      <c r="B12" s="271"/>
      <c r="C12" s="268"/>
      <c r="D12" s="268"/>
      <c r="E12" s="268"/>
      <c r="F12" s="268"/>
      <c r="G12" s="80"/>
      <c r="H12" s="51"/>
      <c r="I12" s="281"/>
      <c r="J12" s="281"/>
      <c r="K12" s="286"/>
      <c r="L12" s="272"/>
      <c r="M12" s="289"/>
      <c r="N12" s="53"/>
      <c r="O12" s="54"/>
      <c r="P12" s="52"/>
      <c r="Q12" s="52"/>
      <c r="R12" s="51"/>
      <c r="S12" s="52"/>
      <c r="T12" s="52"/>
      <c r="U12" s="52"/>
      <c r="V12" s="52"/>
      <c r="W12" s="54"/>
      <c r="X12" s="33"/>
    </row>
    <row r="13" spans="1:24" s="1" customFormat="1" ht="17.25" customHeight="1">
      <c r="A13" s="55" t="s">
        <v>2</v>
      </c>
      <c r="B13" s="56">
        <v>10000</v>
      </c>
      <c r="C13" s="231">
        <v>5.5</v>
      </c>
      <c r="D13" s="231">
        <v>5.5</v>
      </c>
      <c r="E13" s="228">
        <v>9994.5</v>
      </c>
      <c r="F13" s="228">
        <v>226.9</v>
      </c>
      <c r="G13" s="228">
        <v>17.9</v>
      </c>
      <c r="H13" s="228">
        <v>461.5</v>
      </c>
      <c r="I13" s="228">
        <f>SUM(J13:M13)</f>
        <v>3568.9000000000005</v>
      </c>
      <c r="J13" s="228">
        <v>2977.8</v>
      </c>
      <c r="K13" s="228">
        <v>314.8</v>
      </c>
      <c r="L13" s="228">
        <v>273.5</v>
      </c>
      <c r="M13" s="228">
        <v>2.8</v>
      </c>
      <c r="N13" s="228">
        <v>610.9</v>
      </c>
      <c r="O13" s="228">
        <v>77.6</v>
      </c>
      <c r="P13" s="228">
        <v>21.7</v>
      </c>
      <c r="Q13" s="228">
        <v>177.2</v>
      </c>
      <c r="R13" s="228">
        <v>2953.3</v>
      </c>
      <c r="S13" s="228">
        <v>355.9</v>
      </c>
      <c r="T13" s="229">
        <v>1106.3</v>
      </c>
      <c r="U13" s="229">
        <v>416.4</v>
      </c>
      <c r="V13" s="229">
        <v>203.8</v>
      </c>
      <c r="W13" s="229">
        <v>212.6</v>
      </c>
      <c r="X13" s="33"/>
    </row>
    <row r="14" spans="1:24" s="1" customFormat="1" ht="17.25" customHeight="1">
      <c r="A14" s="57"/>
      <c r="B14" s="58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33"/>
      <c r="U14" s="60"/>
      <c r="V14" s="60"/>
      <c r="W14" s="60"/>
      <c r="X14" s="33"/>
    </row>
    <row r="15" spans="1:24" s="1" customFormat="1" ht="17.25" customHeight="1">
      <c r="A15" s="81" t="s">
        <v>271</v>
      </c>
      <c r="B15" s="230">
        <v>100</v>
      </c>
      <c r="C15" s="231">
        <v>100</v>
      </c>
      <c r="D15" s="231">
        <v>100</v>
      </c>
      <c r="E15" s="231">
        <v>100</v>
      </c>
      <c r="F15" s="231">
        <v>100</v>
      </c>
      <c r="G15" s="231">
        <v>100</v>
      </c>
      <c r="H15" s="231">
        <v>100</v>
      </c>
      <c r="I15" s="231">
        <v>100</v>
      </c>
      <c r="J15" s="231">
        <v>100</v>
      </c>
      <c r="K15" s="231">
        <v>100</v>
      </c>
      <c r="L15" s="231">
        <v>100</v>
      </c>
      <c r="M15" s="231">
        <v>100</v>
      </c>
      <c r="N15" s="232">
        <v>100</v>
      </c>
      <c r="O15" s="232">
        <v>100</v>
      </c>
      <c r="P15" s="232">
        <v>100</v>
      </c>
      <c r="Q15" s="232">
        <v>100</v>
      </c>
      <c r="R15" s="232">
        <v>100</v>
      </c>
      <c r="S15" s="232">
        <v>100</v>
      </c>
      <c r="T15" s="233">
        <v>100</v>
      </c>
      <c r="U15" s="233">
        <v>100</v>
      </c>
      <c r="V15" s="233">
        <v>100</v>
      </c>
      <c r="W15" s="233">
        <v>100</v>
      </c>
      <c r="X15" s="33"/>
    </row>
    <row r="16" spans="1:24" s="1" customFormat="1" ht="17.25" customHeight="1">
      <c r="A16" s="234" t="s">
        <v>324</v>
      </c>
      <c r="B16" s="230">
        <v>106.6</v>
      </c>
      <c r="C16" s="231">
        <v>106.3</v>
      </c>
      <c r="D16" s="231">
        <v>106.3</v>
      </c>
      <c r="E16" s="231">
        <v>106.6</v>
      </c>
      <c r="F16" s="231">
        <v>107.9</v>
      </c>
      <c r="G16" s="231">
        <v>122.7</v>
      </c>
      <c r="H16" s="231">
        <v>110.3</v>
      </c>
      <c r="I16" s="231">
        <v>104.3</v>
      </c>
      <c r="J16" s="231">
        <v>101.5</v>
      </c>
      <c r="K16" s="231">
        <v>123.3</v>
      </c>
      <c r="L16" s="231">
        <v>113.8</v>
      </c>
      <c r="M16" s="231">
        <v>125.9</v>
      </c>
      <c r="N16" s="232">
        <v>105.5</v>
      </c>
      <c r="O16" s="232">
        <v>116.8</v>
      </c>
      <c r="P16" s="232">
        <v>99.5</v>
      </c>
      <c r="Q16" s="232">
        <v>112.7</v>
      </c>
      <c r="R16" s="232">
        <v>110.3</v>
      </c>
      <c r="S16" s="232">
        <v>105.7</v>
      </c>
      <c r="T16" s="233">
        <v>98.3</v>
      </c>
      <c r="U16" s="233">
        <v>114.8</v>
      </c>
      <c r="V16" s="233">
        <v>129.7</v>
      </c>
      <c r="W16" s="233">
        <v>100.5</v>
      </c>
      <c r="X16" s="33"/>
    </row>
    <row r="17" spans="1:24" s="1" customFormat="1" ht="17.25" customHeight="1">
      <c r="A17" s="234" t="s">
        <v>325</v>
      </c>
      <c r="B17" s="230">
        <f aca="true" t="shared" si="0" ref="B17:G17">AVERAGE(B21:B32)</f>
        <v>112.25</v>
      </c>
      <c r="C17" s="231">
        <f t="shared" si="0"/>
        <v>112.91666666666667</v>
      </c>
      <c r="D17" s="231">
        <f t="shared" si="0"/>
        <v>112.91666666666667</v>
      </c>
      <c r="E17" s="231">
        <f t="shared" si="0"/>
        <v>112.25</v>
      </c>
      <c r="F17" s="231">
        <f t="shared" si="0"/>
        <v>117.49166666666666</v>
      </c>
      <c r="G17" s="231">
        <f t="shared" si="0"/>
        <v>153.70833333333331</v>
      </c>
      <c r="H17" s="231">
        <f aca="true" t="shared" si="1" ref="H17:W17">AVERAGE(H21:H32)</f>
        <v>121.71666666666665</v>
      </c>
      <c r="I17" s="231">
        <f t="shared" si="1"/>
        <v>110.73333333333333</v>
      </c>
      <c r="J17" s="231">
        <f t="shared" si="1"/>
        <v>108.64999999999998</v>
      </c>
      <c r="K17" s="231">
        <f t="shared" si="1"/>
        <v>114.00833333333331</v>
      </c>
      <c r="L17" s="231">
        <f t="shared" si="1"/>
        <v>130.33333333333331</v>
      </c>
      <c r="M17" s="231">
        <f t="shared" si="1"/>
        <v>134.20833333333331</v>
      </c>
      <c r="N17" s="232">
        <f t="shared" si="1"/>
        <v>105.67500000000001</v>
      </c>
      <c r="O17" s="232">
        <f t="shared" si="1"/>
        <v>136.09166666666667</v>
      </c>
      <c r="P17" s="232">
        <f t="shared" si="1"/>
        <v>115.68333333333334</v>
      </c>
      <c r="Q17" s="232">
        <f t="shared" si="1"/>
        <v>124.67500000000003</v>
      </c>
      <c r="R17" s="232">
        <f t="shared" si="1"/>
        <v>113.79999999999997</v>
      </c>
      <c r="S17" s="232">
        <f t="shared" si="1"/>
        <v>115.51666666666667</v>
      </c>
      <c r="T17" s="233">
        <f t="shared" si="1"/>
        <v>105.88333333333333</v>
      </c>
      <c r="U17" s="233">
        <f t="shared" si="1"/>
        <v>113.425</v>
      </c>
      <c r="V17" s="233">
        <f t="shared" si="1"/>
        <v>114.375</v>
      </c>
      <c r="W17" s="233">
        <f t="shared" si="1"/>
        <v>112.49166666666666</v>
      </c>
      <c r="X17" s="33"/>
    </row>
    <row r="18" spans="1:24" s="1" customFormat="1" ht="17.25" customHeight="1">
      <c r="A18" s="234" t="s">
        <v>326</v>
      </c>
      <c r="B18" s="230">
        <f aca="true" t="shared" si="2" ref="B18:M18">AVERAGE(B34:B45)</f>
        <v>120.09166666666668</v>
      </c>
      <c r="C18" s="231">
        <f t="shared" si="2"/>
        <v>114.21666666666668</v>
      </c>
      <c r="D18" s="231">
        <f t="shared" si="2"/>
        <v>114.21666666666668</v>
      </c>
      <c r="E18" s="231">
        <f t="shared" si="2"/>
        <v>120.07500000000003</v>
      </c>
      <c r="F18" s="231">
        <f t="shared" si="2"/>
        <v>136.24999999999997</v>
      </c>
      <c r="G18" s="231">
        <f t="shared" si="2"/>
        <v>242.20000000000002</v>
      </c>
      <c r="H18" s="231">
        <f t="shared" si="2"/>
        <v>113.99166666666667</v>
      </c>
      <c r="I18" s="231">
        <f t="shared" si="2"/>
        <v>125.08333333333333</v>
      </c>
      <c r="J18" s="231">
        <f t="shared" si="2"/>
        <v>124.625</v>
      </c>
      <c r="K18" s="231">
        <f t="shared" si="2"/>
        <v>122.98333333333335</v>
      </c>
      <c r="L18" s="231">
        <f t="shared" si="2"/>
        <v>132.36666666666667</v>
      </c>
      <c r="M18" s="231">
        <f t="shared" si="2"/>
        <v>128.50000000000003</v>
      </c>
      <c r="N18" s="232">
        <f>AVERAGE(N34:N45)</f>
        <v>108.64166666666667</v>
      </c>
      <c r="O18" s="232">
        <f>AVERAGE(O34:O45)</f>
        <v>284.9583333333333</v>
      </c>
      <c r="P18" s="232">
        <f>AVERAGE(P34:P45)</f>
        <v>140.69166666666666</v>
      </c>
      <c r="Q18" s="232">
        <f>AVERAGE(Q34:Q45)</f>
        <v>133.89166666666665</v>
      </c>
      <c r="R18" s="232">
        <f aca="true" t="shared" si="3" ref="R18:W18">AVERAGE(R34:R45)</f>
        <v>115.35000000000001</v>
      </c>
      <c r="S18" s="232">
        <f t="shared" si="3"/>
        <v>109.80833333333332</v>
      </c>
      <c r="T18" s="233">
        <f t="shared" si="3"/>
        <v>105.03333333333335</v>
      </c>
      <c r="U18" s="233">
        <f t="shared" si="3"/>
        <v>131.3</v>
      </c>
      <c r="V18" s="233">
        <f t="shared" si="3"/>
        <v>122.95833333333331</v>
      </c>
      <c r="W18" s="233">
        <f t="shared" si="3"/>
        <v>139.29166666666669</v>
      </c>
      <c r="X18" s="33"/>
    </row>
    <row r="19" spans="1:24" ht="17.25" customHeight="1">
      <c r="A19" s="509" t="s">
        <v>453</v>
      </c>
      <c r="B19" s="510">
        <f aca="true" t="shared" si="4" ref="B19:I19">AVERAGE(B47:B58)</f>
        <v>129.17499999999998</v>
      </c>
      <c r="C19" s="511">
        <f t="shared" si="4"/>
        <v>114.89166666666667</v>
      </c>
      <c r="D19" s="511">
        <f t="shared" si="4"/>
        <v>114.89166666666667</v>
      </c>
      <c r="E19" s="511">
        <f t="shared" si="4"/>
        <v>129.17499999999998</v>
      </c>
      <c r="F19" s="511">
        <f t="shared" si="4"/>
        <v>129.76666666666668</v>
      </c>
      <c r="G19" s="511">
        <f t="shared" si="4"/>
        <v>276.075</v>
      </c>
      <c r="H19" s="511">
        <f t="shared" si="4"/>
        <v>111.31666666666668</v>
      </c>
      <c r="I19" s="511">
        <f t="shared" si="4"/>
        <v>143.48333333333335</v>
      </c>
      <c r="J19" s="511">
        <f aca="true" t="shared" si="5" ref="J19:O19">AVERAGE(J47:J58)</f>
        <v>142.44166666666666</v>
      </c>
      <c r="K19" s="511">
        <f t="shared" si="5"/>
        <v>156.16666666666666</v>
      </c>
      <c r="L19" s="511">
        <f t="shared" si="5"/>
        <v>140.37499999999997</v>
      </c>
      <c r="M19" s="511">
        <f t="shared" si="5"/>
        <v>129.28333333333333</v>
      </c>
      <c r="N19" s="511">
        <f t="shared" si="5"/>
        <v>120.03333333333335</v>
      </c>
      <c r="O19" s="511">
        <f t="shared" si="5"/>
        <v>203.29166666666666</v>
      </c>
      <c r="P19" s="511">
        <f aca="true" t="shared" si="6" ref="P19:W19">AVERAGE(P47:P58)</f>
        <v>117.84999999999998</v>
      </c>
      <c r="Q19" s="511">
        <f t="shared" si="6"/>
        <v>144.23333333333335</v>
      </c>
      <c r="R19" s="511">
        <f t="shared" si="6"/>
        <v>117.15833333333335</v>
      </c>
      <c r="S19" s="511">
        <f t="shared" si="6"/>
        <v>133.0583333333333</v>
      </c>
      <c r="T19" s="512">
        <f t="shared" si="6"/>
        <v>108.20833333333333</v>
      </c>
      <c r="U19" s="512">
        <f t="shared" si="6"/>
        <v>151.11666666666665</v>
      </c>
      <c r="V19" s="512">
        <f t="shared" si="6"/>
        <v>145.04999999999998</v>
      </c>
      <c r="W19" s="512">
        <f t="shared" si="6"/>
        <v>156.95000000000002</v>
      </c>
      <c r="X19" s="33"/>
    </row>
    <row r="20" spans="1:24" ht="17.25" customHeight="1">
      <c r="A20" s="34"/>
      <c r="B20" s="61"/>
      <c r="C20" s="62"/>
      <c r="D20" s="62"/>
      <c r="E20" s="62"/>
      <c r="F20" s="62"/>
      <c r="G20" s="62"/>
      <c r="H20" s="62"/>
      <c r="I20" s="62"/>
      <c r="J20" s="62"/>
      <c r="K20" s="62"/>
      <c r="L20" s="63"/>
      <c r="M20" s="63"/>
      <c r="N20" s="63"/>
      <c r="O20" s="63"/>
      <c r="P20" s="63"/>
      <c r="Q20" s="63"/>
      <c r="R20" s="63"/>
      <c r="S20" s="63"/>
      <c r="T20" s="60"/>
      <c r="U20" s="60"/>
      <c r="V20" s="33"/>
      <c r="W20" s="60"/>
      <c r="X20" s="33"/>
    </row>
    <row r="21" spans="1:24" ht="17.25" customHeight="1">
      <c r="A21" s="81" t="s">
        <v>299</v>
      </c>
      <c r="B21" s="64">
        <v>96.3</v>
      </c>
      <c r="C21" s="65">
        <v>28.9</v>
      </c>
      <c r="D21" s="65">
        <v>28.9</v>
      </c>
      <c r="E21" s="65">
        <v>96.4</v>
      </c>
      <c r="F21" s="65">
        <v>112.1</v>
      </c>
      <c r="G21" s="65">
        <v>111.1</v>
      </c>
      <c r="H21" s="65">
        <v>110.3</v>
      </c>
      <c r="I21" s="65">
        <v>94.8</v>
      </c>
      <c r="J21" s="65">
        <v>92.6</v>
      </c>
      <c r="K21" s="65">
        <v>108.8</v>
      </c>
      <c r="L21" s="65">
        <v>112.8</v>
      </c>
      <c r="M21" s="65">
        <v>124.1</v>
      </c>
      <c r="N21" s="65">
        <v>79.4</v>
      </c>
      <c r="O21" s="60">
        <v>129.2</v>
      </c>
      <c r="P21" s="65">
        <v>1.7</v>
      </c>
      <c r="Q21" s="65">
        <v>104.6</v>
      </c>
      <c r="R21" s="65">
        <v>106.4</v>
      </c>
      <c r="S21" s="65">
        <v>89.4</v>
      </c>
      <c r="T21" s="60">
        <v>75.4</v>
      </c>
      <c r="U21" s="60">
        <v>96.6</v>
      </c>
      <c r="V21" s="60">
        <v>114.2</v>
      </c>
      <c r="W21" s="60">
        <v>79.8</v>
      </c>
      <c r="X21" s="33"/>
    </row>
    <row r="22" spans="1:24" ht="17.25" customHeight="1">
      <c r="A22" s="234" t="s">
        <v>327</v>
      </c>
      <c r="B22" s="64">
        <v>103.6</v>
      </c>
      <c r="C22" s="65">
        <v>35.9</v>
      </c>
      <c r="D22" s="65">
        <v>35.9</v>
      </c>
      <c r="E22" s="65">
        <v>103.6</v>
      </c>
      <c r="F22" s="65">
        <v>105.7</v>
      </c>
      <c r="G22" s="65">
        <v>121.9</v>
      </c>
      <c r="H22" s="65">
        <v>107</v>
      </c>
      <c r="I22" s="65">
        <v>108.7</v>
      </c>
      <c r="J22" s="65">
        <v>109.3</v>
      </c>
      <c r="K22" s="65">
        <v>116.2</v>
      </c>
      <c r="L22" s="65">
        <v>93.1</v>
      </c>
      <c r="M22" s="65">
        <v>117.4</v>
      </c>
      <c r="N22" s="65">
        <v>83.9</v>
      </c>
      <c r="O22" s="60">
        <v>116.5</v>
      </c>
      <c r="P22" s="65">
        <v>2.4</v>
      </c>
      <c r="Q22" s="65">
        <v>114</v>
      </c>
      <c r="R22" s="65">
        <v>111.8</v>
      </c>
      <c r="S22" s="65">
        <v>91.3</v>
      </c>
      <c r="T22" s="60">
        <v>84.5</v>
      </c>
      <c r="U22" s="60">
        <v>84.6</v>
      </c>
      <c r="V22" s="60">
        <v>104.9</v>
      </c>
      <c r="W22" s="60">
        <v>65.2</v>
      </c>
      <c r="X22" s="33"/>
    </row>
    <row r="23" spans="1:24" ht="17.25" customHeight="1">
      <c r="A23" s="234" t="s">
        <v>328</v>
      </c>
      <c r="B23" s="64">
        <v>115.9</v>
      </c>
      <c r="C23" s="65">
        <v>61.8</v>
      </c>
      <c r="D23" s="65">
        <v>61.8</v>
      </c>
      <c r="E23" s="65">
        <v>115.9</v>
      </c>
      <c r="F23" s="65">
        <v>122.3</v>
      </c>
      <c r="G23" s="65">
        <v>131.8</v>
      </c>
      <c r="H23" s="65">
        <v>120.1</v>
      </c>
      <c r="I23" s="65">
        <v>118.8</v>
      </c>
      <c r="J23" s="65">
        <v>116.9</v>
      </c>
      <c r="K23" s="65">
        <v>107.4</v>
      </c>
      <c r="L23" s="65">
        <v>152.3</v>
      </c>
      <c r="M23" s="65">
        <v>144.6</v>
      </c>
      <c r="N23" s="65">
        <v>102.3</v>
      </c>
      <c r="O23" s="60">
        <v>139.3</v>
      </c>
      <c r="P23" s="65">
        <v>124.7</v>
      </c>
      <c r="Q23" s="65">
        <v>126.2</v>
      </c>
      <c r="R23" s="65">
        <v>115.5</v>
      </c>
      <c r="S23" s="65">
        <v>124.7</v>
      </c>
      <c r="T23" s="60">
        <v>110.8</v>
      </c>
      <c r="U23" s="60">
        <v>103.2</v>
      </c>
      <c r="V23" s="60">
        <v>118.5</v>
      </c>
      <c r="W23" s="60">
        <v>88.5</v>
      </c>
      <c r="X23" s="33"/>
    </row>
    <row r="24" spans="1:24" ht="17.25" customHeight="1">
      <c r="A24" s="234" t="s">
        <v>329</v>
      </c>
      <c r="B24" s="64">
        <v>110.9</v>
      </c>
      <c r="C24" s="65">
        <v>104.7</v>
      </c>
      <c r="D24" s="65">
        <v>104.7</v>
      </c>
      <c r="E24" s="65">
        <v>110.9</v>
      </c>
      <c r="F24" s="65">
        <v>117.2</v>
      </c>
      <c r="G24" s="65">
        <v>139.6</v>
      </c>
      <c r="H24" s="65">
        <v>108.9</v>
      </c>
      <c r="I24" s="65">
        <v>106.7</v>
      </c>
      <c r="J24" s="65">
        <v>103.2</v>
      </c>
      <c r="K24" s="65">
        <v>113.5</v>
      </c>
      <c r="L24" s="65">
        <v>136.3</v>
      </c>
      <c r="M24" s="65">
        <v>139.7</v>
      </c>
      <c r="N24" s="65">
        <v>107.7</v>
      </c>
      <c r="O24" s="60">
        <v>128</v>
      </c>
      <c r="P24" s="65">
        <v>168.3</v>
      </c>
      <c r="Q24" s="65">
        <v>118.5</v>
      </c>
      <c r="R24" s="65">
        <v>116.8</v>
      </c>
      <c r="S24" s="65">
        <v>123.2</v>
      </c>
      <c r="T24" s="60">
        <v>107.6</v>
      </c>
      <c r="U24" s="60">
        <v>97.7</v>
      </c>
      <c r="V24" s="60">
        <v>105.3</v>
      </c>
      <c r="W24" s="60">
        <v>90.4</v>
      </c>
      <c r="X24" s="33"/>
    </row>
    <row r="25" spans="1:24" ht="17.25" customHeight="1">
      <c r="A25" s="234" t="s">
        <v>330</v>
      </c>
      <c r="B25" s="64">
        <v>108.9</v>
      </c>
      <c r="C25" s="65">
        <v>119.9</v>
      </c>
      <c r="D25" s="65">
        <v>119.9</v>
      </c>
      <c r="E25" s="65">
        <v>108.9</v>
      </c>
      <c r="F25" s="65">
        <v>115.2</v>
      </c>
      <c r="G25" s="65">
        <v>148.4</v>
      </c>
      <c r="H25" s="65">
        <v>110</v>
      </c>
      <c r="I25" s="65">
        <v>104.2</v>
      </c>
      <c r="J25" s="65">
        <v>102.6</v>
      </c>
      <c r="K25" s="65">
        <v>103</v>
      </c>
      <c r="L25" s="65">
        <v>122.8</v>
      </c>
      <c r="M25" s="65">
        <v>131.3</v>
      </c>
      <c r="N25" s="65">
        <v>101.6</v>
      </c>
      <c r="O25" s="60">
        <v>126.1</v>
      </c>
      <c r="P25" s="65">
        <v>100.8</v>
      </c>
      <c r="Q25" s="65">
        <v>120.4</v>
      </c>
      <c r="R25" s="65">
        <v>114.8</v>
      </c>
      <c r="S25" s="65">
        <v>119.9</v>
      </c>
      <c r="T25" s="60">
        <v>104.9</v>
      </c>
      <c r="U25" s="60">
        <v>105.1</v>
      </c>
      <c r="V25" s="60">
        <v>119.8</v>
      </c>
      <c r="W25" s="60">
        <v>90.9</v>
      </c>
      <c r="X25" s="33"/>
    </row>
    <row r="26" spans="1:24" ht="17.25" customHeight="1">
      <c r="A26" s="234" t="s">
        <v>331</v>
      </c>
      <c r="B26" s="64">
        <v>115.5</v>
      </c>
      <c r="C26" s="65">
        <v>132.1</v>
      </c>
      <c r="D26" s="65">
        <v>132.1</v>
      </c>
      <c r="E26" s="65">
        <v>115.5</v>
      </c>
      <c r="F26" s="65">
        <v>110</v>
      </c>
      <c r="G26" s="65">
        <v>195.4</v>
      </c>
      <c r="H26" s="65">
        <v>145.4</v>
      </c>
      <c r="I26" s="65">
        <v>115.6</v>
      </c>
      <c r="J26" s="65">
        <v>113.4</v>
      </c>
      <c r="K26" s="65">
        <v>122.3</v>
      </c>
      <c r="L26" s="65">
        <v>131.6</v>
      </c>
      <c r="M26" s="65">
        <v>141.6</v>
      </c>
      <c r="N26" s="65">
        <v>113.7</v>
      </c>
      <c r="O26" s="60">
        <v>124.5</v>
      </c>
      <c r="P26" s="65">
        <v>115.4</v>
      </c>
      <c r="Q26" s="65">
        <v>130.5</v>
      </c>
      <c r="R26" s="65">
        <v>109.6</v>
      </c>
      <c r="S26" s="65">
        <v>117</v>
      </c>
      <c r="T26" s="60">
        <v>122</v>
      </c>
      <c r="U26" s="60">
        <v>99.9</v>
      </c>
      <c r="V26" s="60">
        <v>120.1</v>
      </c>
      <c r="W26" s="60">
        <v>80.5</v>
      </c>
      <c r="X26" s="33"/>
    </row>
    <row r="27" spans="1:24" ht="17.25" customHeight="1">
      <c r="A27" s="234" t="s">
        <v>332</v>
      </c>
      <c r="B27" s="64">
        <v>113.5</v>
      </c>
      <c r="C27" s="65">
        <v>134.9</v>
      </c>
      <c r="D27" s="65">
        <v>134.9</v>
      </c>
      <c r="E27" s="65">
        <v>113.5</v>
      </c>
      <c r="F27" s="65">
        <v>117.8</v>
      </c>
      <c r="G27" s="65">
        <v>153.5</v>
      </c>
      <c r="H27" s="65">
        <v>121.8</v>
      </c>
      <c r="I27" s="65">
        <v>113</v>
      </c>
      <c r="J27" s="65">
        <v>109.8</v>
      </c>
      <c r="K27" s="65">
        <v>125.3</v>
      </c>
      <c r="L27" s="65">
        <v>134</v>
      </c>
      <c r="M27" s="65">
        <v>174.4</v>
      </c>
      <c r="N27" s="65">
        <v>117.6</v>
      </c>
      <c r="O27" s="60">
        <v>105.8</v>
      </c>
      <c r="P27" s="65">
        <v>180.4</v>
      </c>
      <c r="Q27" s="65">
        <v>139.7</v>
      </c>
      <c r="R27" s="65">
        <v>115.5</v>
      </c>
      <c r="S27" s="65">
        <v>125.1</v>
      </c>
      <c r="T27" s="60">
        <v>100.8</v>
      </c>
      <c r="U27" s="60">
        <v>95</v>
      </c>
      <c r="V27" s="60">
        <v>117</v>
      </c>
      <c r="W27" s="60">
        <v>73.9</v>
      </c>
      <c r="X27" s="33"/>
    </row>
    <row r="28" spans="1:24" ht="17.25" customHeight="1">
      <c r="A28" s="234" t="s">
        <v>333</v>
      </c>
      <c r="B28" s="64">
        <v>109.9</v>
      </c>
      <c r="C28" s="65">
        <v>118.6</v>
      </c>
      <c r="D28" s="65">
        <v>118.6</v>
      </c>
      <c r="E28" s="65">
        <v>109.8</v>
      </c>
      <c r="F28" s="65">
        <v>117.6</v>
      </c>
      <c r="G28" s="65">
        <v>128.9</v>
      </c>
      <c r="H28" s="65">
        <v>119.4</v>
      </c>
      <c r="I28" s="65">
        <v>109.9</v>
      </c>
      <c r="J28" s="65">
        <v>108.3</v>
      </c>
      <c r="K28" s="65">
        <v>112.3</v>
      </c>
      <c r="L28" s="65">
        <v>123.8</v>
      </c>
      <c r="M28" s="33">
        <v>166.6</v>
      </c>
      <c r="N28" s="65">
        <v>102.1</v>
      </c>
      <c r="O28" s="60">
        <v>115</v>
      </c>
      <c r="P28" s="65">
        <v>147.6</v>
      </c>
      <c r="Q28" s="65">
        <v>126.6</v>
      </c>
      <c r="R28" s="65">
        <v>110.9</v>
      </c>
      <c r="S28" s="65">
        <v>124.9</v>
      </c>
      <c r="T28" s="60">
        <v>102</v>
      </c>
      <c r="U28" s="60">
        <v>96.1</v>
      </c>
      <c r="V28" s="60">
        <v>113.9</v>
      </c>
      <c r="W28" s="60">
        <v>79</v>
      </c>
      <c r="X28" s="33"/>
    </row>
    <row r="29" spans="1:24" ht="17.25" customHeight="1">
      <c r="A29" s="234" t="s">
        <v>334</v>
      </c>
      <c r="B29" s="64">
        <v>114.6</v>
      </c>
      <c r="C29" s="65">
        <v>134.7</v>
      </c>
      <c r="D29" s="65">
        <v>134.7</v>
      </c>
      <c r="E29" s="65">
        <v>114.6</v>
      </c>
      <c r="F29" s="65">
        <v>130.2</v>
      </c>
      <c r="G29" s="65">
        <v>144.6</v>
      </c>
      <c r="H29" s="65">
        <v>122.5</v>
      </c>
      <c r="I29" s="65">
        <v>114.8</v>
      </c>
      <c r="J29" s="65">
        <v>112.4</v>
      </c>
      <c r="K29" s="65">
        <v>110</v>
      </c>
      <c r="L29" s="65">
        <v>145.7</v>
      </c>
      <c r="M29" s="65">
        <v>127.5</v>
      </c>
      <c r="N29" s="65">
        <v>109.4</v>
      </c>
      <c r="O29" s="60">
        <v>110</v>
      </c>
      <c r="P29" s="65">
        <v>109.5</v>
      </c>
      <c r="Q29" s="65">
        <v>133.1</v>
      </c>
      <c r="R29" s="65">
        <v>115.4</v>
      </c>
      <c r="S29" s="65">
        <v>118.8</v>
      </c>
      <c r="T29" s="60">
        <v>105.9</v>
      </c>
      <c r="U29" s="60">
        <v>109.2</v>
      </c>
      <c r="V29" s="60">
        <v>108.1</v>
      </c>
      <c r="W29" s="60">
        <v>110.3</v>
      </c>
      <c r="X29" s="33"/>
    </row>
    <row r="30" spans="1:24" ht="17.25" customHeight="1">
      <c r="A30" s="234" t="s">
        <v>335</v>
      </c>
      <c r="B30" s="64">
        <v>117.5</v>
      </c>
      <c r="C30" s="65">
        <v>141.4</v>
      </c>
      <c r="D30" s="65">
        <v>141.4</v>
      </c>
      <c r="E30" s="65">
        <v>117.5</v>
      </c>
      <c r="F30" s="65">
        <v>119.8</v>
      </c>
      <c r="G30" s="65">
        <v>176.2</v>
      </c>
      <c r="H30" s="65">
        <v>134.8</v>
      </c>
      <c r="I30" s="65">
        <v>116.2</v>
      </c>
      <c r="J30" s="65">
        <v>114.6</v>
      </c>
      <c r="K30" s="65">
        <v>114.2</v>
      </c>
      <c r="L30" s="65">
        <v>136.2</v>
      </c>
      <c r="M30" s="65">
        <v>127.8</v>
      </c>
      <c r="N30" s="65">
        <v>116.2</v>
      </c>
      <c r="O30" s="33">
        <v>126.5</v>
      </c>
      <c r="P30" s="65">
        <v>149.4</v>
      </c>
      <c r="Q30" s="65">
        <v>128.7</v>
      </c>
      <c r="R30" s="65">
        <v>116.5</v>
      </c>
      <c r="S30" s="65">
        <v>120.4</v>
      </c>
      <c r="T30" s="60">
        <v>105.6</v>
      </c>
      <c r="U30" s="60">
        <v>136.5</v>
      </c>
      <c r="V30" s="60">
        <v>117.9</v>
      </c>
      <c r="W30" s="60">
        <v>154.2</v>
      </c>
      <c r="X30" s="33"/>
    </row>
    <row r="31" spans="1:24" ht="17.25" customHeight="1">
      <c r="A31" s="234" t="s">
        <v>336</v>
      </c>
      <c r="B31" s="64">
        <v>121</v>
      </c>
      <c r="C31" s="65">
        <v>185.1</v>
      </c>
      <c r="D31" s="65">
        <v>185.1</v>
      </c>
      <c r="E31" s="65">
        <v>121</v>
      </c>
      <c r="F31" s="65">
        <v>123.4</v>
      </c>
      <c r="G31" s="65">
        <v>222</v>
      </c>
      <c r="H31" s="65">
        <v>125.7</v>
      </c>
      <c r="I31" s="65">
        <v>119.6</v>
      </c>
      <c r="J31" s="65">
        <v>118.2</v>
      </c>
      <c r="K31" s="65">
        <v>113.1</v>
      </c>
      <c r="L31" s="65">
        <v>143.6</v>
      </c>
      <c r="M31" s="65">
        <v>97</v>
      </c>
      <c r="N31" s="65">
        <v>120.2</v>
      </c>
      <c r="O31" s="33">
        <v>135.9</v>
      </c>
      <c r="P31" s="65">
        <v>174.8</v>
      </c>
      <c r="Q31" s="65">
        <v>128.9</v>
      </c>
      <c r="R31" s="65">
        <v>116.1</v>
      </c>
      <c r="S31" s="65">
        <v>112.8</v>
      </c>
      <c r="T31" s="60">
        <v>113.4</v>
      </c>
      <c r="U31" s="60">
        <v>175.1</v>
      </c>
      <c r="V31" s="60">
        <v>113.3</v>
      </c>
      <c r="W31" s="60">
        <v>234.4</v>
      </c>
      <c r="X31" s="33"/>
    </row>
    <row r="32" spans="1:24" ht="17.25" customHeight="1">
      <c r="A32" s="234" t="s">
        <v>337</v>
      </c>
      <c r="B32" s="64">
        <v>119.4</v>
      </c>
      <c r="C32" s="65">
        <v>157</v>
      </c>
      <c r="D32" s="65">
        <v>157</v>
      </c>
      <c r="E32" s="65">
        <v>119.4</v>
      </c>
      <c r="F32" s="65">
        <v>118.6</v>
      </c>
      <c r="G32" s="65">
        <v>171.1</v>
      </c>
      <c r="H32" s="65">
        <v>134.7</v>
      </c>
      <c r="I32" s="65">
        <v>106.5</v>
      </c>
      <c r="J32" s="65">
        <v>102.5</v>
      </c>
      <c r="K32" s="65">
        <v>122</v>
      </c>
      <c r="L32" s="65">
        <v>131.8</v>
      </c>
      <c r="M32" s="65">
        <v>118.5</v>
      </c>
      <c r="N32" s="65">
        <v>114</v>
      </c>
      <c r="O32" s="33">
        <v>276.3</v>
      </c>
      <c r="P32" s="65">
        <v>113.2</v>
      </c>
      <c r="Q32" s="65">
        <v>124.9</v>
      </c>
      <c r="R32" s="65">
        <v>116.3</v>
      </c>
      <c r="S32" s="65">
        <v>118.7</v>
      </c>
      <c r="T32" s="33">
        <v>137.7</v>
      </c>
      <c r="U32" s="60">
        <v>162.1</v>
      </c>
      <c r="V32" s="60">
        <v>119.5</v>
      </c>
      <c r="W32" s="60">
        <v>202.8</v>
      </c>
      <c r="X32" s="33"/>
    </row>
    <row r="33" spans="1:24" ht="17.25" customHeight="1">
      <c r="A33" s="66"/>
      <c r="B33" s="61"/>
      <c r="C33" s="62"/>
      <c r="D33" s="62"/>
      <c r="E33" s="62"/>
      <c r="F33" s="62"/>
      <c r="G33" s="62"/>
      <c r="H33" s="62"/>
      <c r="I33" s="62"/>
      <c r="J33" s="62"/>
      <c r="K33" s="62"/>
      <c r="L33" s="63"/>
      <c r="M33" s="63"/>
      <c r="N33" s="63"/>
      <c r="O33" s="63"/>
      <c r="P33" s="63"/>
      <c r="Q33" s="63"/>
      <c r="R33" s="63"/>
      <c r="S33" s="63"/>
      <c r="T33" s="33"/>
      <c r="U33" s="60"/>
      <c r="V33" s="60"/>
      <c r="W33" s="60"/>
      <c r="X33" s="33"/>
    </row>
    <row r="34" spans="1:24" ht="17.25" customHeight="1">
      <c r="A34" s="81" t="s">
        <v>282</v>
      </c>
      <c r="B34" s="64">
        <v>103.7</v>
      </c>
      <c r="C34" s="65">
        <v>47</v>
      </c>
      <c r="D34" s="65">
        <v>47</v>
      </c>
      <c r="E34" s="65">
        <v>103.7</v>
      </c>
      <c r="F34" s="65">
        <v>120.1</v>
      </c>
      <c r="G34" s="65">
        <v>166.4</v>
      </c>
      <c r="H34" s="65">
        <v>121.5</v>
      </c>
      <c r="I34" s="65">
        <v>103.1</v>
      </c>
      <c r="J34" s="65">
        <v>100.5</v>
      </c>
      <c r="K34" s="65">
        <v>111.4</v>
      </c>
      <c r="L34" s="65">
        <v>122.4</v>
      </c>
      <c r="M34" s="65">
        <v>104.5</v>
      </c>
      <c r="N34" s="65">
        <v>81.7</v>
      </c>
      <c r="O34" s="65">
        <v>316.7</v>
      </c>
      <c r="P34" s="65">
        <v>9.6</v>
      </c>
      <c r="Q34" s="65">
        <v>113.7</v>
      </c>
      <c r="R34" s="65">
        <v>110.2</v>
      </c>
      <c r="S34" s="65">
        <v>106</v>
      </c>
      <c r="T34" s="233">
        <v>80.2</v>
      </c>
      <c r="U34" s="60">
        <v>85</v>
      </c>
      <c r="V34" s="60">
        <v>115.7</v>
      </c>
      <c r="W34" s="60">
        <v>55.6</v>
      </c>
      <c r="X34" s="33"/>
    </row>
    <row r="35" spans="1:24" ht="17.25" customHeight="1">
      <c r="A35" s="234" t="s">
        <v>327</v>
      </c>
      <c r="B35" s="64">
        <v>110.4</v>
      </c>
      <c r="C35" s="65">
        <v>55.9</v>
      </c>
      <c r="D35" s="65">
        <v>55.9</v>
      </c>
      <c r="E35" s="65">
        <v>110.4</v>
      </c>
      <c r="F35" s="65">
        <v>126.6</v>
      </c>
      <c r="G35" s="65">
        <v>175.1</v>
      </c>
      <c r="H35" s="65">
        <v>117.6</v>
      </c>
      <c r="I35" s="65">
        <v>110.9</v>
      </c>
      <c r="J35" s="65">
        <v>109.2</v>
      </c>
      <c r="K35" s="65">
        <v>111</v>
      </c>
      <c r="L35" s="65">
        <v>128.7</v>
      </c>
      <c r="M35" s="65">
        <v>96.4</v>
      </c>
      <c r="N35" s="65">
        <v>90</v>
      </c>
      <c r="O35" s="65">
        <v>313.1</v>
      </c>
      <c r="P35" s="65">
        <v>9.8</v>
      </c>
      <c r="Q35" s="65">
        <v>120.7</v>
      </c>
      <c r="R35" s="65">
        <v>114.8</v>
      </c>
      <c r="S35" s="65">
        <v>111.5</v>
      </c>
      <c r="T35" s="233">
        <v>92</v>
      </c>
      <c r="U35" s="60">
        <v>97.2</v>
      </c>
      <c r="V35" s="60">
        <v>116.7</v>
      </c>
      <c r="W35" s="60">
        <v>78.4</v>
      </c>
      <c r="X35" s="33"/>
    </row>
    <row r="36" spans="1:24" ht="17.25" customHeight="1">
      <c r="A36" s="234" t="s">
        <v>328</v>
      </c>
      <c r="B36" s="64">
        <v>121.1</v>
      </c>
      <c r="C36" s="65">
        <v>81.6</v>
      </c>
      <c r="D36" s="65">
        <v>81.6</v>
      </c>
      <c r="E36" s="65">
        <v>121.1</v>
      </c>
      <c r="F36" s="65">
        <v>135.7</v>
      </c>
      <c r="G36" s="65">
        <v>239.2</v>
      </c>
      <c r="H36" s="65">
        <v>121.6</v>
      </c>
      <c r="I36" s="65">
        <v>126.3</v>
      </c>
      <c r="J36" s="65">
        <v>124.6</v>
      </c>
      <c r="K36" s="65">
        <v>119.1</v>
      </c>
      <c r="L36" s="65">
        <v>152.5</v>
      </c>
      <c r="M36" s="65">
        <v>132</v>
      </c>
      <c r="N36" s="65">
        <v>108.9</v>
      </c>
      <c r="O36" s="65">
        <v>370</v>
      </c>
      <c r="P36" s="65">
        <v>173.2</v>
      </c>
      <c r="Q36" s="65">
        <v>130.7</v>
      </c>
      <c r="R36" s="65">
        <v>116.7</v>
      </c>
      <c r="S36" s="65">
        <v>117.4</v>
      </c>
      <c r="T36" s="233">
        <v>102.1</v>
      </c>
      <c r="U36" s="60">
        <v>113.8</v>
      </c>
      <c r="V36" s="60">
        <v>114.7</v>
      </c>
      <c r="W36" s="60">
        <v>113</v>
      </c>
      <c r="X36" s="33"/>
    </row>
    <row r="37" spans="1:24" ht="17.25" customHeight="1">
      <c r="A37" s="234" t="s">
        <v>329</v>
      </c>
      <c r="B37" s="64">
        <v>120.1</v>
      </c>
      <c r="C37" s="65">
        <v>114.8</v>
      </c>
      <c r="D37" s="65">
        <v>114.8</v>
      </c>
      <c r="E37" s="65">
        <v>120.1</v>
      </c>
      <c r="F37" s="65">
        <v>130.2</v>
      </c>
      <c r="G37" s="65">
        <v>213.5</v>
      </c>
      <c r="H37" s="65">
        <v>108.1</v>
      </c>
      <c r="I37" s="65">
        <v>123.7</v>
      </c>
      <c r="J37" s="65">
        <v>122.8</v>
      </c>
      <c r="K37" s="65">
        <v>125.9</v>
      </c>
      <c r="L37" s="65">
        <v>131</v>
      </c>
      <c r="M37" s="65">
        <v>111.8</v>
      </c>
      <c r="N37" s="65">
        <v>111.5</v>
      </c>
      <c r="O37" s="65">
        <v>368.7</v>
      </c>
      <c r="P37" s="65">
        <v>202.7</v>
      </c>
      <c r="Q37" s="65">
        <v>124.7</v>
      </c>
      <c r="R37" s="65">
        <v>117.9</v>
      </c>
      <c r="S37" s="65">
        <v>108.2</v>
      </c>
      <c r="T37" s="233">
        <v>102.6</v>
      </c>
      <c r="U37" s="60">
        <v>124</v>
      </c>
      <c r="V37" s="60">
        <v>134.8</v>
      </c>
      <c r="W37" s="60">
        <v>113.6</v>
      </c>
      <c r="X37" s="33"/>
    </row>
    <row r="38" spans="1:24" ht="17.25" customHeight="1">
      <c r="A38" s="234" t="s">
        <v>330</v>
      </c>
      <c r="B38" s="64">
        <v>118.5</v>
      </c>
      <c r="C38" s="65">
        <v>119.8</v>
      </c>
      <c r="D38" s="65">
        <v>119.8</v>
      </c>
      <c r="E38" s="65">
        <v>118.5</v>
      </c>
      <c r="F38" s="65">
        <v>130.1</v>
      </c>
      <c r="G38" s="65">
        <v>260.5</v>
      </c>
      <c r="H38" s="65">
        <v>118.2</v>
      </c>
      <c r="I38" s="65">
        <v>123.8</v>
      </c>
      <c r="J38" s="65">
        <v>124.3</v>
      </c>
      <c r="K38" s="65">
        <v>112.5</v>
      </c>
      <c r="L38" s="65">
        <v>130.8</v>
      </c>
      <c r="M38" s="65">
        <v>127.5</v>
      </c>
      <c r="N38" s="65">
        <v>101.7</v>
      </c>
      <c r="O38" s="65">
        <v>280.6</v>
      </c>
      <c r="P38" s="65">
        <v>125.7</v>
      </c>
      <c r="Q38" s="65">
        <v>132.3</v>
      </c>
      <c r="R38" s="65">
        <v>115.2</v>
      </c>
      <c r="S38" s="65">
        <v>111.1</v>
      </c>
      <c r="T38" s="233">
        <v>102.9</v>
      </c>
      <c r="U38" s="60">
        <v>120.6</v>
      </c>
      <c r="V38" s="60">
        <v>128.5</v>
      </c>
      <c r="W38" s="60">
        <v>113.1</v>
      </c>
      <c r="X38" s="33"/>
    </row>
    <row r="39" spans="1:24" ht="17.25" customHeight="1">
      <c r="A39" s="234" t="s">
        <v>331</v>
      </c>
      <c r="B39" s="64">
        <v>124.3</v>
      </c>
      <c r="C39" s="65">
        <v>121.8</v>
      </c>
      <c r="D39" s="65">
        <v>121.8</v>
      </c>
      <c r="E39" s="65">
        <v>124.3</v>
      </c>
      <c r="F39" s="65">
        <v>147.9</v>
      </c>
      <c r="G39" s="65">
        <v>254.9</v>
      </c>
      <c r="H39" s="65">
        <v>114.5</v>
      </c>
      <c r="I39" s="65">
        <v>132.5</v>
      </c>
      <c r="J39" s="65">
        <v>133.1</v>
      </c>
      <c r="K39" s="65">
        <v>121</v>
      </c>
      <c r="L39" s="65">
        <v>139.4</v>
      </c>
      <c r="M39" s="65">
        <v>128.5</v>
      </c>
      <c r="N39" s="65">
        <v>114.8</v>
      </c>
      <c r="O39" s="65">
        <v>329.6</v>
      </c>
      <c r="P39" s="65">
        <v>128.7</v>
      </c>
      <c r="Q39" s="65">
        <v>138</v>
      </c>
      <c r="R39" s="65">
        <v>119.7</v>
      </c>
      <c r="S39" s="65">
        <v>109.6</v>
      </c>
      <c r="T39" s="233">
        <v>104.5</v>
      </c>
      <c r="U39" s="60">
        <v>113.5</v>
      </c>
      <c r="V39" s="60">
        <v>126</v>
      </c>
      <c r="W39" s="60">
        <v>101.4</v>
      </c>
      <c r="X39" s="33"/>
    </row>
    <row r="40" spans="1:24" ht="17.25" customHeight="1">
      <c r="A40" s="234" t="s">
        <v>332</v>
      </c>
      <c r="B40" s="64">
        <v>120.8</v>
      </c>
      <c r="C40" s="65">
        <v>137.3</v>
      </c>
      <c r="D40" s="65">
        <v>137.3</v>
      </c>
      <c r="E40" s="65">
        <v>120.7</v>
      </c>
      <c r="F40" s="65">
        <v>138.4</v>
      </c>
      <c r="G40" s="65">
        <v>250</v>
      </c>
      <c r="H40" s="65">
        <v>110.1</v>
      </c>
      <c r="I40" s="65">
        <v>125.4</v>
      </c>
      <c r="J40" s="65">
        <v>122.5</v>
      </c>
      <c r="K40" s="65">
        <v>139.2</v>
      </c>
      <c r="L40" s="65">
        <v>141.6</v>
      </c>
      <c r="M40" s="65">
        <v>134.7</v>
      </c>
      <c r="N40" s="65">
        <v>116.5</v>
      </c>
      <c r="O40" s="65">
        <v>335.1</v>
      </c>
      <c r="P40" s="65">
        <v>204.8</v>
      </c>
      <c r="Q40" s="65">
        <v>141</v>
      </c>
      <c r="R40" s="65">
        <v>116.9</v>
      </c>
      <c r="S40" s="65">
        <v>111.8</v>
      </c>
      <c r="T40" s="233">
        <v>103.7</v>
      </c>
      <c r="U40" s="60">
        <v>110.6</v>
      </c>
      <c r="V40" s="60">
        <v>117.3</v>
      </c>
      <c r="W40" s="60">
        <v>104.2</v>
      </c>
      <c r="X40" s="33"/>
    </row>
    <row r="41" spans="1:24" ht="17.25" customHeight="1">
      <c r="A41" s="234" t="s">
        <v>333</v>
      </c>
      <c r="B41" s="64">
        <v>118.4</v>
      </c>
      <c r="C41" s="65">
        <v>118.3</v>
      </c>
      <c r="D41" s="65">
        <v>118.3</v>
      </c>
      <c r="E41" s="65">
        <v>118.4</v>
      </c>
      <c r="F41" s="33">
        <v>134.4</v>
      </c>
      <c r="G41" s="65">
        <v>227.4</v>
      </c>
      <c r="H41" s="65">
        <v>99</v>
      </c>
      <c r="I41" s="65">
        <v>132.6</v>
      </c>
      <c r="J41" s="65">
        <v>135.6</v>
      </c>
      <c r="K41" s="65">
        <v>119.9</v>
      </c>
      <c r="L41" s="65">
        <v>113.9</v>
      </c>
      <c r="M41" s="65">
        <v>157.6</v>
      </c>
      <c r="N41" s="65">
        <v>107</v>
      </c>
      <c r="O41" s="65">
        <v>212.1</v>
      </c>
      <c r="P41" s="65">
        <v>135.9</v>
      </c>
      <c r="Q41" s="65">
        <v>140.5</v>
      </c>
      <c r="R41" s="65">
        <v>110.4</v>
      </c>
      <c r="S41" s="65">
        <v>101.4</v>
      </c>
      <c r="T41" s="233">
        <v>101.5</v>
      </c>
      <c r="U41" s="60">
        <v>110.7</v>
      </c>
      <c r="V41" s="60">
        <v>112.5</v>
      </c>
      <c r="W41" s="60">
        <v>109.1</v>
      </c>
      <c r="X41" s="33"/>
    </row>
    <row r="42" spans="1:24" ht="17.25" customHeight="1">
      <c r="A42" s="234" t="s">
        <v>334</v>
      </c>
      <c r="B42" s="64">
        <v>122.4</v>
      </c>
      <c r="C42" s="65">
        <v>135.1</v>
      </c>
      <c r="D42" s="65">
        <v>135.1</v>
      </c>
      <c r="E42" s="65">
        <v>122.4</v>
      </c>
      <c r="F42" s="65">
        <v>141.8</v>
      </c>
      <c r="G42" s="65">
        <v>269.3</v>
      </c>
      <c r="H42" s="65">
        <v>113.3</v>
      </c>
      <c r="I42" s="65">
        <v>129.7</v>
      </c>
      <c r="J42" s="65">
        <v>130.1</v>
      </c>
      <c r="K42" s="65">
        <v>118.5</v>
      </c>
      <c r="L42" s="65">
        <v>138.1</v>
      </c>
      <c r="M42" s="65">
        <v>128.8</v>
      </c>
      <c r="N42" s="65">
        <v>113.3</v>
      </c>
      <c r="O42" s="65">
        <v>239.5</v>
      </c>
      <c r="P42" s="65">
        <v>194.6</v>
      </c>
      <c r="Q42" s="65">
        <v>144.1</v>
      </c>
      <c r="R42" s="65">
        <v>114.6</v>
      </c>
      <c r="S42" s="65">
        <v>105.8</v>
      </c>
      <c r="T42" s="233">
        <v>109.7</v>
      </c>
      <c r="U42" s="60">
        <v>133.8</v>
      </c>
      <c r="V42" s="60">
        <v>126.3</v>
      </c>
      <c r="W42" s="60">
        <v>141</v>
      </c>
      <c r="X42" s="33"/>
    </row>
    <row r="43" spans="1:24" ht="17.25" customHeight="1">
      <c r="A43" s="234" t="s">
        <v>335</v>
      </c>
      <c r="B43" s="64">
        <v>125.5</v>
      </c>
      <c r="C43" s="33">
        <v>171.2</v>
      </c>
      <c r="D43" s="65">
        <v>171.2</v>
      </c>
      <c r="E43" s="65">
        <v>125.4</v>
      </c>
      <c r="F43" s="65">
        <v>144</v>
      </c>
      <c r="G43" s="65">
        <v>301.1</v>
      </c>
      <c r="H43" s="65">
        <v>103</v>
      </c>
      <c r="I43" s="65">
        <v>130.1</v>
      </c>
      <c r="J43" s="65">
        <v>129.7</v>
      </c>
      <c r="K43" s="65">
        <v>127.9</v>
      </c>
      <c r="L43" s="65">
        <v>137.5</v>
      </c>
      <c r="M43" s="65">
        <v>123.3</v>
      </c>
      <c r="N43" s="65">
        <v>122.3</v>
      </c>
      <c r="O43" s="65">
        <v>224.3</v>
      </c>
      <c r="P43" s="65">
        <v>191.5</v>
      </c>
      <c r="Q43" s="65">
        <v>145.7</v>
      </c>
      <c r="R43" s="65">
        <v>114</v>
      </c>
      <c r="S43" s="65">
        <v>116.4</v>
      </c>
      <c r="T43" s="233">
        <v>108.8</v>
      </c>
      <c r="U43" s="60">
        <v>199.7</v>
      </c>
      <c r="V43" s="60">
        <v>125.6</v>
      </c>
      <c r="W43" s="60">
        <v>270.7</v>
      </c>
      <c r="X43" s="33"/>
    </row>
    <row r="44" spans="1:24" ht="17.25" customHeight="1">
      <c r="A44" s="234" t="s">
        <v>336</v>
      </c>
      <c r="B44" s="64">
        <v>125.9</v>
      </c>
      <c r="C44" s="65">
        <v>141.4</v>
      </c>
      <c r="D44" s="65">
        <v>141.4</v>
      </c>
      <c r="E44" s="65">
        <v>125.9</v>
      </c>
      <c r="F44" s="65">
        <v>144.3</v>
      </c>
      <c r="G44" s="65">
        <v>280.3</v>
      </c>
      <c r="H44" s="65">
        <v>111</v>
      </c>
      <c r="I44" s="65">
        <v>131</v>
      </c>
      <c r="J44" s="65">
        <v>130.6</v>
      </c>
      <c r="K44" s="65">
        <v>134.2</v>
      </c>
      <c r="L44" s="65">
        <v>131.7</v>
      </c>
      <c r="M44" s="65">
        <v>148.9</v>
      </c>
      <c r="N44" s="65">
        <v>116.1</v>
      </c>
      <c r="O44" s="65">
        <v>195</v>
      </c>
      <c r="P44" s="65">
        <v>183.8</v>
      </c>
      <c r="Q44" s="65">
        <v>140</v>
      </c>
      <c r="R44" s="65">
        <v>116.1</v>
      </c>
      <c r="S44" s="65">
        <v>110.4</v>
      </c>
      <c r="T44" s="233">
        <v>110.7</v>
      </c>
      <c r="U44" s="60">
        <v>197</v>
      </c>
      <c r="V44" s="60">
        <v>128.6</v>
      </c>
      <c r="W44" s="60">
        <v>262.6</v>
      </c>
      <c r="X44" s="33"/>
    </row>
    <row r="45" spans="1:24" ht="17.25" customHeight="1">
      <c r="A45" s="234" t="s">
        <v>337</v>
      </c>
      <c r="B45" s="64">
        <v>130</v>
      </c>
      <c r="C45" s="65">
        <v>126.4</v>
      </c>
      <c r="D45" s="65">
        <v>126.4</v>
      </c>
      <c r="E45" s="65">
        <v>130</v>
      </c>
      <c r="F45" s="65">
        <v>141.5</v>
      </c>
      <c r="G45" s="65">
        <v>268.7</v>
      </c>
      <c r="H45" s="65">
        <v>130</v>
      </c>
      <c r="I45" s="65">
        <v>131.9</v>
      </c>
      <c r="J45" s="65">
        <v>132.5</v>
      </c>
      <c r="K45" s="65">
        <v>135.2</v>
      </c>
      <c r="L45" s="65">
        <v>120.8</v>
      </c>
      <c r="M45" s="65">
        <v>148</v>
      </c>
      <c r="N45" s="65">
        <v>119.9</v>
      </c>
      <c r="O45" s="65">
        <v>234.8</v>
      </c>
      <c r="P45" s="65">
        <v>128</v>
      </c>
      <c r="Q45" s="65">
        <v>135.3</v>
      </c>
      <c r="R45" s="65">
        <v>117.7</v>
      </c>
      <c r="S45" s="65">
        <v>108.1</v>
      </c>
      <c r="T45" s="233">
        <v>141.7</v>
      </c>
      <c r="U45" s="60">
        <v>169.7</v>
      </c>
      <c r="V45" s="60">
        <v>128.8</v>
      </c>
      <c r="W45" s="60">
        <v>208.8</v>
      </c>
      <c r="X45" s="33"/>
    </row>
    <row r="46" spans="1:24" ht="17.25" customHeight="1">
      <c r="A46" s="67"/>
      <c r="B46" s="61"/>
      <c r="C46" s="62"/>
      <c r="D46" s="62"/>
      <c r="E46" s="62"/>
      <c r="F46" s="62"/>
      <c r="G46" s="62"/>
      <c r="H46" s="62"/>
      <c r="I46" s="62"/>
      <c r="J46" s="62"/>
      <c r="K46" s="62"/>
      <c r="L46" s="63"/>
      <c r="M46" s="63"/>
      <c r="N46" s="63"/>
      <c r="O46" s="63"/>
      <c r="P46" s="63"/>
      <c r="Q46" s="63"/>
      <c r="R46" s="63"/>
      <c r="S46" s="63"/>
      <c r="T46" s="233"/>
      <c r="U46" s="60"/>
      <c r="V46" s="33"/>
      <c r="W46" s="33"/>
      <c r="X46" s="33"/>
    </row>
    <row r="47" spans="1:24" ht="17.25" customHeight="1">
      <c r="A47" s="81" t="s">
        <v>283</v>
      </c>
      <c r="B47" s="64">
        <v>111.5</v>
      </c>
      <c r="C47" s="68">
        <v>42.9</v>
      </c>
      <c r="D47" s="68">
        <v>42.9</v>
      </c>
      <c r="E47" s="68">
        <v>111.5</v>
      </c>
      <c r="F47" s="68">
        <v>120.9</v>
      </c>
      <c r="G47" s="68">
        <v>250.4</v>
      </c>
      <c r="H47" s="68">
        <v>124.6</v>
      </c>
      <c r="I47" s="68">
        <v>121.6</v>
      </c>
      <c r="J47" s="68">
        <v>121.7</v>
      </c>
      <c r="K47" s="68">
        <v>124.1</v>
      </c>
      <c r="L47" s="68">
        <v>116.9</v>
      </c>
      <c r="M47" s="68">
        <v>130.1</v>
      </c>
      <c r="N47" s="68">
        <v>90.4</v>
      </c>
      <c r="O47" s="68">
        <v>193.1</v>
      </c>
      <c r="P47" s="68">
        <v>14.1</v>
      </c>
      <c r="Q47" s="68">
        <v>126.7</v>
      </c>
      <c r="R47" s="68">
        <v>111.6</v>
      </c>
      <c r="S47" s="68">
        <v>112.3</v>
      </c>
      <c r="T47" s="233">
        <v>78.2</v>
      </c>
      <c r="U47" s="60">
        <v>100.9</v>
      </c>
      <c r="V47" s="60">
        <v>127.4</v>
      </c>
      <c r="W47" s="60">
        <v>75.5</v>
      </c>
      <c r="X47" s="33"/>
    </row>
    <row r="48" spans="1:24" ht="17.25" customHeight="1">
      <c r="A48" s="234" t="s">
        <v>327</v>
      </c>
      <c r="B48" s="64">
        <v>117.7</v>
      </c>
      <c r="C48" s="68">
        <v>51.4</v>
      </c>
      <c r="D48" s="68">
        <v>51.4</v>
      </c>
      <c r="E48" s="68">
        <v>117.7</v>
      </c>
      <c r="F48" s="68">
        <v>124.6</v>
      </c>
      <c r="G48" s="68">
        <v>276.4</v>
      </c>
      <c r="H48" s="68">
        <v>107.2</v>
      </c>
      <c r="I48" s="68">
        <v>131.4</v>
      </c>
      <c r="J48" s="68">
        <v>129.8</v>
      </c>
      <c r="K48" s="68">
        <v>147.2</v>
      </c>
      <c r="L48" s="68">
        <v>130</v>
      </c>
      <c r="M48" s="68">
        <v>130.4</v>
      </c>
      <c r="N48" s="68">
        <v>109.5</v>
      </c>
      <c r="O48" s="68">
        <v>172.1</v>
      </c>
      <c r="P48" s="68">
        <v>42.2</v>
      </c>
      <c r="Q48" s="68">
        <v>135.5</v>
      </c>
      <c r="R48" s="68">
        <v>114.2</v>
      </c>
      <c r="S48" s="68">
        <v>114.8</v>
      </c>
      <c r="T48" s="233">
        <v>83.8</v>
      </c>
      <c r="U48" s="60">
        <v>118.1</v>
      </c>
      <c r="V48" s="60">
        <v>122.4</v>
      </c>
      <c r="W48" s="60">
        <v>114.1</v>
      </c>
      <c r="X48" s="33"/>
    </row>
    <row r="49" spans="1:24" ht="17.25" customHeight="1">
      <c r="A49" s="234" t="s">
        <v>328</v>
      </c>
      <c r="B49" s="64">
        <v>130.3</v>
      </c>
      <c r="C49" s="68">
        <v>83.2</v>
      </c>
      <c r="D49" s="68">
        <v>83.2</v>
      </c>
      <c r="E49" s="68">
        <v>130.3</v>
      </c>
      <c r="F49" s="68">
        <v>133.1</v>
      </c>
      <c r="G49" s="68">
        <v>305.7</v>
      </c>
      <c r="H49" s="68">
        <v>104.2</v>
      </c>
      <c r="I49" s="68">
        <v>144.2</v>
      </c>
      <c r="J49" s="68">
        <v>143.4</v>
      </c>
      <c r="K49" s="68">
        <v>155.4</v>
      </c>
      <c r="L49" s="68">
        <v>139.4</v>
      </c>
      <c r="M49" s="68">
        <v>142.3</v>
      </c>
      <c r="N49" s="68">
        <v>122.3</v>
      </c>
      <c r="O49" s="68">
        <v>197</v>
      </c>
      <c r="P49" s="68">
        <v>190.3</v>
      </c>
      <c r="Q49" s="68">
        <v>148</v>
      </c>
      <c r="R49" s="68">
        <v>121.9</v>
      </c>
      <c r="S49" s="68">
        <v>142.3</v>
      </c>
      <c r="T49" s="233">
        <v>107.6</v>
      </c>
      <c r="U49" s="60">
        <v>129.4</v>
      </c>
      <c r="V49" s="60">
        <v>136.2</v>
      </c>
      <c r="W49" s="60">
        <v>122.9</v>
      </c>
      <c r="X49" s="33"/>
    </row>
    <row r="50" spans="1:24" ht="17.25" customHeight="1">
      <c r="A50" s="234" t="s">
        <v>329</v>
      </c>
      <c r="B50" s="64">
        <v>127</v>
      </c>
      <c r="C50" s="68">
        <v>128.3</v>
      </c>
      <c r="D50" s="68">
        <v>128.3</v>
      </c>
      <c r="E50" s="68">
        <v>127</v>
      </c>
      <c r="F50" s="68">
        <v>122.4</v>
      </c>
      <c r="G50" s="68">
        <v>261.6</v>
      </c>
      <c r="H50" s="68">
        <v>110.5</v>
      </c>
      <c r="I50" s="68">
        <v>132.8</v>
      </c>
      <c r="J50" s="68">
        <v>129.6</v>
      </c>
      <c r="K50" s="68">
        <v>152</v>
      </c>
      <c r="L50" s="68">
        <v>145.5</v>
      </c>
      <c r="M50" s="68">
        <v>129.8</v>
      </c>
      <c r="N50" s="68">
        <v>112.3</v>
      </c>
      <c r="O50" s="68">
        <v>167.8</v>
      </c>
      <c r="P50" s="68">
        <v>123.1</v>
      </c>
      <c r="Q50" s="68">
        <v>144.4</v>
      </c>
      <c r="R50" s="68">
        <v>121.8</v>
      </c>
      <c r="S50" s="68">
        <v>128.9</v>
      </c>
      <c r="T50" s="233">
        <v>116.6</v>
      </c>
      <c r="U50" s="60">
        <v>161.7</v>
      </c>
      <c r="V50" s="60">
        <v>143.2</v>
      </c>
      <c r="W50" s="60">
        <v>179.5</v>
      </c>
      <c r="X50" s="33"/>
    </row>
    <row r="51" spans="1:24" ht="17.25" customHeight="1">
      <c r="A51" s="234" t="s">
        <v>330</v>
      </c>
      <c r="B51" s="64">
        <v>129.6</v>
      </c>
      <c r="C51" s="68">
        <v>128.4</v>
      </c>
      <c r="D51" s="68">
        <v>128.4</v>
      </c>
      <c r="E51" s="68">
        <v>129.6</v>
      </c>
      <c r="F51" s="68">
        <v>131.7</v>
      </c>
      <c r="G51" s="68">
        <v>308.6</v>
      </c>
      <c r="H51" s="68">
        <v>112.6</v>
      </c>
      <c r="I51" s="68">
        <v>138.5</v>
      </c>
      <c r="J51" s="68">
        <v>138</v>
      </c>
      <c r="K51" s="68">
        <v>142.1</v>
      </c>
      <c r="L51" s="68">
        <v>139.8</v>
      </c>
      <c r="M51" s="68">
        <v>140</v>
      </c>
      <c r="N51" s="68">
        <v>111.6</v>
      </c>
      <c r="O51" s="68">
        <v>194.8</v>
      </c>
      <c r="P51" s="68">
        <v>90.2</v>
      </c>
      <c r="Q51" s="68">
        <v>115.4</v>
      </c>
      <c r="R51" s="68">
        <v>118.6</v>
      </c>
      <c r="S51" s="68">
        <v>138.7</v>
      </c>
      <c r="T51" s="233">
        <v>134.9</v>
      </c>
      <c r="U51" s="60">
        <v>141.5</v>
      </c>
      <c r="V51" s="60">
        <v>137.3</v>
      </c>
      <c r="W51" s="60">
        <v>145.5</v>
      </c>
      <c r="X51" s="33"/>
    </row>
    <row r="52" spans="1:24" ht="17.25" customHeight="1">
      <c r="A52" s="234" t="s">
        <v>331</v>
      </c>
      <c r="B52" s="64">
        <v>135.1</v>
      </c>
      <c r="C52" s="68">
        <v>125.9</v>
      </c>
      <c r="D52" s="68">
        <v>125.9</v>
      </c>
      <c r="E52" s="68">
        <v>135.1</v>
      </c>
      <c r="F52" s="68">
        <v>135.1</v>
      </c>
      <c r="G52" s="68">
        <v>302</v>
      </c>
      <c r="H52" s="68">
        <v>98.2</v>
      </c>
      <c r="I52" s="68">
        <v>158.6</v>
      </c>
      <c r="J52" s="68">
        <v>158.6</v>
      </c>
      <c r="K52" s="68">
        <v>175</v>
      </c>
      <c r="L52" s="68">
        <v>140.4</v>
      </c>
      <c r="M52" s="68">
        <v>127.1</v>
      </c>
      <c r="N52" s="68">
        <v>128</v>
      </c>
      <c r="O52" s="68">
        <v>224.2</v>
      </c>
      <c r="P52" s="68">
        <v>171.1</v>
      </c>
      <c r="Q52" s="68">
        <v>155</v>
      </c>
      <c r="R52" s="68">
        <v>119</v>
      </c>
      <c r="S52" s="68">
        <v>143.5</v>
      </c>
      <c r="T52" s="233">
        <v>104.6</v>
      </c>
      <c r="U52" s="60">
        <v>139.5</v>
      </c>
      <c r="V52" s="60">
        <v>144.3</v>
      </c>
      <c r="W52" s="60">
        <v>134.9</v>
      </c>
      <c r="X52" s="33"/>
    </row>
    <row r="53" spans="1:24" ht="17.25" customHeight="1">
      <c r="A53" s="234" t="s">
        <v>332</v>
      </c>
      <c r="B53" s="69">
        <v>134.3</v>
      </c>
      <c r="C53" s="68">
        <v>121.9</v>
      </c>
      <c r="D53" s="68">
        <v>121.9</v>
      </c>
      <c r="E53" s="68">
        <v>134.3</v>
      </c>
      <c r="F53" s="68">
        <v>129.5</v>
      </c>
      <c r="G53" s="68">
        <v>261.7</v>
      </c>
      <c r="H53" s="68">
        <v>110.2</v>
      </c>
      <c r="I53" s="68">
        <v>146.8</v>
      </c>
      <c r="J53" s="68">
        <v>145.7</v>
      </c>
      <c r="K53" s="68">
        <v>156.5</v>
      </c>
      <c r="L53" s="68">
        <v>147.4</v>
      </c>
      <c r="M53" s="68">
        <v>156.3</v>
      </c>
      <c r="N53" s="68">
        <v>130.8</v>
      </c>
      <c r="O53" s="68">
        <v>219.6</v>
      </c>
      <c r="P53" s="68">
        <v>179.4</v>
      </c>
      <c r="Q53" s="68">
        <v>157.1</v>
      </c>
      <c r="R53" s="68">
        <v>120.7</v>
      </c>
      <c r="S53" s="68">
        <v>165.2</v>
      </c>
      <c r="T53" s="233">
        <v>109.3</v>
      </c>
      <c r="U53" s="60">
        <v>165.2</v>
      </c>
      <c r="V53" s="60">
        <v>159.1</v>
      </c>
      <c r="W53" s="60">
        <v>171</v>
      </c>
      <c r="X53" s="33"/>
    </row>
    <row r="54" spans="1:24" ht="17.25" customHeight="1">
      <c r="A54" s="234" t="s">
        <v>333</v>
      </c>
      <c r="B54" s="64">
        <v>129.1</v>
      </c>
      <c r="C54" s="68">
        <v>141.6</v>
      </c>
      <c r="D54" s="68">
        <v>141.6</v>
      </c>
      <c r="E54" s="68">
        <v>129.1</v>
      </c>
      <c r="F54" s="68">
        <v>121.4</v>
      </c>
      <c r="G54" s="68">
        <v>286.6</v>
      </c>
      <c r="H54" s="68">
        <v>102.5</v>
      </c>
      <c r="I54" s="68">
        <v>153.5</v>
      </c>
      <c r="J54" s="68">
        <v>154.2</v>
      </c>
      <c r="K54" s="68">
        <v>154.3</v>
      </c>
      <c r="L54" s="68">
        <v>145.5</v>
      </c>
      <c r="M54" s="68">
        <v>103.6</v>
      </c>
      <c r="N54" s="68">
        <v>112</v>
      </c>
      <c r="O54" s="68">
        <v>173.6</v>
      </c>
      <c r="P54" s="68">
        <v>96.4</v>
      </c>
      <c r="Q54" s="33">
        <v>143.8</v>
      </c>
      <c r="R54" s="68">
        <v>112.1</v>
      </c>
      <c r="S54" s="68">
        <v>128</v>
      </c>
      <c r="T54" s="233">
        <v>98.4</v>
      </c>
      <c r="U54" s="60">
        <v>162.2</v>
      </c>
      <c r="V54" s="60">
        <v>149.5</v>
      </c>
      <c r="W54" s="60">
        <v>174.4</v>
      </c>
      <c r="X54" s="33"/>
    </row>
    <row r="55" spans="1:24" ht="17.25" customHeight="1">
      <c r="A55" s="234" t="s">
        <v>334</v>
      </c>
      <c r="B55" s="64">
        <v>129</v>
      </c>
      <c r="C55" s="68">
        <v>145.9</v>
      </c>
      <c r="D55" s="68">
        <v>145.9</v>
      </c>
      <c r="E55" s="68">
        <v>129</v>
      </c>
      <c r="F55" s="68">
        <v>125.5</v>
      </c>
      <c r="G55" s="68">
        <v>277.9</v>
      </c>
      <c r="H55" s="68">
        <v>122.9</v>
      </c>
      <c r="I55" s="68">
        <v>145.3</v>
      </c>
      <c r="J55" s="68">
        <v>144.7</v>
      </c>
      <c r="K55" s="68">
        <v>153.9</v>
      </c>
      <c r="L55" s="68">
        <v>143.3</v>
      </c>
      <c r="M55" s="68">
        <v>121.2</v>
      </c>
      <c r="N55" s="68">
        <v>118.8</v>
      </c>
      <c r="O55" s="68">
        <v>208.9</v>
      </c>
      <c r="P55" s="68">
        <v>98.8</v>
      </c>
      <c r="Q55" s="68">
        <v>149.7</v>
      </c>
      <c r="R55" s="68">
        <v>112.6</v>
      </c>
      <c r="S55" s="68">
        <v>130.6</v>
      </c>
      <c r="T55" s="233">
        <v>101.2</v>
      </c>
      <c r="U55" s="60">
        <v>172.8</v>
      </c>
      <c r="V55" s="60">
        <v>146.5</v>
      </c>
      <c r="W55" s="60">
        <v>198</v>
      </c>
      <c r="X55" s="33"/>
    </row>
    <row r="56" spans="1:24" ht="17.25" customHeight="1">
      <c r="A56" s="234" t="s">
        <v>335</v>
      </c>
      <c r="B56" s="64">
        <v>137.3</v>
      </c>
      <c r="C56" s="68">
        <v>137.1</v>
      </c>
      <c r="D56" s="68">
        <v>137.1</v>
      </c>
      <c r="E56" s="68">
        <v>137.3</v>
      </c>
      <c r="F56" s="68">
        <v>136.2</v>
      </c>
      <c r="G56" s="68">
        <v>279.4</v>
      </c>
      <c r="H56" s="68">
        <v>122.2</v>
      </c>
      <c r="I56" s="68">
        <v>156.5</v>
      </c>
      <c r="J56" s="68">
        <v>155.8</v>
      </c>
      <c r="K56" s="68">
        <v>166.4</v>
      </c>
      <c r="L56" s="68">
        <v>153</v>
      </c>
      <c r="M56" s="68">
        <v>116.9</v>
      </c>
      <c r="N56" s="68">
        <v>136.2</v>
      </c>
      <c r="O56" s="68">
        <v>239.1</v>
      </c>
      <c r="P56" s="68">
        <v>140.7</v>
      </c>
      <c r="Q56" s="68">
        <v>157</v>
      </c>
      <c r="R56" s="68">
        <v>115.8</v>
      </c>
      <c r="S56" s="68">
        <v>134</v>
      </c>
      <c r="T56" s="231">
        <v>110.6</v>
      </c>
      <c r="U56" s="60">
        <v>183.3</v>
      </c>
      <c r="V56" s="60">
        <v>168.1</v>
      </c>
      <c r="W56" s="60">
        <v>197.9</v>
      </c>
      <c r="X56" s="33"/>
    </row>
    <row r="57" spans="1:24" ht="17.25" customHeight="1">
      <c r="A57" s="234" t="s">
        <v>336</v>
      </c>
      <c r="B57" s="64">
        <v>133.5</v>
      </c>
      <c r="C57" s="68">
        <v>149.2</v>
      </c>
      <c r="D57" s="68">
        <v>149.2</v>
      </c>
      <c r="E57" s="68">
        <v>133.5</v>
      </c>
      <c r="F57" s="68">
        <v>137.1</v>
      </c>
      <c r="G57" s="68">
        <v>247.4</v>
      </c>
      <c r="H57" s="68">
        <v>100.4</v>
      </c>
      <c r="I57" s="68">
        <v>148.2</v>
      </c>
      <c r="J57" s="68">
        <v>144.2</v>
      </c>
      <c r="K57" s="68">
        <v>184.1</v>
      </c>
      <c r="L57" s="68">
        <v>151.3</v>
      </c>
      <c r="M57" s="68">
        <v>110.5</v>
      </c>
      <c r="N57" s="68">
        <v>137</v>
      </c>
      <c r="O57" s="68">
        <v>216.8</v>
      </c>
      <c r="P57" s="68">
        <v>148.6</v>
      </c>
      <c r="Q57" s="68">
        <v>150.5</v>
      </c>
      <c r="R57" s="68">
        <v>117.7</v>
      </c>
      <c r="S57" s="68">
        <v>135.8</v>
      </c>
      <c r="T57" s="233">
        <v>111.2</v>
      </c>
      <c r="U57" s="60">
        <v>177.3</v>
      </c>
      <c r="V57" s="60">
        <v>158.3</v>
      </c>
      <c r="W57" s="60">
        <v>195.5</v>
      </c>
      <c r="X57" s="33"/>
    </row>
    <row r="58" spans="1:24" ht="17.25" customHeight="1">
      <c r="A58" s="234" t="s">
        <v>337</v>
      </c>
      <c r="B58" s="70">
        <v>135.7</v>
      </c>
      <c r="C58" s="71">
        <v>122.9</v>
      </c>
      <c r="D58" s="71">
        <v>122.9</v>
      </c>
      <c r="E58" s="71">
        <v>135.7</v>
      </c>
      <c r="F58" s="71">
        <v>139.7</v>
      </c>
      <c r="G58" s="71">
        <v>255.2</v>
      </c>
      <c r="H58" s="71">
        <v>120.3</v>
      </c>
      <c r="I58" s="71">
        <v>144.4</v>
      </c>
      <c r="J58" s="71">
        <v>143.6</v>
      </c>
      <c r="K58" s="71">
        <v>163</v>
      </c>
      <c r="L58" s="71">
        <v>132</v>
      </c>
      <c r="M58" s="71">
        <v>143.2</v>
      </c>
      <c r="N58" s="72">
        <v>131.5</v>
      </c>
      <c r="O58" s="71">
        <v>232.5</v>
      </c>
      <c r="P58" s="71">
        <v>119.3</v>
      </c>
      <c r="Q58" s="73">
        <v>147.7</v>
      </c>
      <c r="R58" s="71">
        <v>119.9</v>
      </c>
      <c r="S58" s="71">
        <v>122.6</v>
      </c>
      <c r="T58" s="233">
        <v>142.1</v>
      </c>
      <c r="U58" s="60">
        <v>161.5</v>
      </c>
      <c r="V58" s="60">
        <v>148.3</v>
      </c>
      <c r="W58" s="60">
        <v>174.2</v>
      </c>
      <c r="X58" s="33"/>
    </row>
    <row r="59" spans="1:24" ht="17.25" customHeight="1">
      <c r="A59" s="75" t="s">
        <v>234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33"/>
      <c r="O59" s="33"/>
      <c r="P59" s="33"/>
      <c r="Q59" s="33"/>
      <c r="R59" s="33"/>
      <c r="S59" s="33"/>
      <c r="T59" s="75"/>
      <c r="U59" s="75"/>
      <c r="V59" s="75"/>
      <c r="W59" s="75"/>
      <c r="X59" s="33"/>
    </row>
    <row r="60" spans="1:24" ht="1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</row>
  </sheetData>
  <sheetProtection/>
  <mergeCells count="15">
    <mergeCell ref="A8:A12"/>
    <mergeCell ref="K10:K12"/>
    <mergeCell ref="M10:M12"/>
    <mergeCell ref="J10:J12"/>
    <mergeCell ref="B8:B12"/>
    <mergeCell ref="A4:W4"/>
    <mergeCell ref="A6:W6"/>
    <mergeCell ref="V10:V11"/>
    <mergeCell ref="C8:C12"/>
    <mergeCell ref="D8:D12"/>
    <mergeCell ref="E8:E12"/>
    <mergeCell ref="F8:F12"/>
    <mergeCell ref="L10:L12"/>
    <mergeCell ref="I8:M9"/>
    <mergeCell ref="I10:I12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0"/>
  <sheetViews>
    <sheetView zoomScale="75" zoomScaleNormal="75" zoomScalePageLayoutView="0" workbookViewId="0" topLeftCell="A37">
      <selection activeCell="A13" sqref="B13"/>
    </sheetView>
  </sheetViews>
  <sheetFormatPr defaultColWidth="10.59765625" defaultRowHeight="15"/>
  <cols>
    <col min="1" max="1" width="6.5" style="4" customWidth="1"/>
    <col min="2" max="2" width="12.09765625" style="4" customWidth="1"/>
    <col min="3" max="3" width="17.19921875" style="4" customWidth="1"/>
    <col min="4" max="11" width="13.5" style="4" customWidth="1"/>
    <col min="12" max="17" width="15.09765625" style="4" customWidth="1"/>
    <col min="18" max="18" width="11.59765625" style="4" bestFit="1" customWidth="1"/>
    <col min="19" max="16384" width="10.59765625" style="4" customWidth="1"/>
  </cols>
  <sheetData>
    <row r="1" spans="1:19" s="7" customFormat="1" ht="15.75" customHeight="1">
      <c r="A1" s="82" t="s">
        <v>427</v>
      </c>
      <c r="B1" s="32"/>
      <c r="C1" s="77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6" t="s">
        <v>428</v>
      </c>
      <c r="S1" s="32"/>
    </row>
    <row r="2" spans="1:19" s="7" customFormat="1" ht="15.75" customHeight="1">
      <c r="A2" s="82"/>
      <c r="B2" s="32"/>
      <c r="C2" s="77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6"/>
      <c r="S2" s="32"/>
    </row>
    <row r="3" spans="1:19" ht="15.75" customHeight="1">
      <c r="A3" s="293" t="s">
        <v>518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33"/>
    </row>
    <row r="4" spans="1:19" ht="15.75" customHeight="1">
      <c r="A4" s="33"/>
      <c r="B4" s="152"/>
      <c r="C4" s="152"/>
      <c r="D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33"/>
      <c r="S4" s="33"/>
    </row>
    <row r="5" spans="1:19" ht="15.75" customHeight="1" thickBot="1">
      <c r="A5" s="178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247" t="s">
        <v>517</v>
      </c>
      <c r="S5" s="33"/>
    </row>
    <row r="6" spans="1:19" ht="15.75" customHeight="1">
      <c r="A6" s="422" t="s">
        <v>419</v>
      </c>
      <c r="B6" s="423"/>
      <c r="C6" s="269" t="s">
        <v>107</v>
      </c>
      <c r="D6" s="179"/>
      <c r="E6" s="409" t="s">
        <v>21</v>
      </c>
      <c r="F6" s="410"/>
      <c r="G6" s="410"/>
      <c r="H6" s="410"/>
      <c r="I6" s="410"/>
      <c r="J6" s="410"/>
      <c r="K6" s="411"/>
      <c r="L6" s="269" t="s">
        <v>279</v>
      </c>
      <c r="M6" s="269" t="s">
        <v>278</v>
      </c>
      <c r="N6" s="409" t="s">
        <v>276</v>
      </c>
      <c r="O6" s="410"/>
      <c r="P6" s="410"/>
      <c r="Q6" s="410"/>
      <c r="R6" s="418" t="s">
        <v>277</v>
      </c>
      <c r="S6" s="33"/>
    </row>
    <row r="7" spans="1:19" ht="15.75" customHeight="1">
      <c r="A7" s="424"/>
      <c r="B7" s="283"/>
      <c r="C7" s="265"/>
      <c r="D7" s="180" t="s">
        <v>22</v>
      </c>
      <c r="E7" s="270" t="s">
        <v>6</v>
      </c>
      <c r="F7" s="404" t="s">
        <v>23</v>
      </c>
      <c r="G7" s="405"/>
      <c r="H7" s="406"/>
      <c r="I7" s="404" t="s">
        <v>24</v>
      </c>
      <c r="J7" s="405"/>
      <c r="K7" s="406"/>
      <c r="L7" s="265"/>
      <c r="M7" s="265"/>
      <c r="N7" s="270" t="s">
        <v>9</v>
      </c>
      <c r="O7" s="285" t="s">
        <v>43</v>
      </c>
      <c r="P7" s="285" t="s">
        <v>10</v>
      </c>
      <c r="Q7" s="287" t="s">
        <v>11</v>
      </c>
      <c r="R7" s="402"/>
      <c r="S7" s="33"/>
    </row>
    <row r="8" spans="1:19" ht="15.75" customHeight="1">
      <c r="A8" s="425"/>
      <c r="B8" s="284"/>
      <c r="C8" s="286"/>
      <c r="D8" s="163"/>
      <c r="E8" s="280"/>
      <c r="F8" s="180" t="s">
        <v>9</v>
      </c>
      <c r="G8" s="180" t="s">
        <v>12</v>
      </c>
      <c r="H8" s="180" t="s">
        <v>13</v>
      </c>
      <c r="I8" s="180" t="s">
        <v>9</v>
      </c>
      <c r="J8" s="180" t="s">
        <v>12</v>
      </c>
      <c r="K8" s="180" t="s">
        <v>13</v>
      </c>
      <c r="L8" s="265"/>
      <c r="M8" s="265"/>
      <c r="N8" s="280"/>
      <c r="O8" s="265"/>
      <c r="P8" s="265"/>
      <c r="Q8" s="288"/>
      <c r="R8" s="402"/>
      <c r="S8" s="33"/>
    </row>
    <row r="9" spans="1:18" s="15" customFormat="1" ht="15.75" customHeight="1">
      <c r="A9" s="419"/>
      <c r="B9" s="420"/>
      <c r="C9" s="14" t="s">
        <v>38</v>
      </c>
      <c r="D9" s="574">
        <f>SUM(D10:D14)</f>
        <v>491</v>
      </c>
      <c r="E9" s="582">
        <f aca="true" t="shared" si="0" ref="E9:E14">SUM(F9,I9)</f>
        <v>1729</v>
      </c>
      <c r="F9" s="582">
        <f aca="true" t="shared" si="1" ref="F9:F14">SUM(G9:H9)</f>
        <v>735</v>
      </c>
      <c r="G9" s="582">
        <f>SUM(G10:G14)</f>
        <v>419</v>
      </c>
      <c r="H9" s="582">
        <f>SUM(H10:H14)</f>
        <v>316</v>
      </c>
      <c r="I9" s="582">
        <f>SUM(J9:K9)</f>
        <v>994</v>
      </c>
      <c r="J9" s="582">
        <f>SUM(J10:J14)</f>
        <v>554</v>
      </c>
      <c r="K9" s="582">
        <f>SUM(K10:K14)</f>
        <v>440</v>
      </c>
      <c r="L9" s="582">
        <f>SUM(L10:L14)</f>
        <v>149165</v>
      </c>
      <c r="M9" s="582">
        <f>SUM(M10:M14)</f>
        <v>493355</v>
      </c>
      <c r="N9" s="582">
        <f aca="true" t="shared" si="2" ref="N9:N14">SUM(O9:P9)</f>
        <v>1130430</v>
      </c>
      <c r="O9" s="582">
        <f>SUM(O10:O14)</f>
        <v>915938</v>
      </c>
      <c r="P9" s="582">
        <f>SUM(P10:P14)</f>
        <v>214492</v>
      </c>
      <c r="Q9" s="583" t="s">
        <v>510</v>
      </c>
      <c r="R9" s="582">
        <f>SUM(R10:R14)</f>
        <v>3800</v>
      </c>
    </row>
    <row r="10" spans="1:19" ht="15.75" customHeight="1">
      <c r="A10" s="429"/>
      <c r="B10" s="428"/>
      <c r="C10" s="62" t="s">
        <v>14</v>
      </c>
      <c r="D10" s="576">
        <v>374</v>
      </c>
      <c r="E10" s="159">
        <f t="shared" si="0"/>
        <v>759</v>
      </c>
      <c r="F10" s="159">
        <f t="shared" si="1"/>
        <v>45</v>
      </c>
      <c r="G10" s="159">
        <v>23</v>
      </c>
      <c r="H10" s="159">
        <v>22</v>
      </c>
      <c r="I10" s="159">
        <f>SUM(J10:K10)</f>
        <v>714</v>
      </c>
      <c r="J10" s="159">
        <v>403</v>
      </c>
      <c r="K10" s="159">
        <v>311</v>
      </c>
      <c r="L10" s="159">
        <v>6008</v>
      </c>
      <c r="M10" s="159">
        <v>86200</v>
      </c>
      <c r="N10" s="159">
        <f t="shared" si="2"/>
        <v>218322</v>
      </c>
      <c r="O10" s="159">
        <v>73833</v>
      </c>
      <c r="P10" s="159">
        <v>144489</v>
      </c>
      <c r="Q10" s="161" t="s">
        <v>34</v>
      </c>
      <c r="R10" s="161" t="s">
        <v>34</v>
      </c>
      <c r="S10" s="33"/>
    </row>
    <row r="11" spans="1:19" ht="15.75" customHeight="1">
      <c r="A11" s="427" t="s">
        <v>119</v>
      </c>
      <c r="B11" s="428"/>
      <c r="C11" s="62" t="s">
        <v>15</v>
      </c>
      <c r="D11" s="577">
        <v>103</v>
      </c>
      <c r="E11" s="159">
        <f t="shared" si="0"/>
        <v>527</v>
      </c>
      <c r="F11" s="159">
        <f t="shared" si="1"/>
        <v>249</v>
      </c>
      <c r="G11" s="161">
        <v>148</v>
      </c>
      <c r="H11" s="161">
        <v>101</v>
      </c>
      <c r="I11" s="159">
        <f>SUM(J11:K11)</f>
        <v>278</v>
      </c>
      <c r="J11" s="161">
        <v>150</v>
      </c>
      <c r="K11" s="161">
        <v>128</v>
      </c>
      <c r="L11" s="161">
        <v>39857</v>
      </c>
      <c r="M11" s="161">
        <v>107530</v>
      </c>
      <c r="N11" s="159">
        <f t="shared" si="2"/>
        <v>265438</v>
      </c>
      <c r="O11" s="161">
        <v>198644</v>
      </c>
      <c r="P11" s="161">
        <v>66794</v>
      </c>
      <c r="Q11" s="161" t="s">
        <v>34</v>
      </c>
      <c r="R11" s="161">
        <v>3800</v>
      </c>
      <c r="S11" s="92"/>
    </row>
    <row r="12" spans="1:19" ht="15.75" customHeight="1">
      <c r="A12" s="427"/>
      <c r="B12" s="428"/>
      <c r="C12" s="62" t="s">
        <v>16</v>
      </c>
      <c r="D12" s="577">
        <v>5</v>
      </c>
      <c r="E12" s="159">
        <f t="shared" si="0"/>
        <v>76</v>
      </c>
      <c r="F12" s="159">
        <f t="shared" si="1"/>
        <v>76</v>
      </c>
      <c r="G12" s="161">
        <v>39</v>
      </c>
      <c r="H12" s="161">
        <v>37</v>
      </c>
      <c r="I12" s="161" t="s">
        <v>34</v>
      </c>
      <c r="J12" s="161" t="s">
        <v>34</v>
      </c>
      <c r="K12" s="161" t="s">
        <v>34</v>
      </c>
      <c r="L12" s="161">
        <v>15071</v>
      </c>
      <c r="M12" s="161">
        <v>40011</v>
      </c>
      <c r="N12" s="159">
        <f t="shared" si="2"/>
        <v>105938</v>
      </c>
      <c r="O12" s="161">
        <v>102915</v>
      </c>
      <c r="P12" s="161">
        <v>3023</v>
      </c>
      <c r="Q12" s="161" t="s">
        <v>34</v>
      </c>
      <c r="R12" s="161" t="s">
        <v>34</v>
      </c>
      <c r="S12" s="92"/>
    </row>
    <row r="13" spans="1:19" ht="15.75" customHeight="1">
      <c r="A13" s="427"/>
      <c r="B13" s="428"/>
      <c r="C13" s="62" t="s">
        <v>17</v>
      </c>
      <c r="D13" s="577">
        <v>3</v>
      </c>
      <c r="E13" s="159">
        <f t="shared" si="0"/>
        <v>69</v>
      </c>
      <c r="F13" s="159">
        <f t="shared" si="1"/>
        <v>69</v>
      </c>
      <c r="G13" s="161">
        <v>35</v>
      </c>
      <c r="H13" s="161">
        <v>34</v>
      </c>
      <c r="I13" s="161" t="s">
        <v>429</v>
      </c>
      <c r="J13" s="161" t="s">
        <v>34</v>
      </c>
      <c r="K13" s="161" t="s">
        <v>34</v>
      </c>
      <c r="L13" s="161">
        <v>12259</v>
      </c>
      <c r="M13" s="161">
        <v>61377</v>
      </c>
      <c r="N13" s="159">
        <f t="shared" si="2"/>
        <v>120867</v>
      </c>
      <c r="O13" s="161">
        <v>120867</v>
      </c>
      <c r="P13" s="161" t="s">
        <v>34</v>
      </c>
      <c r="Q13" s="161" t="s">
        <v>34</v>
      </c>
      <c r="R13" s="161" t="s">
        <v>34</v>
      </c>
      <c r="S13" s="92"/>
    </row>
    <row r="14" spans="1:19" ht="15.75" customHeight="1">
      <c r="A14" s="427"/>
      <c r="B14" s="428"/>
      <c r="C14" s="62" t="s">
        <v>18</v>
      </c>
      <c r="D14" s="577">
        <v>6</v>
      </c>
      <c r="E14" s="159">
        <f t="shared" si="0"/>
        <v>298</v>
      </c>
      <c r="F14" s="159">
        <f t="shared" si="1"/>
        <v>296</v>
      </c>
      <c r="G14" s="161">
        <v>174</v>
      </c>
      <c r="H14" s="161">
        <v>122</v>
      </c>
      <c r="I14" s="159">
        <f>SUM(J14:K14)</f>
        <v>2</v>
      </c>
      <c r="J14" s="161">
        <v>1</v>
      </c>
      <c r="K14" s="161">
        <v>1</v>
      </c>
      <c r="L14" s="161">
        <v>75970</v>
      </c>
      <c r="M14" s="161">
        <v>198237</v>
      </c>
      <c r="N14" s="159">
        <f t="shared" si="2"/>
        <v>419865</v>
      </c>
      <c r="O14" s="161">
        <v>419679</v>
      </c>
      <c r="P14" s="161">
        <v>186</v>
      </c>
      <c r="Q14" s="161" t="s">
        <v>34</v>
      </c>
      <c r="R14" s="161" t="s">
        <v>34</v>
      </c>
      <c r="S14" s="92"/>
    </row>
    <row r="15" spans="1:19" ht="15.75" customHeight="1">
      <c r="A15" s="427"/>
      <c r="B15" s="428"/>
      <c r="C15" s="62"/>
      <c r="D15" s="577"/>
      <c r="E15" s="159"/>
      <c r="F15" s="159"/>
      <c r="G15" s="161"/>
      <c r="H15" s="161"/>
      <c r="I15" s="159"/>
      <c r="J15" s="161"/>
      <c r="K15" s="161"/>
      <c r="L15" s="161"/>
      <c r="M15" s="161"/>
      <c r="N15" s="159"/>
      <c r="O15" s="161"/>
      <c r="P15" s="161"/>
      <c r="Q15" s="161"/>
      <c r="R15" s="36"/>
      <c r="S15" s="92"/>
    </row>
    <row r="16" spans="1:19" s="15" customFormat="1" ht="15.75" customHeight="1">
      <c r="A16" s="419"/>
      <c r="B16" s="420"/>
      <c r="C16" s="14" t="s">
        <v>9</v>
      </c>
      <c r="D16" s="578">
        <f>SUM(D17:D21)</f>
        <v>971</v>
      </c>
      <c r="E16" s="569">
        <f aca="true" t="shared" si="3" ref="E16:E21">SUM(F16,I16)</f>
        <v>8817</v>
      </c>
      <c r="F16" s="569">
        <f aca="true" t="shared" si="4" ref="F16:F21">SUM(G16:H16)</f>
        <v>7288</v>
      </c>
      <c r="G16" s="157">
        <f>SUM(G17:G21)</f>
        <v>4125</v>
      </c>
      <c r="H16" s="157">
        <f>SUM(H17:H21)</f>
        <v>3163</v>
      </c>
      <c r="I16" s="569">
        <f aca="true" t="shared" si="5" ref="I16:I21">SUM(J16:K16)</f>
        <v>1529</v>
      </c>
      <c r="J16" s="157">
        <f aca="true" t="shared" si="6" ref="J16:R16">SUM(J17:J21)</f>
        <v>846</v>
      </c>
      <c r="K16" s="157">
        <f t="shared" si="6"/>
        <v>683</v>
      </c>
      <c r="L16" s="157">
        <f t="shared" si="6"/>
        <v>1736536</v>
      </c>
      <c r="M16" s="157">
        <f t="shared" si="6"/>
        <v>5911155</v>
      </c>
      <c r="N16" s="569">
        <f t="shared" si="6"/>
        <v>10743108</v>
      </c>
      <c r="O16" s="157">
        <f t="shared" si="6"/>
        <v>7371427</v>
      </c>
      <c r="P16" s="157">
        <f t="shared" si="6"/>
        <v>3346238</v>
      </c>
      <c r="Q16" s="157">
        <f t="shared" si="6"/>
        <v>25443</v>
      </c>
      <c r="R16" s="157">
        <f t="shared" si="6"/>
        <v>3302</v>
      </c>
      <c r="S16" s="23"/>
    </row>
    <row r="17" spans="1:19" ht="15.75" customHeight="1">
      <c r="A17" s="427"/>
      <c r="B17" s="428"/>
      <c r="C17" s="62" t="s">
        <v>14</v>
      </c>
      <c r="D17" s="577">
        <v>546</v>
      </c>
      <c r="E17" s="159">
        <f t="shared" si="3"/>
        <v>1114</v>
      </c>
      <c r="F17" s="159">
        <f t="shared" si="4"/>
        <v>174</v>
      </c>
      <c r="G17" s="161">
        <v>64</v>
      </c>
      <c r="H17" s="161">
        <v>110</v>
      </c>
      <c r="I17" s="159">
        <f t="shared" si="5"/>
        <v>940</v>
      </c>
      <c r="J17" s="161">
        <v>530</v>
      </c>
      <c r="K17" s="161">
        <v>410</v>
      </c>
      <c r="L17" s="161">
        <v>23316</v>
      </c>
      <c r="M17" s="161">
        <v>109754</v>
      </c>
      <c r="N17" s="159">
        <v>317083</v>
      </c>
      <c r="O17" s="161">
        <v>118848</v>
      </c>
      <c r="P17" s="161">
        <v>197417</v>
      </c>
      <c r="Q17" s="161">
        <v>818</v>
      </c>
      <c r="R17" s="161" t="s">
        <v>34</v>
      </c>
      <c r="S17" s="92"/>
    </row>
    <row r="18" spans="1:19" ht="15.75" customHeight="1">
      <c r="A18" s="427" t="s">
        <v>120</v>
      </c>
      <c r="B18" s="428"/>
      <c r="C18" s="62" t="s">
        <v>15</v>
      </c>
      <c r="D18" s="577">
        <v>292</v>
      </c>
      <c r="E18" s="159">
        <f t="shared" si="3"/>
        <v>1638</v>
      </c>
      <c r="F18" s="159">
        <f t="shared" si="4"/>
        <v>1109</v>
      </c>
      <c r="G18" s="161">
        <v>384</v>
      </c>
      <c r="H18" s="161">
        <v>725</v>
      </c>
      <c r="I18" s="159">
        <f t="shared" si="5"/>
        <v>529</v>
      </c>
      <c r="J18" s="161">
        <v>281</v>
      </c>
      <c r="K18" s="161">
        <v>248</v>
      </c>
      <c r="L18" s="161">
        <v>173532</v>
      </c>
      <c r="M18" s="161">
        <v>458600</v>
      </c>
      <c r="N18" s="159">
        <v>980873</v>
      </c>
      <c r="O18" s="161">
        <v>644592</v>
      </c>
      <c r="P18" s="161">
        <v>334107</v>
      </c>
      <c r="Q18" s="161">
        <v>2174</v>
      </c>
      <c r="R18" s="161" t="s">
        <v>34</v>
      </c>
      <c r="S18" s="92"/>
    </row>
    <row r="19" spans="1:19" ht="15.75" customHeight="1">
      <c r="A19" s="427"/>
      <c r="B19" s="428"/>
      <c r="C19" s="62" t="s">
        <v>16</v>
      </c>
      <c r="D19" s="577">
        <v>64</v>
      </c>
      <c r="E19" s="159">
        <f t="shared" si="3"/>
        <v>900</v>
      </c>
      <c r="F19" s="159">
        <f t="shared" si="4"/>
        <v>845</v>
      </c>
      <c r="G19" s="161">
        <v>421</v>
      </c>
      <c r="H19" s="161">
        <v>424</v>
      </c>
      <c r="I19" s="159">
        <f t="shared" si="5"/>
        <v>55</v>
      </c>
      <c r="J19" s="161">
        <v>32</v>
      </c>
      <c r="K19" s="161">
        <v>23</v>
      </c>
      <c r="L19" s="161">
        <v>167806</v>
      </c>
      <c r="M19" s="161">
        <v>720010</v>
      </c>
      <c r="N19" s="159">
        <f>SUM(O19:P19)</f>
        <v>1214581</v>
      </c>
      <c r="O19" s="161">
        <v>950083</v>
      </c>
      <c r="P19" s="161">
        <v>264498</v>
      </c>
      <c r="Q19" s="161" t="s">
        <v>34</v>
      </c>
      <c r="R19" s="161">
        <v>3302</v>
      </c>
      <c r="S19" s="92"/>
    </row>
    <row r="20" spans="1:19" ht="15.75" customHeight="1">
      <c r="A20" s="427"/>
      <c r="B20" s="428"/>
      <c r="C20" s="62" t="s">
        <v>17</v>
      </c>
      <c r="D20" s="577">
        <v>21</v>
      </c>
      <c r="E20" s="159">
        <f t="shared" si="3"/>
        <v>512</v>
      </c>
      <c r="F20" s="159">
        <f t="shared" si="4"/>
        <v>510</v>
      </c>
      <c r="G20" s="161">
        <v>287</v>
      </c>
      <c r="H20" s="161">
        <v>223</v>
      </c>
      <c r="I20" s="159">
        <f t="shared" si="5"/>
        <v>2</v>
      </c>
      <c r="J20" s="161">
        <v>1</v>
      </c>
      <c r="K20" s="161">
        <v>1</v>
      </c>
      <c r="L20" s="161">
        <v>113914</v>
      </c>
      <c r="M20" s="161">
        <v>497073</v>
      </c>
      <c r="N20" s="159">
        <v>753748</v>
      </c>
      <c r="O20" s="161">
        <v>651824</v>
      </c>
      <c r="P20" s="161">
        <v>101084</v>
      </c>
      <c r="Q20" s="161">
        <v>840</v>
      </c>
      <c r="R20" s="161" t="s">
        <v>34</v>
      </c>
      <c r="S20" s="92"/>
    </row>
    <row r="21" spans="1:19" ht="15.75" customHeight="1">
      <c r="A21" s="152"/>
      <c r="B21" s="128"/>
      <c r="C21" s="62" t="s">
        <v>18</v>
      </c>
      <c r="D21" s="577">
        <v>48</v>
      </c>
      <c r="E21" s="159">
        <f t="shared" si="3"/>
        <v>4653</v>
      </c>
      <c r="F21" s="159">
        <f t="shared" si="4"/>
        <v>4650</v>
      </c>
      <c r="G21" s="161">
        <v>2969</v>
      </c>
      <c r="H21" s="161">
        <v>1681</v>
      </c>
      <c r="I21" s="161">
        <f t="shared" si="5"/>
        <v>3</v>
      </c>
      <c r="J21" s="161">
        <v>2</v>
      </c>
      <c r="K21" s="161">
        <v>1</v>
      </c>
      <c r="L21" s="161">
        <v>1257968</v>
      </c>
      <c r="M21" s="161">
        <v>4125718</v>
      </c>
      <c r="N21" s="159">
        <v>7476823</v>
      </c>
      <c r="O21" s="161">
        <v>5006080</v>
      </c>
      <c r="P21" s="161">
        <v>2449132</v>
      </c>
      <c r="Q21" s="161">
        <v>21611</v>
      </c>
      <c r="R21" s="161" t="s">
        <v>34</v>
      </c>
      <c r="S21" s="92"/>
    </row>
    <row r="22" spans="1:19" ht="15.75" customHeight="1">
      <c r="A22" s="152"/>
      <c r="B22" s="128"/>
      <c r="C22" s="62"/>
      <c r="D22" s="577"/>
      <c r="E22" s="159"/>
      <c r="F22" s="159"/>
      <c r="G22" s="161"/>
      <c r="H22" s="161"/>
      <c r="I22" s="159"/>
      <c r="J22" s="161"/>
      <c r="K22" s="161"/>
      <c r="L22" s="161"/>
      <c r="M22" s="161"/>
      <c r="N22" s="159"/>
      <c r="O22" s="161"/>
      <c r="P22" s="161"/>
      <c r="Q22" s="161"/>
      <c r="R22" s="36"/>
      <c r="S22" s="92"/>
    </row>
    <row r="23" spans="1:19" s="15" customFormat="1" ht="15.75" customHeight="1">
      <c r="A23" s="419"/>
      <c r="B23" s="420"/>
      <c r="C23" s="14" t="s">
        <v>9</v>
      </c>
      <c r="D23" s="578">
        <f>SUM(D24:D28)</f>
        <v>419</v>
      </c>
      <c r="E23" s="569">
        <f aca="true" t="shared" si="7" ref="E23:E28">SUM(F23,I23)</f>
        <v>6812</v>
      </c>
      <c r="F23" s="569">
        <f aca="true" t="shared" si="8" ref="F23:F28">SUM(G23:H23)</f>
        <v>6411</v>
      </c>
      <c r="G23" s="157">
        <f>SUM(G24:G28)</f>
        <v>3789</v>
      </c>
      <c r="H23" s="157">
        <f>SUM(H24:H28)</f>
        <v>2622</v>
      </c>
      <c r="I23" s="569">
        <f>SUM(J23:K23)</f>
        <v>401</v>
      </c>
      <c r="J23" s="157">
        <f aca="true" t="shared" si="9" ref="J23:R23">SUM(J24:J28)</f>
        <v>258</v>
      </c>
      <c r="K23" s="157">
        <f t="shared" si="9"/>
        <v>143</v>
      </c>
      <c r="L23" s="157">
        <f t="shared" si="9"/>
        <v>1477312</v>
      </c>
      <c r="M23" s="157">
        <f t="shared" si="9"/>
        <v>4313691</v>
      </c>
      <c r="N23" s="569">
        <f t="shared" si="9"/>
        <v>7638815</v>
      </c>
      <c r="O23" s="157">
        <f t="shared" si="9"/>
        <v>6155104</v>
      </c>
      <c r="P23" s="157">
        <f t="shared" si="9"/>
        <v>1469141</v>
      </c>
      <c r="Q23" s="157">
        <f t="shared" si="9"/>
        <v>14570</v>
      </c>
      <c r="R23" s="157">
        <f t="shared" si="9"/>
        <v>58100</v>
      </c>
      <c r="S23" s="23"/>
    </row>
    <row r="24" spans="1:19" ht="15.75" customHeight="1">
      <c r="A24" s="152"/>
      <c r="B24" s="128"/>
      <c r="C24" s="62" t="s">
        <v>14</v>
      </c>
      <c r="D24" s="577">
        <v>132</v>
      </c>
      <c r="E24" s="159">
        <f t="shared" si="7"/>
        <v>294</v>
      </c>
      <c r="F24" s="159">
        <f t="shared" si="8"/>
        <v>111</v>
      </c>
      <c r="G24" s="161">
        <v>61</v>
      </c>
      <c r="H24" s="161">
        <v>50</v>
      </c>
      <c r="I24" s="159">
        <f>SUM(J24:K24)</f>
        <v>183</v>
      </c>
      <c r="J24" s="161">
        <v>121</v>
      </c>
      <c r="K24" s="161">
        <v>62</v>
      </c>
      <c r="L24" s="161">
        <v>21202</v>
      </c>
      <c r="M24" s="161">
        <v>64884</v>
      </c>
      <c r="N24" s="159">
        <v>129874</v>
      </c>
      <c r="O24" s="161">
        <v>79574</v>
      </c>
      <c r="P24" s="161">
        <v>49966</v>
      </c>
      <c r="Q24" s="161">
        <v>334</v>
      </c>
      <c r="R24" s="161" t="s">
        <v>423</v>
      </c>
      <c r="S24" s="92"/>
    </row>
    <row r="25" spans="1:19" ht="15.75" customHeight="1">
      <c r="A25" s="427" t="s">
        <v>121</v>
      </c>
      <c r="B25" s="428"/>
      <c r="C25" s="62" t="s">
        <v>15</v>
      </c>
      <c r="D25" s="577">
        <v>156</v>
      </c>
      <c r="E25" s="159">
        <f t="shared" si="7"/>
        <v>912</v>
      </c>
      <c r="F25" s="159">
        <f t="shared" si="8"/>
        <v>720</v>
      </c>
      <c r="G25" s="161">
        <v>365</v>
      </c>
      <c r="H25" s="161">
        <v>355</v>
      </c>
      <c r="I25" s="159">
        <f>SUM(J25:K25)</f>
        <v>192</v>
      </c>
      <c r="J25" s="161">
        <v>123</v>
      </c>
      <c r="K25" s="161">
        <v>69</v>
      </c>
      <c r="L25" s="161">
        <v>128433</v>
      </c>
      <c r="M25" s="161">
        <v>274543</v>
      </c>
      <c r="N25" s="159">
        <v>537249</v>
      </c>
      <c r="O25" s="161">
        <v>374959</v>
      </c>
      <c r="P25" s="161">
        <v>159236</v>
      </c>
      <c r="Q25" s="161">
        <v>3054</v>
      </c>
      <c r="R25" s="161">
        <v>248</v>
      </c>
      <c r="S25" s="92"/>
    </row>
    <row r="26" spans="1:19" ht="15.75" customHeight="1">
      <c r="A26" s="427"/>
      <c r="B26" s="428"/>
      <c r="C26" s="62" t="s">
        <v>16</v>
      </c>
      <c r="D26" s="577">
        <v>56</v>
      </c>
      <c r="E26" s="159">
        <f t="shared" si="7"/>
        <v>784</v>
      </c>
      <c r="F26" s="159">
        <f t="shared" si="8"/>
        <v>761</v>
      </c>
      <c r="G26" s="161">
        <v>369</v>
      </c>
      <c r="H26" s="161">
        <v>392</v>
      </c>
      <c r="I26" s="159">
        <f>SUM(J26:K26)</f>
        <v>23</v>
      </c>
      <c r="J26" s="161">
        <v>12</v>
      </c>
      <c r="K26" s="161">
        <v>11</v>
      </c>
      <c r="L26" s="161">
        <v>154129</v>
      </c>
      <c r="M26" s="161">
        <v>307512</v>
      </c>
      <c r="N26" s="159">
        <f>SUM(O26:P26)</f>
        <v>736330</v>
      </c>
      <c r="O26" s="161">
        <v>643861</v>
      </c>
      <c r="P26" s="161">
        <v>92469</v>
      </c>
      <c r="Q26" s="161" t="s">
        <v>423</v>
      </c>
      <c r="R26" s="161">
        <v>4176</v>
      </c>
      <c r="S26" s="92"/>
    </row>
    <row r="27" spans="1:19" ht="15.75" customHeight="1">
      <c r="A27" s="152"/>
      <c r="B27" s="128"/>
      <c r="C27" s="62" t="s">
        <v>17</v>
      </c>
      <c r="D27" s="577">
        <v>24</v>
      </c>
      <c r="E27" s="159">
        <f t="shared" si="7"/>
        <v>580</v>
      </c>
      <c r="F27" s="159">
        <f t="shared" si="8"/>
        <v>577</v>
      </c>
      <c r="G27" s="161">
        <v>373</v>
      </c>
      <c r="H27" s="161">
        <v>204</v>
      </c>
      <c r="I27" s="159">
        <f>SUM(J27:K27)</f>
        <v>3</v>
      </c>
      <c r="J27" s="161">
        <v>2</v>
      </c>
      <c r="K27" s="161">
        <v>1</v>
      </c>
      <c r="L27" s="161">
        <v>133136</v>
      </c>
      <c r="M27" s="161">
        <v>541243</v>
      </c>
      <c r="N27" s="159">
        <v>866293</v>
      </c>
      <c r="O27" s="161">
        <v>803261</v>
      </c>
      <c r="P27" s="161">
        <v>62597</v>
      </c>
      <c r="Q27" s="161">
        <v>435</v>
      </c>
      <c r="R27" s="161" t="s">
        <v>34</v>
      </c>
      <c r="S27" s="92"/>
    </row>
    <row r="28" spans="1:19" ht="15.75" customHeight="1">
      <c r="A28" s="152"/>
      <c r="B28" s="128"/>
      <c r="C28" s="62" t="s">
        <v>18</v>
      </c>
      <c r="D28" s="577">
        <v>51</v>
      </c>
      <c r="E28" s="159">
        <f t="shared" si="7"/>
        <v>4242</v>
      </c>
      <c r="F28" s="159">
        <f t="shared" si="8"/>
        <v>4242</v>
      </c>
      <c r="G28" s="161">
        <v>2621</v>
      </c>
      <c r="H28" s="161">
        <v>1621</v>
      </c>
      <c r="I28" s="161" t="s">
        <v>424</v>
      </c>
      <c r="J28" s="161" t="s">
        <v>34</v>
      </c>
      <c r="K28" s="161" t="s">
        <v>423</v>
      </c>
      <c r="L28" s="161">
        <v>1040412</v>
      </c>
      <c r="M28" s="161">
        <v>3125509</v>
      </c>
      <c r="N28" s="159">
        <v>5369069</v>
      </c>
      <c r="O28" s="161">
        <v>4253449</v>
      </c>
      <c r="P28" s="161">
        <v>1104873</v>
      </c>
      <c r="Q28" s="161">
        <v>10747</v>
      </c>
      <c r="R28" s="161">
        <v>53676</v>
      </c>
      <c r="S28" s="92"/>
    </row>
    <row r="29" spans="1:19" ht="15.75" customHeight="1">
      <c r="A29" s="427"/>
      <c r="B29" s="428"/>
      <c r="C29" s="62"/>
      <c r="D29" s="577"/>
      <c r="E29" s="159"/>
      <c r="F29" s="159"/>
      <c r="G29" s="161"/>
      <c r="H29" s="161"/>
      <c r="I29" s="159"/>
      <c r="J29" s="161"/>
      <c r="K29" s="161"/>
      <c r="L29" s="161"/>
      <c r="M29" s="161"/>
      <c r="N29" s="159"/>
      <c r="O29" s="161"/>
      <c r="P29" s="161"/>
      <c r="Q29" s="161"/>
      <c r="R29" s="36"/>
      <c r="S29" s="92"/>
    </row>
    <row r="30" spans="1:19" s="15" customFormat="1" ht="15.75" customHeight="1">
      <c r="A30" s="176"/>
      <c r="B30" s="118"/>
      <c r="C30" s="14" t="s">
        <v>9</v>
      </c>
      <c r="D30" s="578">
        <f>SUM(D31:D35)</f>
        <v>1772</v>
      </c>
      <c r="E30" s="569">
        <f aca="true" t="shared" si="10" ref="E30:E35">SUM(F30,I30)</f>
        <v>10500</v>
      </c>
      <c r="F30" s="569">
        <f aca="true" t="shared" si="11" ref="F30:F35">SUM(G30:H30)</f>
        <v>7289</v>
      </c>
      <c r="G30" s="157">
        <f>SUM(G31:G35)</f>
        <v>3185</v>
      </c>
      <c r="H30" s="157">
        <f>SUM(H31:H35)</f>
        <v>4104</v>
      </c>
      <c r="I30" s="569">
        <f>SUM(J30:K30)</f>
        <v>3211</v>
      </c>
      <c r="J30" s="157">
        <f>SUM(J31:J35)</f>
        <v>1518</v>
      </c>
      <c r="K30" s="157">
        <f>SUM(K31:K35)</f>
        <v>1693</v>
      </c>
      <c r="L30" s="157">
        <f>SUM(L31:L35)</f>
        <v>1294440</v>
      </c>
      <c r="M30" s="157">
        <f>SUM(M31:M35)</f>
        <v>4563422</v>
      </c>
      <c r="N30" s="569">
        <v>8128034</v>
      </c>
      <c r="O30" s="157">
        <f>SUM(O31:O35)</f>
        <v>5902283</v>
      </c>
      <c r="P30" s="157">
        <f>SUM(P31:P35)</f>
        <v>2062073</v>
      </c>
      <c r="Q30" s="157">
        <f>SUM(Q31:Q35)</f>
        <v>163678</v>
      </c>
      <c r="R30" s="157">
        <f>SUM(R31:R35)</f>
        <v>203</v>
      </c>
      <c r="S30" s="23"/>
    </row>
    <row r="31" spans="1:19" ht="15.75" customHeight="1">
      <c r="A31" s="152"/>
      <c r="B31" s="128"/>
      <c r="C31" s="62" t="s">
        <v>14</v>
      </c>
      <c r="D31" s="577">
        <v>994</v>
      </c>
      <c r="E31" s="159">
        <f t="shared" si="10"/>
        <v>2085</v>
      </c>
      <c r="F31" s="159">
        <f t="shared" si="11"/>
        <v>285</v>
      </c>
      <c r="G31" s="161">
        <v>65</v>
      </c>
      <c r="H31" s="161">
        <v>220</v>
      </c>
      <c r="I31" s="159">
        <f>SUM(J31:K31)</f>
        <v>1800</v>
      </c>
      <c r="J31" s="161">
        <v>817</v>
      </c>
      <c r="K31" s="161">
        <v>983</v>
      </c>
      <c r="L31" s="161">
        <v>40595</v>
      </c>
      <c r="M31" s="161">
        <v>415819</v>
      </c>
      <c r="N31" s="159">
        <v>794758</v>
      </c>
      <c r="O31" s="161">
        <v>490881</v>
      </c>
      <c r="P31" s="161">
        <v>303767</v>
      </c>
      <c r="Q31" s="161">
        <v>110</v>
      </c>
      <c r="R31" s="161" t="s">
        <v>423</v>
      </c>
      <c r="S31" s="92"/>
    </row>
    <row r="32" spans="1:19" ht="15.75" customHeight="1">
      <c r="A32" s="427" t="s">
        <v>122</v>
      </c>
      <c r="B32" s="428"/>
      <c r="C32" s="62" t="s">
        <v>15</v>
      </c>
      <c r="D32" s="577">
        <v>612</v>
      </c>
      <c r="E32" s="159">
        <f t="shared" si="10"/>
        <v>3358</v>
      </c>
      <c r="F32" s="159">
        <f t="shared" si="11"/>
        <v>2034</v>
      </c>
      <c r="G32" s="161">
        <v>646</v>
      </c>
      <c r="H32" s="161">
        <v>1388</v>
      </c>
      <c r="I32" s="159">
        <f>SUM(J32:K32)</f>
        <v>1324</v>
      </c>
      <c r="J32" s="161">
        <v>653</v>
      </c>
      <c r="K32" s="161">
        <v>671</v>
      </c>
      <c r="L32" s="161">
        <v>294185</v>
      </c>
      <c r="M32" s="161">
        <v>1016158</v>
      </c>
      <c r="N32" s="159">
        <v>1899218</v>
      </c>
      <c r="O32" s="161">
        <v>1286864</v>
      </c>
      <c r="P32" s="161">
        <v>610472</v>
      </c>
      <c r="Q32" s="161">
        <v>882</v>
      </c>
      <c r="R32" s="161">
        <v>203</v>
      </c>
      <c r="S32" s="92"/>
    </row>
    <row r="33" spans="1:19" ht="15.75" customHeight="1">
      <c r="A33" s="427"/>
      <c r="B33" s="428"/>
      <c r="C33" s="62" t="s">
        <v>16</v>
      </c>
      <c r="D33" s="577">
        <v>97</v>
      </c>
      <c r="E33" s="159">
        <f t="shared" si="10"/>
        <v>1319</v>
      </c>
      <c r="F33" s="159">
        <f t="shared" si="11"/>
        <v>1239</v>
      </c>
      <c r="G33" s="161">
        <v>474</v>
      </c>
      <c r="H33" s="161">
        <v>765</v>
      </c>
      <c r="I33" s="159">
        <f>SUM(J33:K33)</f>
        <v>80</v>
      </c>
      <c r="J33" s="161">
        <v>44</v>
      </c>
      <c r="K33" s="161">
        <v>36</v>
      </c>
      <c r="L33" s="161">
        <v>219010</v>
      </c>
      <c r="M33" s="161">
        <v>682965</v>
      </c>
      <c r="N33" s="159">
        <v>1202208</v>
      </c>
      <c r="O33" s="161">
        <v>668639</v>
      </c>
      <c r="P33" s="161">
        <v>533559</v>
      </c>
      <c r="Q33" s="161">
        <v>10</v>
      </c>
      <c r="R33" s="161" t="s">
        <v>34</v>
      </c>
      <c r="S33" s="92"/>
    </row>
    <row r="34" spans="1:19" ht="15.75" customHeight="1">
      <c r="A34" s="152"/>
      <c r="B34" s="128"/>
      <c r="C34" s="62" t="s">
        <v>17</v>
      </c>
      <c r="D34" s="577">
        <v>31</v>
      </c>
      <c r="E34" s="159">
        <f t="shared" si="10"/>
        <v>731</v>
      </c>
      <c r="F34" s="159">
        <f t="shared" si="11"/>
        <v>724</v>
      </c>
      <c r="G34" s="161">
        <v>314</v>
      </c>
      <c r="H34" s="161">
        <v>410</v>
      </c>
      <c r="I34" s="159">
        <f>SUM(J34:K34)</f>
        <v>7</v>
      </c>
      <c r="J34" s="161">
        <v>4</v>
      </c>
      <c r="K34" s="161">
        <v>3</v>
      </c>
      <c r="L34" s="161">
        <v>126157</v>
      </c>
      <c r="M34" s="161">
        <v>459410</v>
      </c>
      <c r="N34" s="159">
        <f>SUM(O34:P34)</f>
        <v>872408</v>
      </c>
      <c r="O34" s="161">
        <v>718142</v>
      </c>
      <c r="P34" s="161">
        <v>154266</v>
      </c>
      <c r="Q34" s="161" t="s">
        <v>34</v>
      </c>
      <c r="R34" s="161" t="s">
        <v>425</v>
      </c>
      <c r="S34" s="92"/>
    </row>
    <row r="35" spans="1:19" ht="15.75" customHeight="1">
      <c r="A35" s="152"/>
      <c r="B35" s="128"/>
      <c r="C35" s="62" t="s">
        <v>18</v>
      </c>
      <c r="D35" s="577">
        <v>38</v>
      </c>
      <c r="E35" s="159">
        <f t="shared" si="10"/>
        <v>3007</v>
      </c>
      <c r="F35" s="159">
        <f t="shared" si="11"/>
        <v>3007</v>
      </c>
      <c r="G35" s="161">
        <v>1686</v>
      </c>
      <c r="H35" s="161">
        <v>1321</v>
      </c>
      <c r="I35" s="161" t="s">
        <v>425</v>
      </c>
      <c r="J35" s="161" t="s">
        <v>425</v>
      </c>
      <c r="K35" s="161" t="s">
        <v>423</v>
      </c>
      <c r="L35" s="161">
        <v>614493</v>
      </c>
      <c r="M35" s="161">
        <v>1989070</v>
      </c>
      <c r="N35" s="159">
        <v>3360442</v>
      </c>
      <c r="O35" s="161">
        <v>2737757</v>
      </c>
      <c r="P35" s="161">
        <v>460009</v>
      </c>
      <c r="Q35" s="161">
        <v>162676</v>
      </c>
      <c r="R35" s="161" t="s">
        <v>425</v>
      </c>
      <c r="S35" s="92"/>
    </row>
    <row r="36" spans="1:19" ht="15.75" customHeight="1">
      <c r="A36" s="152"/>
      <c r="B36" s="128"/>
      <c r="C36" s="62"/>
      <c r="D36" s="577"/>
      <c r="E36" s="159"/>
      <c r="F36" s="159"/>
      <c r="G36" s="161"/>
      <c r="H36" s="161"/>
      <c r="I36" s="159"/>
      <c r="J36" s="161"/>
      <c r="K36" s="161"/>
      <c r="L36" s="161"/>
      <c r="M36" s="161"/>
      <c r="N36" s="159"/>
      <c r="O36" s="161"/>
      <c r="P36" s="161"/>
      <c r="Q36" s="161"/>
      <c r="R36" s="36"/>
      <c r="S36" s="92"/>
    </row>
    <row r="37" spans="1:19" s="15" customFormat="1" ht="15.75" customHeight="1">
      <c r="A37" s="176"/>
      <c r="B37" s="118"/>
      <c r="C37" s="14" t="s">
        <v>9</v>
      </c>
      <c r="D37" s="578">
        <f>SUM(D38:D42)</f>
        <v>724</v>
      </c>
      <c r="E37" s="569">
        <f aca="true" t="shared" si="12" ref="E37:E42">SUM(F37,I37)</f>
        <v>5854</v>
      </c>
      <c r="F37" s="569">
        <f aca="true" t="shared" si="13" ref="F37:F42">SUM(G37:H37)</f>
        <v>4721</v>
      </c>
      <c r="G37" s="157">
        <f>SUM(G38:G42)</f>
        <v>1474</v>
      </c>
      <c r="H37" s="157">
        <f>SUM(H38:H42)</f>
        <v>3247</v>
      </c>
      <c r="I37" s="569">
        <f>SUM(J37:K37)</f>
        <v>1133</v>
      </c>
      <c r="J37" s="157">
        <f aca="true" t="shared" si="14" ref="J37:R37">SUM(J38:J42)</f>
        <v>612</v>
      </c>
      <c r="K37" s="157">
        <f t="shared" si="14"/>
        <v>521</v>
      </c>
      <c r="L37" s="157">
        <f t="shared" si="14"/>
        <v>721498</v>
      </c>
      <c r="M37" s="157">
        <f t="shared" si="14"/>
        <v>1936774</v>
      </c>
      <c r="N37" s="569">
        <f t="shared" si="14"/>
        <v>3799194</v>
      </c>
      <c r="O37" s="157">
        <f t="shared" si="14"/>
        <v>2618590</v>
      </c>
      <c r="P37" s="157">
        <f t="shared" si="14"/>
        <v>1179058</v>
      </c>
      <c r="Q37" s="157">
        <f t="shared" si="14"/>
        <v>1546</v>
      </c>
      <c r="R37" s="157">
        <f t="shared" si="14"/>
        <v>13130</v>
      </c>
      <c r="S37" s="23"/>
    </row>
    <row r="38" spans="1:19" ht="15.75" customHeight="1">
      <c r="A38" s="152"/>
      <c r="B38" s="128"/>
      <c r="C38" s="62" t="s">
        <v>14</v>
      </c>
      <c r="D38" s="577">
        <v>342</v>
      </c>
      <c r="E38" s="159">
        <f t="shared" si="12"/>
        <v>815</v>
      </c>
      <c r="F38" s="159">
        <f t="shared" si="13"/>
        <v>226</v>
      </c>
      <c r="G38" s="161">
        <v>41</v>
      </c>
      <c r="H38" s="161">
        <v>185</v>
      </c>
      <c r="I38" s="159">
        <f>SUM(J38:K38)</f>
        <v>589</v>
      </c>
      <c r="J38" s="161">
        <v>308</v>
      </c>
      <c r="K38" s="161">
        <v>281</v>
      </c>
      <c r="L38" s="161">
        <v>25114</v>
      </c>
      <c r="M38" s="161">
        <v>103947</v>
      </c>
      <c r="N38" s="159">
        <v>303668</v>
      </c>
      <c r="O38" s="161">
        <v>109599</v>
      </c>
      <c r="P38" s="161">
        <v>192723</v>
      </c>
      <c r="Q38" s="161">
        <v>1346</v>
      </c>
      <c r="R38" s="161">
        <v>1026</v>
      </c>
      <c r="S38" s="92"/>
    </row>
    <row r="39" spans="1:19" ht="15.75" customHeight="1">
      <c r="A39" s="427" t="s">
        <v>123</v>
      </c>
      <c r="B39" s="428"/>
      <c r="C39" s="62" t="s">
        <v>15</v>
      </c>
      <c r="D39" s="577">
        <v>282</v>
      </c>
      <c r="E39" s="159">
        <f t="shared" si="12"/>
        <v>1522</v>
      </c>
      <c r="F39" s="159">
        <f t="shared" si="13"/>
        <v>1016</v>
      </c>
      <c r="G39" s="161">
        <v>311</v>
      </c>
      <c r="H39" s="161">
        <v>705</v>
      </c>
      <c r="I39" s="159">
        <f>SUM(J39:K39)</f>
        <v>506</v>
      </c>
      <c r="J39" s="161">
        <v>278</v>
      </c>
      <c r="K39" s="161">
        <v>228</v>
      </c>
      <c r="L39" s="161">
        <v>137252</v>
      </c>
      <c r="M39" s="161">
        <v>250303</v>
      </c>
      <c r="N39" s="159">
        <f>SUM(O39:P39)</f>
        <v>647009</v>
      </c>
      <c r="O39" s="161">
        <v>299482</v>
      </c>
      <c r="P39" s="161">
        <v>347527</v>
      </c>
      <c r="Q39" s="161" t="s">
        <v>425</v>
      </c>
      <c r="R39" s="161">
        <v>556</v>
      </c>
      <c r="S39" s="92"/>
    </row>
    <row r="40" spans="1:19" ht="15.75" customHeight="1">
      <c r="A40" s="427"/>
      <c r="B40" s="428"/>
      <c r="C40" s="62" t="s">
        <v>16</v>
      </c>
      <c r="D40" s="577">
        <v>47</v>
      </c>
      <c r="E40" s="159">
        <f t="shared" si="12"/>
        <v>693</v>
      </c>
      <c r="F40" s="159">
        <f t="shared" si="13"/>
        <v>665</v>
      </c>
      <c r="G40" s="161">
        <v>284</v>
      </c>
      <c r="H40" s="161">
        <v>381</v>
      </c>
      <c r="I40" s="159">
        <f>SUM(J40:K40)</f>
        <v>28</v>
      </c>
      <c r="J40" s="161">
        <v>19</v>
      </c>
      <c r="K40" s="161">
        <v>9</v>
      </c>
      <c r="L40" s="161">
        <v>100592</v>
      </c>
      <c r="M40" s="160">
        <v>312427</v>
      </c>
      <c r="N40" s="159">
        <f>SUM(O40:P40)</f>
        <v>608737</v>
      </c>
      <c r="O40" s="161">
        <v>460780</v>
      </c>
      <c r="P40" s="161">
        <v>147957</v>
      </c>
      <c r="Q40" s="161" t="s">
        <v>430</v>
      </c>
      <c r="R40" s="161">
        <v>11548</v>
      </c>
      <c r="S40" s="92"/>
    </row>
    <row r="41" spans="1:19" ht="15.75" customHeight="1">
      <c r="A41" s="152"/>
      <c r="B41" s="128"/>
      <c r="C41" s="62" t="s">
        <v>17</v>
      </c>
      <c r="D41" s="577">
        <v>24</v>
      </c>
      <c r="E41" s="159">
        <f t="shared" si="12"/>
        <v>560</v>
      </c>
      <c r="F41" s="159">
        <f t="shared" si="13"/>
        <v>550</v>
      </c>
      <c r="G41" s="161">
        <v>194</v>
      </c>
      <c r="H41" s="161">
        <v>356</v>
      </c>
      <c r="I41" s="159">
        <f>SUM(J41:K41)</f>
        <v>10</v>
      </c>
      <c r="J41" s="161">
        <v>7</v>
      </c>
      <c r="K41" s="161">
        <v>3</v>
      </c>
      <c r="L41" s="161">
        <v>73806</v>
      </c>
      <c r="M41" s="161">
        <v>206259</v>
      </c>
      <c r="N41" s="159">
        <v>403697</v>
      </c>
      <c r="O41" s="161">
        <v>306371</v>
      </c>
      <c r="P41" s="161">
        <v>97126</v>
      </c>
      <c r="Q41" s="161">
        <v>200</v>
      </c>
      <c r="R41" s="161" t="s">
        <v>424</v>
      </c>
      <c r="S41" s="92"/>
    </row>
    <row r="42" spans="1:19" ht="15.75" customHeight="1">
      <c r="A42" s="152"/>
      <c r="B42" s="128"/>
      <c r="C42" s="62" t="s">
        <v>18</v>
      </c>
      <c r="D42" s="577">
        <v>29</v>
      </c>
      <c r="E42" s="159">
        <f t="shared" si="12"/>
        <v>2264</v>
      </c>
      <c r="F42" s="159">
        <f t="shared" si="13"/>
        <v>2264</v>
      </c>
      <c r="G42" s="161">
        <v>644</v>
      </c>
      <c r="H42" s="161">
        <v>1620</v>
      </c>
      <c r="I42" s="161" t="s">
        <v>430</v>
      </c>
      <c r="J42" s="161" t="s">
        <v>423</v>
      </c>
      <c r="K42" s="161" t="s">
        <v>425</v>
      </c>
      <c r="L42" s="161">
        <v>384734</v>
      </c>
      <c r="M42" s="161">
        <v>1063838</v>
      </c>
      <c r="N42" s="159">
        <f>SUM(O42:P42)</f>
        <v>1836083</v>
      </c>
      <c r="O42" s="161">
        <v>1442358</v>
      </c>
      <c r="P42" s="161">
        <v>393725</v>
      </c>
      <c r="Q42" s="161" t="s">
        <v>425</v>
      </c>
      <c r="R42" s="161" t="s">
        <v>423</v>
      </c>
      <c r="S42" s="92"/>
    </row>
    <row r="43" spans="1:19" ht="15.75" customHeight="1">
      <c r="A43" s="152"/>
      <c r="B43" s="128"/>
      <c r="C43" s="62"/>
      <c r="D43" s="577"/>
      <c r="E43" s="159"/>
      <c r="F43" s="159"/>
      <c r="G43" s="161"/>
      <c r="H43" s="161"/>
      <c r="I43" s="159"/>
      <c r="J43" s="161"/>
      <c r="K43" s="161"/>
      <c r="L43" s="161"/>
      <c r="M43" s="161"/>
      <c r="N43" s="159"/>
      <c r="O43" s="161"/>
      <c r="P43" s="161"/>
      <c r="Q43" s="161"/>
      <c r="R43" s="33"/>
      <c r="S43" s="92"/>
    </row>
    <row r="44" spans="1:19" s="15" customFormat="1" ht="15.75" customHeight="1">
      <c r="A44" s="176"/>
      <c r="B44" s="118"/>
      <c r="C44" s="14" t="s">
        <v>9</v>
      </c>
      <c r="D44" s="578">
        <f>SUM(D45:D49)</f>
        <v>1488</v>
      </c>
      <c r="E44" s="569">
        <f aca="true" t="shared" si="15" ref="E44:E49">SUM(F44,I44)</f>
        <v>7944</v>
      </c>
      <c r="F44" s="569">
        <f aca="true" t="shared" si="16" ref="F44:F49">SUM(G44:H44)</f>
        <v>5865</v>
      </c>
      <c r="G44" s="157">
        <f>SUM(G45:G49)</f>
        <v>1818</v>
      </c>
      <c r="H44" s="157">
        <f>SUM(H45:H49)</f>
        <v>4047</v>
      </c>
      <c r="I44" s="569">
        <f>SUM(J44:K44)</f>
        <v>2079</v>
      </c>
      <c r="J44" s="157">
        <f aca="true" t="shared" si="17" ref="J44:R44">SUM(J45:J49)</f>
        <v>1329</v>
      </c>
      <c r="K44" s="157">
        <f t="shared" si="17"/>
        <v>750</v>
      </c>
      <c r="L44" s="157">
        <f t="shared" si="17"/>
        <v>774345</v>
      </c>
      <c r="M44" s="157">
        <f t="shared" si="17"/>
        <v>1998617</v>
      </c>
      <c r="N44" s="569">
        <f t="shared" si="17"/>
        <v>4203665</v>
      </c>
      <c r="O44" s="157">
        <f t="shared" si="17"/>
        <v>2017082</v>
      </c>
      <c r="P44" s="157">
        <f t="shared" si="17"/>
        <v>2183169</v>
      </c>
      <c r="Q44" s="157">
        <f t="shared" si="17"/>
        <v>3414</v>
      </c>
      <c r="R44" s="581">
        <f t="shared" si="17"/>
        <v>3747</v>
      </c>
      <c r="S44" s="23"/>
    </row>
    <row r="45" spans="1:19" ht="15.75" customHeight="1">
      <c r="A45" s="152"/>
      <c r="B45" s="128"/>
      <c r="C45" s="62" t="s">
        <v>14</v>
      </c>
      <c r="D45" s="577">
        <v>867</v>
      </c>
      <c r="E45" s="159">
        <f t="shared" si="15"/>
        <v>2185</v>
      </c>
      <c r="F45" s="159">
        <f t="shared" si="16"/>
        <v>899</v>
      </c>
      <c r="G45" s="161">
        <v>100</v>
      </c>
      <c r="H45" s="161">
        <v>799</v>
      </c>
      <c r="I45" s="159">
        <f>SUM(J45:K45)</f>
        <v>1286</v>
      </c>
      <c r="J45" s="161">
        <v>829</v>
      </c>
      <c r="K45" s="161">
        <v>457</v>
      </c>
      <c r="L45" s="161">
        <v>93326</v>
      </c>
      <c r="M45" s="161">
        <v>158998</v>
      </c>
      <c r="N45" s="159">
        <v>671902</v>
      </c>
      <c r="O45" s="161">
        <v>73523</v>
      </c>
      <c r="P45" s="161">
        <v>598058</v>
      </c>
      <c r="Q45" s="161">
        <v>321</v>
      </c>
      <c r="R45" s="246" t="s">
        <v>426</v>
      </c>
      <c r="S45" s="92"/>
    </row>
    <row r="46" spans="1:19" ht="15.75" customHeight="1">
      <c r="A46" s="427" t="s">
        <v>124</v>
      </c>
      <c r="B46" s="428"/>
      <c r="C46" s="62" t="s">
        <v>15</v>
      </c>
      <c r="D46" s="577">
        <v>499</v>
      </c>
      <c r="E46" s="159">
        <f t="shared" si="15"/>
        <v>2531</v>
      </c>
      <c r="F46" s="159">
        <f t="shared" si="16"/>
        <v>1812</v>
      </c>
      <c r="G46" s="161">
        <v>518</v>
      </c>
      <c r="H46" s="161">
        <v>1294</v>
      </c>
      <c r="I46" s="159">
        <f>SUM(J46:K46)</f>
        <v>719</v>
      </c>
      <c r="J46" s="161">
        <v>456</v>
      </c>
      <c r="K46" s="161">
        <v>263</v>
      </c>
      <c r="L46" s="161">
        <v>214205</v>
      </c>
      <c r="M46" s="161">
        <v>287090</v>
      </c>
      <c r="N46" s="159">
        <v>930348</v>
      </c>
      <c r="O46" s="161">
        <v>278490</v>
      </c>
      <c r="P46" s="161">
        <v>649158</v>
      </c>
      <c r="Q46" s="161">
        <v>2700</v>
      </c>
      <c r="R46" s="161">
        <v>2858</v>
      </c>
      <c r="S46" s="92"/>
    </row>
    <row r="47" spans="1:19" ht="15.75" customHeight="1">
      <c r="A47" s="427"/>
      <c r="B47" s="428"/>
      <c r="C47" s="62" t="s">
        <v>16</v>
      </c>
      <c r="D47" s="577">
        <v>70</v>
      </c>
      <c r="E47" s="159">
        <f t="shared" si="15"/>
        <v>932</v>
      </c>
      <c r="F47" s="159">
        <f t="shared" si="16"/>
        <v>867</v>
      </c>
      <c r="G47" s="161">
        <v>327</v>
      </c>
      <c r="H47" s="161">
        <v>540</v>
      </c>
      <c r="I47" s="159">
        <f>SUM(J47:K47)</f>
        <v>65</v>
      </c>
      <c r="J47" s="161">
        <v>38</v>
      </c>
      <c r="K47" s="161">
        <v>27</v>
      </c>
      <c r="L47" s="161">
        <v>117320</v>
      </c>
      <c r="M47" s="161">
        <v>281469</v>
      </c>
      <c r="N47" s="159">
        <v>573307</v>
      </c>
      <c r="O47" s="161">
        <v>346043</v>
      </c>
      <c r="P47" s="161">
        <v>227157</v>
      </c>
      <c r="Q47" s="161">
        <v>107</v>
      </c>
      <c r="R47" s="161">
        <v>889</v>
      </c>
      <c r="S47" s="92"/>
    </row>
    <row r="48" spans="1:19" ht="15.75" customHeight="1">
      <c r="A48" s="152"/>
      <c r="B48" s="128"/>
      <c r="C48" s="62" t="s">
        <v>17</v>
      </c>
      <c r="D48" s="577">
        <v>22</v>
      </c>
      <c r="E48" s="159">
        <f t="shared" si="15"/>
        <v>502</v>
      </c>
      <c r="F48" s="159">
        <f t="shared" si="16"/>
        <v>493</v>
      </c>
      <c r="G48" s="161">
        <v>170</v>
      </c>
      <c r="H48" s="161">
        <v>323</v>
      </c>
      <c r="I48" s="159">
        <f>SUM(J48:K48)</f>
        <v>9</v>
      </c>
      <c r="J48" s="161">
        <v>6</v>
      </c>
      <c r="K48" s="161">
        <v>3</v>
      </c>
      <c r="L48" s="161">
        <v>71551</v>
      </c>
      <c r="M48" s="161">
        <v>187263</v>
      </c>
      <c r="N48" s="159">
        <v>352397</v>
      </c>
      <c r="O48" s="161">
        <v>95193</v>
      </c>
      <c r="P48" s="161">
        <v>257141</v>
      </c>
      <c r="Q48" s="161">
        <v>63</v>
      </c>
      <c r="R48" s="161" t="s">
        <v>423</v>
      </c>
      <c r="S48" s="92"/>
    </row>
    <row r="49" spans="1:19" ht="15.75" customHeight="1">
      <c r="A49" s="152"/>
      <c r="B49" s="128"/>
      <c r="C49" s="62" t="s">
        <v>18</v>
      </c>
      <c r="D49" s="577">
        <v>30</v>
      </c>
      <c r="E49" s="159">
        <f t="shared" si="15"/>
        <v>1794</v>
      </c>
      <c r="F49" s="159">
        <f t="shared" si="16"/>
        <v>1794</v>
      </c>
      <c r="G49" s="161">
        <v>703</v>
      </c>
      <c r="H49" s="161">
        <v>1091</v>
      </c>
      <c r="I49" s="161" t="s">
        <v>424</v>
      </c>
      <c r="J49" s="161" t="s">
        <v>34</v>
      </c>
      <c r="K49" s="161" t="s">
        <v>34</v>
      </c>
      <c r="L49" s="161">
        <v>277943</v>
      </c>
      <c r="M49" s="161">
        <v>1083797</v>
      </c>
      <c r="N49" s="159">
        <v>1675711</v>
      </c>
      <c r="O49" s="161">
        <v>1223833</v>
      </c>
      <c r="P49" s="161">
        <v>451655</v>
      </c>
      <c r="Q49" s="161">
        <v>223</v>
      </c>
      <c r="R49" s="161" t="s">
        <v>34</v>
      </c>
      <c r="S49" s="92"/>
    </row>
    <row r="50" spans="1:19" ht="15.75" customHeight="1">
      <c r="A50" s="152"/>
      <c r="B50" s="128"/>
      <c r="C50" s="62"/>
      <c r="D50" s="577"/>
      <c r="E50" s="159"/>
      <c r="F50" s="159"/>
      <c r="G50" s="161"/>
      <c r="H50" s="161"/>
      <c r="I50" s="159"/>
      <c r="J50" s="161"/>
      <c r="K50" s="161"/>
      <c r="L50" s="161"/>
      <c r="M50" s="161"/>
      <c r="N50" s="159"/>
      <c r="O50" s="161"/>
      <c r="P50" s="161"/>
      <c r="Q50" s="161"/>
      <c r="R50" s="36"/>
      <c r="S50" s="92"/>
    </row>
    <row r="51" spans="1:19" s="15" customFormat="1" ht="15.75" customHeight="1">
      <c r="A51" s="176"/>
      <c r="B51" s="118"/>
      <c r="C51" s="14" t="s">
        <v>9</v>
      </c>
      <c r="D51" s="578">
        <f>SUM(D52:D56)</f>
        <v>268</v>
      </c>
      <c r="E51" s="569">
        <f aca="true" t="shared" si="18" ref="E51:E56">SUM(F51,I51)</f>
        <v>3428</v>
      </c>
      <c r="F51" s="569">
        <f aca="true" t="shared" si="19" ref="F51:F56">SUM(G51:H51)</f>
        <v>3037</v>
      </c>
      <c r="G51" s="157">
        <f>SUM(G52:G56)</f>
        <v>651</v>
      </c>
      <c r="H51" s="157">
        <f>SUM(H52:H56)</f>
        <v>2386</v>
      </c>
      <c r="I51" s="569">
        <f aca="true" t="shared" si="20" ref="I51:I56">SUM(J51:K51)</f>
        <v>391</v>
      </c>
      <c r="J51" s="157">
        <f aca="true" t="shared" si="21" ref="J51:Q51">SUM(J52:J56)</f>
        <v>207</v>
      </c>
      <c r="K51" s="157">
        <f t="shared" si="21"/>
        <v>184</v>
      </c>
      <c r="L51" s="157">
        <f t="shared" si="21"/>
        <v>361823</v>
      </c>
      <c r="M51" s="157">
        <f t="shared" si="21"/>
        <v>653589</v>
      </c>
      <c r="N51" s="569">
        <f t="shared" si="21"/>
        <v>1378153</v>
      </c>
      <c r="O51" s="157">
        <f t="shared" si="21"/>
        <v>989437</v>
      </c>
      <c r="P51" s="157">
        <f t="shared" si="21"/>
        <v>388616</v>
      </c>
      <c r="Q51" s="157">
        <f t="shared" si="21"/>
        <v>100</v>
      </c>
      <c r="R51" s="157">
        <v>7371</v>
      </c>
      <c r="S51" s="23"/>
    </row>
    <row r="52" spans="1:19" ht="15.75" customHeight="1">
      <c r="A52" s="427"/>
      <c r="B52" s="428"/>
      <c r="C52" s="62" t="s">
        <v>14</v>
      </c>
      <c r="D52" s="577">
        <v>85</v>
      </c>
      <c r="E52" s="159">
        <f t="shared" si="18"/>
        <v>208</v>
      </c>
      <c r="F52" s="159">
        <f t="shared" si="19"/>
        <v>65</v>
      </c>
      <c r="G52" s="161">
        <v>13</v>
      </c>
      <c r="H52" s="161">
        <v>52</v>
      </c>
      <c r="I52" s="159">
        <f t="shared" si="20"/>
        <v>143</v>
      </c>
      <c r="J52" s="161">
        <v>76</v>
      </c>
      <c r="K52" s="161">
        <v>67</v>
      </c>
      <c r="L52" s="161">
        <v>7316</v>
      </c>
      <c r="M52" s="161">
        <v>15731</v>
      </c>
      <c r="N52" s="159">
        <f>SUM(O52:P52)</f>
        <v>49342</v>
      </c>
      <c r="O52" s="161">
        <v>19939</v>
      </c>
      <c r="P52" s="161">
        <v>29403</v>
      </c>
      <c r="Q52" s="161" t="s">
        <v>34</v>
      </c>
      <c r="R52" s="161" t="s">
        <v>34</v>
      </c>
      <c r="S52" s="92"/>
    </row>
    <row r="53" spans="1:19" ht="15.75" customHeight="1">
      <c r="A53" s="427" t="s">
        <v>125</v>
      </c>
      <c r="B53" s="428"/>
      <c r="C53" s="62" t="s">
        <v>15</v>
      </c>
      <c r="D53" s="577">
        <v>99</v>
      </c>
      <c r="E53" s="159">
        <f t="shared" si="18"/>
        <v>553</v>
      </c>
      <c r="F53" s="159">
        <f t="shared" si="19"/>
        <v>393</v>
      </c>
      <c r="G53" s="161">
        <v>128</v>
      </c>
      <c r="H53" s="161">
        <v>265</v>
      </c>
      <c r="I53" s="159">
        <f t="shared" si="20"/>
        <v>160</v>
      </c>
      <c r="J53" s="161">
        <v>92</v>
      </c>
      <c r="K53" s="161">
        <v>68</v>
      </c>
      <c r="L53" s="161">
        <v>46277</v>
      </c>
      <c r="M53" s="161">
        <v>125415</v>
      </c>
      <c r="N53" s="159">
        <v>253279</v>
      </c>
      <c r="O53" s="161">
        <v>200501</v>
      </c>
      <c r="P53" s="161">
        <v>52678</v>
      </c>
      <c r="Q53" s="161">
        <v>100</v>
      </c>
      <c r="R53" s="161">
        <v>1710</v>
      </c>
      <c r="S53" s="92"/>
    </row>
    <row r="54" spans="1:19" ht="15.75" customHeight="1">
      <c r="A54" s="427"/>
      <c r="B54" s="428"/>
      <c r="C54" s="62" t="s">
        <v>16</v>
      </c>
      <c r="D54" s="577">
        <v>41</v>
      </c>
      <c r="E54" s="159">
        <f t="shared" si="18"/>
        <v>594</v>
      </c>
      <c r="F54" s="159">
        <f t="shared" si="19"/>
        <v>531</v>
      </c>
      <c r="G54" s="161">
        <v>231</v>
      </c>
      <c r="H54" s="161">
        <v>300</v>
      </c>
      <c r="I54" s="159">
        <f t="shared" si="20"/>
        <v>63</v>
      </c>
      <c r="J54" s="161">
        <v>23</v>
      </c>
      <c r="K54" s="161">
        <v>40</v>
      </c>
      <c r="L54" s="161">
        <v>75862</v>
      </c>
      <c r="M54" s="161">
        <v>173444</v>
      </c>
      <c r="N54" s="159">
        <f>SUM(O54:P54)</f>
        <v>352970</v>
      </c>
      <c r="O54" s="161">
        <v>317396</v>
      </c>
      <c r="P54" s="161">
        <v>35574</v>
      </c>
      <c r="Q54" s="161" t="s">
        <v>34</v>
      </c>
      <c r="R54" s="161">
        <v>1225</v>
      </c>
      <c r="S54" s="92"/>
    </row>
    <row r="55" spans="1:19" ht="15.75" customHeight="1">
      <c r="A55" s="152"/>
      <c r="B55" s="128"/>
      <c r="C55" s="62" t="s">
        <v>17</v>
      </c>
      <c r="D55" s="577">
        <v>19</v>
      </c>
      <c r="E55" s="159">
        <f t="shared" si="18"/>
        <v>465</v>
      </c>
      <c r="F55" s="159">
        <f t="shared" si="19"/>
        <v>448</v>
      </c>
      <c r="G55" s="161">
        <v>103</v>
      </c>
      <c r="H55" s="161">
        <v>345</v>
      </c>
      <c r="I55" s="159">
        <f t="shared" si="20"/>
        <v>17</v>
      </c>
      <c r="J55" s="161">
        <v>9</v>
      </c>
      <c r="K55" s="161">
        <v>8</v>
      </c>
      <c r="L55" s="161">
        <v>48614</v>
      </c>
      <c r="M55" s="161">
        <v>62534</v>
      </c>
      <c r="N55" s="159">
        <f>SUM(O55:P55)</f>
        <v>152536</v>
      </c>
      <c r="O55" s="161">
        <v>111910</v>
      </c>
      <c r="P55" s="161">
        <v>40626</v>
      </c>
      <c r="Q55" s="161" t="s">
        <v>426</v>
      </c>
      <c r="R55" s="161">
        <v>4406</v>
      </c>
      <c r="S55" s="92"/>
    </row>
    <row r="56" spans="1:19" ht="15.75" customHeight="1">
      <c r="A56" s="152"/>
      <c r="B56" s="128"/>
      <c r="C56" s="62" t="s">
        <v>18</v>
      </c>
      <c r="D56" s="577">
        <v>24</v>
      </c>
      <c r="E56" s="159">
        <f t="shared" si="18"/>
        <v>1608</v>
      </c>
      <c r="F56" s="159">
        <f t="shared" si="19"/>
        <v>1600</v>
      </c>
      <c r="G56" s="161">
        <v>176</v>
      </c>
      <c r="H56" s="161">
        <v>1424</v>
      </c>
      <c r="I56" s="159">
        <f t="shared" si="20"/>
        <v>8</v>
      </c>
      <c r="J56" s="161">
        <v>7</v>
      </c>
      <c r="K56" s="161">
        <v>1</v>
      </c>
      <c r="L56" s="161">
        <v>183754</v>
      </c>
      <c r="M56" s="161">
        <v>276465</v>
      </c>
      <c r="N56" s="159">
        <f>SUM(O56:P56)</f>
        <v>570026</v>
      </c>
      <c r="O56" s="161">
        <v>339691</v>
      </c>
      <c r="P56" s="161">
        <v>230335</v>
      </c>
      <c r="Q56" s="161" t="s">
        <v>430</v>
      </c>
      <c r="R56" s="161" t="s">
        <v>425</v>
      </c>
      <c r="S56" s="92"/>
    </row>
    <row r="57" spans="1:19" ht="15.75" customHeight="1">
      <c r="A57" s="152"/>
      <c r="B57" s="128"/>
      <c r="C57" s="62"/>
      <c r="D57" s="577"/>
      <c r="E57" s="159"/>
      <c r="F57" s="159"/>
      <c r="G57" s="161"/>
      <c r="H57" s="161"/>
      <c r="I57" s="159"/>
      <c r="J57" s="161"/>
      <c r="K57" s="161"/>
      <c r="L57" s="161"/>
      <c r="M57" s="161"/>
      <c r="N57" s="159"/>
      <c r="O57" s="161"/>
      <c r="P57" s="161"/>
      <c r="Q57" s="161"/>
      <c r="R57" s="36"/>
      <c r="S57" s="92"/>
    </row>
    <row r="58" spans="1:19" s="15" customFormat="1" ht="15.75" customHeight="1">
      <c r="A58" s="176"/>
      <c r="B58" s="118"/>
      <c r="C58" s="14" t="s">
        <v>9</v>
      </c>
      <c r="D58" s="578">
        <f>SUM(D59:D63)</f>
        <v>35</v>
      </c>
      <c r="E58" s="569">
        <f>SUM(F58,I58)</f>
        <v>540</v>
      </c>
      <c r="F58" s="569">
        <f>SUM(G58:H58)</f>
        <v>496</v>
      </c>
      <c r="G58" s="157">
        <v>131</v>
      </c>
      <c r="H58" s="157">
        <v>365</v>
      </c>
      <c r="I58" s="569">
        <f>SUM(J58:K58)</f>
        <v>44</v>
      </c>
      <c r="J58" s="157">
        <f>SUM(J59:J63)</f>
        <v>24</v>
      </c>
      <c r="K58" s="157">
        <f>SUM(K59:K63)</f>
        <v>20</v>
      </c>
      <c r="L58" s="157">
        <v>70238</v>
      </c>
      <c r="M58" s="157">
        <v>194116</v>
      </c>
      <c r="N58" s="569">
        <v>323357</v>
      </c>
      <c r="O58" s="157">
        <v>270139</v>
      </c>
      <c r="P58" s="157">
        <v>45095</v>
      </c>
      <c r="Q58" s="157">
        <v>8123</v>
      </c>
      <c r="R58" s="157">
        <f>SUM(R59:R63)</f>
        <v>1777</v>
      </c>
      <c r="S58" s="23"/>
    </row>
    <row r="59" spans="1:19" ht="15.75" customHeight="1">
      <c r="A59" s="152"/>
      <c r="B59" s="128"/>
      <c r="C59" s="62" t="s">
        <v>14</v>
      </c>
      <c r="D59" s="577">
        <v>14</v>
      </c>
      <c r="E59" s="159">
        <f>SUM(F59,I59)</f>
        <v>34</v>
      </c>
      <c r="F59" s="159">
        <f>SUM(G59:H59)</f>
        <v>9</v>
      </c>
      <c r="G59" s="161">
        <v>2</v>
      </c>
      <c r="H59" s="161">
        <v>7</v>
      </c>
      <c r="I59" s="159">
        <f>SUM(J59:K59)</f>
        <v>25</v>
      </c>
      <c r="J59" s="161">
        <v>13</v>
      </c>
      <c r="K59" s="161">
        <v>12</v>
      </c>
      <c r="L59" s="161">
        <v>1335</v>
      </c>
      <c r="M59" s="161">
        <v>3447</v>
      </c>
      <c r="N59" s="159">
        <f>SUM(O59:P59)</f>
        <v>7888</v>
      </c>
      <c r="O59" s="161">
        <v>4768</v>
      </c>
      <c r="P59" s="161">
        <v>3120</v>
      </c>
      <c r="Q59" s="161" t="s">
        <v>425</v>
      </c>
      <c r="R59" s="161" t="s">
        <v>425</v>
      </c>
      <c r="S59" s="92"/>
    </row>
    <row r="60" spans="1:19" ht="15.75" customHeight="1">
      <c r="A60" s="427" t="s">
        <v>126</v>
      </c>
      <c r="B60" s="428"/>
      <c r="C60" s="62" t="s">
        <v>15</v>
      </c>
      <c r="D60" s="577">
        <v>13</v>
      </c>
      <c r="E60" s="159">
        <f>SUM(F60,I60)</f>
        <v>79</v>
      </c>
      <c r="F60" s="159">
        <f>SUM(G60:H60)</f>
        <v>65</v>
      </c>
      <c r="G60" s="161">
        <v>36</v>
      </c>
      <c r="H60" s="161">
        <v>29</v>
      </c>
      <c r="I60" s="159">
        <f>SUM(J60:K60)</f>
        <v>14</v>
      </c>
      <c r="J60" s="161">
        <v>8</v>
      </c>
      <c r="K60" s="161">
        <v>6</v>
      </c>
      <c r="L60" s="161">
        <v>11643</v>
      </c>
      <c r="M60" s="161">
        <v>51458</v>
      </c>
      <c r="N60" s="159">
        <f>SUM(O60:P60)</f>
        <v>83718</v>
      </c>
      <c r="O60" s="161">
        <v>60237</v>
      </c>
      <c r="P60" s="161">
        <v>23481</v>
      </c>
      <c r="Q60" s="161" t="s">
        <v>425</v>
      </c>
      <c r="R60" s="161" t="s">
        <v>425</v>
      </c>
      <c r="S60" s="92"/>
    </row>
    <row r="61" spans="1:19" ht="15.75" customHeight="1">
      <c r="A61" s="427"/>
      <c r="B61" s="428"/>
      <c r="C61" s="62" t="s">
        <v>16</v>
      </c>
      <c r="D61" s="577">
        <v>4</v>
      </c>
      <c r="E61" s="161">
        <f>SUM(F61,I61)</f>
        <v>54</v>
      </c>
      <c r="F61" s="161">
        <f>SUM(G61:H61)</f>
        <v>49</v>
      </c>
      <c r="G61" s="161">
        <v>26</v>
      </c>
      <c r="H61" s="161">
        <v>23</v>
      </c>
      <c r="I61" s="161">
        <f>SUM(J61:K61)</f>
        <v>5</v>
      </c>
      <c r="J61" s="161">
        <v>3</v>
      </c>
      <c r="K61" s="161">
        <v>2</v>
      </c>
      <c r="L61" s="161">
        <v>8875</v>
      </c>
      <c r="M61" s="161">
        <v>16822</v>
      </c>
      <c r="N61" s="161">
        <f>SUM(O61:P61)</f>
        <v>35697</v>
      </c>
      <c r="O61" s="161">
        <v>30697</v>
      </c>
      <c r="P61" s="161">
        <v>5000</v>
      </c>
      <c r="Q61" s="161" t="s">
        <v>34</v>
      </c>
      <c r="R61" s="161">
        <v>1777</v>
      </c>
      <c r="S61" s="92"/>
    </row>
    <row r="62" spans="1:19" ht="15.75" customHeight="1">
      <c r="A62" s="152"/>
      <c r="B62" s="128"/>
      <c r="C62" s="62" t="s">
        <v>17</v>
      </c>
      <c r="D62" s="577">
        <v>2</v>
      </c>
      <c r="E62" s="156" t="s">
        <v>296</v>
      </c>
      <c r="F62" s="156" t="s">
        <v>296</v>
      </c>
      <c r="G62" s="156" t="s">
        <v>431</v>
      </c>
      <c r="H62" s="156" t="s">
        <v>432</v>
      </c>
      <c r="I62" s="156" t="s">
        <v>425</v>
      </c>
      <c r="J62" s="156" t="s">
        <v>425</v>
      </c>
      <c r="K62" s="156" t="s">
        <v>424</v>
      </c>
      <c r="L62" s="156" t="s">
        <v>296</v>
      </c>
      <c r="M62" s="156" t="s">
        <v>432</v>
      </c>
      <c r="N62" s="156" t="s">
        <v>432</v>
      </c>
      <c r="O62" s="156" t="s">
        <v>432</v>
      </c>
      <c r="P62" s="156" t="s">
        <v>433</v>
      </c>
      <c r="Q62" s="156" t="s">
        <v>434</v>
      </c>
      <c r="R62" s="161" t="s">
        <v>425</v>
      </c>
      <c r="S62" s="92"/>
    </row>
    <row r="63" spans="1:19" ht="15.75" customHeight="1">
      <c r="A63" s="152"/>
      <c r="B63" s="57"/>
      <c r="C63" s="579" t="s">
        <v>18</v>
      </c>
      <c r="D63" s="161">
        <v>2</v>
      </c>
      <c r="E63" s="156" t="s">
        <v>432</v>
      </c>
      <c r="F63" s="156" t="s">
        <v>432</v>
      </c>
      <c r="G63" s="156" t="s">
        <v>432</v>
      </c>
      <c r="H63" s="156" t="s">
        <v>432</v>
      </c>
      <c r="I63" s="156" t="s">
        <v>425</v>
      </c>
      <c r="J63" s="156" t="s">
        <v>435</v>
      </c>
      <c r="K63" s="156" t="s">
        <v>425</v>
      </c>
      <c r="L63" s="156" t="s">
        <v>432</v>
      </c>
      <c r="M63" s="156" t="s">
        <v>432</v>
      </c>
      <c r="N63" s="156" t="s">
        <v>432</v>
      </c>
      <c r="O63" s="156" t="s">
        <v>433</v>
      </c>
      <c r="P63" s="156" t="s">
        <v>432</v>
      </c>
      <c r="Q63" s="161" t="s">
        <v>425</v>
      </c>
      <c r="R63" s="161" t="s">
        <v>425</v>
      </c>
      <c r="S63" s="92"/>
    </row>
    <row r="64" spans="1:19" ht="15.75" customHeight="1">
      <c r="A64" s="152"/>
      <c r="B64" s="128"/>
      <c r="C64" s="57"/>
      <c r="D64" s="190"/>
      <c r="E64" s="191"/>
      <c r="F64" s="191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5"/>
      <c r="S64" s="92"/>
    </row>
    <row r="65" spans="1:19" ht="15.75" customHeight="1">
      <c r="A65" s="185"/>
      <c r="B65" s="186"/>
      <c r="C65" s="174"/>
      <c r="D65" s="27"/>
      <c r="E65" s="27"/>
      <c r="F65" s="189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8"/>
      <c r="S65" s="92"/>
    </row>
    <row r="66" spans="1:19" ht="15.75" customHeight="1">
      <c r="A66" s="76"/>
      <c r="B66" s="76"/>
      <c r="C66" s="76"/>
      <c r="D66" s="192"/>
      <c r="E66" s="192"/>
      <c r="F66" s="192"/>
      <c r="G66" s="192"/>
      <c r="H66" s="192"/>
      <c r="I66" s="192"/>
      <c r="J66" s="192"/>
      <c r="K66" s="192"/>
      <c r="L66" s="192" t="s">
        <v>201</v>
      </c>
      <c r="M66" s="192"/>
      <c r="N66" s="192"/>
      <c r="O66" s="192"/>
      <c r="P66" s="192"/>
      <c r="Q66" s="192"/>
      <c r="R66" s="24"/>
      <c r="S66" s="33"/>
    </row>
    <row r="67" spans="1:19" ht="14.25">
      <c r="A67" s="33"/>
      <c r="B67" s="33"/>
      <c r="C67" s="3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33"/>
    </row>
    <row r="68" spans="1:19" ht="14.25">
      <c r="A68" s="33"/>
      <c r="B68" s="33"/>
      <c r="C68" s="33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33"/>
    </row>
    <row r="69" spans="1:19" ht="14.25">
      <c r="A69" s="33"/>
      <c r="B69" s="33"/>
      <c r="C69" s="3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33"/>
    </row>
    <row r="70" spans="1:19" ht="14.25">
      <c r="A70" s="33"/>
      <c r="B70" s="33"/>
      <c r="C70" s="33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33"/>
    </row>
    <row r="71" spans="1:19" ht="14.25">
      <c r="A71" s="33"/>
      <c r="B71" s="33"/>
      <c r="C71" s="33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33"/>
    </row>
    <row r="72" spans="1:19" ht="14.25">
      <c r="A72" s="33"/>
      <c r="B72" s="33"/>
      <c r="C72" s="33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33"/>
    </row>
    <row r="73" spans="1:19" ht="14.25">
      <c r="A73" s="33"/>
      <c r="B73" s="33"/>
      <c r="C73" s="33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33"/>
    </row>
    <row r="74" spans="1:19" ht="14.25">
      <c r="A74" s="33"/>
      <c r="B74" s="33"/>
      <c r="C74" s="33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33"/>
    </row>
    <row r="75" spans="1:19" ht="14.25">
      <c r="A75" s="33"/>
      <c r="B75" s="33"/>
      <c r="C75" s="33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33"/>
    </row>
    <row r="76" spans="1:19" ht="14.25">
      <c r="A76" s="33"/>
      <c r="B76" s="33"/>
      <c r="C76" s="33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33"/>
    </row>
    <row r="77" spans="1:19" ht="14.25">
      <c r="A77" s="33"/>
      <c r="B77" s="33"/>
      <c r="C77" s="33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33"/>
    </row>
    <row r="78" spans="1:19" ht="14.25">
      <c r="A78" s="33"/>
      <c r="B78" s="33"/>
      <c r="C78" s="3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33"/>
    </row>
    <row r="79" spans="1:19" ht="14.25">
      <c r="A79" s="33"/>
      <c r="B79" s="33"/>
      <c r="C79" s="3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33"/>
    </row>
    <row r="80" spans="1:19" ht="14.25">
      <c r="A80" s="33"/>
      <c r="B80" s="33"/>
      <c r="C80" s="33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33"/>
    </row>
    <row r="81" spans="1:19" ht="14.25">
      <c r="A81" s="33"/>
      <c r="B81" s="33"/>
      <c r="C81" s="33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33"/>
    </row>
    <row r="82" spans="1:19" ht="14.25">
      <c r="A82" s="33"/>
      <c r="B82" s="33"/>
      <c r="C82" s="33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33"/>
    </row>
    <row r="83" spans="1:19" ht="14.25">
      <c r="A83" s="33"/>
      <c r="B83" s="33"/>
      <c r="C83" s="3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33"/>
    </row>
    <row r="84" spans="1:19" ht="14.25">
      <c r="A84" s="33"/>
      <c r="B84" s="33"/>
      <c r="C84" s="33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33"/>
    </row>
    <row r="85" spans="1:19" ht="14.25">
      <c r="A85" s="33"/>
      <c r="B85" s="33"/>
      <c r="C85" s="3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33"/>
    </row>
    <row r="86" spans="1:19" ht="14.25">
      <c r="A86" s="33"/>
      <c r="B86" s="33"/>
      <c r="C86" s="33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33"/>
    </row>
    <row r="87" spans="1:19" ht="14.25">
      <c r="A87" s="33"/>
      <c r="B87" s="33"/>
      <c r="C87" s="33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33"/>
    </row>
    <row r="88" spans="1:19" ht="14.25">
      <c r="A88" s="33"/>
      <c r="B88" s="33"/>
      <c r="C88" s="33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33"/>
    </row>
    <row r="89" spans="1:19" ht="14.25">
      <c r="A89" s="33"/>
      <c r="B89" s="33"/>
      <c r="C89" s="33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33"/>
    </row>
    <row r="90" spans="1:19" ht="14.25">
      <c r="A90" s="33"/>
      <c r="B90" s="33"/>
      <c r="C90" s="33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33"/>
    </row>
    <row r="91" spans="1:19" ht="14.25">
      <c r="A91" s="33"/>
      <c r="B91" s="33"/>
      <c r="C91" s="33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33"/>
    </row>
    <row r="92" spans="1:19" ht="14.25">
      <c r="A92" s="33"/>
      <c r="B92" s="33"/>
      <c r="C92" s="33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33"/>
    </row>
    <row r="93" spans="1:19" ht="14.25">
      <c r="A93" s="33"/>
      <c r="B93" s="33"/>
      <c r="C93" s="33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33"/>
    </row>
    <row r="94" spans="1:19" ht="14.25">
      <c r="A94" s="33"/>
      <c r="B94" s="33"/>
      <c r="C94" s="33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33"/>
    </row>
    <row r="95" spans="1:19" ht="14.25">
      <c r="A95" s="33"/>
      <c r="B95" s="33"/>
      <c r="C95" s="33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33"/>
    </row>
    <row r="96" spans="1:19" ht="14.25">
      <c r="A96" s="33"/>
      <c r="B96" s="33"/>
      <c r="C96" s="33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33"/>
    </row>
    <row r="97" spans="1:19" ht="14.25">
      <c r="A97" s="33"/>
      <c r="B97" s="33"/>
      <c r="C97" s="33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33"/>
    </row>
    <row r="98" spans="1:19" ht="14.25">
      <c r="A98" s="33"/>
      <c r="B98" s="33"/>
      <c r="C98" s="33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33"/>
    </row>
    <row r="99" spans="1:19" ht="14.25">
      <c r="A99" s="33"/>
      <c r="B99" s="33"/>
      <c r="C99" s="33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33"/>
    </row>
    <row r="100" spans="1:19" ht="14.25">
      <c r="A100" s="33"/>
      <c r="B100" s="33"/>
      <c r="C100" s="33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33"/>
    </row>
    <row r="101" spans="1:19" ht="14.25">
      <c r="A101" s="33"/>
      <c r="B101" s="33"/>
      <c r="C101" s="33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33"/>
    </row>
    <row r="102" spans="1:19" ht="14.25">
      <c r="A102" s="33"/>
      <c r="B102" s="33"/>
      <c r="C102" s="33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33"/>
    </row>
    <row r="103" spans="1:19" ht="14.25">
      <c r="A103" s="33"/>
      <c r="B103" s="33"/>
      <c r="C103" s="33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33"/>
    </row>
    <row r="104" spans="1:19" ht="14.25">
      <c r="A104" s="33"/>
      <c r="B104" s="33"/>
      <c r="C104" s="33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33"/>
    </row>
    <row r="105" spans="1:19" ht="14.25">
      <c r="A105" s="33"/>
      <c r="B105" s="33"/>
      <c r="C105" s="33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33"/>
    </row>
    <row r="106" spans="1:19" ht="14.25">
      <c r="A106" s="33"/>
      <c r="B106" s="33"/>
      <c r="C106" s="33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33"/>
    </row>
    <row r="107" spans="1:19" ht="14.25">
      <c r="A107" s="33"/>
      <c r="B107" s="33"/>
      <c r="C107" s="33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33"/>
    </row>
    <row r="108" spans="1:19" ht="14.25">
      <c r="A108" s="33"/>
      <c r="B108" s="33"/>
      <c r="C108" s="33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33"/>
    </row>
    <row r="109" spans="1:19" ht="14.25">
      <c r="A109" s="33"/>
      <c r="B109" s="33"/>
      <c r="C109" s="33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33"/>
    </row>
    <row r="110" spans="1:19" ht="14.25">
      <c r="A110" s="33"/>
      <c r="B110" s="33"/>
      <c r="C110" s="33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33"/>
    </row>
    <row r="111" spans="1:19" ht="14.25">
      <c r="A111" s="33"/>
      <c r="B111" s="33"/>
      <c r="C111" s="33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33"/>
    </row>
    <row r="112" spans="1:19" ht="14.25">
      <c r="A112" s="33"/>
      <c r="B112" s="33"/>
      <c r="C112" s="33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33"/>
    </row>
    <row r="113" spans="1:19" ht="14.25">
      <c r="A113" s="33"/>
      <c r="B113" s="33"/>
      <c r="C113" s="33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33"/>
    </row>
    <row r="114" spans="1:19" ht="14.25">
      <c r="A114" s="33"/>
      <c r="B114" s="33"/>
      <c r="C114" s="33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33"/>
    </row>
    <row r="115" spans="1:19" ht="14.25">
      <c r="A115" s="33"/>
      <c r="B115" s="33"/>
      <c r="C115" s="33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33"/>
    </row>
    <row r="116" spans="1:19" ht="14.25">
      <c r="A116" s="33"/>
      <c r="B116" s="33"/>
      <c r="C116" s="33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33"/>
    </row>
    <row r="117" spans="1:19" ht="14.25">
      <c r="A117" s="33"/>
      <c r="B117" s="33"/>
      <c r="C117" s="33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33"/>
    </row>
    <row r="118" spans="1:19" ht="14.25">
      <c r="A118" s="33"/>
      <c r="B118" s="33"/>
      <c r="C118" s="33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33"/>
    </row>
    <row r="119" spans="1:19" ht="14.25">
      <c r="A119" s="33"/>
      <c r="B119" s="33"/>
      <c r="C119" s="33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33"/>
    </row>
    <row r="120" spans="1:19" ht="14.25">
      <c r="A120" s="33"/>
      <c r="B120" s="33"/>
      <c r="C120" s="33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33"/>
    </row>
    <row r="121" spans="1:19" ht="14.25">
      <c r="A121" s="33"/>
      <c r="B121" s="33"/>
      <c r="C121" s="33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33"/>
    </row>
    <row r="122" spans="1:19" ht="14.25">
      <c r="A122" s="33"/>
      <c r="B122" s="33"/>
      <c r="C122" s="33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33"/>
    </row>
    <row r="123" spans="1:19" ht="14.25">
      <c r="A123" s="33"/>
      <c r="B123" s="33"/>
      <c r="C123" s="33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33"/>
    </row>
    <row r="124" spans="1:19" ht="14.25">
      <c r="A124" s="33"/>
      <c r="B124" s="33"/>
      <c r="C124" s="33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33"/>
    </row>
    <row r="125" spans="1:19" ht="14.25">
      <c r="A125" s="33"/>
      <c r="B125" s="33"/>
      <c r="C125" s="33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33"/>
    </row>
    <row r="126" spans="1:19" ht="14.25">
      <c r="A126" s="33"/>
      <c r="B126" s="33"/>
      <c r="C126" s="33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33"/>
    </row>
    <row r="127" spans="1:19" ht="14.25">
      <c r="A127" s="33"/>
      <c r="B127" s="33"/>
      <c r="C127" s="33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33"/>
    </row>
    <row r="128" spans="1:19" ht="14.25">
      <c r="A128" s="33"/>
      <c r="B128" s="33"/>
      <c r="C128" s="33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33"/>
    </row>
    <row r="129" spans="1:19" ht="14.25">
      <c r="A129" s="33"/>
      <c r="B129" s="33"/>
      <c r="C129" s="33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33"/>
    </row>
    <row r="130" spans="1:19" ht="14.25">
      <c r="A130" s="33"/>
      <c r="B130" s="33"/>
      <c r="C130" s="33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33"/>
    </row>
    <row r="131" spans="1:19" ht="14.25">
      <c r="A131" s="33"/>
      <c r="B131" s="33"/>
      <c r="C131" s="33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33"/>
    </row>
    <row r="132" spans="1:19" ht="14.25">
      <c r="A132" s="33"/>
      <c r="B132" s="33"/>
      <c r="C132" s="33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33"/>
    </row>
    <row r="133" spans="1:19" ht="14.25">
      <c r="A133" s="33"/>
      <c r="B133" s="33"/>
      <c r="C133" s="33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33"/>
    </row>
    <row r="134" spans="1:19" ht="14.25">
      <c r="A134" s="33"/>
      <c r="B134" s="33"/>
      <c r="C134" s="33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33"/>
    </row>
    <row r="135" spans="1:19" ht="14.25">
      <c r="A135" s="33"/>
      <c r="B135" s="33"/>
      <c r="C135" s="33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33"/>
    </row>
    <row r="136" spans="1:19" ht="14.25">
      <c r="A136" s="33"/>
      <c r="B136" s="33"/>
      <c r="C136" s="33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33"/>
    </row>
    <row r="137" spans="1:19" ht="14.25">
      <c r="A137" s="33"/>
      <c r="B137" s="33"/>
      <c r="C137" s="33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33"/>
    </row>
    <row r="138" spans="1:19" ht="14.25">
      <c r="A138" s="33"/>
      <c r="B138" s="33"/>
      <c r="C138" s="33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33"/>
    </row>
    <row r="139" spans="1:19" ht="14.25">
      <c r="A139" s="33"/>
      <c r="B139" s="33"/>
      <c r="C139" s="33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33"/>
    </row>
    <row r="140" spans="1:19" ht="14.25">
      <c r="A140" s="33"/>
      <c r="B140" s="33"/>
      <c r="C140" s="33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33"/>
    </row>
    <row r="141" spans="1:19" ht="14.25">
      <c r="A141" s="33"/>
      <c r="B141" s="33"/>
      <c r="C141" s="33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33"/>
    </row>
    <row r="142" spans="1:19" ht="14.25">
      <c r="A142" s="33"/>
      <c r="B142" s="33"/>
      <c r="C142" s="33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33"/>
    </row>
    <row r="143" spans="1:19" ht="14.25">
      <c r="A143" s="33"/>
      <c r="B143" s="33"/>
      <c r="C143" s="33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33"/>
    </row>
    <row r="144" spans="1:19" ht="14.25">
      <c r="A144" s="33"/>
      <c r="B144" s="33"/>
      <c r="C144" s="33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33"/>
    </row>
    <row r="145" spans="1:19" ht="14.25">
      <c r="A145" s="33"/>
      <c r="B145" s="33"/>
      <c r="C145" s="33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33"/>
    </row>
    <row r="146" spans="1:19" ht="14.25">
      <c r="A146" s="33"/>
      <c r="B146" s="33"/>
      <c r="C146" s="33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33"/>
    </row>
    <row r="147" spans="1:19" ht="14.25">
      <c r="A147" s="33"/>
      <c r="B147" s="33"/>
      <c r="C147" s="33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33"/>
    </row>
    <row r="148" spans="1:19" ht="14.25">
      <c r="A148" s="33"/>
      <c r="B148" s="33"/>
      <c r="C148" s="33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33"/>
    </row>
    <row r="149" spans="1:19" ht="14.25">
      <c r="A149" s="33"/>
      <c r="B149" s="33"/>
      <c r="C149" s="33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33"/>
    </row>
    <row r="150" spans="1:19" ht="14.25">
      <c r="A150" s="33"/>
      <c r="B150" s="33"/>
      <c r="C150" s="33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33"/>
    </row>
    <row r="151" spans="1:19" ht="14.25">
      <c r="A151" s="33"/>
      <c r="B151" s="33"/>
      <c r="C151" s="33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33"/>
    </row>
    <row r="152" spans="1:19" ht="14.25">
      <c r="A152" s="33"/>
      <c r="B152" s="33"/>
      <c r="C152" s="33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33"/>
    </row>
    <row r="153" spans="1:19" ht="14.25">
      <c r="A153" s="33"/>
      <c r="B153" s="33"/>
      <c r="C153" s="33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33"/>
    </row>
    <row r="154" spans="1:19" ht="14.25">
      <c r="A154" s="33"/>
      <c r="B154" s="33"/>
      <c r="C154" s="33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33"/>
    </row>
    <row r="155" spans="1:19" ht="14.25">
      <c r="A155" s="33"/>
      <c r="B155" s="33"/>
      <c r="C155" s="33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33"/>
    </row>
    <row r="156" spans="1:19" ht="14.25">
      <c r="A156" s="33"/>
      <c r="B156" s="33"/>
      <c r="C156" s="33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33"/>
    </row>
    <row r="157" spans="1:19" ht="14.25">
      <c r="A157" s="33"/>
      <c r="B157" s="33"/>
      <c r="C157" s="33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33"/>
    </row>
    <row r="158" spans="1:19" ht="14.25">
      <c r="A158" s="33"/>
      <c r="B158" s="33"/>
      <c r="C158" s="33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33"/>
    </row>
    <row r="159" spans="1:19" ht="14.25">
      <c r="A159" s="33"/>
      <c r="B159" s="33"/>
      <c r="C159" s="33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33"/>
    </row>
    <row r="160" spans="1:19" ht="14.25">
      <c r="A160" s="33"/>
      <c r="B160" s="33"/>
      <c r="C160" s="33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33"/>
    </row>
    <row r="161" spans="1:19" ht="14.25">
      <c r="A161" s="33"/>
      <c r="B161" s="33"/>
      <c r="C161" s="33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33"/>
    </row>
    <row r="162" spans="1:19" ht="14.25">
      <c r="A162" s="33"/>
      <c r="B162" s="33"/>
      <c r="C162" s="33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33"/>
    </row>
    <row r="163" spans="1:19" ht="14.25">
      <c r="A163" s="33"/>
      <c r="B163" s="33"/>
      <c r="C163" s="33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33"/>
    </row>
    <row r="164" spans="1:19" ht="14.25">
      <c r="A164" s="33"/>
      <c r="B164" s="33"/>
      <c r="C164" s="33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33"/>
    </row>
    <row r="165" spans="1:19" ht="14.25">
      <c r="A165" s="33"/>
      <c r="B165" s="33"/>
      <c r="C165" s="33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33"/>
    </row>
    <row r="166" spans="1:19" ht="14.25">
      <c r="A166" s="33"/>
      <c r="B166" s="33"/>
      <c r="C166" s="33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33"/>
    </row>
    <row r="167" spans="1:19" ht="14.25">
      <c r="A167" s="33"/>
      <c r="B167" s="33"/>
      <c r="C167" s="33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33"/>
    </row>
    <row r="168" spans="1:19" ht="14.25">
      <c r="A168" s="33"/>
      <c r="B168" s="33"/>
      <c r="C168" s="33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33"/>
    </row>
    <row r="169" spans="1:19" ht="14.25">
      <c r="A169" s="33"/>
      <c r="B169" s="33"/>
      <c r="C169" s="33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33"/>
    </row>
    <row r="170" spans="1:19" ht="14.25">
      <c r="A170" s="33"/>
      <c r="B170" s="33"/>
      <c r="C170" s="33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33"/>
    </row>
    <row r="171" spans="1:19" ht="14.25">
      <c r="A171" s="33"/>
      <c r="B171" s="33"/>
      <c r="C171" s="33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33"/>
    </row>
    <row r="172" spans="1:19" ht="14.25">
      <c r="A172" s="33"/>
      <c r="B172" s="33"/>
      <c r="C172" s="33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33"/>
    </row>
    <row r="173" spans="1:19" ht="14.25">
      <c r="A173" s="33"/>
      <c r="B173" s="33"/>
      <c r="C173" s="33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33"/>
    </row>
    <row r="174" spans="1:19" ht="14.25">
      <c r="A174" s="33"/>
      <c r="B174" s="33"/>
      <c r="C174" s="33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33"/>
    </row>
    <row r="175" spans="1:19" ht="14.25">
      <c r="A175" s="33"/>
      <c r="B175" s="33"/>
      <c r="C175" s="33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33"/>
    </row>
    <row r="176" spans="1:19" ht="14.25">
      <c r="A176" s="33"/>
      <c r="B176" s="33"/>
      <c r="C176" s="33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33"/>
    </row>
    <row r="177" spans="1:19" ht="14.25">
      <c r="A177" s="33"/>
      <c r="B177" s="33"/>
      <c r="C177" s="33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33"/>
    </row>
    <row r="178" spans="1:19" ht="14.25">
      <c r="A178" s="33"/>
      <c r="B178" s="33"/>
      <c r="C178" s="33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33"/>
    </row>
    <row r="179" spans="1:19" ht="14.25">
      <c r="A179" s="33"/>
      <c r="B179" s="33"/>
      <c r="C179" s="33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33"/>
    </row>
    <row r="180" spans="1:19" ht="14.25">
      <c r="A180" s="33"/>
      <c r="B180" s="33"/>
      <c r="C180" s="33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33"/>
    </row>
    <row r="181" spans="1:19" ht="14.25">
      <c r="A181" s="33"/>
      <c r="B181" s="33"/>
      <c r="C181" s="33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33"/>
    </row>
    <row r="182" spans="1:19" ht="14.25">
      <c r="A182" s="33"/>
      <c r="B182" s="33"/>
      <c r="C182" s="33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33"/>
    </row>
    <row r="183" spans="1:19" ht="14.25">
      <c r="A183" s="33"/>
      <c r="B183" s="33"/>
      <c r="C183" s="33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33"/>
    </row>
    <row r="184" spans="1:19" ht="14.25">
      <c r="A184" s="33"/>
      <c r="B184" s="33"/>
      <c r="C184" s="33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33"/>
    </row>
    <row r="185" spans="1:19" ht="14.25">
      <c r="A185" s="33"/>
      <c r="B185" s="33"/>
      <c r="C185" s="33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33"/>
    </row>
    <row r="186" spans="1:19" ht="14.25">
      <c r="A186" s="33"/>
      <c r="B186" s="33"/>
      <c r="C186" s="33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33"/>
    </row>
    <row r="187" spans="1:19" ht="14.25">
      <c r="A187" s="33"/>
      <c r="B187" s="33"/>
      <c r="C187" s="33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33"/>
    </row>
    <row r="188" spans="1:19" ht="14.25">
      <c r="A188" s="33"/>
      <c r="B188" s="33"/>
      <c r="C188" s="33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33"/>
    </row>
    <row r="189" spans="1:19" ht="14.25">
      <c r="A189" s="33"/>
      <c r="B189" s="33"/>
      <c r="C189" s="33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33"/>
    </row>
    <row r="190" spans="1:19" ht="14.25">
      <c r="A190" s="33"/>
      <c r="B190" s="33"/>
      <c r="C190" s="33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33"/>
    </row>
    <row r="191" spans="1:19" ht="14.25">
      <c r="A191" s="33"/>
      <c r="B191" s="33"/>
      <c r="C191" s="33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33"/>
    </row>
    <row r="192" spans="1:19" ht="14.25">
      <c r="A192" s="33"/>
      <c r="B192" s="33"/>
      <c r="C192" s="33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33"/>
    </row>
    <row r="193" spans="1:19" ht="14.25">
      <c r="A193" s="33"/>
      <c r="B193" s="33"/>
      <c r="C193" s="33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33"/>
    </row>
    <row r="194" spans="1:19" ht="14.25">
      <c r="A194" s="33"/>
      <c r="B194" s="33"/>
      <c r="C194" s="33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33"/>
    </row>
    <row r="195" spans="1:19" ht="14.25">
      <c r="A195" s="33"/>
      <c r="B195" s="33"/>
      <c r="C195" s="33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33"/>
    </row>
    <row r="196" spans="1:19" ht="14.25">
      <c r="A196" s="33"/>
      <c r="B196" s="33"/>
      <c r="C196" s="33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33"/>
    </row>
    <row r="197" spans="1:19" ht="14.25">
      <c r="A197" s="33"/>
      <c r="B197" s="33"/>
      <c r="C197" s="33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33"/>
    </row>
    <row r="198" spans="1:19" ht="14.25">
      <c r="A198" s="33"/>
      <c r="B198" s="33"/>
      <c r="C198" s="33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33"/>
    </row>
    <row r="199" spans="1:19" ht="14.25">
      <c r="A199" s="33"/>
      <c r="B199" s="33"/>
      <c r="C199" s="33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33"/>
    </row>
    <row r="200" spans="1:19" ht="14.25">
      <c r="A200" s="33"/>
      <c r="B200" s="33"/>
      <c r="C200" s="33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33"/>
    </row>
    <row r="201" spans="1:19" ht="14.25">
      <c r="A201" s="33"/>
      <c r="B201" s="33"/>
      <c r="C201" s="33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33"/>
    </row>
    <row r="202" spans="1:19" ht="14.25">
      <c r="A202" s="33"/>
      <c r="B202" s="33"/>
      <c r="C202" s="33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33"/>
    </row>
    <row r="203" spans="1:19" ht="14.25">
      <c r="A203" s="33"/>
      <c r="B203" s="33"/>
      <c r="C203" s="33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33"/>
    </row>
    <row r="204" spans="1:19" ht="14.25">
      <c r="A204" s="33"/>
      <c r="B204" s="33"/>
      <c r="C204" s="33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33"/>
    </row>
    <row r="205" spans="1:19" ht="14.25">
      <c r="A205" s="33"/>
      <c r="B205" s="33"/>
      <c r="C205" s="33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33"/>
    </row>
    <row r="206" spans="1:19" ht="14.25">
      <c r="A206" s="33"/>
      <c r="B206" s="33"/>
      <c r="C206" s="33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33"/>
    </row>
    <row r="207" spans="1:19" ht="14.25">
      <c r="A207" s="33"/>
      <c r="B207" s="33"/>
      <c r="C207" s="33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33"/>
    </row>
    <row r="208" spans="1:19" ht="14.25">
      <c r="A208" s="33"/>
      <c r="B208" s="33"/>
      <c r="C208" s="33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33"/>
    </row>
    <row r="209" spans="1:19" ht="14.25">
      <c r="A209" s="33"/>
      <c r="B209" s="33"/>
      <c r="C209" s="33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33"/>
    </row>
    <row r="210" spans="1:19" ht="14.25">
      <c r="A210" s="33"/>
      <c r="B210" s="33"/>
      <c r="C210" s="33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33"/>
    </row>
    <row r="211" spans="1:19" ht="14.25">
      <c r="A211" s="33"/>
      <c r="B211" s="33"/>
      <c r="C211" s="33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33"/>
    </row>
    <row r="212" spans="1:19" ht="14.25">
      <c r="A212" s="33"/>
      <c r="B212" s="33"/>
      <c r="C212" s="33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33"/>
    </row>
    <row r="213" spans="1:19" ht="14.25">
      <c r="A213" s="33"/>
      <c r="B213" s="33"/>
      <c r="C213" s="33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33"/>
    </row>
    <row r="214" spans="1:19" ht="14.25">
      <c r="A214" s="33"/>
      <c r="B214" s="33"/>
      <c r="C214" s="33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33"/>
    </row>
    <row r="215" spans="1:19" ht="14.25">
      <c r="A215" s="33"/>
      <c r="B215" s="33"/>
      <c r="C215" s="33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33"/>
    </row>
    <row r="216" spans="1:19" ht="14.25">
      <c r="A216" s="33"/>
      <c r="B216" s="33"/>
      <c r="C216" s="33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33"/>
    </row>
    <row r="217" spans="1:19" ht="14.25">
      <c r="A217" s="33"/>
      <c r="B217" s="33"/>
      <c r="C217" s="33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33"/>
    </row>
    <row r="218" spans="1:19" ht="14.25">
      <c r="A218" s="33"/>
      <c r="B218" s="33"/>
      <c r="C218" s="33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33"/>
    </row>
    <row r="219" spans="1:19" ht="14.25">
      <c r="A219" s="33"/>
      <c r="B219" s="33"/>
      <c r="C219" s="33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33"/>
    </row>
    <row r="220" spans="1:19" ht="14.25">
      <c r="A220" s="33"/>
      <c r="B220" s="33"/>
      <c r="C220" s="33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33"/>
    </row>
    <row r="221" spans="1:19" ht="14.25">
      <c r="A221" s="33"/>
      <c r="B221" s="33"/>
      <c r="C221" s="33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33"/>
    </row>
    <row r="222" spans="1:19" ht="14.25">
      <c r="A222" s="33"/>
      <c r="B222" s="33"/>
      <c r="C222" s="33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33"/>
    </row>
    <row r="223" spans="1:19" ht="14.25">
      <c r="A223" s="33"/>
      <c r="B223" s="33"/>
      <c r="C223" s="33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33"/>
    </row>
    <row r="224" spans="1:19" ht="14.25">
      <c r="A224" s="33"/>
      <c r="B224" s="33"/>
      <c r="C224" s="33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33"/>
    </row>
    <row r="225" spans="1:19" ht="14.25">
      <c r="A225" s="33"/>
      <c r="B225" s="33"/>
      <c r="C225" s="33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33"/>
    </row>
    <row r="226" spans="1:19" ht="14.25">
      <c r="A226" s="33"/>
      <c r="B226" s="33"/>
      <c r="C226" s="33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33"/>
    </row>
    <row r="227" spans="1:19" ht="14.25">
      <c r="A227" s="33"/>
      <c r="B227" s="33"/>
      <c r="C227" s="33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33"/>
    </row>
    <row r="228" spans="1:19" ht="14.25">
      <c r="A228" s="33"/>
      <c r="B228" s="33"/>
      <c r="C228" s="33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33"/>
    </row>
    <row r="229" spans="1:19" ht="14.25">
      <c r="A229" s="33"/>
      <c r="B229" s="33"/>
      <c r="C229" s="33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33"/>
    </row>
    <row r="230" spans="1:19" ht="14.25">
      <c r="A230" s="33"/>
      <c r="B230" s="33"/>
      <c r="C230" s="33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33"/>
    </row>
    <row r="231" spans="1:19" ht="14.25">
      <c r="A231" s="33"/>
      <c r="B231" s="33"/>
      <c r="C231" s="33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33"/>
    </row>
    <row r="232" spans="1:19" ht="14.25">
      <c r="A232" s="33"/>
      <c r="B232" s="33"/>
      <c r="C232" s="33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33"/>
    </row>
    <row r="233" spans="1:19" ht="14.25">
      <c r="A233" s="33"/>
      <c r="B233" s="33"/>
      <c r="C233" s="33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33"/>
    </row>
    <row r="234" spans="1:19" ht="14.25">
      <c r="A234" s="33"/>
      <c r="B234" s="33"/>
      <c r="C234" s="33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33"/>
    </row>
    <row r="235" spans="1:19" ht="14.25">
      <c r="A235" s="33"/>
      <c r="B235" s="33"/>
      <c r="C235" s="33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33"/>
    </row>
    <row r="236" spans="1:19" ht="14.25">
      <c r="A236" s="33"/>
      <c r="B236" s="33"/>
      <c r="C236" s="33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33"/>
    </row>
    <row r="237" spans="1:19" ht="14.25">
      <c r="A237" s="33"/>
      <c r="B237" s="33"/>
      <c r="C237" s="33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33"/>
    </row>
    <row r="238" spans="1:19" ht="14.25">
      <c r="A238" s="33"/>
      <c r="B238" s="33"/>
      <c r="C238" s="33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33"/>
    </row>
    <row r="239" spans="1:19" ht="14.25">
      <c r="A239" s="33"/>
      <c r="B239" s="33"/>
      <c r="C239" s="33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33"/>
    </row>
    <row r="240" spans="1:19" ht="14.25">
      <c r="A240" s="33"/>
      <c r="B240" s="33"/>
      <c r="C240" s="33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33"/>
    </row>
    <row r="241" spans="1:19" ht="14.25">
      <c r="A241" s="33"/>
      <c r="B241" s="33"/>
      <c r="C241" s="33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33"/>
    </row>
    <row r="242" spans="1:19" ht="14.25">
      <c r="A242" s="33"/>
      <c r="B242" s="33"/>
      <c r="C242" s="33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33"/>
    </row>
    <row r="243" spans="1:19" ht="14.25">
      <c r="A243" s="33"/>
      <c r="B243" s="33"/>
      <c r="C243" s="33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33"/>
    </row>
    <row r="244" spans="1:19" ht="14.25">
      <c r="A244" s="33"/>
      <c r="B244" s="33"/>
      <c r="C244" s="33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33"/>
    </row>
    <row r="245" spans="1:19" ht="14.25">
      <c r="A245" s="33"/>
      <c r="B245" s="33"/>
      <c r="C245" s="33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33"/>
    </row>
    <row r="246" spans="1:19" ht="14.25">
      <c r="A246" s="33"/>
      <c r="B246" s="33"/>
      <c r="C246" s="33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33"/>
    </row>
    <row r="247" spans="1:19" ht="14.25">
      <c r="A247" s="33"/>
      <c r="B247" s="33"/>
      <c r="C247" s="33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33"/>
    </row>
    <row r="248" spans="1:19" ht="14.25">
      <c r="A248" s="33"/>
      <c r="B248" s="33"/>
      <c r="C248" s="33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33"/>
    </row>
    <row r="249" spans="1:19" ht="14.2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</row>
    <row r="250" spans="1:19" ht="14.2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</row>
    <row r="251" spans="1:19" ht="14.2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</row>
    <row r="252" spans="1:19" ht="14.2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</row>
    <row r="253" spans="1:19" ht="14.2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</row>
    <row r="254" spans="1:19" ht="14.2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</row>
    <row r="255" spans="1:19" ht="14.2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</row>
    <row r="256" spans="1:19" ht="14.2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</row>
    <row r="257" spans="1:19" ht="14.2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</row>
    <row r="258" spans="1:19" ht="14.2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</row>
    <row r="259" spans="1:19" ht="14.2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</row>
    <row r="260" spans="1:19" ht="14.2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</row>
  </sheetData>
  <sheetProtection/>
  <mergeCells count="34">
    <mergeCell ref="A39:B40"/>
    <mergeCell ref="A46:B47"/>
    <mergeCell ref="A53:B54"/>
    <mergeCell ref="A60:B61"/>
    <mergeCell ref="A3:R3"/>
    <mergeCell ref="A11:B12"/>
    <mergeCell ref="A18:B19"/>
    <mergeCell ref="A25:B26"/>
    <mergeCell ref="A32:B33"/>
    <mergeCell ref="R6:R8"/>
    <mergeCell ref="C6:C8"/>
    <mergeCell ref="A23:B23"/>
    <mergeCell ref="A29:B29"/>
    <mergeCell ref="A14:B14"/>
    <mergeCell ref="A15:B15"/>
    <mergeCell ref="A16:B16"/>
    <mergeCell ref="A20:B20"/>
    <mergeCell ref="A52:B52"/>
    <mergeCell ref="A17:B17"/>
    <mergeCell ref="A10:B10"/>
    <mergeCell ref="A13:B13"/>
    <mergeCell ref="O7:O8"/>
    <mergeCell ref="F7:H7"/>
    <mergeCell ref="I7:K7"/>
    <mergeCell ref="N7:N8"/>
    <mergeCell ref="P7:P8"/>
    <mergeCell ref="Q7:Q8"/>
    <mergeCell ref="A9:B9"/>
    <mergeCell ref="A6:B8"/>
    <mergeCell ref="E6:K6"/>
    <mergeCell ref="L6:L8"/>
    <mergeCell ref="M6:M8"/>
    <mergeCell ref="N6:Q6"/>
    <mergeCell ref="E7:E8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72" r:id="rId1"/>
  <rowBreaks count="1" manualBreakCount="1">
    <brk id="6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6"/>
  <sheetViews>
    <sheetView zoomScale="75" zoomScaleNormal="75" zoomScaleSheetLayoutView="75" zoomScalePageLayoutView="0" workbookViewId="0" topLeftCell="A11">
      <selection activeCell="A13" sqref="B13"/>
    </sheetView>
  </sheetViews>
  <sheetFormatPr defaultColWidth="10.59765625" defaultRowHeight="15"/>
  <cols>
    <col min="1" max="1" width="33.19921875" style="4" customWidth="1"/>
    <col min="2" max="2" width="15.09765625" style="4" customWidth="1"/>
    <col min="3" max="3" width="15.8984375" style="4" customWidth="1"/>
    <col min="4" max="4" width="13.09765625" style="4" customWidth="1"/>
    <col min="5" max="5" width="13.3984375" style="4" customWidth="1"/>
    <col min="6" max="6" width="11.5" style="4" customWidth="1"/>
    <col min="7" max="7" width="11.3984375" style="4" customWidth="1"/>
    <col min="8" max="9" width="10.59765625" style="4" customWidth="1"/>
    <col min="10" max="10" width="13.09765625" style="4" customWidth="1"/>
    <col min="11" max="11" width="10.3984375" style="4" bestFit="1" customWidth="1"/>
    <col min="12" max="12" width="15.5" style="4" customWidth="1"/>
    <col min="13" max="13" width="12.5" style="4" customWidth="1"/>
    <col min="14" max="14" width="12.59765625" style="4" customWidth="1"/>
    <col min="15" max="15" width="17.19921875" style="4" customWidth="1"/>
    <col min="16" max="18" width="12.59765625" style="4" customWidth="1"/>
    <col min="19" max="19" width="10.09765625" style="4" customWidth="1"/>
    <col min="20" max="21" width="14.09765625" style="4" customWidth="1"/>
    <col min="22" max="16384" width="10.59765625" style="4" customWidth="1"/>
  </cols>
  <sheetData>
    <row r="1" spans="1:21" s="7" customFormat="1" ht="15" customHeight="1">
      <c r="A1" s="82" t="s">
        <v>436</v>
      </c>
      <c r="B1" s="32"/>
      <c r="C1" s="77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6" t="s">
        <v>307</v>
      </c>
      <c r="P1" s="32"/>
      <c r="Q1" s="32"/>
      <c r="R1" s="6"/>
      <c r="S1" s="32"/>
      <c r="T1" s="32"/>
      <c r="U1" s="32"/>
    </row>
    <row r="2" spans="1:21" s="7" customFormat="1" ht="15" customHeight="1">
      <c r="A2" s="82"/>
      <c r="B2" s="32"/>
      <c r="C2" s="77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6"/>
      <c r="P2" s="32"/>
      <c r="Q2" s="32"/>
      <c r="R2" s="6"/>
      <c r="S2" s="32"/>
      <c r="T2" s="32"/>
      <c r="U2" s="32"/>
    </row>
    <row r="3" spans="1:21" ht="15" customHeight="1">
      <c r="A3" s="407"/>
      <c r="B3" s="407"/>
      <c r="C3" s="407"/>
      <c r="D3" s="407"/>
      <c r="E3" s="407"/>
      <c r="F3" s="407"/>
      <c r="G3" s="10"/>
      <c r="H3" s="11"/>
      <c r="I3" s="11"/>
      <c r="J3" s="33"/>
      <c r="K3" s="33"/>
      <c r="L3" s="33"/>
      <c r="M3" s="33"/>
      <c r="N3" s="33"/>
      <c r="O3" s="33"/>
      <c r="P3" s="33"/>
      <c r="Q3" s="33"/>
      <c r="R3" s="33"/>
      <c r="S3" s="10"/>
      <c r="T3" s="11"/>
      <c r="U3" s="11"/>
    </row>
    <row r="4" spans="1:21" ht="15" customHeight="1">
      <c r="A4" s="293" t="s">
        <v>519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33"/>
      <c r="P4" s="33"/>
      <c r="Q4" s="33"/>
      <c r="R4" s="33"/>
      <c r="S4" s="62"/>
      <c r="T4" s="33"/>
      <c r="U4" s="33"/>
    </row>
    <row r="5" spans="1:21" ht="15" customHeight="1">
      <c r="A5" s="294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33"/>
      <c r="O5" s="33"/>
      <c r="P5" s="33"/>
      <c r="Q5" s="33"/>
      <c r="R5" s="33"/>
      <c r="S5" s="62"/>
      <c r="T5" s="33"/>
      <c r="U5" s="33"/>
    </row>
    <row r="6" spans="1:21" ht="15" customHeight="1" thickBot="1">
      <c r="A6" s="33"/>
      <c r="B6" s="193"/>
      <c r="C6" s="193"/>
      <c r="D6" s="33"/>
      <c r="E6" s="33"/>
      <c r="F6" s="33"/>
      <c r="G6" s="33"/>
      <c r="H6" s="33"/>
      <c r="I6" s="33"/>
      <c r="J6" s="92"/>
      <c r="K6" s="92"/>
      <c r="L6" s="92"/>
      <c r="M6" s="92"/>
      <c r="N6" s="249" t="s">
        <v>280</v>
      </c>
      <c r="O6" s="33"/>
      <c r="P6" s="33"/>
      <c r="Q6" s="33"/>
      <c r="R6" s="194"/>
      <c r="S6" s="33"/>
      <c r="T6" s="33"/>
      <c r="U6" s="33"/>
    </row>
    <row r="7" spans="1:21" ht="15" customHeight="1" thickTop="1">
      <c r="A7" s="422" t="s">
        <v>25</v>
      </c>
      <c r="B7" s="195"/>
      <c r="C7" s="195"/>
      <c r="D7" s="448" t="s">
        <v>523</v>
      </c>
      <c r="E7" s="408" t="s">
        <v>520</v>
      </c>
      <c r="F7" s="408" t="s">
        <v>521</v>
      </c>
      <c r="G7" s="587" t="s">
        <v>522</v>
      </c>
      <c r="H7" s="452" t="s">
        <v>118</v>
      </c>
      <c r="I7" s="455" t="s">
        <v>281</v>
      </c>
      <c r="J7" s="456"/>
      <c r="K7" s="456"/>
      <c r="L7" s="456"/>
      <c r="M7" s="456"/>
      <c r="N7" s="456"/>
      <c r="O7" s="33"/>
      <c r="P7" s="33"/>
      <c r="Q7" s="33"/>
      <c r="R7" s="33"/>
      <c r="S7" s="33"/>
      <c r="T7" s="33"/>
      <c r="U7" s="33"/>
    </row>
    <row r="8" spans="1:21" ht="15" customHeight="1">
      <c r="A8" s="294"/>
      <c r="B8" s="61" t="s">
        <v>26</v>
      </c>
      <c r="C8" s="61" t="s">
        <v>27</v>
      </c>
      <c r="D8" s="449"/>
      <c r="E8" s="264"/>
      <c r="F8" s="264"/>
      <c r="G8" s="264"/>
      <c r="H8" s="453"/>
      <c r="I8" s="463" t="s">
        <v>38</v>
      </c>
      <c r="J8" s="457" t="s">
        <v>253</v>
      </c>
      <c r="K8" s="457" t="s">
        <v>254</v>
      </c>
      <c r="L8" s="457" t="s">
        <v>255</v>
      </c>
      <c r="M8" s="457" t="s">
        <v>256</v>
      </c>
      <c r="N8" s="461" t="s">
        <v>37</v>
      </c>
      <c r="O8" s="33"/>
      <c r="P8" s="33"/>
      <c r="Q8" s="33"/>
      <c r="R8" s="33"/>
      <c r="S8" s="33"/>
      <c r="T8" s="33"/>
      <c r="U8" s="33"/>
    </row>
    <row r="9" spans="1:21" ht="15" customHeight="1">
      <c r="A9" s="294"/>
      <c r="B9" s="196"/>
      <c r="C9" s="197"/>
      <c r="D9" s="450"/>
      <c r="E9" s="451"/>
      <c r="F9" s="451"/>
      <c r="G9" s="451"/>
      <c r="H9" s="454"/>
      <c r="I9" s="464"/>
      <c r="J9" s="458"/>
      <c r="K9" s="458"/>
      <c r="L9" s="458"/>
      <c r="M9" s="458"/>
      <c r="N9" s="462"/>
      <c r="O9" s="33"/>
      <c r="P9" s="12"/>
      <c r="Q9" s="12"/>
      <c r="R9" s="33"/>
      <c r="S9" s="33"/>
      <c r="T9" s="33"/>
      <c r="U9" s="33"/>
    </row>
    <row r="10" spans="1:21" ht="15" customHeight="1">
      <c r="A10" s="17" t="s">
        <v>493</v>
      </c>
      <c r="B10" s="584">
        <f>SUM(B12:B32)</f>
        <v>571</v>
      </c>
      <c r="C10" s="583">
        <v>56350</v>
      </c>
      <c r="D10" s="583">
        <v>81606252</v>
      </c>
      <c r="E10" s="583">
        <v>9397420</v>
      </c>
      <c r="F10" s="583">
        <v>2906088</v>
      </c>
      <c r="G10" s="583">
        <v>3361915</v>
      </c>
      <c r="H10" s="583">
        <f>SUM(H12:H32)</f>
        <v>53</v>
      </c>
      <c r="I10" s="583">
        <f>SUM(J10:N10)</f>
        <v>387909</v>
      </c>
      <c r="J10" s="583">
        <f>SUM(J12:J32)</f>
        <v>16247</v>
      </c>
      <c r="K10" s="583">
        <v>91773</v>
      </c>
      <c r="L10" s="583">
        <v>275390</v>
      </c>
      <c r="M10" s="583">
        <f>SUM(M12:M32)</f>
        <v>2186</v>
      </c>
      <c r="N10" s="583">
        <f>SUM(N12:N32)</f>
        <v>2313</v>
      </c>
      <c r="O10" s="33"/>
      <c r="P10" s="198"/>
      <c r="Q10" s="198"/>
      <c r="R10" s="33"/>
      <c r="S10" s="33"/>
      <c r="T10" s="33"/>
      <c r="U10" s="33"/>
    </row>
    <row r="11" spans="1:21" ht="15" customHeight="1">
      <c r="A11" s="128"/>
      <c r="B11" s="95"/>
      <c r="C11" s="585"/>
      <c r="D11" s="585"/>
      <c r="E11" s="585"/>
      <c r="F11" s="585"/>
      <c r="G11" s="585"/>
      <c r="H11" s="585"/>
      <c r="I11" s="585"/>
      <c r="J11" s="585"/>
      <c r="K11" s="585"/>
      <c r="L11" s="585"/>
      <c r="M11" s="585"/>
      <c r="N11" s="585"/>
      <c r="O11" s="33"/>
      <c r="P11" s="198"/>
      <c r="Q11" s="198"/>
      <c r="R11" s="33"/>
      <c r="S11" s="33"/>
      <c r="T11" s="33"/>
      <c r="U11" s="33"/>
    </row>
    <row r="12" spans="1:21" ht="15" customHeight="1">
      <c r="A12" s="128" t="s">
        <v>39</v>
      </c>
      <c r="B12" s="172">
        <v>56</v>
      </c>
      <c r="C12" s="161">
        <v>3865</v>
      </c>
      <c r="D12" s="161">
        <v>536789</v>
      </c>
      <c r="E12" s="161">
        <v>302008</v>
      </c>
      <c r="F12" s="161">
        <v>117225</v>
      </c>
      <c r="G12" s="161">
        <v>165850</v>
      </c>
      <c r="H12" s="161">
        <v>4</v>
      </c>
      <c r="I12" s="161">
        <f>SUM(J12:N12)</f>
        <v>10417</v>
      </c>
      <c r="J12" s="161">
        <v>1745</v>
      </c>
      <c r="K12" s="161">
        <v>8672</v>
      </c>
      <c r="L12" s="161" t="s">
        <v>34</v>
      </c>
      <c r="M12" s="161" t="s">
        <v>34</v>
      </c>
      <c r="N12" s="161" t="s">
        <v>34</v>
      </c>
      <c r="O12" s="33"/>
      <c r="P12" s="198"/>
      <c r="Q12" s="198"/>
      <c r="R12" s="33"/>
      <c r="S12" s="33"/>
      <c r="T12" s="33"/>
      <c r="U12" s="33"/>
    </row>
    <row r="13" spans="1:21" ht="15" customHeight="1">
      <c r="A13" s="128" t="s">
        <v>54</v>
      </c>
      <c r="B13" s="172">
        <v>162</v>
      </c>
      <c r="C13" s="161">
        <v>15293</v>
      </c>
      <c r="D13" s="161">
        <v>18620248</v>
      </c>
      <c r="E13" s="161">
        <v>2741345</v>
      </c>
      <c r="F13" s="161">
        <v>1103698</v>
      </c>
      <c r="G13" s="161">
        <v>1233964</v>
      </c>
      <c r="H13" s="161">
        <v>10</v>
      </c>
      <c r="I13" s="161">
        <f>SUM(J13:N13)</f>
        <v>30046</v>
      </c>
      <c r="J13" s="161">
        <v>4842</v>
      </c>
      <c r="K13" s="161">
        <v>24284</v>
      </c>
      <c r="L13" s="161">
        <v>920</v>
      </c>
      <c r="M13" s="161" t="s">
        <v>34</v>
      </c>
      <c r="N13" s="161" t="s">
        <v>34</v>
      </c>
      <c r="O13" s="33"/>
      <c r="P13" s="198"/>
      <c r="Q13" s="198"/>
      <c r="R13" s="33"/>
      <c r="S13" s="33"/>
      <c r="T13" s="33"/>
      <c r="U13" s="33"/>
    </row>
    <row r="14" spans="1:21" ht="15" customHeight="1">
      <c r="A14" s="128" t="s">
        <v>55</v>
      </c>
      <c r="B14" s="172">
        <v>60</v>
      </c>
      <c r="C14" s="161">
        <v>460</v>
      </c>
      <c r="D14" s="161">
        <v>2216243</v>
      </c>
      <c r="E14" s="161">
        <v>130011</v>
      </c>
      <c r="F14" s="161">
        <v>50837</v>
      </c>
      <c r="G14" s="161">
        <v>75137</v>
      </c>
      <c r="H14" s="161">
        <v>3</v>
      </c>
      <c r="I14" s="161">
        <f>SUM(J14:N14)</f>
        <v>3572</v>
      </c>
      <c r="J14" s="161">
        <v>1500</v>
      </c>
      <c r="K14" s="161">
        <v>2072</v>
      </c>
      <c r="L14" s="161" t="s">
        <v>34</v>
      </c>
      <c r="M14" s="161" t="s">
        <v>34</v>
      </c>
      <c r="N14" s="161" t="s">
        <v>34</v>
      </c>
      <c r="O14" s="33"/>
      <c r="P14" s="198"/>
      <c r="Q14" s="198"/>
      <c r="R14" s="33"/>
      <c r="S14" s="33"/>
      <c r="T14" s="33"/>
      <c r="U14" s="33"/>
    </row>
    <row r="15" spans="1:21" ht="15" customHeight="1">
      <c r="A15" s="128" t="s">
        <v>56</v>
      </c>
      <c r="B15" s="172">
        <v>9</v>
      </c>
      <c r="C15" s="161">
        <v>727</v>
      </c>
      <c r="D15" s="161">
        <v>1378421</v>
      </c>
      <c r="E15" s="161">
        <v>217649</v>
      </c>
      <c r="F15" s="161">
        <v>51311</v>
      </c>
      <c r="G15" s="161">
        <v>53600</v>
      </c>
      <c r="H15" s="161">
        <v>4</v>
      </c>
      <c r="I15" s="161">
        <f>SUM(J15:N15)</f>
        <v>202368</v>
      </c>
      <c r="J15" s="161" t="s">
        <v>34</v>
      </c>
      <c r="K15" s="161">
        <v>22279</v>
      </c>
      <c r="L15" s="161">
        <v>180000</v>
      </c>
      <c r="M15" s="161">
        <v>89</v>
      </c>
      <c r="N15" s="161" t="s">
        <v>34</v>
      </c>
      <c r="O15" s="33"/>
      <c r="P15" s="198"/>
      <c r="Q15" s="198"/>
      <c r="R15" s="33"/>
      <c r="S15" s="33"/>
      <c r="T15" s="33"/>
      <c r="U15" s="33"/>
    </row>
    <row r="16" spans="1:21" ht="15" customHeight="1">
      <c r="A16" s="128" t="s">
        <v>57</v>
      </c>
      <c r="B16" s="172">
        <v>7</v>
      </c>
      <c r="C16" s="161">
        <v>662</v>
      </c>
      <c r="D16" s="161">
        <v>1005375</v>
      </c>
      <c r="E16" s="161">
        <v>127870</v>
      </c>
      <c r="F16" s="161">
        <v>27559</v>
      </c>
      <c r="G16" s="161">
        <v>39251</v>
      </c>
      <c r="H16" s="161" t="s">
        <v>34</v>
      </c>
      <c r="I16" s="161" t="s">
        <v>437</v>
      </c>
      <c r="J16" s="161" t="s">
        <v>34</v>
      </c>
      <c r="K16" s="161" t="s">
        <v>34</v>
      </c>
      <c r="L16" s="161" t="s">
        <v>34</v>
      </c>
      <c r="M16" s="161" t="s">
        <v>34</v>
      </c>
      <c r="N16" s="161" t="s">
        <v>34</v>
      </c>
      <c r="O16" s="33"/>
      <c r="P16" s="198"/>
      <c r="Q16" s="198"/>
      <c r="R16" s="33"/>
      <c r="S16" s="33"/>
      <c r="T16" s="33"/>
      <c r="U16" s="33"/>
    </row>
    <row r="17" spans="1:21" ht="15" customHeight="1">
      <c r="A17" s="128" t="s">
        <v>58</v>
      </c>
      <c r="B17" s="172">
        <v>10</v>
      </c>
      <c r="C17" s="161">
        <v>685</v>
      </c>
      <c r="D17" s="161" t="s">
        <v>298</v>
      </c>
      <c r="E17" s="161">
        <v>180291</v>
      </c>
      <c r="F17" s="161">
        <v>54976</v>
      </c>
      <c r="G17" s="161">
        <v>62761</v>
      </c>
      <c r="H17" s="161">
        <v>1</v>
      </c>
      <c r="I17" s="156" t="s">
        <v>438</v>
      </c>
      <c r="J17" s="161" t="s">
        <v>34</v>
      </c>
      <c r="K17" s="156" t="s">
        <v>296</v>
      </c>
      <c r="L17" s="156" t="s">
        <v>296</v>
      </c>
      <c r="M17" s="161" t="s">
        <v>34</v>
      </c>
      <c r="N17" s="161" t="s">
        <v>34</v>
      </c>
      <c r="O17" s="33"/>
      <c r="P17" s="198"/>
      <c r="Q17" s="198"/>
      <c r="R17" s="33"/>
      <c r="S17" s="33"/>
      <c r="T17" s="33"/>
      <c r="U17" s="33"/>
    </row>
    <row r="18" spans="1:21" ht="15" customHeight="1">
      <c r="A18" s="128" t="s">
        <v>44</v>
      </c>
      <c r="B18" s="172">
        <v>22</v>
      </c>
      <c r="C18" s="161">
        <v>2021</v>
      </c>
      <c r="D18" s="161">
        <v>2225947</v>
      </c>
      <c r="E18" s="161">
        <v>59108</v>
      </c>
      <c r="F18" s="161">
        <v>26797</v>
      </c>
      <c r="G18" s="161">
        <v>52491</v>
      </c>
      <c r="H18" s="161">
        <v>2</v>
      </c>
      <c r="I18" s="156" t="s">
        <v>439</v>
      </c>
      <c r="J18" s="161" t="s">
        <v>34</v>
      </c>
      <c r="K18" s="156" t="s">
        <v>296</v>
      </c>
      <c r="L18" s="161" t="s">
        <v>34</v>
      </c>
      <c r="M18" s="161" t="s">
        <v>34</v>
      </c>
      <c r="N18" s="161" t="s">
        <v>34</v>
      </c>
      <c r="O18" s="33"/>
      <c r="P18" s="198"/>
      <c r="Q18" s="198"/>
      <c r="R18" s="33"/>
      <c r="S18" s="33"/>
      <c r="T18" s="33"/>
      <c r="U18" s="33"/>
    </row>
    <row r="19" spans="1:21" ht="15" customHeight="1">
      <c r="A19" s="128" t="s">
        <v>32</v>
      </c>
      <c r="B19" s="172">
        <v>5</v>
      </c>
      <c r="C19" s="156" t="s">
        <v>296</v>
      </c>
      <c r="D19" s="156" t="s">
        <v>296</v>
      </c>
      <c r="E19" s="156" t="s">
        <v>296</v>
      </c>
      <c r="F19" s="156" t="s">
        <v>296</v>
      </c>
      <c r="G19" s="156" t="s">
        <v>296</v>
      </c>
      <c r="H19" s="161" t="s">
        <v>34</v>
      </c>
      <c r="I19" s="161" t="s">
        <v>430</v>
      </c>
      <c r="J19" s="161" t="s">
        <v>34</v>
      </c>
      <c r="K19" s="161" t="s">
        <v>34</v>
      </c>
      <c r="L19" s="161" t="s">
        <v>34</v>
      </c>
      <c r="M19" s="161" t="s">
        <v>34</v>
      </c>
      <c r="N19" s="161" t="s">
        <v>34</v>
      </c>
      <c r="O19" s="33"/>
      <c r="P19" s="198"/>
      <c r="Q19" s="198"/>
      <c r="R19" s="33"/>
      <c r="S19" s="33"/>
      <c r="T19" s="33"/>
      <c r="U19" s="33"/>
    </row>
    <row r="20" spans="1:21" ht="15" customHeight="1">
      <c r="A20" s="128" t="s">
        <v>59</v>
      </c>
      <c r="B20" s="172">
        <v>1</v>
      </c>
      <c r="C20" s="156" t="s">
        <v>296</v>
      </c>
      <c r="D20" s="156" t="s">
        <v>296</v>
      </c>
      <c r="E20" s="156" t="s">
        <v>296</v>
      </c>
      <c r="F20" s="156" t="s">
        <v>296</v>
      </c>
      <c r="G20" s="156" t="s">
        <v>296</v>
      </c>
      <c r="H20" s="161" t="s">
        <v>34</v>
      </c>
      <c r="I20" s="161" t="s">
        <v>437</v>
      </c>
      <c r="J20" s="161" t="s">
        <v>34</v>
      </c>
      <c r="K20" s="161" t="s">
        <v>34</v>
      </c>
      <c r="L20" s="161" t="s">
        <v>34</v>
      </c>
      <c r="M20" s="161" t="s">
        <v>34</v>
      </c>
      <c r="N20" s="161" t="s">
        <v>34</v>
      </c>
      <c r="O20" s="33"/>
      <c r="P20" s="198"/>
      <c r="Q20" s="198"/>
      <c r="R20" s="33"/>
      <c r="S20" s="33"/>
      <c r="T20" s="33"/>
      <c r="U20" s="33"/>
    </row>
    <row r="21" spans="1:21" ht="15" customHeight="1">
      <c r="A21" s="128" t="s">
        <v>47</v>
      </c>
      <c r="B21" s="172" t="s">
        <v>34</v>
      </c>
      <c r="C21" s="161" t="s">
        <v>34</v>
      </c>
      <c r="D21" s="161" t="s">
        <v>34</v>
      </c>
      <c r="E21" s="161" t="s">
        <v>34</v>
      </c>
      <c r="F21" s="161" t="s">
        <v>34</v>
      </c>
      <c r="G21" s="161" t="s">
        <v>34</v>
      </c>
      <c r="H21" s="161" t="s">
        <v>34</v>
      </c>
      <c r="I21" s="161" t="s">
        <v>424</v>
      </c>
      <c r="J21" s="161" t="s">
        <v>34</v>
      </c>
      <c r="K21" s="161" t="s">
        <v>34</v>
      </c>
      <c r="L21" s="161" t="s">
        <v>34</v>
      </c>
      <c r="M21" s="161" t="s">
        <v>34</v>
      </c>
      <c r="N21" s="161" t="s">
        <v>34</v>
      </c>
      <c r="O21" s="33"/>
      <c r="P21" s="198"/>
      <c r="Q21" s="198"/>
      <c r="R21" s="33"/>
      <c r="S21" s="33"/>
      <c r="T21" s="33"/>
      <c r="U21" s="33"/>
    </row>
    <row r="22" spans="1:21" ht="15" customHeight="1">
      <c r="A22" s="128" t="s">
        <v>101</v>
      </c>
      <c r="B22" s="172" t="s">
        <v>34</v>
      </c>
      <c r="C22" s="161" t="s">
        <v>34</v>
      </c>
      <c r="D22" s="161" t="s">
        <v>34</v>
      </c>
      <c r="E22" s="161" t="s">
        <v>34</v>
      </c>
      <c r="F22" s="161" t="s">
        <v>34</v>
      </c>
      <c r="G22" s="161" t="s">
        <v>34</v>
      </c>
      <c r="H22" s="161" t="s">
        <v>34</v>
      </c>
      <c r="I22" s="161" t="s">
        <v>424</v>
      </c>
      <c r="J22" s="161" t="s">
        <v>34</v>
      </c>
      <c r="K22" s="161" t="s">
        <v>34</v>
      </c>
      <c r="L22" s="161" t="s">
        <v>34</v>
      </c>
      <c r="M22" s="161" t="s">
        <v>34</v>
      </c>
      <c r="N22" s="161" t="s">
        <v>34</v>
      </c>
      <c r="O22" s="33"/>
      <c r="P22" s="198"/>
      <c r="Q22" s="198"/>
      <c r="R22" s="33"/>
      <c r="S22" s="33"/>
      <c r="T22" s="33"/>
      <c r="U22" s="33"/>
    </row>
    <row r="23" spans="1:21" ht="15" customHeight="1">
      <c r="A23" s="128" t="s">
        <v>48</v>
      </c>
      <c r="B23" s="172">
        <v>33</v>
      </c>
      <c r="C23" s="161">
        <v>2594</v>
      </c>
      <c r="D23" s="161">
        <v>2670248</v>
      </c>
      <c r="E23" s="161">
        <v>878807</v>
      </c>
      <c r="F23" s="161">
        <v>192783</v>
      </c>
      <c r="G23" s="161">
        <v>231589</v>
      </c>
      <c r="H23" s="161">
        <v>1</v>
      </c>
      <c r="I23" s="156" t="s">
        <v>434</v>
      </c>
      <c r="J23" s="161" t="s">
        <v>34</v>
      </c>
      <c r="K23" s="156" t="s">
        <v>296</v>
      </c>
      <c r="L23" s="161" t="s">
        <v>34</v>
      </c>
      <c r="M23" s="161" t="s">
        <v>34</v>
      </c>
      <c r="N23" s="161" t="s">
        <v>34</v>
      </c>
      <c r="O23" s="33"/>
      <c r="P23" s="198"/>
      <c r="Q23" s="198"/>
      <c r="R23" s="33"/>
      <c r="S23" s="33"/>
      <c r="T23" s="33"/>
      <c r="U23" s="33"/>
    </row>
    <row r="24" spans="1:21" ht="15" customHeight="1">
      <c r="A24" s="128" t="s">
        <v>33</v>
      </c>
      <c r="B24" s="172">
        <v>14</v>
      </c>
      <c r="C24" s="161">
        <v>987</v>
      </c>
      <c r="D24" s="161">
        <v>1933263</v>
      </c>
      <c r="E24" s="161">
        <v>385786</v>
      </c>
      <c r="F24" s="161">
        <v>88706</v>
      </c>
      <c r="G24" s="161">
        <v>91191</v>
      </c>
      <c r="H24" s="161">
        <v>2</v>
      </c>
      <c r="I24" s="156" t="s">
        <v>439</v>
      </c>
      <c r="J24" s="161" t="s">
        <v>34</v>
      </c>
      <c r="K24" s="161" t="s">
        <v>34</v>
      </c>
      <c r="L24" s="156" t="s">
        <v>296</v>
      </c>
      <c r="M24" s="161" t="s">
        <v>34</v>
      </c>
      <c r="N24" s="161" t="s">
        <v>34</v>
      </c>
      <c r="O24" s="33"/>
      <c r="P24" s="198"/>
      <c r="Q24" s="198"/>
      <c r="R24" s="33"/>
      <c r="S24" s="33"/>
      <c r="T24" s="33"/>
      <c r="U24" s="33"/>
    </row>
    <row r="25" spans="1:21" ht="15" customHeight="1">
      <c r="A25" s="128" t="s">
        <v>60</v>
      </c>
      <c r="B25" s="172" t="s">
        <v>34</v>
      </c>
      <c r="C25" s="161" t="s">
        <v>34</v>
      </c>
      <c r="D25" s="161" t="s">
        <v>34</v>
      </c>
      <c r="E25" s="161" t="s">
        <v>34</v>
      </c>
      <c r="F25" s="161" t="s">
        <v>34</v>
      </c>
      <c r="G25" s="161" t="s">
        <v>34</v>
      </c>
      <c r="H25" s="161" t="s">
        <v>34</v>
      </c>
      <c r="I25" s="161" t="s">
        <v>430</v>
      </c>
      <c r="J25" s="161" t="s">
        <v>34</v>
      </c>
      <c r="K25" s="161" t="s">
        <v>34</v>
      </c>
      <c r="L25" s="161" t="s">
        <v>34</v>
      </c>
      <c r="M25" s="161" t="s">
        <v>34</v>
      </c>
      <c r="N25" s="161" t="s">
        <v>34</v>
      </c>
      <c r="O25" s="33"/>
      <c r="P25" s="198"/>
      <c r="Q25" s="198"/>
      <c r="R25" s="33"/>
      <c r="S25" s="33"/>
      <c r="T25" s="33"/>
      <c r="U25" s="33"/>
    </row>
    <row r="26" spans="1:21" ht="15" customHeight="1">
      <c r="A26" s="128" t="s">
        <v>61</v>
      </c>
      <c r="B26" s="172">
        <v>20</v>
      </c>
      <c r="C26" s="161">
        <v>1650</v>
      </c>
      <c r="D26" s="161">
        <v>1912141</v>
      </c>
      <c r="E26" s="161">
        <v>286276</v>
      </c>
      <c r="F26" s="161">
        <v>86418</v>
      </c>
      <c r="G26" s="161">
        <v>91679</v>
      </c>
      <c r="H26" s="161">
        <v>1</v>
      </c>
      <c r="I26" s="156" t="s">
        <v>434</v>
      </c>
      <c r="J26" s="161" t="s">
        <v>34</v>
      </c>
      <c r="K26" s="156" t="s">
        <v>296</v>
      </c>
      <c r="L26" s="161" t="s">
        <v>34</v>
      </c>
      <c r="M26" s="161" t="s">
        <v>34</v>
      </c>
      <c r="N26" s="161" t="s">
        <v>34</v>
      </c>
      <c r="O26" s="33"/>
      <c r="P26" s="198"/>
      <c r="Q26" s="198"/>
      <c r="R26" s="33"/>
      <c r="S26" s="33"/>
      <c r="T26" s="33"/>
      <c r="U26" s="33"/>
    </row>
    <row r="27" spans="1:21" ht="15" customHeight="1">
      <c r="A27" s="128" t="s">
        <v>50</v>
      </c>
      <c r="B27" s="172">
        <v>80</v>
      </c>
      <c r="C27" s="161">
        <v>13402</v>
      </c>
      <c r="D27" s="161">
        <v>29297434</v>
      </c>
      <c r="E27" s="161">
        <v>2491901</v>
      </c>
      <c r="F27" s="161">
        <v>797136</v>
      </c>
      <c r="G27" s="161">
        <v>853679</v>
      </c>
      <c r="H27" s="161">
        <v>13</v>
      </c>
      <c r="I27" s="161">
        <f>SUM(J27:N27)</f>
        <v>26801</v>
      </c>
      <c r="J27" s="161">
        <v>2548</v>
      </c>
      <c r="K27" s="161">
        <v>22156</v>
      </c>
      <c r="L27" s="161" t="s">
        <v>34</v>
      </c>
      <c r="M27" s="161">
        <v>2097</v>
      </c>
      <c r="N27" s="161" t="s">
        <v>34</v>
      </c>
      <c r="O27" s="33"/>
      <c r="P27" s="198"/>
      <c r="Q27" s="198"/>
      <c r="R27" s="33"/>
      <c r="S27" s="33"/>
      <c r="T27" s="33"/>
      <c r="U27" s="33"/>
    </row>
    <row r="28" spans="1:21" ht="15" customHeight="1">
      <c r="A28" s="128" t="s">
        <v>51</v>
      </c>
      <c r="B28" s="172">
        <v>48</v>
      </c>
      <c r="C28" s="161">
        <v>5709</v>
      </c>
      <c r="D28" s="161">
        <v>6021269</v>
      </c>
      <c r="E28" s="161">
        <v>534237</v>
      </c>
      <c r="F28" s="161">
        <v>101790</v>
      </c>
      <c r="G28" s="161">
        <v>132412</v>
      </c>
      <c r="H28" s="161">
        <v>8</v>
      </c>
      <c r="I28" s="161">
        <f>SUM(J28:N28)</f>
        <v>10398</v>
      </c>
      <c r="J28" s="161">
        <v>1632</v>
      </c>
      <c r="K28" s="161">
        <v>6453</v>
      </c>
      <c r="L28" s="161" t="s">
        <v>34</v>
      </c>
      <c r="M28" s="161" t="s">
        <v>34</v>
      </c>
      <c r="N28" s="161">
        <v>2313</v>
      </c>
      <c r="O28" s="33"/>
      <c r="P28" s="198"/>
      <c r="Q28" s="198"/>
      <c r="R28" s="33"/>
      <c r="S28" s="33"/>
      <c r="T28" s="33"/>
      <c r="U28" s="33"/>
    </row>
    <row r="29" spans="1:21" ht="15" customHeight="1">
      <c r="A29" s="128" t="s">
        <v>62</v>
      </c>
      <c r="B29" s="172">
        <v>17</v>
      </c>
      <c r="C29" s="161">
        <v>1434</v>
      </c>
      <c r="D29" s="161">
        <v>2216414</v>
      </c>
      <c r="E29" s="161">
        <v>300123</v>
      </c>
      <c r="F29" s="161">
        <v>84709</v>
      </c>
      <c r="G29" s="161">
        <v>88813</v>
      </c>
      <c r="H29" s="161">
        <v>1</v>
      </c>
      <c r="I29" s="156" t="s">
        <v>434</v>
      </c>
      <c r="J29" s="161" t="s">
        <v>34</v>
      </c>
      <c r="K29" s="156" t="s">
        <v>296</v>
      </c>
      <c r="L29" s="161" t="s">
        <v>34</v>
      </c>
      <c r="M29" s="161" t="s">
        <v>34</v>
      </c>
      <c r="N29" s="161" t="s">
        <v>34</v>
      </c>
      <c r="O29" s="33"/>
      <c r="P29" s="198"/>
      <c r="Q29" s="198"/>
      <c r="R29" s="33"/>
      <c r="S29" s="33"/>
      <c r="T29" s="33"/>
      <c r="U29" s="33"/>
    </row>
    <row r="30" spans="1:21" ht="15" customHeight="1">
      <c r="A30" s="128" t="s">
        <v>53</v>
      </c>
      <c r="B30" s="172" t="s">
        <v>34</v>
      </c>
      <c r="C30" s="161" t="s">
        <v>34</v>
      </c>
      <c r="D30" s="161" t="s">
        <v>34</v>
      </c>
      <c r="E30" s="161" t="s">
        <v>34</v>
      </c>
      <c r="F30" s="161" t="s">
        <v>34</v>
      </c>
      <c r="G30" s="161" t="s">
        <v>34</v>
      </c>
      <c r="H30" s="161" t="s">
        <v>34</v>
      </c>
      <c r="I30" s="161" t="s">
        <v>424</v>
      </c>
      <c r="J30" s="161" t="s">
        <v>34</v>
      </c>
      <c r="K30" s="161" t="s">
        <v>34</v>
      </c>
      <c r="L30" s="161" t="s">
        <v>34</v>
      </c>
      <c r="M30" s="161" t="s">
        <v>34</v>
      </c>
      <c r="N30" s="161" t="s">
        <v>34</v>
      </c>
      <c r="O30" s="33"/>
      <c r="P30" s="198"/>
      <c r="Q30" s="198"/>
      <c r="R30" s="33"/>
      <c r="S30" s="33"/>
      <c r="T30" s="33"/>
      <c r="U30" s="33"/>
    </row>
    <row r="31" spans="1:21" ht="15" customHeight="1">
      <c r="A31" s="128" t="s">
        <v>63</v>
      </c>
      <c r="B31" s="172" t="s">
        <v>34</v>
      </c>
      <c r="C31" s="161" t="s">
        <v>34</v>
      </c>
      <c r="D31" s="161" t="s">
        <v>34</v>
      </c>
      <c r="E31" s="161" t="s">
        <v>34</v>
      </c>
      <c r="F31" s="161" t="s">
        <v>34</v>
      </c>
      <c r="G31" s="161" t="s">
        <v>34</v>
      </c>
      <c r="H31" s="161" t="s">
        <v>34</v>
      </c>
      <c r="I31" s="161" t="s">
        <v>425</v>
      </c>
      <c r="J31" s="161" t="s">
        <v>34</v>
      </c>
      <c r="K31" s="161" t="s">
        <v>34</v>
      </c>
      <c r="L31" s="161" t="s">
        <v>34</v>
      </c>
      <c r="M31" s="161" t="s">
        <v>34</v>
      </c>
      <c r="N31" s="161" t="s">
        <v>34</v>
      </c>
      <c r="O31" s="33"/>
      <c r="P31" s="198"/>
      <c r="Q31" s="198"/>
      <c r="R31" s="33"/>
      <c r="S31" s="33"/>
      <c r="T31" s="33"/>
      <c r="U31" s="33"/>
    </row>
    <row r="32" spans="1:21" ht="15" customHeight="1">
      <c r="A32" s="137" t="s">
        <v>64</v>
      </c>
      <c r="B32" s="586">
        <v>27</v>
      </c>
      <c r="C32" s="168">
        <v>2181</v>
      </c>
      <c r="D32" s="168">
        <v>2672925</v>
      </c>
      <c r="E32" s="168">
        <v>278602</v>
      </c>
      <c r="F32" s="168">
        <v>80649</v>
      </c>
      <c r="G32" s="168">
        <v>116570</v>
      </c>
      <c r="H32" s="168">
        <v>3</v>
      </c>
      <c r="I32" s="168">
        <f>SUM(J32:N32)</f>
        <v>4417</v>
      </c>
      <c r="J32" s="168">
        <v>3980</v>
      </c>
      <c r="K32" s="168">
        <v>437</v>
      </c>
      <c r="L32" s="168" t="s">
        <v>34</v>
      </c>
      <c r="M32" s="168" t="s">
        <v>34</v>
      </c>
      <c r="N32" s="168" t="s">
        <v>34</v>
      </c>
      <c r="O32" s="33"/>
      <c r="P32" s="198"/>
      <c r="Q32" s="198"/>
      <c r="R32" s="33"/>
      <c r="S32" s="33"/>
      <c r="T32" s="33"/>
      <c r="U32" s="33"/>
    </row>
    <row r="33" spans="1:21" ht="15" customHeight="1">
      <c r="A33" s="34" t="s">
        <v>106</v>
      </c>
      <c r="B33" s="199"/>
      <c r="C33" s="199"/>
      <c r="D33" s="199"/>
      <c r="E33" s="199"/>
      <c r="F33" s="199"/>
      <c r="G33" s="199"/>
      <c r="H33" s="199"/>
      <c r="I33" s="199"/>
      <c r="J33" s="33"/>
      <c r="K33" s="33"/>
      <c r="L33" s="33"/>
      <c r="M33" s="33"/>
      <c r="N33" s="33"/>
      <c r="O33" s="33"/>
      <c r="P33" s="33"/>
      <c r="Q33" s="33"/>
      <c r="R33" s="199"/>
      <c r="S33" s="198"/>
      <c r="T33" s="198"/>
      <c r="U33" s="33"/>
    </row>
    <row r="34" spans="1:21" ht="15" customHeight="1">
      <c r="A34" s="62"/>
      <c r="B34" s="33"/>
      <c r="C34" s="33"/>
      <c r="D34" s="33"/>
      <c r="E34" s="33"/>
      <c r="F34" s="33"/>
      <c r="G34" s="33"/>
      <c r="H34" s="199"/>
      <c r="I34" s="199"/>
      <c r="J34" s="33"/>
      <c r="K34" s="33"/>
      <c r="L34" s="33"/>
      <c r="M34" s="33"/>
      <c r="N34" s="33"/>
      <c r="O34" s="33"/>
      <c r="P34" s="33"/>
      <c r="Q34" s="33"/>
      <c r="R34" s="33"/>
      <c r="S34" s="198"/>
      <c r="T34" s="198"/>
      <c r="U34" s="33"/>
    </row>
    <row r="35" spans="1:21" ht="15" customHeight="1">
      <c r="A35" s="62"/>
      <c r="B35" s="33"/>
      <c r="C35" s="33"/>
      <c r="D35" s="33"/>
      <c r="E35" s="33"/>
      <c r="F35" s="33"/>
      <c r="G35" s="33"/>
      <c r="H35" s="199"/>
      <c r="I35" s="199"/>
      <c r="J35" s="33"/>
      <c r="K35" s="33"/>
      <c r="L35" s="33"/>
      <c r="M35" s="33"/>
      <c r="N35" s="33"/>
      <c r="O35" s="33"/>
      <c r="P35" s="33"/>
      <c r="Q35" s="33"/>
      <c r="R35" s="33"/>
      <c r="S35" s="198"/>
      <c r="T35" s="198"/>
      <c r="U35" s="33"/>
    </row>
    <row r="36" spans="1:21" ht="15" customHeight="1">
      <c r="A36" s="407"/>
      <c r="B36" s="407"/>
      <c r="C36" s="407"/>
      <c r="D36" s="407"/>
      <c r="E36" s="407"/>
      <c r="F36" s="407"/>
      <c r="G36" s="407"/>
      <c r="H36" s="407"/>
      <c r="I36" s="407"/>
      <c r="J36" s="407"/>
      <c r="K36" s="407"/>
      <c r="L36" s="407"/>
      <c r="M36" s="407"/>
      <c r="N36" s="407"/>
      <c r="O36" s="407"/>
      <c r="P36" s="33"/>
      <c r="Q36" s="33"/>
      <c r="R36" s="33"/>
      <c r="S36" s="198"/>
      <c r="T36" s="198"/>
      <c r="U36" s="33"/>
    </row>
    <row r="37" spans="1:21" ht="15" customHeight="1">
      <c r="A37" s="293" t="s">
        <v>524</v>
      </c>
      <c r="B37" s="293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33"/>
      <c r="Q37" s="33"/>
      <c r="R37" s="33"/>
      <c r="S37" s="198"/>
      <c r="T37" s="198"/>
      <c r="U37" s="33"/>
    </row>
    <row r="38" spans="1:21" ht="15" customHeight="1">
      <c r="A38" s="294"/>
      <c r="B38" s="294"/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33"/>
      <c r="O38" s="33"/>
      <c r="P38" s="33"/>
      <c r="Q38" s="33"/>
      <c r="R38" s="33"/>
      <c r="S38" s="198"/>
      <c r="T38" s="198"/>
      <c r="U38" s="33"/>
    </row>
    <row r="39" spans="1:21" ht="15" customHeight="1" thickBot="1">
      <c r="A39" s="200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33"/>
      <c r="O39" s="33"/>
      <c r="P39" s="33"/>
      <c r="Q39" s="33"/>
      <c r="R39" s="33"/>
      <c r="S39" s="198"/>
      <c r="T39" s="198"/>
      <c r="U39" s="33"/>
    </row>
    <row r="40" spans="1:21" ht="15" customHeight="1">
      <c r="A40" s="588" t="s">
        <v>25</v>
      </c>
      <c r="B40" s="432" t="s">
        <v>525</v>
      </c>
      <c r="C40" s="435" t="s">
        <v>527</v>
      </c>
      <c r="D40" s="436"/>
      <c r="E40" s="436"/>
      <c r="F40" s="436"/>
      <c r="G40" s="436"/>
      <c r="H40" s="437"/>
      <c r="I40" s="435" t="s">
        <v>528</v>
      </c>
      <c r="J40" s="436"/>
      <c r="K40" s="436"/>
      <c r="L40" s="436"/>
      <c r="M40" s="436"/>
      <c r="N40" s="436"/>
      <c r="O40" s="436"/>
      <c r="P40" s="148"/>
      <c r="Q40" s="148"/>
      <c r="R40" s="148"/>
      <c r="S40" s="148"/>
      <c r="T40" s="148"/>
      <c r="U40" s="33"/>
    </row>
    <row r="41" spans="1:21" ht="15" customHeight="1">
      <c r="A41" s="430"/>
      <c r="B41" s="433"/>
      <c r="C41" s="438" t="s">
        <v>9</v>
      </c>
      <c r="D41" s="438" t="s">
        <v>28</v>
      </c>
      <c r="E41" s="440" t="s">
        <v>526</v>
      </c>
      <c r="F41" s="438" t="s">
        <v>29</v>
      </c>
      <c r="G41" s="438" t="s">
        <v>30</v>
      </c>
      <c r="H41" s="444" t="s">
        <v>31</v>
      </c>
      <c r="I41" s="438" t="s">
        <v>9</v>
      </c>
      <c r="J41" s="438" t="s">
        <v>225</v>
      </c>
      <c r="K41" s="438" t="s">
        <v>257</v>
      </c>
      <c r="L41" s="440" t="s">
        <v>308</v>
      </c>
      <c r="M41" s="440" t="s">
        <v>35</v>
      </c>
      <c r="N41" s="440" t="s">
        <v>309</v>
      </c>
      <c r="O41" s="459" t="s">
        <v>290</v>
      </c>
      <c r="P41" s="202"/>
      <c r="Q41" s="201"/>
      <c r="R41" s="201"/>
      <c r="S41" s="201"/>
      <c r="T41" s="202"/>
      <c r="U41" s="33"/>
    </row>
    <row r="42" spans="1:21" ht="15" customHeight="1">
      <c r="A42" s="431"/>
      <c r="B42" s="434"/>
      <c r="C42" s="439"/>
      <c r="D42" s="439"/>
      <c r="E42" s="441"/>
      <c r="F42" s="439"/>
      <c r="G42" s="439"/>
      <c r="H42" s="445"/>
      <c r="I42" s="446"/>
      <c r="J42" s="446"/>
      <c r="K42" s="446"/>
      <c r="L42" s="447"/>
      <c r="M42" s="447"/>
      <c r="N42" s="447"/>
      <c r="O42" s="460"/>
      <c r="P42" s="202"/>
      <c r="Q42" s="201"/>
      <c r="R42" s="201"/>
      <c r="S42" s="201"/>
      <c r="T42" s="202"/>
      <c r="U42" s="33"/>
    </row>
    <row r="43" spans="1:21" ht="15" customHeight="1">
      <c r="A43" s="17" t="s">
        <v>493</v>
      </c>
      <c r="B43" s="592">
        <f>SUM(B45:B65)</f>
        <v>571</v>
      </c>
      <c r="C43" s="157">
        <f>SUM(D43:H43)</f>
        <v>503792</v>
      </c>
      <c r="D43" s="523">
        <v>48574</v>
      </c>
      <c r="E43" s="157">
        <v>31063</v>
      </c>
      <c r="F43" s="157">
        <v>349152</v>
      </c>
      <c r="G43" s="157">
        <f>SUM(G45:G65)</f>
        <v>11222</v>
      </c>
      <c r="H43" s="593">
        <f>SUM(H45:H65)</f>
        <v>63781</v>
      </c>
      <c r="I43" s="157">
        <f>SUM(J43:O43)</f>
        <v>503792</v>
      </c>
      <c r="J43" s="157">
        <v>18776</v>
      </c>
      <c r="K43" s="157">
        <v>23031</v>
      </c>
      <c r="L43" s="157">
        <v>161981</v>
      </c>
      <c r="M43" s="157">
        <v>93298</v>
      </c>
      <c r="N43" s="157">
        <v>149268</v>
      </c>
      <c r="O43" s="157">
        <v>57438</v>
      </c>
      <c r="P43" s="177"/>
      <c r="Q43" s="177"/>
      <c r="R43" s="177"/>
      <c r="S43" s="177"/>
      <c r="T43" s="177"/>
      <c r="U43" s="33"/>
    </row>
    <row r="44" spans="1:21" ht="15" customHeight="1">
      <c r="A44" s="128"/>
      <c r="B44" s="589"/>
      <c r="C44" s="246"/>
      <c r="D44" s="250"/>
      <c r="E44" s="590"/>
      <c r="F44" s="590"/>
      <c r="G44" s="590"/>
      <c r="H44" s="590"/>
      <c r="I44" s="590"/>
      <c r="J44" s="585"/>
      <c r="K44" s="585"/>
      <c r="L44" s="585"/>
      <c r="M44" s="585"/>
      <c r="N44" s="585"/>
      <c r="O44" s="585"/>
      <c r="P44" s="206"/>
      <c r="Q44" s="206"/>
      <c r="R44" s="206"/>
      <c r="S44" s="206"/>
      <c r="T44" s="206"/>
      <c r="U44" s="33"/>
    </row>
    <row r="45" spans="1:21" ht="15" customHeight="1">
      <c r="A45" s="128" t="s">
        <v>39</v>
      </c>
      <c r="B45" s="591">
        <v>56</v>
      </c>
      <c r="C45" s="161">
        <f aca="true" t="shared" si="0" ref="C45:C51">SUM(D45:H45)</f>
        <v>28811</v>
      </c>
      <c r="D45" s="250">
        <v>884</v>
      </c>
      <c r="E45" s="161">
        <v>2999</v>
      </c>
      <c r="F45" s="161">
        <v>22418</v>
      </c>
      <c r="G45" s="161">
        <v>2200</v>
      </c>
      <c r="H45" s="161">
        <v>310</v>
      </c>
      <c r="I45" s="161">
        <f aca="true" t="shared" si="1" ref="I45:I51">SUM(J45:O45)</f>
        <v>28811</v>
      </c>
      <c r="J45" s="161">
        <v>1264</v>
      </c>
      <c r="K45" s="161">
        <v>4791</v>
      </c>
      <c r="L45" s="161">
        <v>10366</v>
      </c>
      <c r="M45" s="161">
        <v>10543</v>
      </c>
      <c r="N45" s="161">
        <v>242</v>
      </c>
      <c r="O45" s="161">
        <v>1605</v>
      </c>
      <c r="P45" s="184"/>
      <c r="Q45" s="184"/>
      <c r="R45" s="184"/>
      <c r="S45" s="184"/>
      <c r="T45" s="184"/>
      <c r="U45" s="33"/>
    </row>
    <row r="46" spans="1:21" ht="15" customHeight="1">
      <c r="A46" s="128" t="s">
        <v>54</v>
      </c>
      <c r="B46" s="591">
        <v>162</v>
      </c>
      <c r="C46" s="161">
        <f t="shared" si="0"/>
        <v>308754</v>
      </c>
      <c r="D46" s="250">
        <v>14220</v>
      </c>
      <c r="E46" s="161">
        <v>20047</v>
      </c>
      <c r="F46" s="161">
        <v>224189</v>
      </c>
      <c r="G46" s="161">
        <v>8535</v>
      </c>
      <c r="H46" s="161">
        <v>41763</v>
      </c>
      <c r="I46" s="161">
        <f t="shared" si="1"/>
        <v>308754</v>
      </c>
      <c r="J46" s="161">
        <v>13424</v>
      </c>
      <c r="K46" s="161">
        <v>5360</v>
      </c>
      <c r="L46" s="161">
        <v>80513</v>
      </c>
      <c r="M46" s="161">
        <v>38925</v>
      </c>
      <c r="N46" s="161">
        <v>130126</v>
      </c>
      <c r="O46" s="161">
        <v>40406</v>
      </c>
      <c r="P46" s="184"/>
      <c r="Q46" s="184"/>
      <c r="R46" s="184"/>
      <c r="S46" s="184"/>
      <c r="T46" s="184"/>
      <c r="U46" s="33"/>
    </row>
    <row r="47" spans="1:21" ht="15" customHeight="1">
      <c r="A47" s="128" t="s">
        <v>55</v>
      </c>
      <c r="B47" s="591">
        <v>60</v>
      </c>
      <c r="C47" s="161">
        <f t="shared" si="0"/>
        <v>3528</v>
      </c>
      <c r="D47" s="250">
        <v>2684</v>
      </c>
      <c r="E47" s="161" t="s">
        <v>430</v>
      </c>
      <c r="F47" s="161">
        <v>844</v>
      </c>
      <c r="G47" s="161" t="s">
        <v>423</v>
      </c>
      <c r="H47" s="161" t="s">
        <v>423</v>
      </c>
      <c r="I47" s="161">
        <f t="shared" si="1"/>
        <v>3528</v>
      </c>
      <c r="J47" s="161">
        <v>1780</v>
      </c>
      <c r="K47" s="161">
        <v>25</v>
      </c>
      <c r="L47" s="161">
        <v>1</v>
      </c>
      <c r="M47" s="161">
        <v>287</v>
      </c>
      <c r="N47" s="161">
        <v>511</v>
      </c>
      <c r="O47" s="161">
        <v>924</v>
      </c>
      <c r="P47" s="184"/>
      <c r="Q47" s="184"/>
      <c r="R47" s="184"/>
      <c r="S47" s="184"/>
      <c r="T47" s="184"/>
      <c r="U47" s="33"/>
    </row>
    <row r="48" spans="1:21" ht="15" customHeight="1">
      <c r="A48" s="128" t="s">
        <v>56</v>
      </c>
      <c r="B48" s="591">
        <v>9</v>
      </c>
      <c r="C48" s="161">
        <f t="shared" si="0"/>
        <v>680</v>
      </c>
      <c r="D48" s="250">
        <v>604</v>
      </c>
      <c r="E48" s="161" t="s">
        <v>425</v>
      </c>
      <c r="F48" s="161">
        <v>76</v>
      </c>
      <c r="G48" s="161" t="s">
        <v>440</v>
      </c>
      <c r="H48" s="161" t="s">
        <v>440</v>
      </c>
      <c r="I48" s="161">
        <f t="shared" si="1"/>
        <v>680</v>
      </c>
      <c r="J48" s="161">
        <v>165</v>
      </c>
      <c r="K48" s="161">
        <v>3</v>
      </c>
      <c r="L48" s="161">
        <v>352</v>
      </c>
      <c r="M48" s="161">
        <v>3</v>
      </c>
      <c r="N48" s="161" t="s">
        <v>34</v>
      </c>
      <c r="O48" s="161">
        <v>157</v>
      </c>
      <c r="P48" s="184"/>
      <c r="Q48" s="184"/>
      <c r="R48" s="184"/>
      <c r="S48" s="184"/>
      <c r="T48" s="184"/>
      <c r="U48" s="33"/>
    </row>
    <row r="49" spans="1:21" ht="15" customHeight="1">
      <c r="A49" s="128" t="s">
        <v>57</v>
      </c>
      <c r="B49" s="591">
        <v>7</v>
      </c>
      <c r="C49" s="161">
        <f t="shared" si="0"/>
        <v>504</v>
      </c>
      <c r="D49" s="250">
        <v>219</v>
      </c>
      <c r="E49" s="161">
        <v>216</v>
      </c>
      <c r="F49" s="161">
        <v>69</v>
      </c>
      <c r="G49" s="161" t="s">
        <v>440</v>
      </c>
      <c r="H49" s="161" t="s">
        <v>423</v>
      </c>
      <c r="I49" s="161">
        <f t="shared" si="1"/>
        <v>504</v>
      </c>
      <c r="J49" s="161">
        <v>155</v>
      </c>
      <c r="K49" s="161">
        <v>5</v>
      </c>
      <c r="L49" s="161">
        <v>160</v>
      </c>
      <c r="M49" s="161">
        <v>139</v>
      </c>
      <c r="N49" s="161" t="s">
        <v>34</v>
      </c>
      <c r="O49" s="161">
        <v>45</v>
      </c>
      <c r="P49" s="184"/>
      <c r="Q49" s="184"/>
      <c r="R49" s="184"/>
      <c r="S49" s="184"/>
      <c r="T49" s="184"/>
      <c r="U49" s="33"/>
    </row>
    <row r="50" spans="1:21" ht="15" customHeight="1">
      <c r="A50" s="128" t="s">
        <v>58</v>
      </c>
      <c r="B50" s="591">
        <v>10</v>
      </c>
      <c r="C50" s="161">
        <f t="shared" si="0"/>
        <v>54093</v>
      </c>
      <c r="D50" s="250">
        <v>18</v>
      </c>
      <c r="E50" s="161" t="s">
        <v>34</v>
      </c>
      <c r="F50" s="161">
        <v>47527</v>
      </c>
      <c r="G50" s="161">
        <v>210</v>
      </c>
      <c r="H50" s="161">
        <v>6338</v>
      </c>
      <c r="I50" s="161">
        <f t="shared" si="1"/>
        <v>54093</v>
      </c>
      <c r="J50" s="161">
        <v>848</v>
      </c>
      <c r="K50" s="161">
        <v>11482</v>
      </c>
      <c r="L50" s="161">
        <v>41217</v>
      </c>
      <c r="M50" s="161">
        <v>314</v>
      </c>
      <c r="N50" s="161" t="s">
        <v>34</v>
      </c>
      <c r="O50" s="161">
        <v>232</v>
      </c>
      <c r="P50" s="184"/>
      <c r="Q50" s="184"/>
      <c r="R50" s="184"/>
      <c r="S50" s="184"/>
      <c r="T50" s="184"/>
      <c r="U50" s="33"/>
    </row>
    <row r="51" spans="1:21" ht="15" customHeight="1">
      <c r="A51" s="128" t="s">
        <v>44</v>
      </c>
      <c r="B51" s="591">
        <v>22</v>
      </c>
      <c r="C51" s="161">
        <f t="shared" si="0"/>
        <v>5685</v>
      </c>
      <c r="D51" s="250">
        <v>4874</v>
      </c>
      <c r="E51" s="161" t="s">
        <v>34</v>
      </c>
      <c r="F51" s="161">
        <v>811</v>
      </c>
      <c r="G51" s="161" t="s">
        <v>34</v>
      </c>
      <c r="H51" s="161" t="s">
        <v>441</v>
      </c>
      <c r="I51" s="161">
        <f t="shared" si="1"/>
        <v>5685</v>
      </c>
      <c r="J51" s="161">
        <v>28</v>
      </c>
      <c r="K51" s="161" t="s">
        <v>34</v>
      </c>
      <c r="L51" s="161">
        <v>4693</v>
      </c>
      <c r="M51" s="161">
        <v>292</v>
      </c>
      <c r="N51" s="161">
        <v>320</v>
      </c>
      <c r="O51" s="161">
        <v>352</v>
      </c>
      <c r="P51" s="184"/>
      <c r="Q51" s="184"/>
      <c r="R51" s="184"/>
      <c r="S51" s="184"/>
      <c r="T51" s="184"/>
      <c r="U51" s="33"/>
    </row>
    <row r="52" spans="1:21" ht="15" customHeight="1">
      <c r="A52" s="128" t="s">
        <v>32</v>
      </c>
      <c r="B52" s="172">
        <v>5</v>
      </c>
      <c r="C52" s="156" t="s">
        <v>417</v>
      </c>
      <c r="D52" s="251" t="s">
        <v>442</v>
      </c>
      <c r="E52" s="156" t="s">
        <v>442</v>
      </c>
      <c r="F52" s="156" t="s">
        <v>442</v>
      </c>
      <c r="G52" s="161" t="s">
        <v>441</v>
      </c>
      <c r="H52" s="161" t="s">
        <v>441</v>
      </c>
      <c r="I52" s="161" t="s">
        <v>417</v>
      </c>
      <c r="J52" s="156" t="s">
        <v>296</v>
      </c>
      <c r="K52" s="156" t="s">
        <v>296</v>
      </c>
      <c r="L52" s="156" t="s">
        <v>296</v>
      </c>
      <c r="M52" s="156" t="s">
        <v>296</v>
      </c>
      <c r="N52" s="156" t="s">
        <v>296</v>
      </c>
      <c r="O52" s="156" t="s">
        <v>296</v>
      </c>
      <c r="P52" s="184"/>
      <c r="Q52" s="184"/>
      <c r="R52" s="184"/>
      <c r="S52" s="184"/>
      <c r="T52" s="184"/>
      <c r="U52" s="33"/>
    </row>
    <row r="53" spans="1:21" ht="15" customHeight="1">
      <c r="A53" s="128" t="s">
        <v>59</v>
      </c>
      <c r="B53" s="172">
        <v>1</v>
      </c>
      <c r="C53" s="156" t="s">
        <v>417</v>
      </c>
      <c r="D53" s="251" t="s">
        <v>442</v>
      </c>
      <c r="E53" s="156" t="s">
        <v>442</v>
      </c>
      <c r="F53" s="156" t="s">
        <v>442</v>
      </c>
      <c r="G53" s="161" t="s">
        <v>441</v>
      </c>
      <c r="H53" s="161" t="s">
        <v>441</v>
      </c>
      <c r="I53" s="161" t="s">
        <v>417</v>
      </c>
      <c r="J53" s="156" t="s">
        <v>296</v>
      </c>
      <c r="K53" s="156" t="s">
        <v>296</v>
      </c>
      <c r="L53" s="156" t="s">
        <v>296</v>
      </c>
      <c r="M53" s="156" t="s">
        <v>296</v>
      </c>
      <c r="N53" s="156" t="s">
        <v>296</v>
      </c>
      <c r="O53" s="156" t="s">
        <v>296</v>
      </c>
      <c r="P53" s="184"/>
      <c r="Q53" s="184"/>
      <c r="R53" s="184"/>
      <c r="S53" s="184"/>
      <c r="T53" s="184"/>
      <c r="U53" s="33"/>
    </row>
    <row r="54" spans="1:21" ht="15" customHeight="1">
      <c r="A54" s="128" t="s">
        <v>47</v>
      </c>
      <c r="B54" s="172" t="s">
        <v>441</v>
      </c>
      <c r="C54" s="161" t="s">
        <v>418</v>
      </c>
      <c r="D54" s="252" t="s">
        <v>441</v>
      </c>
      <c r="E54" s="161" t="s">
        <v>441</v>
      </c>
      <c r="F54" s="161" t="s">
        <v>441</v>
      </c>
      <c r="G54" s="161" t="s">
        <v>441</v>
      </c>
      <c r="H54" s="161" t="s">
        <v>441</v>
      </c>
      <c r="I54" s="161" t="s">
        <v>418</v>
      </c>
      <c r="J54" s="161" t="s">
        <v>34</v>
      </c>
      <c r="K54" s="161" t="s">
        <v>34</v>
      </c>
      <c r="L54" s="161" t="s">
        <v>34</v>
      </c>
      <c r="M54" s="161" t="s">
        <v>34</v>
      </c>
      <c r="N54" s="161" t="s">
        <v>34</v>
      </c>
      <c r="O54" s="161" t="s">
        <v>34</v>
      </c>
      <c r="P54" s="184"/>
      <c r="Q54" s="184"/>
      <c r="R54" s="184"/>
      <c r="S54" s="184"/>
      <c r="T54" s="184"/>
      <c r="U54" s="33"/>
    </row>
    <row r="55" spans="1:21" ht="15" customHeight="1">
      <c r="A55" s="128" t="s">
        <v>101</v>
      </c>
      <c r="B55" s="172" t="s">
        <v>441</v>
      </c>
      <c r="C55" s="161" t="s">
        <v>418</v>
      </c>
      <c r="D55" s="252" t="s">
        <v>441</v>
      </c>
      <c r="E55" s="161" t="s">
        <v>441</v>
      </c>
      <c r="F55" s="161" t="s">
        <v>441</v>
      </c>
      <c r="G55" s="161" t="s">
        <v>441</v>
      </c>
      <c r="H55" s="161" t="s">
        <v>441</v>
      </c>
      <c r="I55" s="161" t="s">
        <v>418</v>
      </c>
      <c r="J55" s="161" t="s">
        <v>34</v>
      </c>
      <c r="K55" s="161" t="s">
        <v>34</v>
      </c>
      <c r="L55" s="161" t="s">
        <v>34</v>
      </c>
      <c r="M55" s="161" t="s">
        <v>34</v>
      </c>
      <c r="N55" s="161" t="s">
        <v>34</v>
      </c>
      <c r="O55" s="161" t="s">
        <v>34</v>
      </c>
      <c r="P55" s="184"/>
      <c r="Q55" s="184"/>
      <c r="R55" s="184"/>
      <c r="S55" s="184"/>
      <c r="T55" s="184"/>
      <c r="U55" s="33"/>
    </row>
    <row r="56" spans="1:21" ht="15" customHeight="1">
      <c r="A56" s="128" t="s">
        <v>48</v>
      </c>
      <c r="B56" s="591">
        <v>33</v>
      </c>
      <c r="C56" s="161">
        <f>SUM(D56:H56)</f>
        <v>6015</v>
      </c>
      <c r="D56" s="250">
        <v>929</v>
      </c>
      <c r="E56" s="161">
        <v>50</v>
      </c>
      <c r="F56" s="161">
        <v>3836</v>
      </c>
      <c r="G56" s="161">
        <v>85</v>
      </c>
      <c r="H56" s="161">
        <v>1115</v>
      </c>
      <c r="I56" s="161">
        <f>SUM(J56:O56)</f>
        <v>6015</v>
      </c>
      <c r="J56" s="161">
        <v>134</v>
      </c>
      <c r="K56" s="161">
        <v>706</v>
      </c>
      <c r="L56" s="161">
        <v>2095</v>
      </c>
      <c r="M56" s="161">
        <v>2227</v>
      </c>
      <c r="N56" s="161">
        <v>400</v>
      </c>
      <c r="O56" s="161">
        <v>453</v>
      </c>
      <c r="P56" s="184"/>
      <c r="Q56" s="184"/>
      <c r="R56" s="184"/>
      <c r="S56" s="184"/>
      <c r="T56" s="184"/>
      <c r="U56" s="33"/>
    </row>
    <row r="57" spans="1:21" ht="15" customHeight="1">
      <c r="A57" s="128" t="s">
        <v>33</v>
      </c>
      <c r="B57" s="591">
        <v>14</v>
      </c>
      <c r="C57" s="161">
        <f>SUM(D57:H57)</f>
        <v>4248</v>
      </c>
      <c r="D57" s="250">
        <v>453</v>
      </c>
      <c r="E57" s="161" t="s">
        <v>441</v>
      </c>
      <c r="F57" s="161">
        <v>3070</v>
      </c>
      <c r="G57" s="161" t="s">
        <v>441</v>
      </c>
      <c r="H57" s="161">
        <v>725</v>
      </c>
      <c r="I57" s="161">
        <f>SUM(J57:O57)</f>
        <v>4248</v>
      </c>
      <c r="J57" s="161">
        <v>221</v>
      </c>
      <c r="K57" s="161" t="s">
        <v>34</v>
      </c>
      <c r="L57" s="161">
        <v>630</v>
      </c>
      <c r="M57" s="161">
        <v>2880</v>
      </c>
      <c r="N57" s="161">
        <v>138</v>
      </c>
      <c r="O57" s="161">
        <v>379</v>
      </c>
      <c r="P57" s="184"/>
      <c r="Q57" s="184"/>
      <c r="R57" s="184"/>
      <c r="S57" s="184"/>
      <c r="T57" s="184"/>
      <c r="U57" s="33"/>
    </row>
    <row r="58" spans="1:21" ht="15" customHeight="1">
      <c r="A58" s="128" t="s">
        <v>60</v>
      </c>
      <c r="B58" s="172" t="s">
        <v>441</v>
      </c>
      <c r="C58" s="161" t="s">
        <v>418</v>
      </c>
      <c r="D58" s="252" t="s">
        <v>441</v>
      </c>
      <c r="E58" s="161" t="s">
        <v>441</v>
      </c>
      <c r="F58" s="161" t="s">
        <v>34</v>
      </c>
      <c r="G58" s="161" t="s">
        <v>34</v>
      </c>
      <c r="H58" s="161" t="s">
        <v>443</v>
      </c>
      <c r="I58" s="161" t="s">
        <v>418</v>
      </c>
      <c r="J58" s="161" t="s">
        <v>34</v>
      </c>
      <c r="K58" s="161" t="s">
        <v>34</v>
      </c>
      <c r="L58" s="161" t="s">
        <v>34</v>
      </c>
      <c r="M58" s="161" t="s">
        <v>34</v>
      </c>
      <c r="N58" s="161" t="s">
        <v>34</v>
      </c>
      <c r="O58" s="161" t="s">
        <v>34</v>
      </c>
      <c r="P58" s="184"/>
      <c r="Q58" s="184"/>
      <c r="R58" s="184"/>
      <c r="S58" s="184"/>
      <c r="T58" s="184"/>
      <c r="U58" s="33"/>
    </row>
    <row r="59" spans="1:21" ht="15" customHeight="1">
      <c r="A59" s="128" t="s">
        <v>61</v>
      </c>
      <c r="B59" s="591">
        <v>20</v>
      </c>
      <c r="C59" s="161">
        <f>SUM(D59:H59)</f>
        <v>1931</v>
      </c>
      <c r="D59" s="252">
        <v>40</v>
      </c>
      <c r="E59" s="161" t="s">
        <v>443</v>
      </c>
      <c r="F59" s="161">
        <v>1881</v>
      </c>
      <c r="G59" s="161" t="s">
        <v>443</v>
      </c>
      <c r="H59" s="161">
        <v>10</v>
      </c>
      <c r="I59" s="161">
        <f>SUM(J59:O59)</f>
        <v>1931</v>
      </c>
      <c r="J59" s="161">
        <v>53</v>
      </c>
      <c r="K59" s="161" t="s">
        <v>34</v>
      </c>
      <c r="L59" s="161">
        <v>704</v>
      </c>
      <c r="M59" s="161">
        <v>655</v>
      </c>
      <c r="N59" s="161">
        <v>261</v>
      </c>
      <c r="O59" s="161">
        <v>258</v>
      </c>
      <c r="P59" s="184"/>
      <c r="Q59" s="184"/>
      <c r="R59" s="184"/>
      <c r="S59" s="184"/>
      <c r="T59" s="184"/>
      <c r="U59" s="33"/>
    </row>
    <row r="60" spans="1:21" ht="15" customHeight="1">
      <c r="A60" s="128" t="s">
        <v>50</v>
      </c>
      <c r="B60" s="591">
        <v>80</v>
      </c>
      <c r="C60" s="161">
        <f>SUM(D60:H60)</f>
        <v>45875</v>
      </c>
      <c r="D60" s="252">
        <v>4994</v>
      </c>
      <c r="E60" s="161">
        <v>7318</v>
      </c>
      <c r="F60" s="161">
        <v>20658</v>
      </c>
      <c r="G60" s="161">
        <v>35</v>
      </c>
      <c r="H60" s="161">
        <v>12870</v>
      </c>
      <c r="I60" s="161">
        <f>SUM(J60:O60)</f>
        <v>45875</v>
      </c>
      <c r="J60" s="161">
        <v>329</v>
      </c>
      <c r="K60" s="161">
        <v>36</v>
      </c>
      <c r="L60" s="161">
        <v>15176</v>
      </c>
      <c r="M60" s="161">
        <v>15288</v>
      </c>
      <c r="N60" s="161">
        <v>7923</v>
      </c>
      <c r="O60" s="161">
        <v>7123</v>
      </c>
      <c r="P60" s="184"/>
      <c r="Q60" s="184"/>
      <c r="R60" s="184"/>
      <c r="S60" s="184"/>
      <c r="T60" s="184"/>
      <c r="U60" s="77"/>
    </row>
    <row r="61" spans="1:21" ht="15" customHeight="1">
      <c r="A61" s="128" t="s">
        <v>51</v>
      </c>
      <c r="B61" s="591">
        <v>48</v>
      </c>
      <c r="C61" s="161">
        <f>SUM(D61:H61)</f>
        <v>6508</v>
      </c>
      <c r="D61" s="252">
        <v>1350</v>
      </c>
      <c r="E61" s="161">
        <v>23</v>
      </c>
      <c r="F61" s="161">
        <v>4978</v>
      </c>
      <c r="G61" s="161">
        <v>138</v>
      </c>
      <c r="H61" s="161">
        <v>19</v>
      </c>
      <c r="I61" s="161">
        <f>SUM(J61:O61)</f>
        <v>6508</v>
      </c>
      <c r="J61" s="161">
        <v>81</v>
      </c>
      <c r="K61" s="161">
        <v>35</v>
      </c>
      <c r="L61" s="161">
        <v>1945</v>
      </c>
      <c r="M61" s="161">
        <v>583</v>
      </c>
      <c r="N61" s="161">
        <v>2895</v>
      </c>
      <c r="O61" s="161">
        <v>969</v>
      </c>
      <c r="P61" s="184"/>
      <c r="Q61" s="184"/>
      <c r="R61" s="184"/>
      <c r="S61" s="184"/>
      <c r="T61" s="184"/>
      <c r="U61" s="77"/>
    </row>
    <row r="62" spans="1:21" ht="15" customHeight="1">
      <c r="A62" s="128" t="s">
        <v>62</v>
      </c>
      <c r="B62" s="591">
        <v>17</v>
      </c>
      <c r="C62" s="161">
        <f>SUM(D62:H62)</f>
        <v>4779</v>
      </c>
      <c r="D62" s="252">
        <v>595</v>
      </c>
      <c r="E62" s="161" t="s">
        <v>443</v>
      </c>
      <c r="F62" s="161">
        <v>3924</v>
      </c>
      <c r="G62" s="161" t="s">
        <v>443</v>
      </c>
      <c r="H62" s="161">
        <v>260</v>
      </c>
      <c r="I62" s="161">
        <f>SUM(J62:O62)</f>
        <v>4779</v>
      </c>
      <c r="J62" s="161">
        <v>64</v>
      </c>
      <c r="K62" s="161" t="s">
        <v>34</v>
      </c>
      <c r="L62" s="161">
        <v>2680</v>
      </c>
      <c r="M62" s="161">
        <v>757</v>
      </c>
      <c r="N62" s="161" t="s">
        <v>34</v>
      </c>
      <c r="O62" s="161">
        <v>1278</v>
      </c>
      <c r="P62" s="184"/>
      <c r="Q62" s="184"/>
      <c r="R62" s="184"/>
      <c r="S62" s="184"/>
      <c r="T62" s="184"/>
      <c r="U62" s="77"/>
    </row>
    <row r="63" spans="1:21" ht="15" customHeight="1">
      <c r="A63" s="128" t="s">
        <v>53</v>
      </c>
      <c r="B63" s="172" t="s">
        <v>425</v>
      </c>
      <c r="C63" s="161" t="s">
        <v>418</v>
      </c>
      <c r="D63" s="252" t="s">
        <v>34</v>
      </c>
      <c r="E63" s="161" t="s">
        <v>34</v>
      </c>
      <c r="F63" s="161" t="s">
        <v>34</v>
      </c>
      <c r="G63" s="161" t="s">
        <v>34</v>
      </c>
      <c r="H63" s="161" t="s">
        <v>34</v>
      </c>
      <c r="I63" s="161" t="s">
        <v>418</v>
      </c>
      <c r="J63" s="161" t="s">
        <v>34</v>
      </c>
      <c r="K63" s="161" t="s">
        <v>34</v>
      </c>
      <c r="L63" s="161" t="s">
        <v>34</v>
      </c>
      <c r="M63" s="161" t="s">
        <v>34</v>
      </c>
      <c r="N63" s="161" t="s">
        <v>34</v>
      </c>
      <c r="O63" s="161" t="s">
        <v>34</v>
      </c>
      <c r="P63" s="184"/>
      <c r="Q63" s="184"/>
      <c r="R63" s="184"/>
      <c r="S63" s="184"/>
      <c r="T63" s="184"/>
      <c r="U63" s="77"/>
    </row>
    <row r="64" spans="1:21" ht="15" customHeight="1">
      <c r="A64" s="128" t="s">
        <v>63</v>
      </c>
      <c r="B64" s="172" t="s">
        <v>34</v>
      </c>
      <c r="C64" s="161" t="s">
        <v>418</v>
      </c>
      <c r="D64" s="252" t="s">
        <v>34</v>
      </c>
      <c r="E64" s="161" t="s">
        <v>34</v>
      </c>
      <c r="F64" s="161" t="s">
        <v>34</v>
      </c>
      <c r="G64" s="161" t="s">
        <v>34</v>
      </c>
      <c r="H64" s="161" t="s">
        <v>34</v>
      </c>
      <c r="I64" s="161" t="s">
        <v>418</v>
      </c>
      <c r="J64" s="161" t="s">
        <v>34</v>
      </c>
      <c r="K64" s="161" t="s">
        <v>34</v>
      </c>
      <c r="L64" s="161" t="s">
        <v>34</v>
      </c>
      <c r="M64" s="161" t="s">
        <v>34</v>
      </c>
      <c r="N64" s="161" t="s">
        <v>34</v>
      </c>
      <c r="O64" s="161" t="s">
        <v>34</v>
      </c>
      <c r="P64" s="184"/>
      <c r="Q64" s="184"/>
      <c r="R64" s="184"/>
      <c r="S64" s="184"/>
      <c r="T64" s="184"/>
      <c r="U64" s="77"/>
    </row>
    <row r="65" spans="1:21" ht="15" customHeight="1">
      <c r="A65" s="137" t="s">
        <v>64</v>
      </c>
      <c r="B65" s="165">
        <v>27</v>
      </c>
      <c r="C65" s="168">
        <f>SUM(D65:H65)</f>
        <v>6755</v>
      </c>
      <c r="D65" s="253">
        <v>250</v>
      </c>
      <c r="E65" s="166" t="s">
        <v>34</v>
      </c>
      <c r="F65" s="168">
        <v>6115</v>
      </c>
      <c r="G65" s="166">
        <v>19</v>
      </c>
      <c r="H65" s="166">
        <v>371</v>
      </c>
      <c r="I65" s="168">
        <f>SUM(J65:O65)</f>
        <v>6755</v>
      </c>
      <c r="J65" s="168">
        <v>86</v>
      </c>
      <c r="K65" s="168">
        <v>4</v>
      </c>
      <c r="L65" s="168">
        <v>730</v>
      </c>
      <c r="M65" s="168">
        <v>5489</v>
      </c>
      <c r="N65" s="168">
        <v>150</v>
      </c>
      <c r="O65" s="168">
        <v>296</v>
      </c>
      <c r="P65" s="184"/>
      <c r="Q65" s="184"/>
      <c r="R65" s="184"/>
      <c r="S65" s="184"/>
      <c r="T65" s="184"/>
      <c r="U65" s="77"/>
    </row>
    <row r="66" spans="1:21" ht="15" customHeight="1">
      <c r="A66" s="34" t="s">
        <v>106</v>
      </c>
      <c r="B66" s="77"/>
      <c r="C66" s="77"/>
      <c r="D66" s="77"/>
      <c r="E66" s="77"/>
      <c r="F66" s="77"/>
      <c r="G66" s="77"/>
      <c r="H66" s="77"/>
      <c r="I66" s="77"/>
      <c r="J66" s="33"/>
      <c r="K66" s="33"/>
      <c r="L66" s="33"/>
      <c r="M66" s="33"/>
      <c r="N66" s="33"/>
      <c r="O66" s="33"/>
      <c r="P66" s="92"/>
      <c r="Q66" s="92"/>
      <c r="R66" s="92"/>
      <c r="S66" s="207"/>
      <c r="T66" s="207"/>
      <c r="U66" s="77"/>
    </row>
    <row r="67" spans="1:21" ht="15" customHeight="1">
      <c r="A67" s="77"/>
      <c r="B67" s="77"/>
      <c r="C67" s="77"/>
      <c r="D67" s="77"/>
      <c r="E67" s="77"/>
      <c r="F67" s="77"/>
      <c r="G67" s="77"/>
      <c r="H67" s="77"/>
      <c r="I67" s="77"/>
      <c r="J67" s="33"/>
      <c r="K67" s="33"/>
      <c r="L67" s="33"/>
      <c r="M67" s="33"/>
      <c r="N67" s="33"/>
      <c r="O67" s="33"/>
      <c r="P67" s="92"/>
      <c r="Q67" s="92"/>
      <c r="R67" s="92"/>
      <c r="S67" s="207"/>
      <c r="T67" s="207"/>
      <c r="U67" s="77"/>
    </row>
    <row r="68" spans="1:21" ht="15" customHeight="1">
      <c r="A68" s="77"/>
      <c r="B68" s="77"/>
      <c r="C68" s="77"/>
      <c r="D68" s="77"/>
      <c r="E68" s="77"/>
      <c r="F68" s="77"/>
      <c r="G68" s="77"/>
      <c r="H68" s="77"/>
      <c r="I68" s="77"/>
      <c r="J68" s="33"/>
      <c r="K68" s="33"/>
      <c r="L68" s="33"/>
      <c r="M68" s="33"/>
      <c r="N68" s="33"/>
      <c r="O68" s="33"/>
      <c r="P68" s="92"/>
      <c r="Q68" s="92"/>
      <c r="R68" s="92"/>
      <c r="S68" s="207"/>
      <c r="T68" s="207"/>
      <c r="U68" s="77"/>
    </row>
    <row r="69" spans="1:21" ht="15" customHeight="1">
      <c r="A69" s="77"/>
      <c r="B69" s="77"/>
      <c r="C69" s="77"/>
      <c r="D69" s="77"/>
      <c r="E69" s="77"/>
      <c r="F69" s="77"/>
      <c r="G69" s="77"/>
      <c r="H69" s="77"/>
      <c r="I69" s="77"/>
      <c r="J69" s="33"/>
      <c r="K69" s="33"/>
      <c r="L69" s="33"/>
      <c r="M69" s="33"/>
      <c r="N69" s="33"/>
      <c r="O69" s="33"/>
      <c r="P69" s="92"/>
      <c r="Q69" s="92"/>
      <c r="R69" s="92"/>
      <c r="S69" s="207"/>
      <c r="T69" s="207"/>
      <c r="U69" s="77"/>
    </row>
    <row r="70" spans="1:21" ht="15" customHeight="1">
      <c r="A70" s="77"/>
      <c r="B70" s="77"/>
      <c r="C70" s="77"/>
      <c r="D70" s="77"/>
      <c r="E70" s="77"/>
      <c r="F70" s="77"/>
      <c r="G70" s="77"/>
      <c r="H70" s="77"/>
      <c r="I70" s="77"/>
      <c r="J70" s="33"/>
      <c r="K70" s="33"/>
      <c r="L70" s="33"/>
      <c r="M70" s="33"/>
      <c r="N70" s="33"/>
      <c r="O70" s="33"/>
      <c r="P70" s="92"/>
      <c r="Q70" s="92"/>
      <c r="R70" s="92"/>
      <c r="S70" s="207"/>
      <c r="T70" s="207"/>
      <c r="U70" s="77"/>
    </row>
    <row r="71" spans="1:21" ht="15" customHeight="1">
      <c r="A71" s="77"/>
      <c r="B71" s="77"/>
      <c r="C71" s="77"/>
      <c r="D71" s="77"/>
      <c r="E71" s="77"/>
      <c r="F71" s="77"/>
      <c r="G71" s="77"/>
      <c r="H71" s="77"/>
      <c r="I71" s="77"/>
      <c r="J71" s="33"/>
      <c r="K71" s="33"/>
      <c r="L71" s="33"/>
      <c r="M71" s="33"/>
      <c r="N71" s="33"/>
      <c r="O71" s="33"/>
      <c r="P71" s="92"/>
      <c r="Q71" s="92"/>
      <c r="R71" s="92"/>
      <c r="S71" s="207"/>
      <c r="T71" s="207"/>
      <c r="U71" s="77"/>
    </row>
    <row r="72" spans="1:21" ht="15" customHeight="1">
      <c r="A72" s="77"/>
      <c r="B72" s="77"/>
      <c r="C72" s="77"/>
      <c r="D72" s="77"/>
      <c r="E72" s="77"/>
      <c r="F72" s="77"/>
      <c r="G72" s="77"/>
      <c r="H72" s="77"/>
      <c r="I72" s="77"/>
      <c r="J72" s="33"/>
      <c r="K72" s="33"/>
      <c r="L72" s="33"/>
      <c r="M72" s="33"/>
      <c r="N72" s="33"/>
      <c r="O72" s="33"/>
      <c r="P72" s="92"/>
      <c r="Q72" s="92"/>
      <c r="R72" s="92"/>
      <c r="S72" s="207"/>
      <c r="T72" s="207"/>
      <c r="U72" s="77"/>
    </row>
    <row r="73" spans="1:21" ht="15" customHeight="1">
      <c r="A73" s="77"/>
      <c r="B73" s="77"/>
      <c r="C73" s="77"/>
      <c r="D73" s="77"/>
      <c r="E73" s="77"/>
      <c r="F73" s="77"/>
      <c r="G73" s="77"/>
      <c r="H73" s="77"/>
      <c r="I73" s="77"/>
      <c r="J73" s="33"/>
      <c r="K73" s="33"/>
      <c r="L73" s="33"/>
      <c r="M73" s="33"/>
      <c r="N73" s="33"/>
      <c r="O73" s="33"/>
      <c r="P73" s="33"/>
      <c r="Q73" s="33"/>
      <c r="R73" s="33"/>
      <c r="S73" s="77"/>
      <c r="T73" s="77"/>
      <c r="U73" s="77"/>
    </row>
    <row r="74" spans="1:21" ht="15" customHeight="1">
      <c r="A74" s="77"/>
      <c r="B74" s="77"/>
      <c r="C74" s="77"/>
      <c r="D74" s="77"/>
      <c r="E74" s="77"/>
      <c r="F74" s="77"/>
      <c r="G74" s="77"/>
      <c r="H74" s="77"/>
      <c r="I74" s="77"/>
      <c r="J74" s="33"/>
      <c r="K74" s="33"/>
      <c r="L74" s="33"/>
      <c r="M74" s="33"/>
      <c r="N74" s="33"/>
      <c r="O74" s="33"/>
      <c r="P74" s="33"/>
      <c r="Q74" s="33"/>
      <c r="R74" s="33"/>
      <c r="S74" s="77"/>
      <c r="T74" s="77"/>
      <c r="U74" s="77"/>
    </row>
    <row r="75" spans="1:21" ht="15" customHeight="1">
      <c r="A75" s="77"/>
      <c r="B75" s="77"/>
      <c r="C75" s="77"/>
      <c r="D75" s="77"/>
      <c r="E75" s="77"/>
      <c r="F75" s="77"/>
      <c r="G75" s="77"/>
      <c r="H75" s="77"/>
      <c r="I75" s="77"/>
      <c r="J75" s="33"/>
      <c r="K75" s="33"/>
      <c r="L75" s="33"/>
      <c r="M75" s="33"/>
      <c r="N75" s="33"/>
      <c r="O75" s="33"/>
      <c r="P75" s="33"/>
      <c r="Q75" s="33"/>
      <c r="R75" s="33"/>
      <c r="S75" s="77"/>
      <c r="T75" s="77"/>
      <c r="U75" s="77"/>
    </row>
    <row r="76" spans="1:21" ht="15" customHeight="1">
      <c r="A76" s="77"/>
      <c r="B76" s="77"/>
      <c r="C76" s="77"/>
      <c r="D76" s="77"/>
      <c r="E76" s="77"/>
      <c r="F76" s="77"/>
      <c r="G76" s="77"/>
      <c r="H76" s="77"/>
      <c r="I76" s="77"/>
      <c r="J76" s="33"/>
      <c r="K76" s="33"/>
      <c r="L76" s="33"/>
      <c r="M76" s="33"/>
      <c r="N76" s="33"/>
      <c r="O76" s="33"/>
      <c r="P76" s="33"/>
      <c r="Q76" s="33"/>
      <c r="R76" s="33"/>
      <c r="S76" s="77"/>
      <c r="T76" s="77"/>
      <c r="U76" s="77"/>
    </row>
    <row r="77" spans="1:21" ht="15" customHeight="1">
      <c r="A77" s="77"/>
      <c r="B77" s="77"/>
      <c r="C77" s="77"/>
      <c r="D77" s="77"/>
      <c r="E77" s="77"/>
      <c r="F77" s="77"/>
      <c r="G77" s="77"/>
      <c r="H77" s="77"/>
      <c r="I77" s="77"/>
      <c r="J77" s="33"/>
      <c r="K77" s="33"/>
      <c r="L77" s="33"/>
      <c r="M77" s="33"/>
      <c r="N77" s="33"/>
      <c r="O77" s="33"/>
      <c r="P77" s="33"/>
      <c r="Q77" s="33"/>
      <c r="R77" s="33"/>
      <c r="S77" s="77"/>
      <c r="T77" s="77"/>
      <c r="U77" s="77"/>
    </row>
    <row r="78" spans="1:21" ht="15" customHeight="1">
      <c r="A78" s="77"/>
      <c r="B78" s="77"/>
      <c r="C78" s="77"/>
      <c r="D78" s="77"/>
      <c r="E78" s="77"/>
      <c r="F78" s="77"/>
      <c r="G78" s="77"/>
      <c r="H78" s="77"/>
      <c r="I78" s="77"/>
      <c r="J78" s="33"/>
      <c r="K78" s="33"/>
      <c r="L78" s="33"/>
      <c r="M78" s="33"/>
      <c r="N78" s="33"/>
      <c r="O78" s="33"/>
      <c r="P78" s="33"/>
      <c r="Q78" s="33"/>
      <c r="R78" s="33"/>
      <c r="S78" s="77"/>
      <c r="T78" s="77"/>
      <c r="U78" s="77"/>
    </row>
    <row r="79" spans="1:21" ht="15" customHeight="1">
      <c r="A79" s="77"/>
      <c r="B79" s="77"/>
      <c r="C79" s="77"/>
      <c r="D79" s="77"/>
      <c r="E79" s="77"/>
      <c r="F79" s="77"/>
      <c r="G79" s="77"/>
      <c r="H79" s="77"/>
      <c r="I79" s="77"/>
      <c r="J79" s="33"/>
      <c r="K79" s="33"/>
      <c r="L79" s="33"/>
      <c r="M79" s="33"/>
      <c r="N79" s="33"/>
      <c r="O79" s="33"/>
      <c r="P79" s="33"/>
      <c r="Q79" s="33"/>
      <c r="R79" s="33"/>
      <c r="S79" s="77"/>
      <c r="T79" s="77"/>
      <c r="U79" s="77"/>
    </row>
    <row r="80" spans="1:21" ht="15" customHeight="1">
      <c r="A80" s="77"/>
      <c r="B80" s="77"/>
      <c r="C80" s="77"/>
      <c r="D80" s="77"/>
      <c r="E80" s="77"/>
      <c r="F80" s="77"/>
      <c r="G80" s="77"/>
      <c r="H80" s="77"/>
      <c r="I80" s="77"/>
      <c r="J80" s="33"/>
      <c r="K80" s="33"/>
      <c r="L80" s="33"/>
      <c r="M80" s="33"/>
      <c r="N80" s="33"/>
      <c r="O80" s="33"/>
      <c r="P80" s="33"/>
      <c r="Q80" s="33"/>
      <c r="R80" s="33"/>
      <c r="S80" s="77"/>
      <c r="T80" s="77"/>
      <c r="U80" s="77"/>
    </row>
    <row r="81" spans="1:21" ht="15" customHeight="1">
      <c r="A81" s="77"/>
      <c r="B81" s="77"/>
      <c r="C81" s="77"/>
      <c r="D81" s="77"/>
      <c r="E81" s="77"/>
      <c r="F81" s="77"/>
      <c r="G81" s="77"/>
      <c r="H81" s="77"/>
      <c r="I81" s="207"/>
      <c r="J81" s="443"/>
      <c r="K81" s="443"/>
      <c r="L81" s="443"/>
      <c r="M81" s="443"/>
      <c r="N81" s="443"/>
      <c r="O81" s="443"/>
      <c r="P81" s="443"/>
      <c r="Q81" s="443"/>
      <c r="R81" s="443"/>
      <c r="S81" s="77"/>
      <c r="T81" s="77"/>
      <c r="U81" s="77"/>
    </row>
    <row r="82" spans="1:21" ht="15" customHeight="1">
      <c r="A82" s="77"/>
      <c r="B82" s="77"/>
      <c r="C82" s="77"/>
      <c r="D82" s="77"/>
      <c r="E82" s="77"/>
      <c r="F82" s="77"/>
      <c r="G82" s="77"/>
      <c r="H82" s="77"/>
      <c r="I82" s="207"/>
      <c r="J82" s="294"/>
      <c r="K82" s="294"/>
      <c r="L82" s="294"/>
      <c r="M82" s="294"/>
      <c r="N82" s="294"/>
      <c r="O82" s="294"/>
      <c r="P82" s="294"/>
      <c r="Q82" s="294"/>
      <c r="R82" s="294"/>
      <c r="S82" s="77"/>
      <c r="T82" s="77"/>
      <c r="U82" s="77"/>
    </row>
    <row r="83" spans="1:21" ht="15" customHeight="1">
      <c r="A83" s="77"/>
      <c r="B83" s="77"/>
      <c r="C83" s="77"/>
      <c r="D83" s="77"/>
      <c r="E83" s="77"/>
      <c r="F83" s="77"/>
      <c r="G83" s="77"/>
      <c r="H83" s="77"/>
      <c r="I83" s="207"/>
      <c r="J83" s="294"/>
      <c r="K83" s="294"/>
      <c r="L83" s="294"/>
      <c r="M83" s="294"/>
      <c r="N83" s="294"/>
      <c r="O83" s="294"/>
      <c r="P83" s="294"/>
      <c r="Q83" s="294"/>
      <c r="R83" s="294"/>
      <c r="S83" s="77"/>
      <c r="T83" s="77"/>
      <c r="U83" s="77"/>
    </row>
    <row r="84" spans="1:21" ht="15" customHeight="1">
      <c r="A84" s="77"/>
      <c r="B84" s="77"/>
      <c r="C84" s="77"/>
      <c r="D84" s="77"/>
      <c r="E84" s="77"/>
      <c r="F84" s="77"/>
      <c r="G84" s="77"/>
      <c r="H84" s="77"/>
      <c r="I84" s="207"/>
      <c r="J84" s="152"/>
      <c r="K84" s="152"/>
      <c r="L84" s="203"/>
      <c r="M84" s="203"/>
      <c r="N84" s="203"/>
      <c r="O84" s="203"/>
      <c r="P84" s="203"/>
      <c r="Q84" s="203"/>
      <c r="R84" s="203"/>
      <c r="S84" s="77"/>
      <c r="T84" s="77"/>
      <c r="U84" s="77"/>
    </row>
    <row r="85" spans="1:21" ht="15" customHeight="1">
      <c r="A85" s="77"/>
      <c r="B85" s="77"/>
      <c r="C85" s="77"/>
      <c r="D85" s="77"/>
      <c r="E85" s="77"/>
      <c r="F85" s="77"/>
      <c r="G85" s="77"/>
      <c r="H85" s="77"/>
      <c r="I85" s="207"/>
      <c r="J85" s="294"/>
      <c r="K85" s="62"/>
      <c r="L85" s="433"/>
      <c r="M85" s="442"/>
      <c r="N85" s="298"/>
      <c r="O85" s="298"/>
      <c r="P85" s="298"/>
      <c r="Q85" s="298"/>
      <c r="R85" s="298"/>
      <c r="S85" s="77"/>
      <c r="T85" s="77"/>
      <c r="U85" s="77"/>
    </row>
    <row r="86" spans="1:21" ht="15" customHeight="1">
      <c r="A86" s="77"/>
      <c r="B86" s="77"/>
      <c r="C86" s="77"/>
      <c r="D86" s="77"/>
      <c r="E86" s="77"/>
      <c r="F86" s="77"/>
      <c r="G86" s="77"/>
      <c r="H86" s="77"/>
      <c r="I86" s="207"/>
      <c r="J86" s="294"/>
      <c r="K86" s="62"/>
      <c r="L86" s="433"/>
      <c r="M86" s="442"/>
      <c r="N86" s="442"/>
      <c r="O86" s="442"/>
      <c r="P86" s="442"/>
      <c r="Q86" s="442"/>
      <c r="R86" s="442"/>
      <c r="S86" s="77"/>
      <c r="T86" s="77"/>
      <c r="U86" s="77"/>
    </row>
    <row r="87" spans="1:21" ht="15" customHeight="1">
      <c r="A87" s="77"/>
      <c r="B87" s="77"/>
      <c r="C87" s="77"/>
      <c r="D87" s="77"/>
      <c r="E87" s="77"/>
      <c r="F87" s="77"/>
      <c r="G87" s="77"/>
      <c r="H87" s="77"/>
      <c r="I87" s="207"/>
      <c r="J87" s="294"/>
      <c r="K87" s="62"/>
      <c r="L87" s="433"/>
      <c r="M87" s="442"/>
      <c r="N87" s="442"/>
      <c r="O87" s="442"/>
      <c r="P87" s="442"/>
      <c r="Q87" s="442"/>
      <c r="R87" s="442"/>
      <c r="S87" s="77"/>
      <c r="T87" s="77"/>
      <c r="U87" s="77"/>
    </row>
    <row r="88" spans="1:21" ht="15" customHeight="1">
      <c r="A88" s="77"/>
      <c r="B88" s="77"/>
      <c r="C88" s="77"/>
      <c r="D88" s="77"/>
      <c r="E88" s="77"/>
      <c r="F88" s="77"/>
      <c r="G88" s="77"/>
      <c r="H88" s="77"/>
      <c r="I88" s="207"/>
      <c r="J88" s="14"/>
      <c r="K88" s="14"/>
      <c r="L88" s="204"/>
      <c r="M88" s="177"/>
      <c r="N88" s="177"/>
      <c r="O88" s="177"/>
      <c r="P88" s="177"/>
      <c r="Q88" s="177"/>
      <c r="R88" s="177"/>
      <c r="S88" s="77"/>
      <c r="T88" s="77"/>
      <c r="U88" s="77"/>
    </row>
    <row r="89" spans="1:21" ht="17.25">
      <c r="A89" s="33"/>
      <c r="B89" s="111"/>
      <c r="C89" s="111"/>
      <c r="D89" s="111"/>
      <c r="E89" s="111"/>
      <c r="F89" s="111"/>
      <c r="G89" s="111"/>
      <c r="H89" s="111"/>
      <c r="I89" s="205"/>
      <c r="J89" s="57"/>
      <c r="K89" s="57"/>
      <c r="L89" s="206"/>
      <c r="M89" s="208"/>
      <c r="N89" s="206"/>
      <c r="O89" s="206"/>
      <c r="P89" s="206"/>
      <c r="Q89" s="206"/>
      <c r="R89" s="206"/>
      <c r="S89" s="111"/>
      <c r="T89" s="111"/>
      <c r="U89" s="111"/>
    </row>
    <row r="90" spans="1:21" ht="14.25">
      <c r="A90" s="33"/>
      <c r="B90" s="111"/>
      <c r="C90" s="111"/>
      <c r="D90" s="111"/>
      <c r="E90" s="111"/>
      <c r="F90" s="111"/>
      <c r="G90" s="111"/>
      <c r="H90" s="111"/>
      <c r="I90" s="205"/>
      <c r="J90" s="57"/>
      <c r="K90" s="57"/>
      <c r="L90" s="183"/>
      <c r="M90" s="177"/>
      <c r="N90" s="184"/>
      <c r="O90" s="184"/>
      <c r="P90" s="184"/>
      <c r="Q90" s="184"/>
      <c r="R90" s="184"/>
      <c r="S90" s="111"/>
      <c r="T90" s="111"/>
      <c r="U90" s="111"/>
    </row>
    <row r="91" spans="1:21" ht="14.25">
      <c r="A91" s="33"/>
      <c r="B91" s="111"/>
      <c r="C91" s="111"/>
      <c r="D91" s="111"/>
      <c r="E91" s="111"/>
      <c r="F91" s="111"/>
      <c r="G91" s="111"/>
      <c r="H91" s="111"/>
      <c r="I91" s="205"/>
      <c r="J91" s="57"/>
      <c r="K91" s="57"/>
      <c r="L91" s="183"/>
      <c r="M91" s="177"/>
      <c r="N91" s="184"/>
      <c r="O91" s="184"/>
      <c r="P91" s="184"/>
      <c r="Q91" s="184"/>
      <c r="R91" s="184"/>
      <c r="S91" s="111"/>
      <c r="T91" s="111"/>
      <c r="U91" s="111"/>
    </row>
    <row r="92" spans="1:21" ht="14.25">
      <c r="A92" s="33"/>
      <c r="B92" s="111"/>
      <c r="C92" s="111"/>
      <c r="D92" s="111"/>
      <c r="E92" s="111"/>
      <c r="F92" s="111"/>
      <c r="G92" s="111"/>
      <c r="H92" s="111"/>
      <c r="I92" s="205"/>
      <c r="J92" s="57"/>
      <c r="K92" s="57"/>
      <c r="L92" s="183"/>
      <c r="M92" s="177"/>
      <c r="N92" s="184"/>
      <c r="O92" s="184"/>
      <c r="P92" s="184"/>
      <c r="Q92" s="184"/>
      <c r="R92" s="184"/>
      <c r="S92" s="111"/>
      <c r="T92" s="111"/>
      <c r="U92" s="111"/>
    </row>
    <row r="93" spans="1:21" ht="14.25">
      <c r="A93" s="33"/>
      <c r="B93" s="111"/>
      <c r="C93" s="111"/>
      <c r="D93" s="111"/>
      <c r="E93" s="111"/>
      <c r="F93" s="111"/>
      <c r="G93" s="111"/>
      <c r="H93" s="111"/>
      <c r="I93" s="205"/>
      <c r="J93" s="57"/>
      <c r="K93" s="57"/>
      <c r="L93" s="183"/>
      <c r="M93" s="177"/>
      <c r="N93" s="184"/>
      <c r="O93" s="184"/>
      <c r="P93" s="184"/>
      <c r="Q93" s="184"/>
      <c r="R93" s="184"/>
      <c r="S93" s="111"/>
      <c r="T93" s="111"/>
      <c r="U93" s="111"/>
    </row>
    <row r="94" spans="1:21" ht="14.25">
      <c r="A94" s="33"/>
      <c r="B94" s="111"/>
      <c r="C94" s="111"/>
      <c r="D94" s="111"/>
      <c r="E94" s="111"/>
      <c r="F94" s="111"/>
      <c r="G94" s="111"/>
      <c r="H94" s="111"/>
      <c r="I94" s="205"/>
      <c r="J94" s="57"/>
      <c r="K94" s="57"/>
      <c r="L94" s="183"/>
      <c r="M94" s="177"/>
      <c r="N94" s="184"/>
      <c r="O94" s="184"/>
      <c r="P94" s="184"/>
      <c r="Q94" s="184"/>
      <c r="R94" s="184"/>
      <c r="S94" s="111"/>
      <c r="T94" s="111"/>
      <c r="U94" s="111"/>
    </row>
    <row r="95" spans="1:21" ht="14.25">
      <c r="A95" s="33"/>
      <c r="B95" s="111"/>
      <c r="C95" s="111"/>
      <c r="D95" s="111"/>
      <c r="E95" s="111"/>
      <c r="F95" s="111"/>
      <c r="G95" s="111"/>
      <c r="H95" s="111"/>
      <c r="I95" s="205"/>
      <c r="J95" s="57"/>
      <c r="K95" s="57"/>
      <c r="L95" s="183"/>
      <c r="M95" s="177"/>
      <c r="N95" s="184"/>
      <c r="O95" s="184"/>
      <c r="P95" s="184"/>
      <c r="Q95" s="184"/>
      <c r="R95" s="184"/>
      <c r="S95" s="111"/>
      <c r="T95" s="111"/>
      <c r="U95" s="111"/>
    </row>
    <row r="96" spans="1:21" ht="14.25">
      <c r="A96" s="33"/>
      <c r="B96" s="111"/>
      <c r="C96" s="111"/>
      <c r="D96" s="111"/>
      <c r="E96" s="111"/>
      <c r="F96" s="111"/>
      <c r="G96" s="111"/>
      <c r="H96" s="111"/>
      <c r="I96" s="205"/>
      <c r="J96" s="57"/>
      <c r="K96" s="57"/>
      <c r="L96" s="183"/>
      <c r="M96" s="177"/>
      <c r="N96" s="184"/>
      <c r="O96" s="184"/>
      <c r="P96" s="184"/>
      <c r="Q96" s="184"/>
      <c r="R96" s="184"/>
      <c r="S96" s="111"/>
      <c r="T96" s="111"/>
      <c r="U96" s="111"/>
    </row>
    <row r="97" spans="1:21" ht="14.25">
      <c r="A97" s="33"/>
      <c r="B97" s="111"/>
      <c r="C97" s="111"/>
      <c r="D97" s="111"/>
      <c r="E97" s="111"/>
      <c r="F97" s="111"/>
      <c r="G97" s="111"/>
      <c r="H97" s="111"/>
      <c r="I97" s="205"/>
      <c r="J97" s="57"/>
      <c r="K97" s="57"/>
      <c r="L97" s="183"/>
      <c r="M97" s="177"/>
      <c r="N97" s="184"/>
      <c r="O97" s="184"/>
      <c r="P97" s="184"/>
      <c r="Q97" s="184"/>
      <c r="R97" s="184"/>
      <c r="S97" s="111"/>
      <c r="T97" s="111"/>
      <c r="U97" s="111"/>
    </row>
    <row r="98" spans="1:21" ht="14.25">
      <c r="A98" s="33"/>
      <c r="B98" s="111"/>
      <c r="C98" s="111"/>
      <c r="D98" s="111"/>
      <c r="E98" s="111"/>
      <c r="F98" s="111"/>
      <c r="G98" s="111"/>
      <c r="H98" s="111"/>
      <c r="I98" s="205"/>
      <c r="J98" s="57"/>
      <c r="K98" s="57"/>
      <c r="L98" s="183"/>
      <c r="M98" s="177"/>
      <c r="N98" s="184"/>
      <c r="O98" s="184"/>
      <c r="P98" s="184"/>
      <c r="Q98" s="184"/>
      <c r="R98" s="184"/>
      <c r="S98" s="111"/>
      <c r="T98" s="111"/>
      <c r="U98" s="111"/>
    </row>
    <row r="99" spans="1:21" ht="14.25">
      <c r="A99" s="33"/>
      <c r="B99" s="111"/>
      <c r="C99" s="111"/>
      <c r="D99" s="111"/>
      <c r="E99" s="111"/>
      <c r="F99" s="111"/>
      <c r="G99" s="111"/>
      <c r="H99" s="111"/>
      <c r="I99" s="205"/>
      <c r="J99" s="57"/>
      <c r="K99" s="57"/>
      <c r="L99" s="183"/>
      <c r="M99" s="177"/>
      <c r="N99" s="184"/>
      <c r="O99" s="184"/>
      <c r="P99" s="184"/>
      <c r="Q99" s="184"/>
      <c r="R99" s="184"/>
      <c r="S99" s="111"/>
      <c r="T99" s="111"/>
      <c r="U99" s="111"/>
    </row>
    <row r="100" spans="1:21" ht="14.25">
      <c r="A100" s="33"/>
      <c r="B100" s="111"/>
      <c r="C100" s="111"/>
      <c r="D100" s="111"/>
      <c r="E100" s="111"/>
      <c r="F100" s="111"/>
      <c r="G100" s="111"/>
      <c r="H100" s="111"/>
      <c r="I100" s="205"/>
      <c r="J100" s="57"/>
      <c r="K100" s="57"/>
      <c r="L100" s="183"/>
      <c r="M100" s="177"/>
      <c r="N100" s="184"/>
      <c r="O100" s="184"/>
      <c r="P100" s="184"/>
      <c r="Q100" s="184"/>
      <c r="R100" s="184"/>
      <c r="S100" s="111"/>
      <c r="T100" s="111"/>
      <c r="U100" s="111"/>
    </row>
    <row r="101" spans="1:21" ht="14.25">
      <c r="A101" s="33"/>
      <c r="B101" s="111"/>
      <c r="C101" s="111"/>
      <c r="D101" s="111"/>
      <c r="E101" s="111"/>
      <c r="F101" s="111"/>
      <c r="G101" s="111"/>
      <c r="H101" s="111"/>
      <c r="I101" s="205"/>
      <c r="J101" s="57"/>
      <c r="K101" s="57"/>
      <c r="L101" s="184"/>
      <c r="M101" s="177"/>
      <c r="N101" s="184"/>
      <c r="O101" s="184"/>
      <c r="P101" s="184"/>
      <c r="Q101" s="184"/>
      <c r="R101" s="184"/>
      <c r="S101" s="111"/>
      <c r="T101" s="111"/>
      <c r="U101" s="111"/>
    </row>
    <row r="102" spans="1:21" ht="14.25">
      <c r="A102" s="33"/>
      <c r="B102" s="111"/>
      <c r="C102" s="111"/>
      <c r="D102" s="111"/>
      <c r="E102" s="111"/>
      <c r="F102" s="111"/>
      <c r="G102" s="111"/>
      <c r="H102" s="111"/>
      <c r="I102" s="205"/>
      <c r="J102" s="57"/>
      <c r="K102" s="57"/>
      <c r="L102" s="184"/>
      <c r="M102" s="177"/>
      <c r="N102" s="184"/>
      <c r="O102" s="184"/>
      <c r="P102" s="184"/>
      <c r="Q102" s="184"/>
      <c r="R102" s="184"/>
      <c r="S102" s="111"/>
      <c r="T102" s="111"/>
      <c r="U102" s="111"/>
    </row>
    <row r="103" spans="1:21" ht="14.25">
      <c r="A103" s="33"/>
      <c r="B103" s="111"/>
      <c r="C103" s="111"/>
      <c r="D103" s="111"/>
      <c r="E103" s="111"/>
      <c r="F103" s="111"/>
      <c r="G103" s="111"/>
      <c r="H103" s="111"/>
      <c r="I103" s="205"/>
      <c r="J103" s="57"/>
      <c r="K103" s="57"/>
      <c r="L103" s="183"/>
      <c r="M103" s="177"/>
      <c r="N103" s="184"/>
      <c r="O103" s="184"/>
      <c r="P103" s="184"/>
      <c r="Q103" s="184"/>
      <c r="R103" s="184"/>
      <c r="S103" s="111"/>
      <c r="T103" s="111"/>
      <c r="U103" s="111"/>
    </row>
    <row r="104" spans="1:21" ht="14.25">
      <c r="A104" s="33"/>
      <c r="B104" s="111"/>
      <c r="C104" s="111"/>
      <c r="D104" s="111"/>
      <c r="E104" s="111"/>
      <c r="F104" s="111"/>
      <c r="G104" s="111"/>
      <c r="H104" s="111"/>
      <c r="I104" s="205"/>
      <c r="J104" s="57"/>
      <c r="K104" s="57"/>
      <c r="L104" s="183"/>
      <c r="M104" s="177"/>
      <c r="N104" s="184"/>
      <c r="O104" s="184"/>
      <c r="P104" s="184"/>
      <c r="Q104" s="184"/>
      <c r="R104" s="184"/>
      <c r="S104" s="111"/>
      <c r="T104" s="111"/>
      <c r="U104" s="111"/>
    </row>
    <row r="105" spans="1:21" ht="14.25">
      <c r="A105" s="33"/>
      <c r="B105" s="111"/>
      <c r="C105" s="111"/>
      <c r="D105" s="111"/>
      <c r="E105" s="111"/>
      <c r="F105" s="111"/>
      <c r="G105" s="111"/>
      <c r="H105" s="111"/>
      <c r="I105" s="205"/>
      <c r="J105" s="57"/>
      <c r="K105" s="57"/>
      <c r="L105" s="183"/>
      <c r="M105" s="177"/>
      <c r="N105" s="184"/>
      <c r="O105" s="184"/>
      <c r="P105" s="184"/>
      <c r="Q105" s="184"/>
      <c r="R105" s="184"/>
      <c r="S105" s="111"/>
      <c r="T105" s="111"/>
      <c r="U105" s="111"/>
    </row>
    <row r="106" spans="1:21" ht="14.25">
      <c r="A106" s="33"/>
      <c r="B106" s="111"/>
      <c r="C106" s="111"/>
      <c r="D106" s="111"/>
      <c r="E106" s="111"/>
      <c r="F106" s="111"/>
      <c r="G106" s="111"/>
      <c r="H106" s="111"/>
      <c r="I106" s="205"/>
      <c r="J106" s="57"/>
      <c r="K106" s="57"/>
      <c r="L106" s="183"/>
      <c r="M106" s="177"/>
      <c r="N106" s="184"/>
      <c r="O106" s="184"/>
      <c r="P106" s="184"/>
      <c r="Q106" s="184"/>
      <c r="R106" s="184"/>
      <c r="S106" s="111"/>
      <c r="T106" s="111"/>
      <c r="U106" s="111"/>
    </row>
    <row r="107" spans="1:21" ht="14.25">
      <c r="A107" s="33"/>
      <c r="B107" s="90"/>
      <c r="C107" s="90"/>
      <c r="D107" s="90"/>
      <c r="E107" s="90"/>
      <c r="F107" s="90"/>
      <c r="G107" s="90"/>
      <c r="H107" s="90"/>
      <c r="I107" s="95"/>
      <c r="J107" s="57"/>
      <c r="K107" s="57"/>
      <c r="L107" s="183"/>
      <c r="M107" s="177"/>
      <c r="N107" s="184"/>
      <c r="O107" s="184"/>
      <c r="P107" s="184"/>
      <c r="Q107" s="184"/>
      <c r="R107" s="184"/>
      <c r="S107" s="90"/>
      <c r="T107" s="90"/>
      <c r="U107" s="90"/>
    </row>
    <row r="108" spans="1:21" ht="14.25">
      <c r="A108" s="33"/>
      <c r="B108" s="90"/>
      <c r="C108" s="90"/>
      <c r="D108" s="90"/>
      <c r="E108" s="90"/>
      <c r="F108" s="90"/>
      <c r="G108" s="90"/>
      <c r="H108" s="90"/>
      <c r="I108" s="95"/>
      <c r="J108" s="57"/>
      <c r="K108" s="57"/>
      <c r="L108" s="183"/>
      <c r="M108" s="177"/>
      <c r="N108" s="184"/>
      <c r="O108" s="184"/>
      <c r="P108" s="184"/>
      <c r="Q108" s="184"/>
      <c r="R108" s="184"/>
      <c r="S108" s="90"/>
      <c r="T108" s="90"/>
      <c r="U108" s="90"/>
    </row>
    <row r="109" spans="1:21" ht="14.25">
      <c r="A109" s="33"/>
      <c r="B109" s="90"/>
      <c r="C109" s="90"/>
      <c r="D109" s="90"/>
      <c r="E109" s="90"/>
      <c r="F109" s="90"/>
      <c r="G109" s="90"/>
      <c r="H109" s="90"/>
      <c r="I109" s="95"/>
      <c r="J109" s="57"/>
      <c r="K109" s="57"/>
      <c r="L109" s="183"/>
      <c r="M109" s="177"/>
      <c r="N109" s="184"/>
      <c r="O109" s="184"/>
      <c r="P109" s="184"/>
      <c r="Q109" s="184"/>
      <c r="R109" s="184"/>
      <c r="S109" s="90"/>
      <c r="T109" s="90"/>
      <c r="U109" s="90"/>
    </row>
    <row r="110" spans="1:21" ht="14.25">
      <c r="A110" s="33"/>
      <c r="B110" s="90"/>
      <c r="C110" s="90"/>
      <c r="D110" s="90"/>
      <c r="E110" s="90"/>
      <c r="F110" s="90"/>
      <c r="G110" s="90"/>
      <c r="H110" s="90"/>
      <c r="I110" s="95"/>
      <c r="J110" s="57"/>
      <c r="K110" s="57"/>
      <c r="L110" s="183"/>
      <c r="M110" s="177"/>
      <c r="N110" s="184"/>
      <c r="O110" s="184"/>
      <c r="P110" s="184"/>
      <c r="Q110" s="184"/>
      <c r="R110" s="184"/>
      <c r="S110" s="90"/>
      <c r="T110" s="90"/>
      <c r="U110" s="90"/>
    </row>
    <row r="111" spans="1:21" ht="14.25">
      <c r="A111" s="33"/>
      <c r="B111" s="90"/>
      <c r="C111" s="90"/>
      <c r="D111" s="90"/>
      <c r="E111" s="90"/>
      <c r="F111" s="90"/>
      <c r="G111" s="90"/>
      <c r="H111" s="90"/>
      <c r="I111" s="95"/>
      <c r="J111" s="57"/>
      <c r="K111" s="57"/>
      <c r="L111" s="184"/>
      <c r="M111" s="177"/>
      <c r="N111" s="184"/>
      <c r="O111" s="184"/>
      <c r="P111" s="184"/>
      <c r="Q111" s="184"/>
      <c r="R111" s="184"/>
      <c r="S111" s="90"/>
      <c r="T111" s="90"/>
      <c r="U111" s="90"/>
    </row>
    <row r="112" spans="1:21" ht="14.25">
      <c r="A112" s="33"/>
      <c r="B112" s="90"/>
      <c r="C112" s="90"/>
      <c r="D112" s="90"/>
      <c r="E112" s="90"/>
      <c r="F112" s="90"/>
      <c r="G112" s="90"/>
      <c r="H112" s="90"/>
      <c r="I112" s="95"/>
      <c r="J112" s="57"/>
      <c r="K112" s="57"/>
      <c r="L112" s="183"/>
      <c r="M112" s="177"/>
      <c r="N112" s="184"/>
      <c r="O112" s="184"/>
      <c r="P112" s="184"/>
      <c r="Q112" s="184"/>
      <c r="R112" s="184"/>
      <c r="S112" s="90"/>
      <c r="T112" s="90"/>
      <c r="U112" s="90"/>
    </row>
    <row r="113" spans="1:21" ht="14.25">
      <c r="A113" s="33"/>
      <c r="B113" s="90"/>
      <c r="C113" s="90"/>
      <c r="D113" s="90"/>
      <c r="E113" s="90"/>
      <c r="F113" s="90"/>
      <c r="G113" s="90"/>
      <c r="H113" s="90"/>
      <c r="I113" s="95"/>
      <c r="J113" s="152"/>
      <c r="K113" s="152"/>
      <c r="L113" s="203"/>
      <c r="M113" s="203"/>
      <c r="N113" s="203"/>
      <c r="O113" s="203"/>
      <c r="P113" s="203"/>
      <c r="Q113" s="203"/>
      <c r="R113" s="203"/>
      <c r="S113" s="90"/>
      <c r="T113" s="90"/>
      <c r="U113" s="90"/>
    </row>
    <row r="114" spans="1:21" ht="14.25">
      <c r="A114" s="33"/>
      <c r="B114" s="90"/>
      <c r="C114" s="90"/>
      <c r="D114" s="90"/>
      <c r="E114" s="90"/>
      <c r="F114" s="90"/>
      <c r="G114" s="90"/>
      <c r="H114" s="90"/>
      <c r="I114" s="95"/>
      <c r="J114" s="199"/>
      <c r="K114" s="199"/>
      <c r="L114" s="199"/>
      <c r="M114" s="199"/>
      <c r="N114" s="199"/>
      <c r="O114" s="199"/>
      <c r="P114" s="199"/>
      <c r="Q114" s="199"/>
      <c r="R114" s="199"/>
      <c r="S114" s="90"/>
      <c r="T114" s="90"/>
      <c r="U114" s="90"/>
    </row>
    <row r="115" spans="1:21" ht="14.25">
      <c r="A115" s="33"/>
      <c r="B115" s="90"/>
      <c r="C115" s="90"/>
      <c r="D115" s="90"/>
      <c r="E115" s="90"/>
      <c r="F115" s="90"/>
      <c r="G115" s="90"/>
      <c r="H115" s="90"/>
      <c r="I115" s="95"/>
      <c r="J115" s="62"/>
      <c r="K115" s="62"/>
      <c r="L115" s="202"/>
      <c r="M115" s="148"/>
      <c r="N115" s="148"/>
      <c r="O115" s="148"/>
      <c r="P115" s="148"/>
      <c r="Q115" s="148"/>
      <c r="R115" s="148"/>
      <c r="S115" s="90"/>
      <c r="T115" s="90"/>
      <c r="U115" s="90"/>
    </row>
    <row r="116" spans="1:21" ht="14.25">
      <c r="A116" s="33"/>
      <c r="B116" s="90"/>
      <c r="C116" s="90"/>
      <c r="D116" s="90"/>
      <c r="E116" s="90"/>
      <c r="F116" s="90"/>
      <c r="G116" s="90"/>
      <c r="H116" s="90"/>
      <c r="I116" s="95"/>
      <c r="J116" s="62"/>
      <c r="K116" s="62"/>
      <c r="L116" s="202"/>
      <c r="M116" s="202"/>
      <c r="N116" s="202"/>
      <c r="O116" s="201"/>
      <c r="P116" s="201"/>
      <c r="Q116" s="201"/>
      <c r="R116" s="202"/>
      <c r="S116" s="90"/>
      <c r="T116" s="90"/>
      <c r="U116" s="90"/>
    </row>
    <row r="117" spans="1:21" ht="14.25">
      <c r="A117" s="33"/>
      <c r="B117" s="90"/>
      <c r="C117" s="90"/>
      <c r="D117" s="90"/>
      <c r="E117" s="90"/>
      <c r="F117" s="90"/>
      <c r="G117" s="90"/>
      <c r="H117" s="90"/>
      <c r="I117" s="95"/>
      <c r="J117" s="62"/>
      <c r="K117" s="62"/>
      <c r="L117" s="202"/>
      <c r="M117" s="202"/>
      <c r="N117" s="202"/>
      <c r="O117" s="201"/>
      <c r="P117" s="201"/>
      <c r="Q117" s="201"/>
      <c r="R117" s="202"/>
      <c r="S117" s="90"/>
      <c r="T117" s="90"/>
      <c r="U117" s="90"/>
    </row>
    <row r="118" spans="1:21" ht="14.25">
      <c r="A118" s="33"/>
      <c r="B118" s="90"/>
      <c r="C118" s="90"/>
      <c r="D118" s="90"/>
      <c r="E118" s="90"/>
      <c r="F118" s="90"/>
      <c r="G118" s="90"/>
      <c r="H118" s="90"/>
      <c r="I118" s="95"/>
      <c r="J118" s="14"/>
      <c r="K118" s="14"/>
      <c r="L118" s="177"/>
      <c r="M118" s="177"/>
      <c r="N118" s="177"/>
      <c r="O118" s="177"/>
      <c r="P118" s="177"/>
      <c r="Q118" s="177"/>
      <c r="R118" s="177"/>
      <c r="S118" s="90"/>
      <c r="T118" s="90"/>
      <c r="U118" s="90"/>
    </row>
    <row r="119" spans="1:21" ht="17.25">
      <c r="A119" s="33"/>
      <c r="B119" s="90"/>
      <c r="C119" s="90"/>
      <c r="D119" s="90"/>
      <c r="E119" s="90"/>
      <c r="F119" s="90"/>
      <c r="G119" s="90"/>
      <c r="H119" s="90"/>
      <c r="I119" s="95"/>
      <c r="J119" s="57"/>
      <c r="K119" s="57"/>
      <c r="L119" s="206"/>
      <c r="M119" s="206"/>
      <c r="N119" s="206"/>
      <c r="O119" s="206"/>
      <c r="P119" s="206"/>
      <c r="Q119" s="206"/>
      <c r="R119" s="206"/>
      <c r="S119" s="90"/>
      <c r="T119" s="90"/>
      <c r="U119" s="90"/>
    </row>
    <row r="120" spans="1:21" ht="14.25">
      <c r="A120" s="33"/>
      <c r="B120" s="90"/>
      <c r="C120" s="90"/>
      <c r="D120" s="90"/>
      <c r="E120" s="90"/>
      <c r="F120" s="90"/>
      <c r="G120" s="90"/>
      <c r="H120" s="90"/>
      <c r="I120" s="95"/>
      <c r="J120" s="57"/>
      <c r="K120" s="57"/>
      <c r="L120" s="177"/>
      <c r="M120" s="184"/>
      <c r="N120" s="184"/>
      <c r="O120" s="184"/>
      <c r="P120" s="184"/>
      <c r="Q120" s="184"/>
      <c r="R120" s="184"/>
      <c r="S120" s="90"/>
      <c r="T120" s="90"/>
      <c r="U120" s="90"/>
    </row>
    <row r="121" spans="1:21" ht="14.25">
      <c r="A121" s="33"/>
      <c r="B121" s="90"/>
      <c r="C121" s="90"/>
      <c r="D121" s="90"/>
      <c r="E121" s="90"/>
      <c r="F121" s="90"/>
      <c r="G121" s="90"/>
      <c r="H121" s="90"/>
      <c r="I121" s="95"/>
      <c r="J121" s="57"/>
      <c r="K121" s="57"/>
      <c r="L121" s="177"/>
      <c r="M121" s="184"/>
      <c r="N121" s="184"/>
      <c r="O121" s="184"/>
      <c r="P121" s="184"/>
      <c r="Q121" s="184"/>
      <c r="R121" s="184"/>
      <c r="S121" s="90"/>
      <c r="T121" s="90"/>
      <c r="U121" s="90"/>
    </row>
    <row r="122" spans="1:21" ht="14.25">
      <c r="A122" s="33"/>
      <c r="B122" s="90"/>
      <c r="C122" s="90"/>
      <c r="D122" s="90"/>
      <c r="E122" s="90"/>
      <c r="F122" s="90"/>
      <c r="G122" s="90"/>
      <c r="H122" s="90"/>
      <c r="I122" s="95"/>
      <c r="J122" s="57"/>
      <c r="K122" s="57"/>
      <c r="L122" s="177"/>
      <c r="M122" s="184"/>
      <c r="N122" s="184"/>
      <c r="O122" s="184"/>
      <c r="P122" s="184"/>
      <c r="Q122" s="184"/>
      <c r="R122" s="184"/>
      <c r="S122" s="90"/>
      <c r="T122" s="90"/>
      <c r="U122" s="90"/>
    </row>
    <row r="123" spans="1:21" ht="14.25">
      <c r="A123" s="33"/>
      <c r="B123" s="90"/>
      <c r="C123" s="90"/>
      <c r="D123" s="90"/>
      <c r="E123" s="90"/>
      <c r="F123" s="90"/>
      <c r="G123" s="90"/>
      <c r="H123" s="90"/>
      <c r="I123" s="95"/>
      <c r="J123" s="57"/>
      <c r="K123" s="57"/>
      <c r="L123" s="177"/>
      <c r="M123" s="184"/>
      <c r="N123" s="184"/>
      <c r="O123" s="184"/>
      <c r="P123" s="184"/>
      <c r="Q123" s="184"/>
      <c r="R123" s="184"/>
      <c r="S123" s="90"/>
      <c r="T123" s="90"/>
      <c r="U123" s="90"/>
    </row>
    <row r="124" spans="1:21" ht="14.25">
      <c r="A124" s="33"/>
      <c r="B124" s="90"/>
      <c r="C124" s="90"/>
      <c r="D124" s="90"/>
      <c r="E124" s="90"/>
      <c r="F124" s="90"/>
      <c r="G124" s="90"/>
      <c r="H124" s="90"/>
      <c r="I124" s="95"/>
      <c r="J124" s="57"/>
      <c r="K124" s="57"/>
      <c r="L124" s="177"/>
      <c r="M124" s="184"/>
      <c r="N124" s="184"/>
      <c r="O124" s="184"/>
      <c r="P124" s="184"/>
      <c r="Q124" s="184"/>
      <c r="R124" s="184"/>
      <c r="S124" s="90"/>
      <c r="T124" s="90"/>
      <c r="U124" s="90"/>
    </row>
    <row r="125" spans="1:21" ht="14.25">
      <c r="A125" s="33"/>
      <c r="B125" s="90"/>
      <c r="C125" s="90"/>
      <c r="D125" s="90"/>
      <c r="E125" s="90"/>
      <c r="F125" s="90"/>
      <c r="G125" s="90"/>
      <c r="H125" s="90"/>
      <c r="I125" s="95"/>
      <c r="J125" s="57"/>
      <c r="K125" s="57"/>
      <c r="L125" s="177"/>
      <c r="M125" s="184"/>
      <c r="N125" s="184"/>
      <c r="O125" s="184"/>
      <c r="P125" s="184"/>
      <c r="Q125" s="184"/>
      <c r="R125" s="184"/>
      <c r="S125" s="90"/>
      <c r="T125" s="90"/>
      <c r="U125" s="90"/>
    </row>
    <row r="126" spans="1:21" ht="14.25">
      <c r="A126" s="33"/>
      <c r="B126" s="90"/>
      <c r="C126" s="90"/>
      <c r="D126" s="90"/>
      <c r="E126" s="90"/>
      <c r="F126" s="90"/>
      <c r="G126" s="90"/>
      <c r="H126" s="90"/>
      <c r="I126" s="95"/>
      <c r="J126" s="57"/>
      <c r="K126" s="57"/>
      <c r="L126" s="177"/>
      <c r="M126" s="184"/>
      <c r="N126" s="184"/>
      <c r="O126" s="184"/>
      <c r="P126" s="184"/>
      <c r="Q126" s="184"/>
      <c r="R126" s="184"/>
      <c r="S126" s="90"/>
      <c r="T126" s="90"/>
      <c r="U126" s="90"/>
    </row>
    <row r="127" spans="1:21" ht="14.25">
      <c r="A127" s="33"/>
      <c r="B127" s="90"/>
      <c r="C127" s="90"/>
      <c r="D127" s="90"/>
      <c r="E127" s="90"/>
      <c r="F127" s="90"/>
      <c r="G127" s="90"/>
      <c r="H127" s="90"/>
      <c r="I127" s="95"/>
      <c r="J127" s="57"/>
      <c r="K127" s="57"/>
      <c r="L127" s="177"/>
      <c r="M127" s="184"/>
      <c r="N127" s="184"/>
      <c r="O127" s="184"/>
      <c r="P127" s="184"/>
      <c r="Q127" s="184"/>
      <c r="R127" s="184"/>
      <c r="S127" s="90"/>
      <c r="T127" s="90"/>
      <c r="U127" s="90"/>
    </row>
    <row r="128" spans="1:21" ht="14.25">
      <c r="A128" s="33"/>
      <c r="B128" s="90"/>
      <c r="C128" s="90"/>
      <c r="D128" s="90"/>
      <c r="E128" s="90"/>
      <c r="F128" s="90"/>
      <c r="G128" s="90"/>
      <c r="H128" s="90"/>
      <c r="I128" s="95"/>
      <c r="J128" s="57"/>
      <c r="K128" s="57"/>
      <c r="L128" s="177"/>
      <c r="M128" s="184"/>
      <c r="N128" s="184"/>
      <c r="O128" s="184"/>
      <c r="P128" s="184"/>
      <c r="Q128" s="184"/>
      <c r="R128" s="184"/>
      <c r="S128" s="90"/>
      <c r="T128" s="90"/>
      <c r="U128" s="90"/>
    </row>
    <row r="129" spans="1:21" ht="14.25">
      <c r="A129" s="33"/>
      <c r="B129" s="90"/>
      <c r="C129" s="90"/>
      <c r="D129" s="90"/>
      <c r="E129" s="90"/>
      <c r="F129" s="90"/>
      <c r="G129" s="90"/>
      <c r="H129" s="90"/>
      <c r="I129" s="95"/>
      <c r="J129" s="57"/>
      <c r="K129" s="57"/>
      <c r="L129" s="177"/>
      <c r="M129" s="184"/>
      <c r="N129" s="184"/>
      <c r="O129" s="184"/>
      <c r="P129" s="184"/>
      <c r="Q129" s="184"/>
      <c r="R129" s="184"/>
      <c r="S129" s="90"/>
      <c r="T129" s="90"/>
      <c r="U129" s="90"/>
    </row>
    <row r="130" spans="1:21" ht="14.25">
      <c r="A130" s="33"/>
      <c r="B130" s="33"/>
      <c r="C130" s="33"/>
      <c r="D130" s="33"/>
      <c r="E130" s="33"/>
      <c r="F130" s="33"/>
      <c r="G130" s="33"/>
      <c r="H130" s="33"/>
      <c r="I130" s="92"/>
      <c r="J130" s="57"/>
      <c r="K130" s="57"/>
      <c r="L130" s="177"/>
      <c r="M130" s="184"/>
      <c r="N130" s="184"/>
      <c r="O130" s="184"/>
      <c r="P130" s="184"/>
      <c r="Q130" s="184"/>
      <c r="R130" s="184"/>
      <c r="S130" s="33"/>
      <c r="T130" s="33"/>
      <c r="U130" s="33"/>
    </row>
    <row r="131" spans="1:21" ht="14.25">
      <c r="A131" s="33"/>
      <c r="B131" s="33"/>
      <c r="C131" s="33"/>
      <c r="D131" s="33"/>
      <c r="E131" s="33"/>
      <c r="F131" s="33"/>
      <c r="G131" s="33"/>
      <c r="H131" s="33"/>
      <c r="I131" s="92"/>
      <c r="J131" s="57"/>
      <c r="K131" s="57"/>
      <c r="L131" s="177"/>
      <c r="M131" s="184"/>
      <c r="N131" s="184"/>
      <c r="O131" s="184"/>
      <c r="P131" s="184"/>
      <c r="Q131" s="184"/>
      <c r="R131" s="184"/>
      <c r="S131" s="33"/>
      <c r="T131" s="33"/>
      <c r="U131" s="33"/>
    </row>
    <row r="132" spans="1:21" ht="14.25">
      <c r="A132" s="33"/>
      <c r="B132" s="33"/>
      <c r="C132" s="33"/>
      <c r="D132" s="33"/>
      <c r="E132" s="33"/>
      <c r="F132" s="33"/>
      <c r="G132" s="33"/>
      <c r="H132" s="33"/>
      <c r="I132" s="92"/>
      <c r="J132" s="57"/>
      <c r="K132" s="57"/>
      <c r="L132" s="177"/>
      <c r="M132" s="184"/>
      <c r="N132" s="184"/>
      <c r="O132" s="184"/>
      <c r="P132" s="184"/>
      <c r="Q132" s="184"/>
      <c r="R132" s="184"/>
      <c r="S132" s="33"/>
      <c r="T132" s="33"/>
      <c r="U132" s="33"/>
    </row>
    <row r="133" spans="1:21" ht="14.25">
      <c r="A133" s="33"/>
      <c r="B133" s="33"/>
      <c r="C133" s="33"/>
      <c r="D133" s="33"/>
      <c r="E133" s="33"/>
      <c r="F133" s="33"/>
      <c r="G133" s="33"/>
      <c r="H133" s="33"/>
      <c r="I133" s="92"/>
      <c r="J133" s="57"/>
      <c r="K133" s="57"/>
      <c r="L133" s="177"/>
      <c r="M133" s="184"/>
      <c r="N133" s="184"/>
      <c r="O133" s="184"/>
      <c r="P133" s="184"/>
      <c r="Q133" s="184"/>
      <c r="R133" s="184"/>
      <c r="S133" s="33"/>
      <c r="T133" s="33"/>
      <c r="U133" s="33"/>
    </row>
    <row r="134" spans="1:21" ht="14.25">
      <c r="A134" s="33"/>
      <c r="B134" s="33"/>
      <c r="C134" s="33"/>
      <c r="D134" s="33"/>
      <c r="E134" s="33"/>
      <c r="F134" s="33"/>
      <c r="G134" s="33"/>
      <c r="H134" s="33"/>
      <c r="I134" s="92"/>
      <c r="J134" s="57"/>
      <c r="K134" s="57"/>
      <c r="L134" s="177"/>
      <c r="M134" s="184"/>
      <c r="N134" s="184"/>
      <c r="O134" s="184"/>
      <c r="P134" s="184"/>
      <c r="Q134" s="184"/>
      <c r="R134" s="184"/>
      <c r="S134" s="33"/>
      <c r="T134" s="33"/>
      <c r="U134" s="33"/>
    </row>
    <row r="135" spans="1:21" ht="14.25">
      <c r="A135" s="33"/>
      <c r="B135" s="33"/>
      <c r="C135" s="33"/>
      <c r="D135" s="33"/>
      <c r="E135" s="33"/>
      <c r="F135" s="33"/>
      <c r="G135" s="33"/>
      <c r="H135" s="33"/>
      <c r="I135" s="92"/>
      <c r="J135" s="57"/>
      <c r="K135" s="57"/>
      <c r="L135" s="177"/>
      <c r="M135" s="184"/>
      <c r="N135" s="184"/>
      <c r="O135" s="184"/>
      <c r="P135" s="184"/>
      <c r="Q135" s="184"/>
      <c r="R135" s="184"/>
      <c r="S135" s="33"/>
      <c r="T135" s="33"/>
      <c r="U135" s="33"/>
    </row>
    <row r="136" spans="1:21" ht="14.25">
      <c r="A136" s="33"/>
      <c r="B136" s="33"/>
      <c r="C136" s="33"/>
      <c r="D136" s="33"/>
      <c r="E136" s="33"/>
      <c r="F136" s="33"/>
      <c r="G136" s="33"/>
      <c r="H136" s="33"/>
      <c r="I136" s="92"/>
      <c r="J136" s="57"/>
      <c r="K136" s="57"/>
      <c r="L136" s="177"/>
      <c r="M136" s="184"/>
      <c r="N136" s="184"/>
      <c r="O136" s="184"/>
      <c r="P136" s="184"/>
      <c r="Q136" s="184"/>
      <c r="R136" s="184"/>
      <c r="S136" s="33"/>
      <c r="T136" s="33"/>
      <c r="U136" s="33"/>
    </row>
    <row r="137" spans="1:21" ht="14.25">
      <c r="A137" s="33"/>
      <c r="B137" s="33"/>
      <c r="C137" s="33"/>
      <c r="D137" s="33"/>
      <c r="E137" s="33"/>
      <c r="F137" s="33"/>
      <c r="G137" s="33"/>
      <c r="H137" s="33"/>
      <c r="I137" s="92"/>
      <c r="J137" s="57"/>
      <c r="K137" s="57"/>
      <c r="L137" s="177"/>
      <c r="M137" s="184"/>
      <c r="N137" s="184"/>
      <c r="O137" s="184"/>
      <c r="P137" s="184"/>
      <c r="Q137" s="184"/>
      <c r="R137" s="184"/>
      <c r="S137" s="33"/>
      <c r="T137" s="33"/>
      <c r="U137" s="33"/>
    </row>
    <row r="138" spans="1:21" ht="14.25">
      <c r="A138" s="33"/>
      <c r="B138" s="33"/>
      <c r="C138" s="33"/>
      <c r="D138" s="33"/>
      <c r="E138" s="33"/>
      <c r="F138" s="33"/>
      <c r="G138" s="33"/>
      <c r="H138" s="33"/>
      <c r="I138" s="92"/>
      <c r="J138" s="57"/>
      <c r="K138" s="57"/>
      <c r="L138" s="177"/>
      <c r="M138" s="184"/>
      <c r="N138" s="184"/>
      <c r="O138" s="184"/>
      <c r="P138" s="184"/>
      <c r="Q138" s="184"/>
      <c r="R138" s="184"/>
      <c r="S138" s="33"/>
      <c r="T138" s="33"/>
      <c r="U138" s="33"/>
    </row>
    <row r="139" spans="1:21" ht="14.25">
      <c r="A139" s="33"/>
      <c r="B139" s="33"/>
      <c r="C139" s="33"/>
      <c r="D139" s="33"/>
      <c r="E139" s="33"/>
      <c r="F139" s="33"/>
      <c r="G139" s="33"/>
      <c r="H139" s="33"/>
      <c r="I139" s="92"/>
      <c r="J139" s="57"/>
      <c r="K139" s="57"/>
      <c r="L139" s="177"/>
      <c r="M139" s="184"/>
      <c r="N139" s="184"/>
      <c r="O139" s="184"/>
      <c r="P139" s="184"/>
      <c r="Q139" s="184"/>
      <c r="R139" s="184"/>
      <c r="S139" s="33"/>
      <c r="T139" s="33"/>
      <c r="U139" s="33"/>
    </row>
    <row r="140" spans="1:21" ht="14.25">
      <c r="A140" s="33"/>
      <c r="B140" s="33"/>
      <c r="C140" s="33"/>
      <c r="D140" s="33"/>
      <c r="E140" s="33"/>
      <c r="F140" s="33"/>
      <c r="G140" s="33"/>
      <c r="H140" s="33"/>
      <c r="I140" s="92"/>
      <c r="J140" s="57"/>
      <c r="K140" s="57"/>
      <c r="L140" s="177"/>
      <c r="M140" s="184"/>
      <c r="N140" s="184"/>
      <c r="O140" s="184"/>
      <c r="P140" s="184"/>
      <c r="Q140" s="184"/>
      <c r="R140" s="184"/>
      <c r="S140" s="33"/>
      <c r="T140" s="33"/>
      <c r="U140" s="33"/>
    </row>
    <row r="141" spans="1:21" ht="14.25">
      <c r="A141" s="33"/>
      <c r="B141" s="33"/>
      <c r="C141" s="33"/>
      <c r="D141" s="33"/>
      <c r="E141" s="33"/>
      <c r="F141" s="33"/>
      <c r="G141" s="33"/>
      <c r="H141" s="33"/>
      <c r="I141" s="92"/>
      <c r="J141" s="57"/>
      <c r="K141" s="57"/>
      <c r="L141" s="177"/>
      <c r="M141" s="184"/>
      <c r="N141" s="184"/>
      <c r="O141" s="184"/>
      <c r="P141" s="184"/>
      <c r="Q141" s="184"/>
      <c r="R141" s="184"/>
      <c r="S141" s="33"/>
      <c r="T141" s="33"/>
      <c r="U141" s="33"/>
    </row>
    <row r="142" spans="1:21" ht="14.25">
      <c r="A142" s="33"/>
      <c r="B142" s="33"/>
      <c r="C142" s="33"/>
      <c r="D142" s="33"/>
      <c r="E142" s="33"/>
      <c r="F142" s="33"/>
      <c r="G142" s="33"/>
      <c r="H142" s="33"/>
      <c r="I142" s="92"/>
      <c r="J142" s="57"/>
      <c r="K142" s="57"/>
      <c r="L142" s="177"/>
      <c r="M142" s="184"/>
      <c r="N142" s="184"/>
      <c r="O142" s="184"/>
      <c r="P142" s="184"/>
      <c r="Q142" s="184"/>
      <c r="R142" s="184"/>
      <c r="S142" s="33"/>
      <c r="T142" s="33"/>
      <c r="U142" s="33"/>
    </row>
    <row r="143" spans="1:21" ht="14.25">
      <c r="A143" s="33"/>
      <c r="B143" s="33"/>
      <c r="C143" s="33"/>
      <c r="D143" s="33"/>
      <c r="E143" s="33"/>
      <c r="F143" s="33"/>
      <c r="G143" s="33"/>
      <c r="H143" s="33"/>
      <c r="I143" s="92"/>
      <c r="J143" s="152"/>
      <c r="K143" s="152"/>
      <c r="L143" s="92"/>
      <c r="M143" s="92"/>
      <c r="N143" s="92"/>
      <c r="O143" s="92"/>
      <c r="P143" s="92"/>
      <c r="Q143" s="92"/>
      <c r="R143" s="92"/>
      <c r="S143" s="33"/>
      <c r="T143" s="33"/>
      <c r="U143" s="33"/>
    </row>
    <row r="144" spans="1:21" ht="14.25">
      <c r="A144" s="33"/>
      <c r="B144" s="33"/>
      <c r="C144" s="33"/>
      <c r="D144" s="33"/>
      <c r="E144" s="33"/>
      <c r="F144" s="33"/>
      <c r="G144" s="33"/>
      <c r="H144" s="33"/>
      <c r="I144" s="92"/>
      <c r="J144" s="207"/>
      <c r="K144" s="207"/>
      <c r="L144" s="207"/>
      <c r="M144" s="207"/>
      <c r="N144" s="207"/>
      <c r="O144" s="207"/>
      <c r="P144" s="207"/>
      <c r="Q144" s="207"/>
      <c r="R144" s="207"/>
      <c r="S144" s="33"/>
      <c r="T144" s="33"/>
      <c r="U144" s="33"/>
    </row>
    <row r="145" spans="1:21" ht="14.25">
      <c r="A145" s="33"/>
      <c r="B145" s="33"/>
      <c r="C145" s="33"/>
      <c r="D145" s="33"/>
      <c r="E145" s="33"/>
      <c r="F145" s="33"/>
      <c r="G145" s="33"/>
      <c r="H145" s="33"/>
      <c r="I145" s="33"/>
      <c r="J145" s="77"/>
      <c r="K145" s="77"/>
      <c r="L145" s="77"/>
      <c r="M145" s="77"/>
      <c r="N145" s="77"/>
      <c r="O145" s="77"/>
      <c r="P145" s="77"/>
      <c r="Q145" s="77"/>
      <c r="R145" s="77"/>
      <c r="S145" s="33"/>
      <c r="T145" s="33"/>
      <c r="U145" s="33"/>
    </row>
    <row r="146" spans="1:21" ht="14.25">
      <c r="A146" s="33"/>
      <c r="B146" s="33"/>
      <c r="C146" s="33"/>
      <c r="D146" s="33"/>
      <c r="E146" s="33"/>
      <c r="F146" s="33"/>
      <c r="G146" s="33"/>
      <c r="H146" s="33"/>
      <c r="I146" s="33"/>
      <c r="J146" s="90"/>
      <c r="K146" s="90"/>
      <c r="L146" s="90"/>
      <c r="M146" s="90"/>
      <c r="N146" s="90"/>
      <c r="O146" s="90"/>
      <c r="P146" s="90"/>
      <c r="Q146" s="90"/>
      <c r="R146" s="90"/>
      <c r="S146" s="33"/>
      <c r="T146" s="33"/>
      <c r="U146" s="33"/>
    </row>
  </sheetData>
  <sheetProtection/>
  <mergeCells count="48">
    <mergeCell ref="A4:N4"/>
    <mergeCell ref="A37:O37"/>
    <mergeCell ref="O41:O42"/>
    <mergeCell ref="I40:O40"/>
    <mergeCell ref="K41:K42"/>
    <mergeCell ref="M41:M42"/>
    <mergeCell ref="N8:N9"/>
    <mergeCell ref="I8:I9"/>
    <mergeCell ref="J8:J9"/>
    <mergeCell ref="K8:K9"/>
    <mergeCell ref="L8:L9"/>
    <mergeCell ref="A5:M5"/>
    <mergeCell ref="N41:N42"/>
    <mergeCell ref="D7:D9"/>
    <mergeCell ref="E7:E9"/>
    <mergeCell ref="F7:F9"/>
    <mergeCell ref="G7:G9"/>
    <mergeCell ref="H7:H9"/>
    <mergeCell ref="I7:N7"/>
    <mergeCell ref="M8:M9"/>
    <mergeCell ref="A3:F3"/>
    <mergeCell ref="J81:R81"/>
    <mergeCell ref="A7:A9"/>
    <mergeCell ref="C41:C42"/>
    <mergeCell ref="F41:F42"/>
    <mergeCell ref="A36:O36"/>
    <mergeCell ref="H41:H42"/>
    <mergeCell ref="J41:J42"/>
    <mergeCell ref="I41:I42"/>
    <mergeCell ref="L41:L42"/>
    <mergeCell ref="N86:N87"/>
    <mergeCell ref="P86:P87"/>
    <mergeCell ref="Q86:Q87"/>
    <mergeCell ref="R86:R87"/>
    <mergeCell ref="O86:O87"/>
    <mergeCell ref="J85:J87"/>
    <mergeCell ref="L85:L87"/>
    <mergeCell ref="M85:R85"/>
    <mergeCell ref="M86:M87"/>
    <mergeCell ref="J82:R82"/>
    <mergeCell ref="J83:R83"/>
    <mergeCell ref="A38:M38"/>
    <mergeCell ref="A40:A42"/>
    <mergeCell ref="B40:B42"/>
    <mergeCell ref="C40:H40"/>
    <mergeCell ref="D41:D42"/>
    <mergeCell ref="E41:E42"/>
    <mergeCell ref="G41:G42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80" r:id="rId1"/>
  <rowBreaks count="1" manualBreakCount="1">
    <brk id="6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3"/>
  <sheetViews>
    <sheetView zoomScalePageLayoutView="0" workbookViewId="0" topLeftCell="M1">
      <selection activeCell="A13" sqref="B13"/>
    </sheetView>
  </sheetViews>
  <sheetFormatPr defaultColWidth="10.59765625" defaultRowHeight="15"/>
  <cols>
    <col min="1" max="2" width="10.59765625" style="4" customWidth="1"/>
    <col min="3" max="3" width="6.09765625" style="4" customWidth="1"/>
    <col min="4" max="4" width="15.5" style="4" customWidth="1"/>
    <col min="5" max="5" width="11.59765625" style="4" customWidth="1"/>
    <col min="6" max="6" width="12.09765625" style="4" customWidth="1"/>
    <col min="7" max="13" width="10.59765625" style="4" customWidth="1"/>
    <col min="14" max="14" width="12.8984375" style="4" customWidth="1"/>
    <col min="15" max="15" width="9.69921875" style="4" customWidth="1"/>
    <col min="16" max="16" width="14" style="4" customWidth="1"/>
    <col min="17" max="17" width="18.19921875" style="4" customWidth="1"/>
    <col min="18" max="18" width="5.59765625" style="4" customWidth="1"/>
    <col min="19" max="19" width="13" style="4" customWidth="1"/>
    <col min="20" max="21" width="14.3984375" style="4" customWidth="1"/>
    <col min="22" max="22" width="14.19921875" style="4" customWidth="1"/>
    <col min="23" max="23" width="12.59765625" style="4" customWidth="1"/>
    <col min="24" max="16384" width="10.59765625" style="4" customWidth="1"/>
  </cols>
  <sheetData>
    <row r="1" spans="1:30" s="5" customFormat="1" ht="17.25" customHeight="1">
      <c r="A1" s="82" t="s">
        <v>444</v>
      </c>
      <c r="B1" s="32"/>
      <c r="C1" s="77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6"/>
      <c r="V1" s="32"/>
      <c r="W1" s="6" t="s">
        <v>445</v>
      </c>
      <c r="X1" s="32"/>
      <c r="Y1" s="32"/>
      <c r="Z1" s="32"/>
      <c r="AA1" s="32"/>
      <c r="AB1" s="32"/>
      <c r="AC1" s="32"/>
      <c r="AD1" s="32"/>
    </row>
    <row r="2" spans="1:30" s="5" customFormat="1" ht="17.25" customHeight="1">
      <c r="A2" s="82"/>
      <c r="B2" s="32"/>
      <c r="C2" s="77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6"/>
      <c r="V2" s="32"/>
      <c r="W2" s="6"/>
      <c r="X2" s="32"/>
      <c r="Y2" s="32"/>
      <c r="Z2" s="32"/>
      <c r="AA2" s="32"/>
      <c r="AB2" s="32"/>
      <c r="AC2" s="32"/>
      <c r="AD2" s="32"/>
    </row>
    <row r="3" spans="1:30" s="2" customFormat="1" ht="17.25" customHeight="1">
      <c r="A3" s="504" t="s">
        <v>534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18"/>
      <c r="N3" s="504" t="s">
        <v>549</v>
      </c>
      <c r="O3" s="504"/>
      <c r="P3" s="504"/>
      <c r="Q3" s="504"/>
      <c r="R3" s="504"/>
      <c r="S3" s="504"/>
      <c r="T3" s="504"/>
      <c r="U3" s="504"/>
      <c r="V3" s="504"/>
      <c r="W3" s="504"/>
      <c r="X3" s="33"/>
      <c r="Y3" s="33"/>
      <c r="Z3" s="33"/>
      <c r="AA3" s="33"/>
      <c r="AB3" s="33"/>
      <c r="AC3" s="33"/>
      <c r="AD3" s="33"/>
    </row>
    <row r="4" spans="1:30" s="3" customFormat="1" ht="18" customHeight="1">
      <c r="A4" s="19"/>
      <c r="B4" s="19"/>
      <c r="C4" s="19"/>
      <c r="D4" s="19"/>
      <c r="I4" s="19"/>
      <c r="J4" s="19"/>
      <c r="K4" s="19"/>
      <c r="L4" s="19"/>
      <c r="M4" s="19"/>
      <c r="N4" s="19"/>
      <c r="O4" s="19"/>
      <c r="P4" s="19"/>
      <c r="S4" s="19"/>
      <c r="T4" s="19"/>
      <c r="U4" s="19"/>
      <c r="V4" s="33"/>
      <c r="W4" s="33"/>
      <c r="X4" s="33"/>
      <c r="Y4" s="33"/>
      <c r="Z4" s="33"/>
      <c r="AA4" s="33"/>
      <c r="AB4" s="33"/>
      <c r="AC4" s="33"/>
      <c r="AD4" s="33"/>
    </row>
    <row r="5" spans="1:30" ht="17.25" customHeight="1">
      <c r="A5" s="597" t="s">
        <v>535</v>
      </c>
      <c r="B5" s="597"/>
      <c r="C5" s="597"/>
      <c r="D5" s="597"/>
      <c r="E5" s="597"/>
      <c r="F5" s="597"/>
      <c r="G5" s="597"/>
      <c r="H5" s="597"/>
      <c r="I5" s="597"/>
      <c r="J5" s="597"/>
      <c r="K5" s="597"/>
      <c r="L5" s="597"/>
      <c r="M5" s="33"/>
      <c r="N5" s="597" t="s">
        <v>550</v>
      </c>
      <c r="O5" s="424"/>
      <c r="P5" s="424"/>
      <c r="Q5" s="424"/>
      <c r="R5" s="424"/>
      <c r="S5" s="424"/>
      <c r="T5" s="424"/>
      <c r="U5" s="424"/>
      <c r="V5" s="424"/>
      <c r="W5" s="424"/>
      <c r="X5" s="33"/>
      <c r="Y5" s="33"/>
      <c r="Z5" s="33"/>
      <c r="AA5" s="33"/>
      <c r="AB5" s="33"/>
      <c r="AC5" s="33"/>
      <c r="AD5" s="33"/>
    </row>
    <row r="6" spans="1:30" ht="17.25" customHeight="1" thickBot="1">
      <c r="A6" s="193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3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33"/>
      <c r="Y6" s="33"/>
      <c r="Z6" s="33"/>
      <c r="AA6" s="33"/>
      <c r="AB6" s="33"/>
      <c r="AC6" s="33"/>
      <c r="AD6" s="33"/>
    </row>
    <row r="7" spans="1:30" ht="17.25" customHeight="1">
      <c r="A7" s="486" t="s">
        <v>138</v>
      </c>
      <c r="B7" s="466"/>
      <c r="C7" s="594" t="s">
        <v>529</v>
      </c>
      <c r="D7" s="466"/>
      <c r="E7" s="466" t="s">
        <v>139</v>
      </c>
      <c r="F7" s="466"/>
      <c r="G7" s="466" t="s">
        <v>140</v>
      </c>
      <c r="H7" s="466"/>
      <c r="I7" s="466" t="s">
        <v>141</v>
      </c>
      <c r="J7" s="466"/>
      <c r="K7" s="466" t="s">
        <v>310</v>
      </c>
      <c r="L7" s="468"/>
      <c r="M7" s="92"/>
      <c r="N7" s="479" t="s">
        <v>551</v>
      </c>
      <c r="O7" s="480"/>
      <c r="P7" s="480"/>
      <c r="Q7" s="481"/>
      <c r="R7" s="465" t="s">
        <v>190</v>
      </c>
      <c r="S7" s="610" t="s">
        <v>552</v>
      </c>
      <c r="T7" s="465" t="s">
        <v>311</v>
      </c>
      <c r="U7" s="465" t="s">
        <v>312</v>
      </c>
      <c r="V7" s="465" t="s">
        <v>313</v>
      </c>
      <c r="W7" s="467" t="s">
        <v>314</v>
      </c>
      <c r="X7" s="92"/>
      <c r="Y7" s="33"/>
      <c r="Z7" s="33"/>
      <c r="AA7" s="33"/>
      <c r="AB7" s="33"/>
      <c r="AC7" s="33"/>
      <c r="AD7" s="33"/>
    </row>
    <row r="8" spans="1:30" ht="17.25" customHeight="1">
      <c r="A8" s="502"/>
      <c r="B8" s="503"/>
      <c r="C8" s="503"/>
      <c r="D8" s="503"/>
      <c r="E8" s="503"/>
      <c r="F8" s="503"/>
      <c r="G8" s="503"/>
      <c r="H8" s="503"/>
      <c r="I8" s="503"/>
      <c r="J8" s="503"/>
      <c r="K8" s="503"/>
      <c r="L8" s="505"/>
      <c r="M8" s="92"/>
      <c r="N8" s="482"/>
      <c r="O8" s="482"/>
      <c r="P8" s="482"/>
      <c r="Q8" s="483"/>
      <c r="R8" s="331"/>
      <c r="S8" s="611"/>
      <c r="T8" s="466"/>
      <c r="U8" s="466"/>
      <c r="V8" s="466"/>
      <c r="W8" s="468"/>
      <c r="X8" s="92"/>
      <c r="Y8" s="33"/>
      <c r="Z8" s="33"/>
      <c r="AA8" s="33"/>
      <c r="AB8" s="33"/>
      <c r="AC8" s="33"/>
      <c r="AD8" s="33"/>
    </row>
    <row r="9" spans="1:30" ht="17.25" customHeight="1">
      <c r="A9" s="33"/>
      <c r="B9" s="33"/>
      <c r="C9" s="254"/>
      <c r="D9" s="88"/>
      <c r="E9" s="254"/>
      <c r="F9" s="88"/>
      <c r="G9" s="254"/>
      <c r="H9" s="88"/>
      <c r="I9" s="254"/>
      <c r="J9" s="88"/>
      <c r="K9" s="33"/>
      <c r="L9" s="33"/>
      <c r="M9" s="33"/>
      <c r="N9" s="33"/>
      <c r="O9" s="33"/>
      <c r="P9" s="75"/>
      <c r="Q9" s="213" t="s">
        <v>179</v>
      </c>
      <c r="R9" s="214" t="s">
        <v>194</v>
      </c>
      <c r="S9" s="252">
        <v>133176</v>
      </c>
      <c r="T9" s="252">
        <v>147789</v>
      </c>
      <c r="U9" s="252">
        <v>154319</v>
      </c>
      <c r="V9" s="252">
        <v>151667</v>
      </c>
      <c r="W9" s="252">
        <v>100305</v>
      </c>
      <c r="X9" s="33"/>
      <c r="Y9" s="33"/>
      <c r="Z9" s="33"/>
      <c r="AA9" s="33"/>
      <c r="AB9" s="33"/>
      <c r="AC9" s="33"/>
      <c r="AD9" s="33"/>
    </row>
    <row r="10" spans="1:30" ht="17.25" customHeight="1">
      <c r="A10" s="487" t="s">
        <v>142</v>
      </c>
      <c r="B10" s="487"/>
      <c r="C10" s="499" t="s">
        <v>147</v>
      </c>
      <c r="D10" s="499"/>
      <c r="E10" s="595" t="s">
        <v>530</v>
      </c>
      <c r="F10" s="499"/>
      <c r="G10" s="499" t="s">
        <v>149</v>
      </c>
      <c r="H10" s="499"/>
      <c r="I10" s="496">
        <v>40</v>
      </c>
      <c r="J10" s="496"/>
      <c r="K10" s="477">
        <v>26693</v>
      </c>
      <c r="L10" s="477"/>
      <c r="M10" s="33"/>
      <c r="N10" s="478" t="s">
        <v>188</v>
      </c>
      <c r="O10" s="478"/>
      <c r="P10" s="478"/>
      <c r="Q10" s="115" t="s">
        <v>180</v>
      </c>
      <c r="R10" s="215" t="s">
        <v>195</v>
      </c>
      <c r="S10" s="252">
        <v>3438285</v>
      </c>
      <c r="T10" s="540">
        <v>3739643</v>
      </c>
      <c r="U10" s="540">
        <v>3966414</v>
      </c>
      <c r="V10" s="540">
        <v>3533929</v>
      </c>
      <c r="W10" s="540">
        <v>2436740</v>
      </c>
      <c r="X10" s="33"/>
      <c r="Y10" s="33"/>
      <c r="Z10" s="33"/>
      <c r="AA10" s="33"/>
      <c r="AB10" s="33"/>
      <c r="AC10" s="33"/>
      <c r="AD10" s="33"/>
    </row>
    <row r="11" spans="1:30" ht="17.25" customHeight="1">
      <c r="A11" s="487"/>
      <c r="B11" s="487"/>
      <c r="C11" s="499"/>
      <c r="D11" s="499"/>
      <c r="E11" s="499"/>
      <c r="F11" s="499"/>
      <c r="G11" s="499"/>
      <c r="H11" s="499"/>
      <c r="I11" s="496"/>
      <c r="J11" s="496"/>
      <c r="K11" s="477"/>
      <c r="L11" s="477"/>
      <c r="M11" s="33"/>
      <c r="N11" s="33"/>
      <c r="O11" s="33"/>
      <c r="P11" s="116"/>
      <c r="Q11" s="116" t="s">
        <v>181</v>
      </c>
      <c r="R11" s="216" t="s">
        <v>196</v>
      </c>
      <c r="S11" s="252">
        <v>4143974</v>
      </c>
      <c r="T11" s="540">
        <v>4682350</v>
      </c>
      <c r="U11" s="540">
        <v>4997124</v>
      </c>
      <c r="V11" s="540">
        <v>4493822</v>
      </c>
      <c r="W11" s="540">
        <v>3704720</v>
      </c>
      <c r="X11" s="33"/>
      <c r="Y11" s="33"/>
      <c r="Z11" s="33"/>
      <c r="AA11" s="33"/>
      <c r="AB11" s="33"/>
      <c r="AC11" s="33"/>
      <c r="AD11" s="33"/>
    </row>
    <row r="12" spans="1:30" ht="17.25" customHeight="1">
      <c r="A12" s="487" t="s">
        <v>143</v>
      </c>
      <c r="B12" s="487"/>
      <c r="C12" s="499" t="s">
        <v>147</v>
      </c>
      <c r="D12" s="499"/>
      <c r="E12" s="595" t="s">
        <v>531</v>
      </c>
      <c r="F12" s="499"/>
      <c r="G12" s="499" t="s">
        <v>150</v>
      </c>
      <c r="H12" s="499"/>
      <c r="I12" s="496">
        <v>31</v>
      </c>
      <c r="J12" s="496"/>
      <c r="K12" s="477">
        <v>27600</v>
      </c>
      <c r="L12" s="477"/>
      <c r="M12" s="33"/>
      <c r="N12" s="33"/>
      <c r="O12" s="33"/>
      <c r="P12" s="33"/>
      <c r="Q12" s="81" t="s">
        <v>239</v>
      </c>
      <c r="R12" s="216" t="s">
        <v>197</v>
      </c>
      <c r="S12" s="252">
        <v>5064433</v>
      </c>
      <c r="T12" s="252" t="s">
        <v>34</v>
      </c>
      <c r="U12" s="252" t="s">
        <v>34</v>
      </c>
      <c r="V12" s="252">
        <v>1167109</v>
      </c>
      <c r="W12" s="252" t="s">
        <v>34</v>
      </c>
      <c r="X12" s="33"/>
      <c r="Y12" s="33"/>
      <c r="Z12" s="33"/>
      <c r="AA12" s="33"/>
      <c r="AB12" s="33"/>
      <c r="AC12" s="33"/>
      <c r="AD12" s="33"/>
    </row>
    <row r="13" spans="1:30" ht="17.25" customHeight="1">
      <c r="A13" s="487"/>
      <c r="B13" s="487"/>
      <c r="C13" s="499"/>
      <c r="D13" s="499"/>
      <c r="E13" s="499"/>
      <c r="F13" s="499"/>
      <c r="G13" s="499"/>
      <c r="H13" s="499"/>
      <c r="I13" s="496"/>
      <c r="J13" s="496"/>
      <c r="K13" s="477"/>
      <c r="L13" s="477"/>
      <c r="M13" s="33"/>
      <c r="N13" s="33"/>
      <c r="O13" s="33"/>
      <c r="P13" s="33"/>
      <c r="Q13" s="81" t="s">
        <v>240</v>
      </c>
      <c r="R13" s="216" t="s">
        <v>197</v>
      </c>
      <c r="S13" s="252">
        <v>347872</v>
      </c>
      <c r="T13" s="252">
        <v>7765505</v>
      </c>
      <c r="U13" s="252">
        <v>7401361</v>
      </c>
      <c r="V13" s="252">
        <v>1076653</v>
      </c>
      <c r="W13" s="252" t="s">
        <v>34</v>
      </c>
      <c r="X13" s="33"/>
      <c r="Y13" s="33"/>
      <c r="Z13" s="33"/>
      <c r="AA13" s="33"/>
      <c r="AB13" s="33"/>
      <c r="AC13" s="33"/>
      <c r="AD13" s="33"/>
    </row>
    <row r="14" spans="1:30" ht="17.25" customHeight="1">
      <c r="A14" s="487" t="s">
        <v>144</v>
      </c>
      <c r="B14" s="487"/>
      <c r="C14" s="499" t="s">
        <v>147</v>
      </c>
      <c r="D14" s="499"/>
      <c r="E14" s="595" t="s">
        <v>532</v>
      </c>
      <c r="F14" s="499"/>
      <c r="G14" s="499" t="s">
        <v>149</v>
      </c>
      <c r="H14" s="499"/>
      <c r="I14" s="496">
        <v>4</v>
      </c>
      <c r="J14" s="496"/>
      <c r="K14" s="477">
        <v>1566</v>
      </c>
      <c r="L14" s="477"/>
      <c r="M14" s="33"/>
      <c r="N14" s="478" t="s">
        <v>244</v>
      </c>
      <c r="O14" s="478"/>
      <c r="P14" s="478"/>
      <c r="Q14" s="81" t="s">
        <v>241</v>
      </c>
      <c r="R14" s="216" t="s">
        <v>197</v>
      </c>
      <c r="S14" s="252">
        <v>1349985</v>
      </c>
      <c r="T14" s="252">
        <v>1625778</v>
      </c>
      <c r="U14" s="252">
        <v>2258712</v>
      </c>
      <c r="V14" s="252">
        <v>778031</v>
      </c>
      <c r="W14" s="252">
        <v>338969</v>
      </c>
      <c r="X14" s="33"/>
      <c r="Y14" s="33"/>
      <c r="Z14" s="33"/>
      <c r="AA14" s="33"/>
      <c r="AB14" s="33"/>
      <c r="AC14" s="33"/>
      <c r="AD14" s="33"/>
    </row>
    <row r="15" spans="1:30" ht="17.25" customHeight="1">
      <c r="A15" s="487"/>
      <c r="B15" s="487"/>
      <c r="C15" s="499"/>
      <c r="D15" s="499"/>
      <c r="E15" s="499"/>
      <c r="F15" s="499"/>
      <c r="G15" s="499"/>
      <c r="H15" s="499"/>
      <c r="I15" s="496"/>
      <c r="J15" s="496"/>
      <c r="K15" s="477"/>
      <c r="L15" s="477"/>
      <c r="M15" s="33"/>
      <c r="N15" s="478"/>
      <c r="O15" s="478"/>
      <c r="P15" s="478"/>
      <c r="Q15" s="81" t="s">
        <v>263</v>
      </c>
      <c r="R15" s="216" t="s">
        <v>197</v>
      </c>
      <c r="S15" s="252">
        <v>1437642</v>
      </c>
      <c r="T15" s="252">
        <v>1809232</v>
      </c>
      <c r="U15" s="252">
        <v>995036</v>
      </c>
      <c r="V15" s="252" t="s">
        <v>34</v>
      </c>
      <c r="W15" s="252" t="s">
        <v>34</v>
      </c>
      <c r="X15" s="33"/>
      <c r="Y15" s="33"/>
      <c r="Z15" s="33"/>
      <c r="AA15" s="33"/>
      <c r="AB15" s="33"/>
      <c r="AC15" s="33"/>
      <c r="AD15" s="33"/>
    </row>
    <row r="16" spans="1:30" ht="17.25" customHeight="1">
      <c r="A16" s="487" t="s">
        <v>145</v>
      </c>
      <c r="B16" s="487"/>
      <c r="C16" s="499" t="s">
        <v>148</v>
      </c>
      <c r="D16" s="499"/>
      <c r="E16" s="499" t="s">
        <v>231</v>
      </c>
      <c r="F16" s="499"/>
      <c r="G16" s="499" t="s">
        <v>227</v>
      </c>
      <c r="H16" s="499"/>
      <c r="I16" s="496">
        <v>3</v>
      </c>
      <c r="J16" s="496"/>
      <c r="K16" s="477">
        <v>1830</v>
      </c>
      <c r="L16" s="477"/>
      <c r="M16" s="33"/>
      <c r="N16" s="33"/>
      <c r="O16" s="33"/>
      <c r="P16" s="33"/>
      <c r="Q16" s="81" t="s">
        <v>242</v>
      </c>
      <c r="R16" s="216" t="s">
        <v>197</v>
      </c>
      <c r="S16" s="252" t="s">
        <v>34</v>
      </c>
      <c r="T16" s="252" t="s">
        <v>34</v>
      </c>
      <c r="U16" s="252" t="s">
        <v>34</v>
      </c>
      <c r="V16" s="252">
        <v>2257123</v>
      </c>
      <c r="W16" s="252">
        <v>8136533</v>
      </c>
      <c r="X16" s="33"/>
      <c r="Y16" s="33"/>
      <c r="Z16" s="33"/>
      <c r="AA16" s="33"/>
      <c r="AB16" s="33"/>
      <c r="AC16" s="33"/>
      <c r="AD16" s="33"/>
    </row>
    <row r="17" spans="1:30" ht="17.25" customHeight="1">
      <c r="A17" s="487"/>
      <c r="B17" s="487"/>
      <c r="C17" s="499"/>
      <c r="D17" s="499"/>
      <c r="E17" s="499"/>
      <c r="F17" s="499"/>
      <c r="G17" s="499"/>
      <c r="H17" s="499"/>
      <c r="I17" s="496"/>
      <c r="J17" s="496"/>
      <c r="K17" s="477"/>
      <c r="L17" s="477"/>
      <c r="M17" s="33"/>
      <c r="N17" s="33"/>
      <c r="O17" s="33"/>
      <c r="P17" s="33"/>
      <c r="Q17" s="81" t="s">
        <v>243</v>
      </c>
      <c r="R17" s="216" t="s">
        <v>197</v>
      </c>
      <c r="S17" s="252" t="s">
        <v>34</v>
      </c>
      <c r="T17" s="252" t="s">
        <v>34</v>
      </c>
      <c r="U17" s="252" t="s">
        <v>34</v>
      </c>
      <c r="V17" s="252" t="s">
        <v>34</v>
      </c>
      <c r="W17" s="252">
        <v>2132812</v>
      </c>
      <c r="X17" s="33"/>
      <c r="Y17" s="33"/>
      <c r="Z17" s="33"/>
      <c r="AA17" s="33"/>
      <c r="AB17" s="33"/>
      <c r="AC17" s="33"/>
      <c r="AD17" s="33"/>
    </row>
    <row r="18" spans="1:30" ht="17.25" customHeight="1">
      <c r="A18" s="487" t="s">
        <v>146</v>
      </c>
      <c r="B18" s="487"/>
      <c r="C18" s="499" t="s">
        <v>226</v>
      </c>
      <c r="D18" s="499"/>
      <c r="E18" s="595" t="s">
        <v>533</v>
      </c>
      <c r="F18" s="499"/>
      <c r="G18" s="499" t="s">
        <v>270</v>
      </c>
      <c r="H18" s="499"/>
      <c r="I18" s="496">
        <v>3</v>
      </c>
      <c r="J18" s="496"/>
      <c r="K18" s="477">
        <v>100000</v>
      </c>
      <c r="L18" s="477"/>
      <c r="M18" s="33"/>
      <c r="N18" s="81"/>
      <c r="O18" s="81"/>
      <c r="P18" s="92"/>
      <c r="Q18" s="116" t="s">
        <v>183</v>
      </c>
      <c r="R18" s="216" t="s">
        <v>197</v>
      </c>
      <c r="S18" s="252">
        <v>3308</v>
      </c>
      <c r="T18" s="540">
        <v>3072</v>
      </c>
      <c r="U18" s="540" t="s">
        <v>34</v>
      </c>
      <c r="V18" s="540" t="s">
        <v>34</v>
      </c>
      <c r="W18" s="540" t="s">
        <v>34</v>
      </c>
      <c r="X18" s="33"/>
      <c r="Y18" s="33"/>
      <c r="Z18" s="33"/>
      <c r="AA18" s="33"/>
      <c r="AB18" s="33"/>
      <c r="AC18" s="33"/>
      <c r="AD18" s="33"/>
    </row>
    <row r="19" spans="1:30" ht="17.25" customHeight="1">
      <c r="A19" s="33"/>
      <c r="B19" s="33"/>
      <c r="C19" s="500"/>
      <c r="D19" s="500"/>
      <c r="E19" s="500"/>
      <c r="F19" s="500"/>
      <c r="G19" s="500"/>
      <c r="H19" s="500"/>
      <c r="I19" s="497"/>
      <c r="J19" s="497"/>
      <c r="K19" s="498"/>
      <c r="L19" s="498"/>
      <c r="M19" s="33"/>
      <c r="N19" s="81"/>
      <c r="O19" s="81"/>
      <c r="P19" s="606" t="s">
        <v>450</v>
      </c>
      <c r="Q19" s="116" t="s">
        <v>184</v>
      </c>
      <c r="R19" s="216" t="s">
        <v>197</v>
      </c>
      <c r="S19" s="252">
        <v>6908769</v>
      </c>
      <c r="T19" s="540">
        <v>6846200</v>
      </c>
      <c r="U19" s="540">
        <v>7195728</v>
      </c>
      <c r="V19" s="540">
        <v>7239983</v>
      </c>
      <c r="W19" s="540">
        <v>2915017</v>
      </c>
      <c r="X19" s="33"/>
      <c r="Y19" s="33"/>
      <c r="Z19" s="33"/>
      <c r="AA19" s="33"/>
      <c r="AB19" s="33"/>
      <c r="AC19" s="33"/>
      <c r="AD19" s="33"/>
    </row>
    <row r="20" spans="1:30" ht="17.25" customHeight="1">
      <c r="A20" s="501"/>
      <c r="B20" s="501"/>
      <c r="C20" s="494"/>
      <c r="D20" s="494"/>
      <c r="E20" s="494"/>
      <c r="F20" s="494"/>
      <c r="G20" s="494"/>
      <c r="H20" s="494"/>
      <c r="I20" s="495"/>
      <c r="J20" s="495"/>
      <c r="K20" s="495"/>
      <c r="L20" s="495"/>
      <c r="M20" s="33"/>
      <c r="N20" s="81"/>
      <c r="O20" s="81"/>
      <c r="P20" s="606"/>
      <c r="Q20" s="115" t="s">
        <v>185</v>
      </c>
      <c r="R20" s="215" t="s">
        <v>197</v>
      </c>
      <c r="S20" s="252">
        <v>333496</v>
      </c>
      <c r="T20" s="540">
        <v>285218</v>
      </c>
      <c r="U20" s="540">
        <v>269412</v>
      </c>
      <c r="V20" s="540">
        <v>246583</v>
      </c>
      <c r="W20" s="540">
        <v>74930</v>
      </c>
      <c r="X20" s="33"/>
      <c r="Y20" s="33"/>
      <c r="Z20" s="33"/>
      <c r="AA20" s="33"/>
      <c r="AB20" s="33"/>
      <c r="AC20" s="33"/>
      <c r="AD20" s="33"/>
    </row>
    <row r="21" spans="1:30" ht="17.25" customHeight="1">
      <c r="A21" s="92"/>
      <c r="B21" s="116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33"/>
      <c r="N21" s="424" t="s">
        <v>246</v>
      </c>
      <c r="O21" s="424"/>
      <c r="P21" s="116"/>
      <c r="Q21" s="115" t="s">
        <v>186</v>
      </c>
      <c r="R21" s="215" t="s">
        <v>198</v>
      </c>
      <c r="S21" s="252">
        <v>17406</v>
      </c>
      <c r="T21" s="540">
        <v>15514</v>
      </c>
      <c r="U21" s="540">
        <v>14961</v>
      </c>
      <c r="V21" s="540">
        <v>15914</v>
      </c>
      <c r="W21" s="540">
        <v>1658</v>
      </c>
      <c r="X21" s="33"/>
      <c r="Y21" s="33"/>
      <c r="Z21" s="33"/>
      <c r="AA21" s="33"/>
      <c r="AB21" s="33"/>
      <c r="AC21" s="33"/>
      <c r="AD21" s="33"/>
    </row>
    <row r="22" spans="1:30" ht="17.25" customHeight="1">
      <c r="A22" s="210"/>
      <c r="B22" s="210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33"/>
      <c r="N22" s="424"/>
      <c r="O22" s="424"/>
      <c r="P22" s="304" t="s">
        <v>232</v>
      </c>
      <c r="Q22" s="305"/>
      <c r="R22" s="215" t="s">
        <v>198</v>
      </c>
      <c r="S22" s="252">
        <v>6164</v>
      </c>
      <c r="T22" s="540">
        <v>3051</v>
      </c>
      <c r="U22" s="540">
        <v>5499</v>
      </c>
      <c r="V22" s="540">
        <v>4002</v>
      </c>
      <c r="W22" s="540">
        <v>1203</v>
      </c>
      <c r="X22" s="33"/>
      <c r="Y22" s="33"/>
      <c r="Z22" s="33"/>
      <c r="AA22" s="33"/>
      <c r="AB22" s="33"/>
      <c r="AC22" s="33"/>
      <c r="AD22" s="33"/>
    </row>
    <row r="23" spans="1:30" ht="17.25" customHeight="1">
      <c r="A23" s="210"/>
      <c r="B23" s="210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33"/>
      <c r="N23" s="116"/>
      <c r="O23" s="116"/>
      <c r="P23" s="304" t="s">
        <v>245</v>
      </c>
      <c r="Q23" s="305"/>
      <c r="R23" s="216" t="s">
        <v>197</v>
      </c>
      <c r="S23" s="252">
        <v>33191</v>
      </c>
      <c r="T23" s="608">
        <v>36632</v>
      </c>
      <c r="U23" s="608">
        <v>49574</v>
      </c>
      <c r="V23" s="608">
        <v>70166</v>
      </c>
      <c r="W23" s="608">
        <v>46631</v>
      </c>
      <c r="X23" s="33"/>
      <c r="Y23" s="33"/>
      <c r="Z23" s="33"/>
      <c r="AA23" s="33"/>
      <c r="AB23" s="33"/>
      <c r="AC23" s="33"/>
      <c r="AD23" s="33"/>
    </row>
    <row r="24" spans="1:30" ht="17.25" customHeight="1">
      <c r="A24" s="307" t="s">
        <v>536</v>
      </c>
      <c r="B24" s="352"/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3"/>
      <c r="N24" s="116"/>
      <c r="O24" s="116"/>
      <c r="P24" s="304" t="s">
        <v>187</v>
      </c>
      <c r="Q24" s="305"/>
      <c r="R24" s="215" t="s">
        <v>196</v>
      </c>
      <c r="S24" s="609">
        <v>34806060</v>
      </c>
      <c r="T24" s="608">
        <v>47350679</v>
      </c>
      <c r="U24" s="608">
        <v>50503256</v>
      </c>
      <c r="V24" s="608">
        <v>51673837</v>
      </c>
      <c r="W24" s="608">
        <v>21461871</v>
      </c>
      <c r="X24" s="33"/>
      <c r="Y24" s="33"/>
      <c r="Z24" s="33"/>
      <c r="AA24" s="33"/>
      <c r="AB24" s="33"/>
      <c r="AC24" s="33"/>
      <c r="AD24" s="33"/>
    </row>
    <row r="25" spans="1:30" ht="17.25" customHeight="1" thickBot="1">
      <c r="A25" s="193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33"/>
      <c r="N25" s="607" t="s">
        <v>553</v>
      </c>
      <c r="O25" s="506"/>
      <c r="P25" s="506"/>
      <c r="Q25" s="115" t="s">
        <v>182</v>
      </c>
      <c r="R25" s="215" t="s">
        <v>195</v>
      </c>
      <c r="S25" s="525">
        <v>1880</v>
      </c>
      <c r="T25" s="608">
        <v>1320</v>
      </c>
      <c r="U25" s="608">
        <v>1680</v>
      </c>
      <c r="V25" s="608">
        <v>0</v>
      </c>
      <c r="W25" s="608">
        <v>1680</v>
      </c>
      <c r="X25" s="33"/>
      <c r="Y25" s="33"/>
      <c r="Z25" s="33"/>
      <c r="AA25" s="33"/>
      <c r="AB25" s="33"/>
      <c r="AC25" s="33"/>
      <c r="AD25" s="33"/>
    </row>
    <row r="26" spans="1:30" ht="17.25" customHeight="1">
      <c r="A26" s="486" t="s">
        <v>151</v>
      </c>
      <c r="B26" s="466"/>
      <c r="C26" s="594" t="s">
        <v>537</v>
      </c>
      <c r="D26" s="466"/>
      <c r="E26" s="217" t="s">
        <v>258</v>
      </c>
      <c r="F26" s="217" t="s">
        <v>259</v>
      </c>
      <c r="G26" s="601" t="s">
        <v>538</v>
      </c>
      <c r="H26" s="599"/>
      <c r="I26" s="602" t="s">
        <v>539</v>
      </c>
      <c r="J26" s="600"/>
      <c r="K26" s="600"/>
      <c r="L26" s="600"/>
      <c r="M26" s="92"/>
      <c r="N26" s="506"/>
      <c r="O26" s="506"/>
      <c r="P26" s="506"/>
      <c r="Q26" s="115" t="s">
        <v>181</v>
      </c>
      <c r="R26" s="215" t="s">
        <v>196</v>
      </c>
      <c r="S26" s="525">
        <v>26</v>
      </c>
      <c r="T26" s="608">
        <v>19</v>
      </c>
      <c r="U26" s="608">
        <v>25</v>
      </c>
      <c r="V26" s="608">
        <v>0</v>
      </c>
      <c r="W26" s="608">
        <v>23</v>
      </c>
      <c r="X26" s="33"/>
      <c r="Y26" s="33"/>
      <c r="Z26" s="33"/>
      <c r="AA26" s="33"/>
      <c r="AB26" s="33"/>
      <c r="AC26" s="33"/>
      <c r="AD26" s="33"/>
    </row>
    <row r="27" spans="1:30" ht="17.25" customHeight="1">
      <c r="A27" s="486"/>
      <c r="B27" s="466"/>
      <c r="C27" s="466"/>
      <c r="D27" s="466"/>
      <c r="E27" s="217" t="s">
        <v>152</v>
      </c>
      <c r="F27" s="217" t="s">
        <v>262</v>
      </c>
      <c r="G27" s="490" t="s">
        <v>154</v>
      </c>
      <c r="H27" s="219" t="s">
        <v>260</v>
      </c>
      <c r="I27" s="220" t="s">
        <v>261</v>
      </c>
      <c r="J27" s="493" t="s">
        <v>157</v>
      </c>
      <c r="K27" s="492" t="s">
        <v>158</v>
      </c>
      <c r="L27" s="490" t="s">
        <v>38</v>
      </c>
      <c r="M27" s="92"/>
      <c r="N27" s="604" t="s">
        <v>554</v>
      </c>
      <c r="O27" s="478"/>
      <c r="P27" s="596" t="s">
        <v>555</v>
      </c>
      <c r="Q27" s="115" t="s">
        <v>182</v>
      </c>
      <c r="R27" s="215" t="s">
        <v>199</v>
      </c>
      <c r="S27" s="252" t="s">
        <v>34</v>
      </c>
      <c r="T27" s="540" t="s">
        <v>34</v>
      </c>
      <c r="U27" s="540" t="s">
        <v>34</v>
      </c>
      <c r="V27" s="540" t="s">
        <v>34</v>
      </c>
      <c r="W27" s="540" t="s">
        <v>34</v>
      </c>
      <c r="X27" s="33"/>
      <c r="Y27" s="33"/>
      <c r="Z27" s="33"/>
      <c r="AA27" s="33"/>
      <c r="AB27" s="33"/>
      <c r="AC27" s="33"/>
      <c r="AD27" s="33"/>
    </row>
    <row r="28" spans="1:30" ht="17.25" customHeight="1">
      <c r="A28" s="502"/>
      <c r="B28" s="503"/>
      <c r="C28" s="503"/>
      <c r="D28" s="503"/>
      <c r="E28" s="598" t="s">
        <v>153</v>
      </c>
      <c r="F28" s="212" t="s">
        <v>153</v>
      </c>
      <c r="G28" s="468"/>
      <c r="H28" s="212" t="s">
        <v>155</v>
      </c>
      <c r="I28" s="218" t="s">
        <v>156</v>
      </c>
      <c r="J28" s="466"/>
      <c r="K28" s="486"/>
      <c r="L28" s="468"/>
      <c r="M28" s="92"/>
      <c r="N28" s="478"/>
      <c r="O28" s="478"/>
      <c r="P28" s="596" t="s">
        <v>556</v>
      </c>
      <c r="Q28" s="115" t="s">
        <v>189</v>
      </c>
      <c r="R28" s="215" t="s">
        <v>199</v>
      </c>
      <c r="S28" s="252">
        <v>184289</v>
      </c>
      <c r="T28" s="540">
        <v>167249</v>
      </c>
      <c r="U28" s="540">
        <v>97711</v>
      </c>
      <c r="V28" s="540" t="s">
        <v>34</v>
      </c>
      <c r="W28" s="540">
        <v>132042</v>
      </c>
      <c r="X28" s="33"/>
      <c r="Y28" s="33"/>
      <c r="Z28" s="33"/>
      <c r="AA28" s="33"/>
      <c r="AB28" s="33"/>
      <c r="AC28" s="33"/>
      <c r="AD28" s="33"/>
    </row>
    <row r="29" spans="1:30" ht="17.25" customHeight="1">
      <c r="A29" s="33"/>
      <c r="B29" s="33"/>
      <c r="C29" s="33"/>
      <c r="D29" s="33"/>
      <c r="E29" s="222"/>
      <c r="F29" s="222"/>
      <c r="G29" s="33"/>
      <c r="H29" s="33"/>
      <c r="I29" s="33"/>
      <c r="J29" s="33"/>
      <c r="K29" s="33"/>
      <c r="L29" s="33"/>
      <c r="M29" s="33"/>
      <c r="N29" s="604" t="s">
        <v>557</v>
      </c>
      <c r="O29" s="478"/>
      <c r="P29" s="478"/>
      <c r="Q29" s="115" t="s">
        <v>182</v>
      </c>
      <c r="R29" s="215" t="s">
        <v>199</v>
      </c>
      <c r="S29" s="252">
        <v>38816</v>
      </c>
      <c r="T29" s="540">
        <v>33183</v>
      </c>
      <c r="U29" s="540">
        <v>36738</v>
      </c>
      <c r="V29" s="540">
        <v>38173</v>
      </c>
      <c r="W29" s="540">
        <v>12895</v>
      </c>
      <c r="X29" s="33"/>
      <c r="Y29" s="33"/>
      <c r="Z29" s="33"/>
      <c r="AA29" s="33"/>
      <c r="AB29" s="33"/>
      <c r="AC29" s="33"/>
      <c r="AD29" s="33"/>
    </row>
    <row r="30" spans="1:30" ht="17.25" customHeight="1">
      <c r="A30" s="367"/>
      <c r="B30" s="367"/>
      <c r="C30" s="491" t="s">
        <v>167</v>
      </c>
      <c r="D30" s="81" t="s">
        <v>161</v>
      </c>
      <c r="E30" s="255">
        <v>4.5</v>
      </c>
      <c r="F30" s="255">
        <v>3</v>
      </c>
      <c r="G30" s="256">
        <v>60</v>
      </c>
      <c r="H30" s="256">
        <v>30</v>
      </c>
      <c r="I30" s="256">
        <v>90</v>
      </c>
      <c r="J30" s="256">
        <v>45</v>
      </c>
      <c r="K30" s="257" t="s">
        <v>34</v>
      </c>
      <c r="L30" s="256">
        <f>SUM(I30:K30)</f>
        <v>135</v>
      </c>
      <c r="M30" s="33"/>
      <c r="N30" s="478"/>
      <c r="O30" s="478"/>
      <c r="P30" s="478"/>
      <c r="Q30" s="115" t="s">
        <v>181</v>
      </c>
      <c r="R30" s="215" t="s">
        <v>196</v>
      </c>
      <c r="S30" s="252">
        <v>530556</v>
      </c>
      <c r="T30" s="540">
        <v>885925</v>
      </c>
      <c r="U30" s="540">
        <v>1079291</v>
      </c>
      <c r="V30" s="540">
        <v>1094161</v>
      </c>
      <c r="W30" s="540">
        <v>367324</v>
      </c>
      <c r="X30" s="33"/>
      <c r="Y30" s="33"/>
      <c r="Z30" s="33"/>
      <c r="AA30" s="33"/>
      <c r="AB30" s="33"/>
      <c r="AC30" s="33"/>
      <c r="AD30" s="33"/>
    </row>
    <row r="31" spans="1:30" ht="17.25" customHeight="1">
      <c r="A31" s="367"/>
      <c r="B31" s="367"/>
      <c r="C31" s="491"/>
      <c r="D31" s="81" t="s">
        <v>162</v>
      </c>
      <c r="E31" s="255">
        <v>2.3</v>
      </c>
      <c r="F31" s="255">
        <v>0.5</v>
      </c>
      <c r="G31" s="256">
        <v>40</v>
      </c>
      <c r="H31" s="256">
        <v>30</v>
      </c>
      <c r="I31" s="256">
        <v>15</v>
      </c>
      <c r="J31" s="256">
        <v>54</v>
      </c>
      <c r="K31" s="257" t="s">
        <v>34</v>
      </c>
      <c r="L31" s="256">
        <f>SUM(I31:K31)</f>
        <v>69</v>
      </c>
      <c r="M31" s="33"/>
      <c r="N31" s="96"/>
      <c r="O31" s="96"/>
      <c r="P31" s="96"/>
      <c r="Q31" s="96"/>
      <c r="R31" s="223"/>
      <c r="S31" s="98"/>
      <c r="T31" s="98"/>
      <c r="U31" s="98"/>
      <c r="V31" s="98"/>
      <c r="W31" s="98"/>
      <c r="X31" s="33"/>
      <c r="Y31" s="33"/>
      <c r="Z31" s="33"/>
      <c r="AA31" s="33"/>
      <c r="AB31" s="33"/>
      <c r="AC31" s="33"/>
      <c r="AD31" s="33"/>
    </row>
    <row r="32" spans="1:30" ht="17.25" customHeight="1">
      <c r="A32" s="367"/>
      <c r="B32" s="367"/>
      <c r="C32" s="491"/>
      <c r="D32" s="81" t="s">
        <v>163</v>
      </c>
      <c r="E32" s="255">
        <v>1.5</v>
      </c>
      <c r="F32" s="255">
        <v>0.5</v>
      </c>
      <c r="G32" s="256">
        <v>20</v>
      </c>
      <c r="H32" s="256">
        <v>10</v>
      </c>
      <c r="I32" s="256">
        <v>5</v>
      </c>
      <c r="J32" s="256">
        <v>10</v>
      </c>
      <c r="K32" s="257" t="s">
        <v>34</v>
      </c>
      <c r="L32" s="256">
        <f>SUM(I32:K32)</f>
        <v>15</v>
      </c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ht="17.25" customHeight="1">
      <c r="A33" s="367"/>
      <c r="B33" s="367"/>
      <c r="C33" s="491"/>
      <c r="D33" s="147" t="s">
        <v>38</v>
      </c>
      <c r="E33" s="255">
        <f>SUM(E30:E32)</f>
        <v>8.3</v>
      </c>
      <c r="F33" s="255">
        <f>SUM(F30:F32)</f>
        <v>4</v>
      </c>
      <c r="G33" s="257" t="s">
        <v>34</v>
      </c>
      <c r="H33" s="257" t="s">
        <v>34</v>
      </c>
      <c r="I33" s="256">
        <f>SUM(I30:I32)</f>
        <v>110</v>
      </c>
      <c r="J33" s="256">
        <f>SUM(J30:J32)</f>
        <v>109</v>
      </c>
      <c r="K33" s="257" t="s">
        <v>34</v>
      </c>
      <c r="L33" s="256">
        <f>SUM(I33:K33)</f>
        <v>219</v>
      </c>
      <c r="M33" s="33"/>
      <c r="N33" s="597" t="s">
        <v>558</v>
      </c>
      <c r="O33" s="597"/>
      <c r="P33" s="597"/>
      <c r="Q33" s="597"/>
      <c r="R33" s="597"/>
      <c r="S33" s="597"/>
      <c r="T33" s="597"/>
      <c r="U33" s="597"/>
      <c r="V33" s="597"/>
      <c r="W33" s="597"/>
      <c r="X33" s="33"/>
      <c r="Y33" s="33"/>
      <c r="Z33" s="33"/>
      <c r="AA33" s="33"/>
      <c r="AB33" s="33"/>
      <c r="AC33" s="33"/>
      <c r="AD33" s="33"/>
    </row>
    <row r="34" spans="1:30" ht="17.25" customHeight="1" thickBot="1">
      <c r="A34" s="478" t="s">
        <v>159</v>
      </c>
      <c r="B34" s="478"/>
      <c r="C34" s="33"/>
      <c r="D34" s="33"/>
      <c r="E34" s="255"/>
      <c r="F34" s="255"/>
      <c r="G34" s="256"/>
      <c r="H34" s="256"/>
      <c r="I34" s="256"/>
      <c r="J34" s="256"/>
      <c r="K34" s="256"/>
      <c r="L34" s="256"/>
      <c r="M34" s="92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92"/>
      <c r="Y34" s="33"/>
      <c r="Z34" s="33"/>
      <c r="AA34" s="33"/>
      <c r="AB34" s="33"/>
      <c r="AC34" s="33"/>
      <c r="AD34" s="33"/>
    </row>
    <row r="35" spans="1:30" ht="17.25" customHeight="1">
      <c r="A35" s="478" t="s">
        <v>160</v>
      </c>
      <c r="B35" s="478"/>
      <c r="C35" s="489" t="s">
        <v>168</v>
      </c>
      <c r="D35" s="81" t="s">
        <v>164</v>
      </c>
      <c r="E35" s="255">
        <v>2.3</v>
      </c>
      <c r="F35" s="255">
        <v>1.2</v>
      </c>
      <c r="G35" s="256">
        <v>30</v>
      </c>
      <c r="H35" s="256">
        <v>15</v>
      </c>
      <c r="I35" s="256">
        <v>18</v>
      </c>
      <c r="J35" s="256">
        <v>16</v>
      </c>
      <c r="K35" s="257" t="s">
        <v>34</v>
      </c>
      <c r="L35" s="256">
        <f>SUM(I35:K35)</f>
        <v>34</v>
      </c>
      <c r="M35" s="92"/>
      <c r="N35" s="479" t="s">
        <v>561</v>
      </c>
      <c r="O35" s="484"/>
      <c r="P35" s="301" t="s">
        <v>200</v>
      </c>
      <c r="Q35" s="612" t="s">
        <v>559</v>
      </c>
      <c r="R35" s="612" t="s">
        <v>560</v>
      </c>
      <c r="S35" s="301"/>
      <c r="T35" s="301" t="s">
        <v>315</v>
      </c>
      <c r="U35" s="301"/>
      <c r="V35" s="615" t="s">
        <v>564</v>
      </c>
      <c r="W35" s="473"/>
      <c r="X35" s="92"/>
      <c r="Y35" s="33"/>
      <c r="Z35" s="33"/>
      <c r="AA35" s="33"/>
      <c r="AB35" s="33"/>
      <c r="AC35" s="33"/>
      <c r="AD35" s="33"/>
    </row>
    <row r="36" spans="1:30" ht="17.25" customHeight="1">
      <c r="A36" s="367"/>
      <c r="B36" s="367"/>
      <c r="C36" s="489"/>
      <c r="D36" s="81" t="s">
        <v>165</v>
      </c>
      <c r="E36" s="255">
        <v>1</v>
      </c>
      <c r="F36" s="255">
        <v>1</v>
      </c>
      <c r="G36" s="256">
        <v>30</v>
      </c>
      <c r="H36" s="256">
        <v>15</v>
      </c>
      <c r="I36" s="256">
        <v>15</v>
      </c>
      <c r="J36" s="257" t="s">
        <v>34</v>
      </c>
      <c r="K36" s="257" t="s">
        <v>34</v>
      </c>
      <c r="L36" s="256">
        <f>SUM(I36:K36)</f>
        <v>15</v>
      </c>
      <c r="M36" s="92"/>
      <c r="N36" s="296"/>
      <c r="O36" s="303"/>
      <c r="P36" s="358"/>
      <c r="Q36" s="358"/>
      <c r="R36" s="358"/>
      <c r="S36" s="358"/>
      <c r="T36" s="358"/>
      <c r="U36" s="358"/>
      <c r="V36" s="474"/>
      <c r="W36" s="395"/>
      <c r="X36" s="92"/>
      <c r="Y36" s="33"/>
      <c r="Z36" s="33"/>
      <c r="AA36" s="33"/>
      <c r="AB36" s="33"/>
      <c r="AC36" s="33"/>
      <c r="AD36" s="33"/>
    </row>
    <row r="37" spans="1:30" ht="17.25" customHeight="1">
      <c r="A37" s="367"/>
      <c r="B37" s="367"/>
      <c r="C37" s="489"/>
      <c r="D37" s="81" t="s">
        <v>166</v>
      </c>
      <c r="E37" s="255">
        <v>2.5</v>
      </c>
      <c r="F37" s="255">
        <v>1.5</v>
      </c>
      <c r="G37" s="256">
        <v>50</v>
      </c>
      <c r="H37" s="256">
        <v>30</v>
      </c>
      <c r="I37" s="256">
        <v>45</v>
      </c>
      <c r="J37" s="256">
        <v>30</v>
      </c>
      <c r="K37" s="257" t="s">
        <v>34</v>
      </c>
      <c r="L37" s="256">
        <f>SUM(I37:K37)</f>
        <v>75</v>
      </c>
      <c r="M37" s="92"/>
      <c r="N37" s="296"/>
      <c r="O37" s="303"/>
      <c r="P37" s="358"/>
      <c r="Q37" s="358"/>
      <c r="R37" s="358"/>
      <c r="S37" s="358"/>
      <c r="T37" s="358"/>
      <c r="U37" s="358"/>
      <c r="V37" s="613" t="s">
        <v>562</v>
      </c>
      <c r="W37" s="614" t="s">
        <v>563</v>
      </c>
      <c r="X37" s="92"/>
      <c r="Y37" s="33"/>
      <c r="Z37" s="33"/>
      <c r="AA37" s="33"/>
      <c r="AB37" s="33"/>
      <c r="AC37" s="33"/>
      <c r="AD37" s="33"/>
    </row>
    <row r="38" spans="1:30" ht="17.25" customHeight="1">
      <c r="A38" s="367"/>
      <c r="B38" s="367"/>
      <c r="C38" s="489"/>
      <c r="D38" s="81" t="s">
        <v>38</v>
      </c>
      <c r="E38" s="255">
        <f>SUM(E35:E37)</f>
        <v>5.8</v>
      </c>
      <c r="F38" s="255">
        <v>5.7</v>
      </c>
      <c r="G38" s="257" t="s">
        <v>34</v>
      </c>
      <c r="H38" s="257" t="s">
        <v>34</v>
      </c>
      <c r="I38" s="256">
        <f>SUM(I35:I37)</f>
        <v>78</v>
      </c>
      <c r="J38" s="256">
        <f>SUM(J35:J37)</f>
        <v>46</v>
      </c>
      <c r="K38" s="257" t="s">
        <v>34</v>
      </c>
      <c r="L38" s="256">
        <f>SUM(I38:K38)</f>
        <v>124</v>
      </c>
      <c r="M38" s="92"/>
      <c r="N38" s="485"/>
      <c r="O38" s="486"/>
      <c r="P38" s="358"/>
      <c r="Q38" s="358"/>
      <c r="R38" s="358"/>
      <c r="S38" s="358"/>
      <c r="T38" s="358"/>
      <c r="U38" s="358"/>
      <c r="V38" s="475"/>
      <c r="W38" s="476"/>
      <c r="X38" s="33"/>
      <c r="Y38" s="33"/>
      <c r="Z38" s="33"/>
      <c r="AA38" s="33"/>
      <c r="AB38" s="33"/>
      <c r="AC38" s="33"/>
      <c r="AD38" s="33"/>
    </row>
    <row r="39" spans="1:30" ht="17.25" customHeight="1">
      <c r="A39" s="367"/>
      <c r="B39" s="367"/>
      <c r="C39" s="489"/>
      <c r="D39" s="81"/>
      <c r="E39" s="255"/>
      <c r="F39" s="255"/>
      <c r="G39" s="256"/>
      <c r="H39" s="256"/>
      <c r="I39" s="256"/>
      <c r="J39" s="256"/>
      <c r="K39" s="256"/>
      <c r="L39" s="256"/>
      <c r="M39" s="33"/>
      <c r="N39" s="220"/>
      <c r="O39" s="221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ht="17.25" customHeight="1">
      <c r="A40" s="367"/>
      <c r="B40" s="367"/>
      <c r="C40" s="81"/>
      <c r="D40" s="81"/>
      <c r="E40" s="255"/>
      <c r="F40" s="255"/>
      <c r="G40" s="256"/>
      <c r="H40" s="256"/>
      <c r="I40" s="256"/>
      <c r="J40" s="256"/>
      <c r="K40" s="256"/>
      <c r="L40" s="256"/>
      <c r="M40" s="33"/>
      <c r="N40" s="343" t="s">
        <v>566</v>
      </c>
      <c r="O40" s="344"/>
      <c r="P40" s="108">
        <f>SUM(P50,P52,P54)</f>
        <v>7114</v>
      </c>
      <c r="Q40" s="108">
        <f>SUM(Q50,Q52,Q54)</f>
        <v>7628601</v>
      </c>
      <c r="R40" s="488">
        <f>SUM(R50,R52,R54)</f>
        <v>53545741</v>
      </c>
      <c r="S40" s="488"/>
      <c r="T40" s="108"/>
      <c r="U40" s="224">
        <v>68.7</v>
      </c>
      <c r="V40" s="108">
        <v>212</v>
      </c>
      <c r="W40" s="108">
        <v>1489</v>
      </c>
      <c r="X40" s="33"/>
      <c r="Y40" s="33"/>
      <c r="Z40" s="33"/>
      <c r="AA40" s="33"/>
      <c r="AB40" s="33"/>
      <c r="AC40" s="33"/>
      <c r="AD40" s="33"/>
    </row>
    <row r="41" spans="1:30" ht="17.25" customHeight="1">
      <c r="A41" s="367"/>
      <c r="B41" s="367"/>
      <c r="C41" s="605" t="s">
        <v>548</v>
      </c>
      <c r="D41" s="487"/>
      <c r="E41" s="255">
        <v>3.3</v>
      </c>
      <c r="F41" s="255">
        <v>0.9</v>
      </c>
      <c r="G41" s="256">
        <v>20</v>
      </c>
      <c r="H41" s="256">
        <v>15</v>
      </c>
      <c r="I41" s="256">
        <v>14</v>
      </c>
      <c r="J41" s="256">
        <v>36</v>
      </c>
      <c r="K41" s="257" t="s">
        <v>422</v>
      </c>
      <c r="L41" s="256">
        <v>51</v>
      </c>
      <c r="M41" s="33"/>
      <c r="N41" s="211"/>
      <c r="O41" s="117"/>
      <c r="P41" s="160"/>
      <c r="Q41" s="160"/>
      <c r="R41" s="160"/>
      <c r="S41" s="160"/>
      <c r="T41" s="160"/>
      <c r="U41" s="225"/>
      <c r="V41" s="160"/>
      <c r="W41" s="160"/>
      <c r="X41" s="33"/>
      <c r="Y41" s="33"/>
      <c r="Z41" s="33"/>
      <c r="AA41" s="33"/>
      <c r="AB41" s="33"/>
      <c r="AC41" s="33"/>
      <c r="AD41" s="33"/>
    </row>
    <row r="42" spans="1:30" ht="17.25" customHeight="1">
      <c r="A42" s="478" t="s">
        <v>169</v>
      </c>
      <c r="B42" s="478"/>
      <c r="C42" s="487" t="s">
        <v>171</v>
      </c>
      <c r="D42" s="487"/>
      <c r="E42" s="255">
        <v>1.4</v>
      </c>
      <c r="F42" s="255">
        <v>0.3</v>
      </c>
      <c r="G42" s="256">
        <v>15</v>
      </c>
      <c r="H42" s="256">
        <v>10</v>
      </c>
      <c r="I42" s="256">
        <v>3</v>
      </c>
      <c r="J42" s="256">
        <v>11</v>
      </c>
      <c r="K42" s="257" t="s">
        <v>34</v>
      </c>
      <c r="L42" s="256">
        <f>SUM(I42:K42)</f>
        <v>14</v>
      </c>
      <c r="M42" s="33"/>
      <c r="N42" s="302" t="s">
        <v>567</v>
      </c>
      <c r="O42" s="303"/>
      <c r="P42" s="111">
        <v>1230</v>
      </c>
      <c r="Q42" s="111">
        <v>1652701</v>
      </c>
      <c r="R42" s="470">
        <v>12073794</v>
      </c>
      <c r="S42" s="470"/>
      <c r="T42" s="111"/>
      <c r="U42" s="226">
        <v>70.83</v>
      </c>
      <c r="V42" s="111">
        <v>226</v>
      </c>
      <c r="W42" s="111">
        <v>1653</v>
      </c>
      <c r="X42" s="33"/>
      <c r="Y42" s="33"/>
      <c r="Z42" s="33"/>
      <c r="AA42" s="33"/>
      <c r="AB42" s="33"/>
      <c r="AC42" s="33"/>
      <c r="AD42" s="33"/>
    </row>
    <row r="43" spans="1:30" ht="17.25" customHeight="1">
      <c r="A43" s="478" t="s">
        <v>170</v>
      </c>
      <c r="B43" s="478"/>
      <c r="C43" s="487" t="s">
        <v>172</v>
      </c>
      <c r="D43" s="487"/>
      <c r="E43" s="255">
        <v>2.4</v>
      </c>
      <c r="F43" s="255">
        <v>0.6</v>
      </c>
      <c r="G43" s="256">
        <v>20</v>
      </c>
      <c r="H43" s="256">
        <v>15</v>
      </c>
      <c r="I43" s="256">
        <v>9</v>
      </c>
      <c r="J43" s="256">
        <v>27</v>
      </c>
      <c r="K43" s="257" t="s">
        <v>34</v>
      </c>
      <c r="L43" s="256">
        <f>SUM(I43:K43)</f>
        <v>36</v>
      </c>
      <c r="M43" s="33"/>
      <c r="N43" s="302" t="s">
        <v>568</v>
      </c>
      <c r="O43" s="303"/>
      <c r="P43" s="111">
        <v>277</v>
      </c>
      <c r="Q43" s="111">
        <v>305200</v>
      </c>
      <c r="R43" s="470">
        <v>2185675</v>
      </c>
      <c r="S43" s="470"/>
      <c r="T43" s="111"/>
      <c r="U43" s="226">
        <v>69.83</v>
      </c>
      <c r="V43" s="111">
        <v>198</v>
      </c>
      <c r="W43" s="111">
        <v>1416</v>
      </c>
      <c r="X43" s="33"/>
      <c r="Y43" s="33"/>
      <c r="Z43" s="33"/>
      <c r="AA43" s="33"/>
      <c r="AB43" s="33"/>
      <c r="AC43" s="33"/>
      <c r="AD43" s="33"/>
    </row>
    <row r="44" spans="1:30" ht="17.25" customHeight="1">
      <c r="A44" s="478"/>
      <c r="B44" s="478"/>
      <c r="C44" s="487" t="s">
        <v>38</v>
      </c>
      <c r="D44" s="487"/>
      <c r="E44" s="255">
        <f>SUM(E41:E43)</f>
        <v>7.1</v>
      </c>
      <c r="F44" s="255">
        <f>SUM(F41:F43)</f>
        <v>1.7999999999999998</v>
      </c>
      <c r="G44" s="257" t="s">
        <v>34</v>
      </c>
      <c r="H44" s="257" t="s">
        <v>34</v>
      </c>
      <c r="I44" s="256">
        <f>SUM(I41:I43)</f>
        <v>26</v>
      </c>
      <c r="J44" s="256">
        <f>SUM(J41:J43)</f>
        <v>74</v>
      </c>
      <c r="K44" s="257" t="s">
        <v>34</v>
      </c>
      <c r="L44" s="256">
        <f>SUM(I44:K44)</f>
        <v>100</v>
      </c>
      <c r="M44" s="33"/>
      <c r="N44" s="302" t="s">
        <v>569</v>
      </c>
      <c r="O44" s="303"/>
      <c r="P44" s="111">
        <v>232</v>
      </c>
      <c r="Q44" s="111">
        <v>311305</v>
      </c>
      <c r="R44" s="470">
        <v>2354564</v>
      </c>
      <c r="S44" s="470"/>
      <c r="T44" s="111"/>
      <c r="U44" s="226">
        <v>71.49</v>
      </c>
      <c r="V44" s="111">
        <v>319</v>
      </c>
      <c r="W44" s="111">
        <v>2415</v>
      </c>
      <c r="X44" s="33"/>
      <c r="Y44" s="33"/>
      <c r="Z44" s="33"/>
      <c r="AA44" s="33"/>
      <c r="AB44" s="33"/>
      <c r="AC44" s="33"/>
      <c r="AD44" s="33"/>
    </row>
    <row r="45" spans="1:30" ht="17.25" customHeight="1">
      <c r="A45" s="478"/>
      <c r="B45" s="478"/>
      <c r="C45" s="487"/>
      <c r="D45" s="487"/>
      <c r="E45" s="255"/>
      <c r="F45" s="255"/>
      <c r="G45" s="256"/>
      <c r="H45" s="256"/>
      <c r="I45" s="256"/>
      <c r="J45" s="256"/>
      <c r="K45" s="256"/>
      <c r="L45" s="256"/>
      <c r="M45" s="33"/>
      <c r="N45" s="302" t="s">
        <v>565</v>
      </c>
      <c r="O45" s="303"/>
      <c r="P45" s="111">
        <v>239</v>
      </c>
      <c r="Q45" s="111">
        <v>218200</v>
      </c>
      <c r="R45" s="470">
        <v>1513869</v>
      </c>
      <c r="S45" s="470"/>
      <c r="T45" s="111"/>
      <c r="U45" s="226">
        <v>68.13</v>
      </c>
      <c r="V45" s="111">
        <v>218</v>
      </c>
      <c r="W45" s="111">
        <v>1513</v>
      </c>
      <c r="X45" s="33"/>
      <c r="Y45" s="33"/>
      <c r="Z45" s="33"/>
      <c r="AA45" s="33"/>
      <c r="AB45" s="33"/>
      <c r="AC45" s="33"/>
      <c r="AD45" s="33"/>
    </row>
    <row r="46" spans="1:30" ht="17.25" customHeight="1">
      <c r="A46" s="478" t="s">
        <v>173</v>
      </c>
      <c r="B46" s="478"/>
      <c r="C46" s="487" t="s">
        <v>175</v>
      </c>
      <c r="D46" s="487"/>
      <c r="E46" s="255">
        <v>25</v>
      </c>
      <c r="F46" s="255">
        <v>16.8</v>
      </c>
      <c r="G46" s="256">
        <v>400</v>
      </c>
      <c r="H46" s="256">
        <v>150</v>
      </c>
      <c r="I46" s="256">
        <v>650</v>
      </c>
      <c r="J46" s="256">
        <v>1250</v>
      </c>
      <c r="K46" s="256">
        <v>1850</v>
      </c>
      <c r="L46" s="256">
        <f>SUM(I46:K46)</f>
        <v>3750</v>
      </c>
      <c r="M46" s="33"/>
      <c r="N46" s="302" t="s">
        <v>570</v>
      </c>
      <c r="O46" s="303"/>
      <c r="P46" s="111">
        <v>220</v>
      </c>
      <c r="Q46" s="111">
        <v>200000</v>
      </c>
      <c r="R46" s="470">
        <v>1320121</v>
      </c>
      <c r="S46" s="470"/>
      <c r="T46" s="111"/>
      <c r="U46" s="226">
        <v>65.7</v>
      </c>
      <c r="V46" s="111">
        <v>193</v>
      </c>
      <c r="W46" s="111">
        <v>1276</v>
      </c>
      <c r="X46" s="33"/>
      <c r="Y46" s="33"/>
      <c r="Z46" s="33"/>
      <c r="AA46" s="33"/>
      <c r="AB46" s="33"/>
      <c r="AC46" s="33"/>
      <c r="AD46" s="33"/>
    </row>
    <row r="47" spans="1:30" ht="17.25" customHeight="1">
      <c r="A47" s="478" t="s">
        <v>160</v>
      </c>
      <c r="B47" s="478"/>
      <c r="C47" s="487" t="s">
        <v>176</v>
      </c>
      <c r="D47" s="487"/>
      <c r="E47" s="255">
        <v>11</v>
      </c>
      <c r="F47" s="255">
        <v>5.5</v>
      </c>
      <c r="G47" s="256">
        <v>200</v>
      </c>
      <c r="H47" s="256">
        <v>100</v>
      </c>
      <c r="I47" s="256">
        <v>100</v>
      </c>
      <c r="J47" s="256">
        <v>550</v>
      </c>
      <c r="K47" s="256">
        <v>450</v>
      </c>
      <c r="L47" s="256">
        <f>SUM(I47:K47)</f>
        <v>1100</v>
      </c>
      <c r="M47" s="33"/>
      <c r="N47" s="302" t="s">
        <v>571</v>
      </c>
      <c r="O47" s="303"/>
      <c r="P47" s="111">
        <v>207</v>
      </c>
      <c r="Q47" s="111">
        <v>174000</v>
      </c>
      <c r="R47" s="470">
        <v>1153959</v>
      </c>
      <c r="S47" s="470"/>
      <c r="T47" s="111"/>
      <c r="U47" s="226">
        <v>65.81</v>
      </c>
      <c r="V47" s="111">
        <v>255</v>
      </c>
      <c r="W47" s="111">
        <v>1471</v>
      </c>
      <c r="X47" s="33"/>
      <c r="Y47" s="33"/>
      <c r="Z47" s="33"/>
      <c r="AA47" s="33"/>
      <c r="AB47" s="33"/>
      <c r="AC47" s="33"/>
      <c r="AD47" s="33"/>
    </row>
    <row r="48" spans="1:30" ht="17.25" customHeight="1">
      <c r="A48" s="478"/>
      <c r="B48" s="478"/>
      <c r="C48" s="487" t="s">
        <v>38</v>
      </c>
      <c r="D48" s="487"/>
      <c r="E48" s="255">
        <f>SUM(E46:E47)</f>
        <v>36</v>
      </c>
      <c r="F48" s="255">
        <f>SUM(F46:F47)</f>
        <v>22.3</v>
      </c>
      <c r="G48" s="258" t="s">
        <v>34</v>
      </c>
      <c r="H48" s="258" t="s">
        <v>34</v>
      </c>
      <c r="I48" s="256">
        <f>SUM(I46:I47)</f>
        <v>750</v>
      </c>
      <c r="J48" s="256">
        <f>SUM(J46:J47)</f>
        <v>1800</v>
      </c>
      <c r="K48" s="256">
        <f>SUM(K46:K47)</f>
        <v>2300</v>
      </c>
      <c r="L48" s="256">
        <f>SUM(I48:K48)</f>
        <v>4850</v>
      </c>
      <c r="M48" s="33"/>
      <c r="N48" s="302" t="s">
        <v>572</v>
      </c>
      <c r="O48" s="303"/>
      <c r="P48" s="111">
        <v>173</v>
      </c>
      <c r="Q48" s="111">
        <v>130199</v>
      </c>
      <c r="R48" s="470">
        <v>859889</v>
      </c>
      <c r="S48" s="470"/>
      <c r="T48" s="111"/>
      <c r="U48" s="226">
        <v>65.22</v>
      </c>
      <c r="V48" s="111">
        <v>202</v>
      </c>
      <c r="W48" s="111">
        <v>1331</v>
      </c>
      <c r="X48" s="33"/>
      <c r="Y48" s="33"/>
      <c r="Z48" s="33"/>
      <c r="AA48" s="33"/>
      <c r="AB48" s="33"/>
      <c r="AC48" s="33"/>
      <c r="AD48" s="33"/>
    </row>
    <row r="49" spans="1:30" ht="17.25" customHeight="1">
      <c r="A49" s="478"/>
      <c r="B49" s="478"/>
      <c r="C49" s="487"/>
      <c r="D49" s="487"/>
      <c r="E49" s="255"/>
      <c r="F49" s="255"/>
      <c r="G49" s="256"/>
      <c r="H49" s="256"/>
      <c r="I49" s="256"/>
      <c r="J49" s="256"/>
      <c r="K49" s="257"/>
      <c r="L49" s="256"/>
      <c r="M49" s="33"/>
      <c r="N49" s="296"/>
      <c r="O49" s="303"/>
      <c r="P49" s="111"/>
      <c r="Q49" s="111"/>
      <c r="R49" s="470"/>
      <c r="S49" s="470"/>
      <c r="T49" s="111"/>
      <c r="U49" s="226"/>
      <c r="V49" s="111"/>
      <c r="W49" s="111"/>
      <c r="X49" s="33"/>
      <c r="Y49" s="33"/>
      <c r="Z49" s="33"/>
      <c r="AA49" s="33"/>
      <c r="AB49" s="33"/>
      <c r="AC49" s="33"/>
      <c r="AD49" s="33"/>
    </row>
    <row r="50" spans="1:30" ht="17.25" customHeight="1">
      <c r="A50" s="478"/>
      <c r="B50" s="478"/>
      <c r="C50" s="605" t="s">
        <v>547</v>
      </c>
      <c r="D50" s="487"/>
      <c r="E50" s="259" t="s">
        <v>34</v>
      </c>
      <c r="F50" s="255">
        <v>0.3</v>
      </c>
      <c r="G50" s="256">
        <v>40</v>
      </c>
      <c r="H50" s="256">
        <v>20</v>
      </c>
      <c r="I50" s="256">
        <v>6</v>
      </c>
      <c r="J50" s="257" t="s">
        <v>34</v>
      </c>
      <c r="K50" s="257" t="s">
        <v>34</v>
      </c>
      <c r="L50" s="256">
        <f>SUM(I50:K50)</f>
        <v>6</v>
      </c>
      <c r="M50" s="33"/>
      <c r="N50" s="296" t="s">
        <v>191</v>
      </c>
      <c r="O50" s="303"/>
      <c r="P50" s="257">
        <f>SUM(P42:P48)</f>
        <v>2578</v>
      </c>
      <c r="Q50" s="257">
        <f>SUM(Q42:Q48)</f>
        <v>2991605</v>
      </c>
      <c r="R50" s="469">
        <f>SUM(R42:R48)</f>
        <v>21461871</v>
      </c>
      <c r="S50" s="469">
        <f>SUM(S42:S48)</f>
        <v>0</v>
      </c>
      <c r="T50" s="111"/>
      <c r="U50" s="226">
        <v>69.72</v>
      </c>
      <c r="V50" s="111">
        <v>225</v>
      </c>
      <c r="W50" s="111">
        <v>1315</v>
      </c>
      <c r="X50" s="33"/>
      <c r="Y50" s="33"/>
      <c r="Z50" s="33"/>
      <c r="AA50" s="33"/>
      <c r="AB50" s="33"/>
      <c r="AC50" s="33"/>
      <c r="AD50" s="33"/>
    </row>
    <row r="51" spans="1:30" ht="17.25" customHeight="1">
      <c r="A51" s="478" t="s">
        <v>174</v>
      </c>
      <c r="B51" s="478"/>
      <c r="C51" s="487" t="s">
        <v>177</v>
      </c>
      <c r="D51" s="487"/>
      <c r="E51" s="259" t="s">
        <v>34</v>
      </c>
      <c r="F51" s="255">
        <v>0.5</v>
      </c>
      <c r="G51" s="256">
        <v>60</v>
      </c>
      <c r="H51" s="256">
        <v>30</v>
      </c>
      <c r="I51" s="256">
        <v>15</v>
      </c>
      <c r="J51" s="257" t="s">
        <v>34</v>
      </c>
      <c r="K51" s="257" t="s">
        <v>423</v>
      </c>
      <c r="L51" s="256">
        <f>SUM(I51:K51)</f>
        <v>15</v>
      </c>
      <c r="M51" s="33"/>
      <c r="N51" s="296"/>
      <c r="O51" s="303"/>
      <c r="P51" s="33"/>
      <c r="Q51" s="33"/>
      <c r="R51" s="470"/>
      <c r="S51" s="470"/>
      <c r="T51" s="111"/>
      <c r="U51" s="33"/>
      <c r="V51" s="33"/>
      <c r="W51" s="111"/>
      <c r="X51" s="33"/>
      <c r="Y51" s="33"/>
      <c r="Z51" s="33"/>
      <c r="AA51" s="33"/>
      <c r="AB51" s="33"/>
      <c r="AC51" s="33"/>
      <c r="AD51" s="33"/>
    </row>
    <row r="52" spans="1:30" ht="17.25" customHeight="1">
      <c r="A52" s="478" t="s">
        <v>160</v>
      </c>
      <c r="B52" s="478"/>
      <c r="C52" s="487" t="s">
        <v>37</v>
      </c>
      <c r="D52" s="487"/>
      <c r="E52" s="259" t="s">
        <v>423</v>
      </c>
      <c r="F52" s="255">
        <v>0.4</v>
      </c>
      <c r="G52" s="257" t="s">
        <v>34</v>
      </c>
      <c r="H52" s="256">
        <v>10</v>
      </c>
      <c r="I52" s="256">
        <v>4</v>
      </c>
      <c r="J52" s="257" t="s">
        <v>424</v>
      </c>
      <c r="K52" s="257" t="s">
        <v>34</v>
      </c>
      <c r="L52" s="256">
        <f>SUM(I52:K52)</f>
        <v>4</v>
      </c>
      <c r="M52" s="33"/>
      <c r="N52" s="296" t="s">
        <v>192</v>
      </c>
      <c r="O52" s="303"/>
      <c r="P52" s="111">
        <v>1985</v>
      </c>
      <c r="Q52" s="111">
        <v>1988750</v>
      </c>
      <c r="R52" s="470">
        <v>13829468</v>
      </c>
      <c r="S52" s="470"/>
      <c r="T52" s="111"/>
      <c r="U52" s="226">
        <v>67.92</v>
      </c>
      <c r="V52" s="111">
        <v>210</v>
      </c>
      <c r="W52" s="111">
        <v>1458</v>
      </c>
      <c r="X52" s="33"/>
      <c r="Y52" s="33"/>
      <c r="Z52" s="33"/>
      <c r="AA52" s="33"/>
      <c r="AB52" s="33"/>
      <c r="AC52" s="33"/>
      <c r="AD52" s="33"/>
    </row>
    <row r="53" spans="1:30" ht="17.25" customHeight="1">
      <c r="A53" s="33"/>
      <c r="B53" s="33"/>
      <c r="C53" s="487" t="s">
        <v>38</v>
      </c>
      <c r="D53" s="487"/>
      <c r="E53" s="259" t="s">
        <v>423</v>
      </c>
      <c r="F53" s="255">
        <f>SUM(F50:F52)</f>
        <v>1.2000000000000002</v>
      </c>
      <c r="G53" s="257" t="s">
        <v>423</v>
      </c>
      <c r="H53" s="257" t="s">
        <v>34</v>
      </c>
      <c r="I53" s="256">
        <f>SUM(I50:I52)</f>
        <v>25</v>
      </c>
      <c r="J53" s="257" t="s">
        <v>34</v>
      </c>
      <c r="K53" s="257" t="s">
        <v>425</v>
      </c>
      <c r="L53" s="256">
        <f>SUM(I53:K53)</f>
        <v>25</v>
      </c>
      <c r="M53" s="33"/>
      <c r="N53" s="296"/>
      <c r="O53" s="303"/>
      <c r="P53" s="111"/>
      <c r="Q53" s="111"/>
      <c r="R53" s="470"/>
      <c r="S53" s="470"/>
      <c r="T53" s="111"/>
      <c r="U53" s="226"/>
      <c r="V53" s="111"/>
      <c r="W53" s="111"/>
      <c r="X53" s="33"/>
      <c r="Y53" s="33"/>
      <c r="Z53" s="33"/>
      <c r="AA53" s="33"/>
      <c r="AB53" s="33"/>
      <c r="AC53" s="33"/>
      <c r="AD53" s="33"/>
    </row>
    <row r="54" spans="1:30" ht="17.25" customHeight="1">
      <c r="A54" s="367"/>
      <c r="B54" s="367"/>
      <c r="C54" s="367"/>
      <c r="D54" s="367"/>
      <c r="E54" s="255"/>
      <c r="F54" s="255"/>
      <c r="G54" s="256"/>
      <c r="H54" s="256"/>
      <c r="I54" s="256"/>
      <c r="J54" s="256"/>
      <c r="K54" s="256"/>
      <c r="L54" s="256"/>
      <c r="M54" s="33"/>
      <c r="N54" s="296" t="s">
        <v>193</v>
      </c>
      <c r="O54" s="303"/>
      <c r="P54" s="111">
        <v>2551</v>
      </c>
      <c r="Q54" s="111">
        <v>2648246</v>
      </c>
      <c r="R54" s="470">
        <v>18254402</v>
      </c>
      <c r="S54" s="470"/>
      <c r="T54" s="111"/>
      <c r="U54" s="226">
        <v>68.13</v>
      </c>
      <c r="V54" s="111">
        <v>201</v>
      </c>
      <c r="W54" s="111">
        <v>1385</v>
      </c>
      <c r="X54" s="33"/>
      <c r="Y54" s="33"/>
      <c r="Z54" s="33"/>
      <c r="AA54" s="33"/>
      <c r="AB54" s="33"/>
      <c r="AC54" s="33"/>
      <c r="AD54" s="33"/>
    </row>
    <row r="55" spans="1:30" ht="17.25" customHeight="1">
      <c r="A55" s="478" t="s">
        <v>178</v>
      </c>
      <c r="B55" s="478"/>
      <c r="C55" s="478"/>
      <c r="D55" s="478"/>
      <c r="E55" s="259" t="s">
        <v>446</v>
      </c>
      <c r="F55" s="259">
        <v>4.5</v>
      </c>
      <c r="G55" s="257">
        <v>100</v>
      </c>
      <c r="H55" s="257">
        <v>50</v>
      </c>
      <c r="I55" s="257">
        <v>225</v>
      </c>
      <c r="J55" s="257" t="s">
        <v>447</v>
      </c>
      <c r="K55" s="257" t="s">
        <v>448</v>
      </c>
      <c r="L55" s="256">
        <f>SUM(I55:K55)</f>
        <v>225</v>
      </c>
      <c r="M55" s="33"/>
      <c r="N55" s="353"/>
      <c r="O55" s="471"/>
      <c r="P55" s="160"/>
      <c r="Q55" s="160"/>
      <c r="R55" s="477"/>
      <c r="S55" s="477"/>
      <c r="T55" s="160"/>
      <c r="U55" s="225"/>
      <c r="V55" s="160"/>
      <c r="W55" s="160"/>
      <c r="X55" s="33"/>
      <c r="Y55" s="33"/>
      <c r="Z55" s="33"/>
      <c r="AA55" s="33"/>
      <c r="AB55" s="33"/>
      <c r="AC55" s="33"/>
      <c r="AD55" s="33"/>
    </row>
    <row r="56" spans="1:30" ht="17.25" customHeight="1">
      <c r="A56" s="604" t="s">
        <v>546</v>
      </c>
      <c r="B56" s="478"/>
      <c r="C56" s="478"/>
      <c r="D56" s="478"/>
      <c r="E56" s="255">
        <v>1.8</v>
      </c>
      <c r="F56" s="255">
        <v>0.6</v>
      </c>
      <c r="G56" s="256">
        <v>20</v>
      </c>
      <c r="H56" s="256">
        <v>10</v>
      </c>
      <c r="I56" s="256">
        <v>6</v>
      </c>
      <c r="J56" s="257" t="s">
        <v>424</v>
      </c>
      <c r="K56" s="257" t="s">
        <v>424</v>
      </c>
      <c r="L56" s="256">
        <f>SUM(I56:K56)</f>
        <v>6</v>
      </c>
      <c r="M56" s="33"/>
      <c r="N56" s="362"/>
      <c r="O56" s="472"/>
      <c r="P56" s="96"/>
      <c r="Q56" s="96"/>
      <c r="R56" s="362"/>
      <c r="S56" s="362"/>
      <c r="T56" s="96"/>
      <c r="U56" s="227"/>
      <c r="V56" s="96"/>
      <c r="W56" s="96"/>
      <c r="X56" s="33"/>
      <c r="Y56" s="33"/>
      <c r="Z56" s="33"/>
      <c r="AA56" s="33"/>
      <c r="AB56" s="33"/>
      <c r="AC56" s="33"/>
      <c r="AD56" s="33"/>
    </row>
    <row r="57" spans="1:30" ht="17.25" customHeight="1">
      <c r="A57" s="367"/>
      <c r="B57" s="367"/>
      <c r="C57" s="367"/>
      <c r="D57" s="367"/>
      <c r="E57" s="256"/>
      <c r="F57" s="256"/>
      <c r="G57" s="256"/>
      <c r="H57" s="256"/>
      <c r="I57" s="256"/>
      <c r="J57" s="257"/>
      <c r="K57" s="257"/>
      <c r="L57" s="256"/>
      <c r="M57" s="33"/>
      <c r="N57" s="33" t="s">
        <v>238</v>
      </c>
      <c r="O57" s="33"/>
      <c r="P57" s="33"/>
      <c r="Q57" s="33"/>
      <c r="R57" s="33"/>
      <c r="S57" s="33"/>
      <c r="T57" s="33"/>
      <c r="U57" s="33"/>
      <c r="V57" s="33"/>
      <c r="W57" s="33"/>
      <c r="X57" s="15"/>
      <c r="Y57" s="15"/>
      <c r="Z57" s="15"/>
      <c r="AA57" s="15"/>
      <c r="AB57" s="15"/>
      <c r="AC57" s="15"/>
      <c r="AD57" s="15"/>
    </row>
    <row r="58" spans="1:30" s="15" customFormat="1" ht="17.25" customHeight="1">
      <c r="A58" s="603" t="s">
        <v>540</v>
      </c>
      <c r="B58" s="603"/>
      <c r="C58" s="603"/>
      <c r="D58" s="603"/>
      <c r="E58" s="260">
        <f>SUM(E33,E38,E44,E48,E53,E55:E56)</f>
        <v>59</v>
      </c>
      <c r="F58" s="260">
        <v>58.1</v>
      </c>
      <c r="G58" s="261" t="s">
        <v>449</v>
      </c>
      <c r="H58" s="261" t="s">
        <v>424</v>
      </c>
      <c r="I58" s="262">
        <f>SUM(I33,I38,I44,I48,I53,I55:I56)</f>
        <v>1220</v>
      </c>
      <c r="J58" s="262">
        <f>SUM(J33,J38,J44,J48,J53,J55:J56)</f>
        <v>2029</v>
      </c>
      <c r="K58" s="262">
        <f>SUM(K33,K38,K44,K48,K53,K55:K56)</f>
        <v>2300</v>
      </c>
      <c r="L58" s="262">
        <f>SUM(L33,L38,L44,L48,L53,L55:L56)</f>
        <v>5549</v>
      </c>
      <c r="M58" s="209"/>
      <c r="N58" s="33" t="s">
        <v>316</v>
      </c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ht="17.25" customHeight="1">
      <c r="A59" s="362"/>
      <c r="B59" s="362"/>
      <c r="C59" s="362"/>
      <c r="D59" s="362"/>
      <c r="E59" s="96"/>
      <c r="F59" s="96"/>
      <c r="G59" s="96"/>
      <c r="H59" s="96"/>
      <c r="I59" s="96"/>
      <c r="J59" s="96"/>
      <c r="K59" s="96"/>
      <c r="L59" s="96"/>
      <c r="M59" s="33"/>
      <c r="O59" s="209"/>
      <c r="P59" s="209"/>
      <c r="Q59" s="209"/>
      <c r="R59" s="209"/>
      <c r="S59" s="209"/>
      <c r="T59" s="209"/>
      <c r="U59" s="209"/>
      <c r="V59" s="209"/>
      <c r="W59" s="209"/>
      <c r="X59" s="33"/>
      <c r="Y59" s="33"/>
      <c r="Z59" s="33"/>
      <c r="AA59" s="33"/>
      <c r="AB59" s="33"/>
      <c r="AC59" s="33"/>
      <c r="AD59" s="33"/>
    </row>
    <row r="60" spans="1:30" ht="17.25" customHeight="1">
      <c r="A60" s="263" t="s">
        <v>542</v>
      </c>
      <c r="B60" s="75"/>
      <c r="C60" s="75"/>
      <c r="D60" s="75"/>
      <c r="E60" s="33"/>
      <c r="F60" s="33"/>
      <c r="G60" s="263" t="s">
        <v>544</v>
      </c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ht="17.25" customHeight="1">
      <c r="A61" s="263" t="s">
        <v>543</v>
      </c>
      <c r="B61" s="33"/>
      <c r="C61" s="33"/>
      <c r="D61" s="33"/>
      <c r="E61" s="33"/>
      <c r="F61" s="33"/>
      <c r="G61" s="263" t="s">
        <v>545</v>
      </c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ht="17.25" customHeight="1">
      <c r="A62" s="248" t="s">
        <v>541</v>
      </c>
      <c r="B62" s="33"/>
      <c r="C62" s="33"/>
      <c r="D62" s="33"/>
      <c r="E62" s="33"/>
      <c r="F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2:30" ht="17.2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</sheetData>
  <sheetProtection/>
  <mergeCells count="187">
    <mergeCell ref="N14:P15"/>
    <mergeCell ref="P19:P20"/>
    <mergeCell ref="N33:W33"/>
    <mergeCell ref="A3:L3"/>
    <mergeCell ref="A5:L5"/>
    <mergeCell ref="N3:W3"/>
    <mergeCell ref="N5:W5"/>
    <mergeCell ref="N10:P10"/>
    <mergeCell ref="N25:P26"/>
    <mergeCell ref="N27:O28"/>
    <mergeCell ref="N29:P30"/>
    <mergeCell ref="P24:Q24"/>
    <mergeCell ref="N21:O22"/>
    <mergeCell ref="P22:Q22"/>
    <mergeCell ref="A7:B8"/>
    <mergeCell ref="C7:D8"/>
    <mergeCell ref="E7:F8"/>
    <mergeCell ref="G7:H8"/>
    <mergeCell ref="I7:J8"/>
    <mergeCell ref="K7:L8"/>
    <mergeCell ref="R7:R8"/>
    <mergeCell ref="S7:S8"/>
    <mergeCell ref="T7:T8"/>
    <mergeCell ref="A26:B28"/>
    <mergeCell ref="C26:D28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0:B20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G10:H10"/>
    <mergeCell ref="G11:H11"/>
    <mergeCell ref="G12:H12"/>
    <mergeCell ref="G13:H13"/>
    <mergeCell ref="G14:H14"/>
    <mergeCell ref="G15:H15"/>
    <mergeCell ref="G16:H16"/>
    <mergeCell ref="I10:J10"/>
    <mergeCell ref="I11:J11"/>
    <mergeCell ref="I12:J12"/>
    <mergeCell ref="I13:J13"/>
    <mergeCell ref="I14:J14"/>
    <mergeCell ref="I15:J15"/>
    <mergeCell ref="K16:L16"/>
    <mergeCell ref="G17:H17"/>
    <mergeCell ref="K17:L17"/>
    <mergeCell ref="I17:J17"/>
    <mergeCell ref="G18:H18"/>
    <mergeCell ref="G19:H19"/>
    <mergeCell ref="I16:J16"/>
    <mergeCell ref="C20:D20"/>
    <mergeCell ref="E20:F20"/>
    <mergeCell ref="K10:L10"/>
    <mergeCell ref="K11:L11"/>
    <mergeCell ref="K12:L12"/>
    <mergeCell ref="K13:L13"/>
    <mergeCell ref="K18:L18"/>
    <mergeCell ref="K19:L19"/>
    <mergeCell ref="K14:L14"/>
    <mergeCell ref="K15:L15"/>
    <mergeCell ref="G20:H20"/>
    <mergeCell ref="I20:J20"/>
    <mergeCell ref="K20:L20"/>
    <mergeCell ref="I18:J18"/>
    <mergeCell ref="I19:J19"/>
    <mergeCell ref="I26:L26"/>
    <mergeCell ref="C30:C33"/>
    <mergeCell ref="A32:B32"/>
    <mergeCell ref="A33:B33"/>
    <mergeCell ref="A24:L24"/>
    <mergeCell ref="K27:K28"/>
    <mergeCell ref="L27:L28"/>
    <mergeCell ref="A30:B30"/>
    <mergeCell ref="J27:J28"/>
    <mergeCell ref="A59:D59"/>
    <mergeCell ref="G26:H26"/>
    <mergeCell ref="G27:G28"/>
    <mergeCell ref="A38:B38"/>
    <mergeCell ref="A58:D58"/>
    <mergeCell ref="A40:B40"/>
    <mergeCell ref="A41:B41"/>
    <mergeCell ref="A42:B42"/>
    <mergeCell ref="A31:B31"/>
    <mergeCell ref="C41:D41"/>
    <mergeCell ref="A36:B36"/>
    <mergeCell ref="A37:B37"/>
    <mergeCell ref="C35:C39"/>
    <mergeCell ref="A34:B34"/>
    <mergeCell ref="A35:B35"/>
    <mergeCell ref="C42:D42"/>
    <mergeCell ref="A39:B39"/>
    <mergeCell ref="C43:D43"/>
    <mergeCell ref="C44:D44"/>
    <mergeCell ref="C45:D45"/>
    <mergeCell ref="A43:B43"/>
    <mergeCell ref="A44:B44"/>
    <mergeCell ref="A45:B45"/>
    <mergeCell ref="A55:D55"/>
    <mergeCell ref="A56:D56"/>
    <mergeCell ref="A47:B47"/>
    <mergeCell ref="A48:B48"/>
    <mergeCell ref="A49:B49"/>
    <mergeCell ref="A50:B50"/>
    <mergeCell ref="A52:B52"/>
    <mergeCell ref="A51:B51"/>
    <mergeCell ref="A54:B54"/>
    <mergeCell ref="N40:O40"/>
    <mergeCell ref="R40:S40"/>
    <mergeCell ref="R42:S42"/>
    <mergeCell ref="R43:S43"/>
    <mergeCell ref="R44:S44"/>
    <mergeCell ref="A57:D57"/>
    <mergeCell ref="C50:D50"/>
    <mergeCell ref="C51:D51"/>
    <mergeCell ref="C52:D52"/>
    <mergeCell ref="C53:D53"/>
    <mergeCell ref="R48:S48"/>
    <mergeCell ref="R49:S49"/>
    <mergeCell ref="C46:D46"/>
    <mergeCell ref="C47:D47"/>
    <mergeCell ref="C48:D48"/>
    <mergeCell ref="C49:D49"/>
    <mergeCell ref="R47:S47"/>
    <mergeCell ref="N51:O51"/>
    <mergeCell ref="N52:O52"/>
    <mergeCell ref="A46:B46"/>
    <mergeCell ref="N7:Q8"/>
    <mergeCell ref="P23:Q23"/>
    <mergeCell ref="Q35:Q38"/>
    <mergeCell ref="P35:P38"/>
    <mergeCell ref="N35:O38"/>
    <mergeCell ref="C54:D54"/>
    <mergeCell ref="N54:O54"/>
    <mergeCell ref="N55:O55"/>
    <mergeCell ref="N56:O56"/>
    <mergeCell ref="V35:W36"/>
    <mergeCell ref="V37:V38"/>
    <mergeCell ref="W37:W38"/>
    <mergeCell ref="T35:U38"/>
    <mergeCell ref="R54:S54"/>
    <mergeCell ref="R55:S55"/>
    <mergeCell ref="R45:S45"/>
    <mergeCell ref="R35:S38"/>
    <mergeCell ref="R56:S56"/>
    <mergeCell ref="N42:O42"/>
    <mergeCell ref="N43:O43"/>
    <mergeCell ref="N44:O44"/>
    <mergeCell ref="N45:O45"/>
    <mergeCell ref="N46:O46"/>
    <mergeCell ref="N47:O47"/>
    <mergeCell ref="N48:O48"/>
    <mergeCell ref="N49:O49"/>
    <mergeCell ref="N50:O50"/>
    <mergeCell ref="U7:U8"/>
    <mergeCell ref="V7:V8"/>
    <mergeCell ref="W7:W8"/>
    <mergeCell ref="N53:O53"/>
    <mergeCell ref="R50:S50"/>
    <mergeCell ref="R51:S51"/>
    <mergeCell ref="R52:S52"/>
    <mergeCell ref="R53:S53"/>
    <mergeCell ref="R46:S46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zoomScale="75" zoomScaleNormal="75" zoomScaleSheetLayoutView="50" zoomScalePageLayoutView="0" workbookViewId="0" topLeftCell="A18">
      <selection activeCell="A13" sqref="A13:B13"/>
    </sheetView>
  </sheetViews>
  <sheetFormatPr defaultColWidth="10.59765625" defaultRowHeight="15"/>
  <cols>
    <col min="1" max="1" width="4.19921875" style="4" customWidth="1"/>
    <col min="2" max="2" width="10.3984375" style="4" customWidth="1"/>
    <col min="3" max="14" width="16.59765625" style="22" customWidth="1"/>
    <col min="15" max="15" width="13.59765625" style="4" customWidth="1"/>
    <col min="16" max="16" width="13.19921875" style="4" customWidth="1"/>
    <col min="17" max="17" width="14" style="4" customWidth="1"/>
    <col min="18" max="18" width="12.19921875" style="4" customWidth="1"/>
    <col min="19" max="19" width="12.59765625" style="4" customWidth="1"/>
    <col min="20" max="20" width="10.69921875" style="4" bestFit="1" customWidth="1"/>
    <col min="21" max="16384" width="10.59765625" style="4" customWidth="1"/>
  </cols>
  <sheetData>
    <row r="1" spans="1:22" s="5" customFormat="1" ht="16.5" customHeight="1">
      <c r="A1" s="104" t="s">
        <v>342</v>
      </c>
      <c r="B1" s="105"/>
      <c r="C1" s="106"/>
      <c r="D1" s="107"/>
      <c r="E1" s="107"/>
      <c r="F1" s="107"/>
      <c r="G1" s="107"/>
      <c r="H1" s="107"/>
      <c r="I1" s="107"/>
      <c r="J1" s="107"/>
      <c r="K1" s="83"/>
      <c r="L1" s="83"/>
      <c r="M1" s="83"/>
      <c r="N1" s="6"/>
      <c r="O1" s="32"/>
      <c r="P1" s="6" t="s">
        <v>343</v>
      </c>
      <c r="Q1" s="32"/>
      <c r="R1" s="32"/>
      <c r="S1" s="32"/>
      <c r="T1" s="32"/>
      <c r="U1" s="32"/>
      <c r="V1" s="6"/>
    </row>
    <row r="2" spans="1:22" s="5" customFormat="1" ht="16.5" customHeight="1">
      <c r="A2" s="104"/>
      <c r="B2" s="105"/>
      <c r="C2" s="106"/>
      <c r="D2" s="107"/>
      <c r="E2" s="107"/>
      <c r="F2" s="107"/>
      <c r="G2" s="107"/>
      <c r="H2" s="107"/>
      <c r="I2" s="107"/>
      <c r="J2" s="107"/>
      <c r="K2" s="83"/>
      <c r="L2" s="83"/>
      <c r="M2" s="83"/>
      <c r="N2" s="6"/>
      <c r="O2" s="32"/>
      <c r="P2" s="6"/>
      <c r="Q2" s="32"/>
      <c r="R2" s="32"/>
      <c r="S2" s="32"/>
      <c r="T2" s="32"/>
      <c r="U2" s="32"/>
      <c r="V2" s="6"/>
    </row>
    <row r="3" spans="1:22" s="2" customFormat="1" ht="16.5" customHeight="1">
      <c r="A3" s="504" t="s">
        <v>455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18"/>
      <c r="R3" s="18"/>
      <c r="S3" s="18"/>
      <c r="T3" s="18"/>
      <c r="U3" s="18"/>
      <c r="V3" s="18"/>
    </row>
    <row r="4" spans="2:22" s="3" customFormat="1" ht="18" customHeight="1"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19"/>
      <c r="R4" s="19"/>
      <c r="S4" s="19"/>
      <c r="T4" s="19"/>
      <c r="U4" s="19"/>
      <c r="V4" s="19"/>
    </row>
    <row r="5" spans="1:22" s="3" customFormat="1" ht="18" customHeight="1">
      <c r="A5" s="293" t="s">
        <v>464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19"/>
      <c r="R5" s="19"/>
      <c r="S5" s="19"/>
      <c r="T5" s="19"/>
      <c r="U5" s="19"/>
      <c r="V5" s="19"/>
    </row>
    <row r="6" spans="1:22" s="3" customFormat="1" ht="18" customHeight="1" thickBot="1">
      <c r="A6" s="297"/>
      <c r="B6" s="298"/>
      <c r="C6" s="298"/>
      <c r="D6" s="298"/>
      <c r="E6" s="298"/>
      <c r="F6" s="298"/>
      <c r="G6" s="19"/>
      <c r="H6" s="514" t="s">
        <v>456</v>
      </c>
      <c r="I6" s="515"/>
      <c r="J6" s="19"/>
      <c r="K6" s="19"/>
      <c r="L6" s="19"/>
      <c r="M6" s="33"/>
      <c r="N6" s="19"/>
      <c r="O6" s="236" t="s">
        <v>465</v>
      </c>
      <c r="P6" s="19"/>
      <c r="Q6" s="19"/>
      <c r="R6" s="19"/>
      <c r="S6" s="19"/>
      <c r="T6" s="19"/>
      <c r="U6" s="19"/>
      <c r="V6" s="19"/>
    </row>
    <row r="7" spans="1:22" ht="16.5" customHeight="1">
      <c r="A7" s="516" t="s">
        <v>457</v>
      </c>
      <c r="B7" s="309"/>
      <c r="C7" s="517" t="s">
        <v>460</v>
      </c>
      <c r="D7" s="299" t="s">
        <v>65</v>
      </c>
      <c r="E7" s="299" t="s">
        <v>219</v>
      </c>
      <c r="F7" s="521" t="s">
        <v>463</v>
      </c>
      <c r="G7" s="312"/>
      <c r="H7" s="312"/>
      <c r="I7" s="312"/>
      <c r="J7" s="312"/>
      <c r="K7" s="312"/>
      <c r="L7" s="312"/>
      <c r="M7" s="312"/>
      <c r="N7" s="312"/>
      <c r="O7" s="240"/>
      <c r="P7" s="241"/>
      <c r="Q7" s="33"/>
      <c r="R7" s="33"/>
      <c r="S7" s="33"/>
      <c r="T7" s="33"/>
      <c r="U7" s="33"/>
      <c r="V7" s="33"/>
    </row>
    <row r="8" spans="1:22" ht="16.5" customHeight="1">
      <c r="A8" s="310"/>
      <c r="B8" s="311"/>
      <c r="C8" s="314"/>
      <c r="D8" s="314"/>
      <c r="E8" s="300"/>
      <c r="F8" s="313" t="s">
        <v>36</v>
      </c>
      <c r="G8" s="519" t="s">
        <v>466</v>
      </c>
      <c r="H8" s="519" t="s">
        <v>467</v>
      </c>
      <c r="I8" s="519" t="s">
        <v>461</v>
      </c>
      <c r="J8" s="313"/>
      <c r="K8" s="313"/>
      <c r="L8" s="313"/>
      <c r="M8" s="520" t="s">
        <v>462</v>
      </c>
      <c r="N8" s="291"/>
      <c r="O8" s="292"/>
      <c r="P8" s="518" t="s">
        <v>228</v>
      </c>
      <c r="Q8" s="33"/>
      <c r="R8" s="33"/>
      <c r="S8" s="33"/>
      <c r="T8" s="33"/>
      <c r="U8" s="33"/>
      <c r="V8" s="33"/>
    </row>
    <row r="9" spans="1:22" ht="16.5" customHeight="1">
      <c r="A9" s="310"/>
      <c r="B9" s="311"/>
      <c r="C9" s="314"/>
      <c r="D9" s="314"/>
      <c r="E9" s="300"/>
      <c r="F9" s="313"/>
      <c r="G9" s="313"/>
      <c r="H9" s="313"/>
      <c r="I9" s="313" t="s">
        <v>66</v>
      </c>
      <c r="J9" s="290" t="s">
        <v>67</v>
      </c>
      <c r="K9" s="84" t="s">
        <v>68</v>
      </c>
      <c r="L9" s="84" t="s">
        <v>70</v>
      </c>
      <c r="M9" s="291" t="s">
        <v>72</v>
      </c>
      <c r="N9" s="84" t="s">
        <v>68</v>
      </c>
      <c r="O9" s="84" t="s">
        <v>70</v>
      </c>
      <c r="P9" s="518"/>
      <c r="Q9" s="33"/>
      <c r="R9" s="33"/>
      <c r="S9" s="33"/>
      <c r="T9" s="33"/>
      <c r="U9" s="33"/>
      <c r="V9" s="33"/>
    </row>
    <row r="10" spans="1:22" ht="16.5" customHeight="1">
      <c r="A10" s="310"/>
      <c r="B10" s="311"/>
      <c r="C10" s="315"/>
      <c r="D10" s="315"/>
      <c r="E10" s="301"/>
      <c r="F10" s="313"/>
      <c r="G10" s="313"/>
      <c r="H10" s="313"/>
      <c r="I10" s="313"/>
      <c r="J10" s="290"/>
      <c r="K10" s="86" t="s">
        <v>69</v>
      </c>
      <c r="L10" s="86" t="s">
        <v>71</v>
      </c>
      <c r="M10" s="291"/>
      <c r="N10" s="86" t="s">
        <v>73</v>
      </c>
      <c r="O10" s="86" t="s">
        <v>71</v>
      </c>
      <c r="P10" s="87"/>
      <c r="Q10" s="33"/>
      <c r="R10" s="33"/>
      <c r="S10" s="33"/>
      <c r="T10" s="33"/>
      <c r="U10" s="33"/>
      <c r="V10" s="33"/>
    </row>
    <row r="11" spans="1:22" ht="16.5" customHeight="1">
      <c r="A11" s="75"/>
      <c r="B11" s="88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33"/>
      <c r="P11" s="33"/>
      <c r="Q11" s="33"/>
      <c r="R11" s="33"/>
      <c r="S11" s="33"/>
      <c r="T11" s="33"/>
      <c r="U11" s="33"/>
      <c r="V11" s="33"/>
    </row>
    <row r="12" spans="1:22" ht="16.5" customHeight="1">
      <c r="A12" s="296" t="s">
        <v>291</v>
      </c>
      <c r="B12" s="303"/>
      <c r="C12" s="252">
        <v>705830538</v>
      </c>
      <c r="D12" s="252">
        <v>4692007</v>
      </c>
      <c r="E12" s="252">
        <v>53000</v>
      </c>
      <c r="F12" s="252">
        <v>17016282</v>
      </c>
      <c r="G12" s="252">
        <v>1039501</v>
      </c>
      <c r="H12" s="252">
        <f>SUM(I12:O12)</f>
        <v>18055783</v>
      </c>
      <c r="I12" s="252">
        <v>1417371</v>
      </c>
      <c r="J12" s="252">
        <v>5432350</v>
      </c>
      <c r="K12" s="252">
        <v>271285</v>
      </c>
      <c r="L12" s="252">
        <v>484290</v>
      </c>
      <c r="M12" s="252">
        <v>5406553</v>
      </c>
      <c r="N12" s="252">
        <v>5042868</v>
      </c>
      <c r="O12" s="250">
        <v>1066</v>
      </c>
      <c r="P12" s="252">
        <v>8659</v>
      </c>
      <c r="Q12" s="33"/>
      <c r="R12" s="33"/>
      <c r="S12" s="33"/>
      <c r="T12" s="33"/>
      <c r="U12" s="33"/>
      <c r="V12" s="33"/>
    </row>
    <row r="13" spans="1:22" ht="16.5" customHeight="1">
      <c r="A13" s="302" t="s">
        <v>344</v>
      </c>
      <c r="B13" s="303"/>
      <c r="C13" s="252">
        <v>717201648</v>
      </c>
      <c r="D13" s="252" t="s">
        <v>296</v>
      </c>
      <c r="E13" s="252" t="s">
        <v>296</v>
      </c>
      <c r="F13" s="252">
        <v>18348548</v>
      </c>
      <c r="G13" s="252">
        <v>814732</v>
      </c>
      <c r="H13" s="252">
        <f>SUM(I13:O13)</f>
        <v>19163280</v>
      </c>
      <c r="I13" s="252">
        <v>1573584</v>
      </c>
      <c r="J13" s="252">
        <v>6360426</v>
      </c>
      <c r="K13" s="252">
        <v>260663</v>
      </c>
      <c r="L13" s="252">
        <v>475595</v>
      </c>
      <c r="M13" s="252">
        <v>6223524</v>
      </c>
      <c r="N13" s="252">
        <v>4265397</v>
      </c>
      <c r="O13" s="250">
        <v>4091</v>
      </c>
      <c r="P13" s="252">
        <v>2484</v>
      </c>
      <c r="Q13" s="33"/>
      <c r="R13" s="33"/>
      <c r="S13" s="33"/>
      <c r="T13" s="33"/>
      <c r="U13" s="33"/>
      <c r="V13" s="33"/>
    </row>
    <row r="14" spans="1:22" ht="16.5" customHeight="1">
      <c r="A14" s="343" t="s">
        <v>458</v>
      </c>
      <c r="B14" s="344"/>
      <c r="C14" s="522">
        <v>737420864</v>
      </c>
      <c r="D14" s="522" t="s">
        <v>459</v>
      </c>
      <c r="E14" s="522" t="s">
        <v>459</v>
      </c>
      <c r="F14" s="522">
        <v>20778525</v>
      </c>
      <c r="G14" s="522">
        <v>838645</v>
      </c>
      <c r="H14" s="522">
        <f>SUM(I14:O14)</f>
        <v>21617170</v>
      </c>
      <c r="I14" s="522">
        <v>1604494</v>
      </c>
      <c r="J14" s="522">
        <v>8067921</v>
      </c>
      <c r="K14" s="522">
        <v>586764</v>
      </c>
      <c r="L14" s="522">
        <v>483815</v>
      </c>
      <c r="M14" s="522">
        <v>6823772</v>
      </c>
      <c r="N14" s="522">
        <v>4049449</v>
      </c>
      <c r="O14" s="523">
        <v>955</v>
      </c>
      <c r="P14" s="522">
        <v>736</v>
      </c>
      <c r="Q14" s="33"/>
      <c r="R14" s="33"/>
      <c r="S14" s="33"/>
      <c r="T14" s="33"/>
      <c r="U14" s="33"/>
      <c r="V14" s="33"/>
    </row>
    <row r="15" spans="1:22" ht="16.5" customHeight="1">
      <c r="A15" s="304"/>
      <c r="B15" s="305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0"/>
      <c r="P15" s="252"/>
      <c r="Q15" s="33"/>
      <c r="R15" s="33"/>
      <c r="S15" s="33"/>
      <c r="T15" s="33"/>
      <c r="U15" s="33"/>
      <c r="V15" s="33"/>
    </row>
    <row r="16" spans="1:22" ht="16.5" customHeight="1">
      <c r="A16" s="304" t="s">
        <v>300</v>
      </c>
      <c r="B16" s="305"/>
      <c r="C16" s="252">
        <v>58261864</v>
      </c>
      <c r="D16" s="252" t="s">
        <v>296</v>
      </c>
      <c r="E16" s="252" t="s">
        <v>296</v>
      </c>
      <c r="F16" s="252">
        <v>1832980</v>
      </c>
      <c r="G16" s="252">
        <v>69250</v>
      </c>
      <c r="H16" s="252">
        <f>SUM(I16:O16)</f>
        <v>1902230</v>
      </c>
      <c r="I16" s="252">
        <v>143579</v>
      </c>
      <c r="J16" s="252">
        <v>678988</v>
      </c>
      <c r="K16" s="252">
        <v>23090</v>
      </c>
      <c r="L16" s="252">
        <v>35737</v>
      </c>
      <c r="M16" s="252">
        <v>648069</v>
      </c>
      <c r="N16" s="252">
        <v>372697</v>
      </c>
      <c r="O16" s="250">
        <v>70</v>
      </c>
      <c r="P16" s="252" t="s">
        <v>34</v>
      </c>
      <c r="Q16" s="33"/>
      <c r="R16" s="33"/>
      <c r="S16" s="33"/>
      <c r="T16" s="33"/>
      <c r="U16" s="33"/>
      <c r="V16" s="33"/>
    </row>
    <row r="17" spans="1:22" ht="16.5" customHeight="1">
      <c r="A17" s="304" t="s">
        <v>317</v>
      </c>
      <c r="B17" s="305"/>
      <c r="C17" s="252">
        <v>59761393</v>
      </c>
      <c r="D17" s="252" t="s">
        <v>296</v>
      </c>
      <c r="E17" s="252" t="s">
        <v>296</v>
      </c>
      <c r="F17" s="252">
        <v>1730919</v>
      </c>
      <c r="G17" s="252">
        <v>67225</v>
      </c>
      <c r="H17" s="252">
        <f>SUM(I17:O17)</f>
        <v>1798144</v>
      </c>
      <c r="I17" s="252">
        <v>149494</v>
      </c>
      <c r="J17" s="252">
        <v>659001</v>
      </c>
      <c r="K17" s="252">
        <v>23890</v>
      </c>
      <c r="L17" s="252">
        <v>37027</v>
      </c>
      <c r="M17" s="252">
        <v>560097</v>
      </c>
      <c r="N17" s="252">
        <v>368523</v>
      </c>
      <c r="O17" s="250">
        <v>112</v>
      </c>
      <c r="P17" s="252" t="s">
        <v>34</v>
      </c>
      <c r="Q17" s="33"/>
      <c r="R17" s="33"/>
      <c r="S17" s="33"/>
      <c r="T17" s="33"/>
      <c r="U17" s="33"/>
      <c r="V17" s="33"/>
    </row>
    <row r="18" spans="1:22" ht="16.5" customHeight="1">
      <c r="A18" s="304" t="s">
        <v>318</v>
      </c>
      <c r="B18" s="305"/>
      <c r="C18" s="252">
        <v>61038565</v>
      </c>
      <c r="D18" s="252" t="s">
        <v>296</v>
      </c>
      <c r="E18" s="252" t="s">
        <v>296</v>
      </c>
      <c r="F18" s="252">
        <v>1884677</v>
      </c>
      <c r="G18" s="252">
        <v>69712</v>
      </c>
      <c r="H18" s="252">
        <f>SUM(I18:O18)</f>
        <v>1954389</v>
      </c>
      <c r="I18" s="252">
        <v>166674</v>
      </c>
      <c r="J18" s="252">
        <v>655795</v>
      </c>
      <c r="K18" s="252">
        <v>39756</v>
      </c>
      <c r="L18" s="252">
        <v>38550</v>
      </c>
      <c r="M18" s="252">
        <v>653519</v>
      </c>
      <c r="N18" s="252">
        <v>399985</v>
      </c>
      <c r="O18" s="250">
        <v>110</v>
      </c>
      <c r="P18" s="252" t="s">
        <v>34</v>
      </c>
      <c r="Q18" s="33"/>
      <c r="R18" s="33"/>
      <c r="S18" s="33"/>
      <c r="T18" s="33"/>
      <c r="U18" s="33"/>
      <c r="V18" s="33"/>
    </row>
    <row r="19" spans="1:22" ht="16.5" customHeight="1">
      <c r="A19" s="304" t="s">
        <v>319</v>
      </c>
      <c r="B19" s="305"/>
      <c r="C19" s="252">
        <v>61232141</v>
      </c>
      <c r="D19" s="252" t="s">
        <v>296</v>
      </c>
      <c r="E19" s="252" t="s">
        <v>296</v>
      </c>
      <c r="F19" s="252">
        <v>1915623</v>
      </c>
      <c r="G19" s="252">
        <v>69280</v>
      </c>
      <c r="H19" s="252">
        <f>SUM(I19:O19)</f>
        <v>1984903</v>
      </c>
      <c r="I19" s="252">
        <v>141855</v>
      </c>
      <c r="J19" s="252">
        <v>706252</v>
      </c>
      <c r="K19" s="252">
        <v>61779</v>
      </c>
      <c r="L19" s="252">
        <v>39168</v>
      </c>
      <c r="M19" s="252">
        <v>657254</v>
      </c>
      <c r="N19" s="252">
        <v>378525</v>
      </c>
      <c r="O19" s="250">
        <v>70</v>
      </c>
      <c r="P19" s="252" t="s">
        <v>34</v>
      </c>
      <c r="Q19" s="33"/>
      <c r="R19" s="33"/>
      <c r="S19" s="33"/>
      <c r="T19" s="33"/>
      <c r="U19" s="33"/>
      <c r="V19" s="33"/>
    </row>
    <row r="20" spans="1:22" ht="16.5" customHeight="1">
      <c r="A20" s="304"/>
      <c r="B20" s="305"/>
      <c r="C20" s="252"/>
      <c r="D20" s="252"/>
      <c r="E20" s="252"/>
      <c r="F20" s="252"/>
      <c r="G20" s="252"/>
      <c r="H20" s="252"/>
      <c r="I20" s="252"/>
      <c r="J20" s="252"/>
      <c r="K20" s="524"/>
      <c r="L20" s="252"/>
      <c r="M20" s="252"/>
      <c r="N20" s="252"/>
      <c r="O20" s="250"/>
      <c r="P20" s="252"/>
      <c r="Q20" s="33"/>
      <c r="R20" s="33"/>
      <c r="S20" s="33"/>
      <c r="T20" s="33"/>
      <c r="U20" s="33"/>
      <c r="V20" s="33"/>
    </row>
    <row r="21" spans="1:22" ht="16.5" customHeight="1">
      <c r="A21" s="304" t="s">
        <v>320</v>
      </c>
      <c r="B21" s="305"/>
      <c r="C21" s="252">
        <v>61561589</v>
      </c>
      <c r="D21" s="252" t="s">
        <v>296</v>
      </c>
      <c r="E21" s="252" t="s">
        <v>296</v>
      </c>
      <c r="F21" s="252">
        <v>1870711</v>
      </c>
      <c r="G21" s="252">
        <v>69669</v>
      </c>
      <c r="H21" s="252">
        <f>SUM(I21:O21)</f>
        <v>1940380</v>
      </c>
      <c r="I21" s="252">
        <v>149734</v>
      </c>
      <c r="J21" s="252">
        <v>675279</v>
      </c>
      <c r="K21" s="252">
        <v>49954</v>
      </c>
      <c r="L21" s="252">
        <v>40343</v>
      </c>
      <c r="M21" s="252">
        <v>653697</v>
      </c>
      <c r="N21" s="252">
        <v>371337</v>
      </c>
      <c r="O21" s="250">
        <v>36</v>
      </c>
      <c r="P21" s="252" t="s">
        <v>34</v>
      </c>
      <c r="Q21" s="33"/>
      <c r="R21" s="33"/>
      <c r="S21" s="33"/>
      <c r="T21" s="33"/>
      <c r="U21" s="33"/>
      <c r="V21" s="33"/>
    </row>
    <row r="22" spans="1:22" ht="16.5" customHeight="1">
      <c r="A22" s="306" t="s">
        <v>345</v>
      </c>
      <c r="B22" s="305"/>
      <c r="C22" s="252">
        <v>60909384</v>
      </c>
      <c r="D22" s="252" t="s">
        <v>296</v>
      </c>
      <c r="E22" s="252" t="s">
        <v>296</v>
      </c>
      <c r="F22" s="252">
        <v>1870078</v>
      </c>
      <c r="G22" s="252">
        <v>75479</v>
      </c>
      <c r="H22" s="252">
        <f>SUM(I22:O22)</f>
        <v>1945557</v>
      </c>
      <c r="I22" s="252">
        <v>143248</v>
      </c>
      <c r="J22" s="252">
        <v>690310</v>
      </c>
      <c r="K22" s="252">
        <v>56546</v>
      </c>
      <c r="L22" s="252">
        <v>41758</v>
      </c>
      <c r="M22" s="252">
        <v>661065</v>
      </c>
      <c r="N22" s="252">
        <v>352580</v>
      </c>
      <c r="O22" s="250">
        <v>50</v>
      </c>
      <c r="P22" s="252">
        <v>736</v>
      </c>
      <c r="Q22" s="33"/>
      <c r="R22" s="33"/>
      <c r="S22" s="33"/>
      <c r="T22" s="33"/>
      <c r="U22" s="33"/>
      <c r="V22" s="33"/>
    </row>
    <row r="23" spans="1:22" ht="16.5" customHeight="1">
      <c r="A23" s="304" t="s">
        <v>321</v>
      </c>
      <c r="B23" s="305"/>
      <c r="C23" s="252">
        <v>62174305</v>
      </c>
      <c r="D23" s="252" t="s">
        <v>296</v>
      </c>
      <c r="E23" s="252" t="s">
        <v>296</v>
      </c>
      <c r="F23" s="252">
        <v>1798913</v>
      </c>
      <c r="G23" s="252">
        <v>74370</v>
      </c>
      <c r="H23" s="252">
        <f>SUM(I23:O23)</f>
        <v>1873283</v>
      </c>
      <c r="I23" s="252">
        <v>111057</v>
      </c>
      <c r="J23" s="252">
        <v>716634</v>
      </c>
      <c r="K23" s="252">
        <v>50655</v>
      </c>
      <c r="L23" s="252">
        <v>42261</v>
      </c>
      <c r="M23" s="252">
        <v>592319</v>
      </c>
      <c r="N23" s="252">
        <v>360269</v>
      </c>
      <c r="O23" s="250">
        <v>88</v>
      </c>
      <c r="P23" s="252" t="s">
        <v>34</v>
      </c>
      <c r="Q23" s="33"/>
      <c r="R23" s="33"/>
      <c r="S23" s="33"/>
      <c r="T23" s="33"/>
      <c r="U23" s="33"/>
      <c r="V23" s="33"/>
    </row>
    <row r="24" spans="1:22" ht="16.5" customHeight="1">
      <c r="A24" s="304" t="s">
        <v>322</v>
      </c>
      <c r="B24" s="305"/>
      <c r="C24" s="252">
        <v>58732211</v>
      </c>
      <c r="D24" s="252" t="s">
        <v>296</v>
      </c>
      <c r="E24" s="252" t="s">
        <v>296</v>
      </c>
      <c r="F24" s="252">
        <v>1496045</v>
      </c>
      <c r="G24" s="252">
        <v>68886</v>
      </c>
      <c r="H24" s="252">
        <f>SUM(I24:O24)</f>
        <v>1564931</v>
      </c>
      <c r="I24" s="252">
        <v>103949</v>
      </c>
      <c r="J24" s="252">
        <v>652357</v>
      </c>
      <c r="K24" s="252">
        <v>47447</v>
      </c>
      <c r="L24" s="252">
        <v>40366</v>
      </c>
      <c r="M24" s="252">
        <v>441022</v>
      </c>
      <c r="N24" s="252">
        <v>279692</v>
      </c>
      <c r="O24" s="250">
        <v>98</v>
      </c>
      <c r="P24" s="252" t="s">
        <v>34</v>
      </c>
      <c r="Q24" s="33"/>
      <c r="R24" s="33"/>
      <c r="S24" s="33"/>
      <c r="T24" s="33"/>
      <c r="U24" s="33"/>
      <c r="V24" s="33"/>
    </row>
    <row r="25" spans="1:22" ht="16.5" customHeight="1">
      <c r="A25" s="304"/>
      <c r="B25" s="305"/>
      <c r="C25" s="524"/>
      <c r="D25" s="252"/>
      <c r="E25" s="252"/>
      <c r="F25" s="252"/>
      <c r="G25" s="252"/>
      <c r="H25" s="250"/>
      <c r="I25" s="252"/>
      <c r="J25" s="250"/>
      <c r="K25" s="252"/>
      <c r="L25" s="252"/>
      <c r="M25" s="252"/>
      <c r="N25" s="252"/>
      <c r="O25" s="250"/>
      <c r="P25" s="252"/>
      <c r="Q25" s="33"/>
      <c r="R25" s="33"/>
      <c r="S25" s="33"/>
      <c r="T25" s="33"/>
      <c r="U25" s="33"/>
      <c r="V25" s="33"/>
    </row>
    <row r="26" spans="1:22" ht="16.5" customHeight="1">
      <c r="A26" s="306" t="s">
        <v>346</v>
      </c>
      <c r="B26" s="305"/>
      <c r="C26" s="252">
        <v>60364477</v>
      </c>
      <c r="D26" s="252" t="s">
        <v>296</v>
      </c>
      <c r="E26" s="252" t="s">
        <v>296</v>
      </c>
      <c r="F26" s="252">
        <v>1541523</v>
      </c>
      <c r="G26" s="252">
        <v>66389</v>
      </c>
      <c r="H26" s="252">
        <f>SUM(I26:O26)</f>
        <v>1607912</v>
      </c>
      <c r="I26" s="252">
        <v>107086</v>
      </c>
      <c r="J26" s="252">
        <v>640961</v>
      </c>
      <c r="K26" s="252">
        <v>67606</v>
      </c>
      <c r="L26" s="252">
        <v>42358</v>
      </c>
      <c r="M26" s="252">
        <v>455864</v>
      </c>
      <c r="N26" s="252">
        <v>293980</v>
      </c>
      <c r="O26" s="250">
        <v>57</v>
      </c>
      <c r="P26" s="252" t="s">
        <v>34</v>
      </c>
      <c r="Q26" s="33"/>
      <c r="R26" s="33"/>
      <c r="S26" s="33"/>
      <c r="T26" s="33"/>
      <c r="U26" s="33"/>
      <c r="V26" s="33"/>
    </row>
    <row r="27" spans="1:22" ht="16.5" customHeight="1">
      <c r="A27" s="306" t="s">
        <v>347</v>
      </c>
      <c r="B27" s="305"/>
      <c r="C27" s="252">
        <v>62115714</v>
      </c>
      <c r="D27" s="252" t="s">
        <v>296</v>
      </c>
      <c r="E27" s="252" t="s">
        <v>296</v>
      </c>
      <c r="F27" s="252">
        <v>1633878</v>
      </c>
      <c r="G27" s="252">
        <v>71115</v>
      </c>
      <c r="H27" s="252">
        <f>SUM(I27:O27)</f>
        <v>1704993</v>
      </c>
      <c r="I27" s="252">
        <v>123522</v>
      </c>
      <c r="J27" s="252">
        <v>675052</v>
      </c>
      <c r="K27" s="252">
        <v>55276</v>
      </c>
      <c r="L27" s="252">
        <v>42345</v>
      </c>
      <c r="M27" s="252">
        <v>509977</v>
      </c>
      <c r="N27" s="252">
        <v>298747</v>
      </c>
      <c r="O27" s="250">
        <v>74</v>
      </c>
      <c r="P27" s="252" t="s">
        <v>34</v>
      </c>
      <c r="Q27" s="33"/>
      <c r="R27" s="33"/>
      <c r="S27" s="33"/>
      <c r="T27" s="33"/>
      <c r="U27" s="33"/>
      <c r="V27" s="33"/>
    </row>
    <row r="28" spans="1:22" ht="16.5" customHeight="1">
      <c r="A28" s="306" t="s">
        <v>348</v>
      </c>
      <c r="B28" s="305"/>
      <c r="C28" s="252">
        <v>62793694</v>
      </c>
      <c r="D28" s="252" t="s">
        <v>296</v>
      </c>
      <c r="E28" s="252" t="s">
        <v>296</v>
      </c>
      <c r="F28" s="252">
        <v>1576077</v>
      </c>
      <c r="G28" s="252">
        <v>69715</v>
      </c>
      <c r="H28" s="252">
        <f>SUM(I28:O28)</f>
        <v>1645792</v>
      </c>
      <c r="I28" s="252">
        <v>112738</v>
      </c>
      <c r="J28" s="252">
        <v>658710</v>
      </c>
      <c r="K28" s="252">
        <v>53951</v>
      </c>
      <c r="L28" s="252">
        <v>42064</v>
      </c>
      <c r="M28" s="252">
        <v>488346</v>
      </c>
      <c r="N28" s="252">
        <v>289889</v>
      </c>
      <c r="O28" s="250">
        <v>94</v>
      </c>
      <c r="P28" s="252" t="s">
        <v>34</v>
      </c>
      <c r="Q28" s="33"/>
      <c r="R28" s="33"/>
      <c r="S28" s="33"/>
      <c r="T28" s="33"/>
      <c r="U28" s="33"/>
      <c r="V28" s="33"/>
    </row>
    <row r="29" spans="1:22" ht="16.5" customHeight="1">
      <c r="A29" s="306" t="s">
        <v>349</v>
      </c>
      <c r="B29" s="305"/>
      <c r="C29" s="252">
        <v>63475527</v>
      </c>
      <c r="D29" s="252" t="s">
        <v>296</v>
      </c>
      <c r="E29" s="252" t="s">
        <v>296</v>
      </c>
      <c r="F29" s="252">
        <v>1627101</v>
      </c>
      <c r="G29" s="252">
        <v>67555</v>
      </c>
      <c r="H29" s="252">
        <f>SUM(I29:O29)</f>
        <v>1694656</v>
      </c>
      <c r="I29" s="252">
        <v>151558</v>
      </c>
      <c r="J29" s="252">
        <v>658582</v>
      </c>
      <c r="K29" s="252">
        <v>56814</v>
      </c>
      <c r="L29" s="252">
        <v>41838</v>
      </c>
      <c r="M29" s="252">
        <v>502543</v>
      </c>
      <c r="N29" s="252">
        <v>283225</v>
      </c>
      <c r="O29" s="250">
        <v>96</v>
      </c>
      <c r="P29" s="252" t="s">
        <v>34</v>
      </c>
      <c r="Q29" s="33"/>
      <c r="R29" s="33"/>
      <c r="S29" s="33"/>
      <c r="T29" s="33"/>
      <c r="U29" s="33"/>
      <c r="V29" s="33"/>
    </row>
    <row r="30" spans="1:22" ht="16.5" customHeight="1">
      <c r="A30" s="92"/>
      <c r="B30" s="93"/>
      <c r="C30" s="525"/>
      <c r="D30" s="525"/>
      <c r="E30" s="525"/>
      <c r="F30" s="525"/>
      <c r="G30" s="525"/>
      <c r="H30" s="525"/>
      <c r="I30" s="525"/>
      <c r="J30" s="525"/>
      <c r="K30" s="525"/>
      <c r="L30" s="525"/>
      <c r="M30" s="525"/>
      <c r="N30" s="525"/>
      <c r="O30" s="250"/>
      <c r="P30" s="252"/>
      <c r="Q30" s="33"/>
      <c r="R30" s="33"/>
      <c r="S30" s="33"/>
      <c r="T30" s="33"/>
      <c r="U30" s="33"/>
      <c r="V30" s="33"/>
    </row>
    <row r="31" spans="1:22" ht="16.5" customHeight="1">
      <c r="A31" s="307" t="s">
        <v>350</v>
      </c>
      <c r="B31" s="308"/>
      <c r="C31" s="252">
        <v>61451738</v>
      </c>
      <c r="D31" s="252" t="s">
        <v>296</v>
      </c>
      <c r="E31" s="252" t="s">
        <v>296</v>
      </c>
      <c r="F31" s="525">
        <f>AVERAGE(F16:F19,F21:F24,F26:F29)</f>
        <v>1731543.75</v>
      </c>
      <c r="G31" s="525">
        <f>AVERAGE(G16:G19,G21:G24,G26:G29)</f>
        <v>69887.08333333333</v>
      </c>
      <c r="H31" s="525">
        <v>1801430</v>
      </c>
      <c r="I31" s="525">
        <f aca="true" t="shared" si="0" ref="I31:O31">AVERAGE(I16:I19,I21:I24,I26:I29)</f>
        <v>133707.83333333334</v>
      </c>
      <c r="J31" s="525">
        <f t="shared" si="0"/>
        <v>672326.75</v>
      </c>
      <c r="K31" s="525">
        <f t="shared" si="0"/>
        <v>48897</v>
      </c>
      <c r="L31" s="525">
        <f t="shared" si="0"/>
        <v>40317.916666666664</v>
      </c>
      <c r="M31" s="525">
        <f t="shared" si="0"/>
        <v>568647.6666666666</v>
      </c>
      <c r="N31" s="525">
        <f t="shared" si="0"/>
        <v>337454.0833333333</v>
      </c>
      <c r="O31" s="526">
        <f t="shared" si="0"/>
        <v>79.58333333333333</v>
      </c>
      <c r="P31" s="526">
        <v>61</v>
      </c>
      <c r="Q31" s="33"/>
      <c r="R31" s="33"/>
      <c r="S31" s="33"/>
      <c r="T31" s="33"/>
      <c r="U31" s="33"/>
      <c r="V31" s="33"/>
    </row>
    <row r="32" spans="1:22" ht="16.5" customHeight="1">
      <c r="A32" s="96"/>
      <c r="B32" s="97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6"/>
      <c r="P32" s="96"/>
      <c r="Q32" s="33"/>
      <c r="R32" s="33"/>
      <c r="S32" s="33"/>
      <c r="T32" s="33"/>
      <c r="U32" s="33"/>
      <c r="V32" s="33"/>
    </row>
    <row r="33" spans="1:22" ht="16.5" customHeight="1">
      <c r="A33" s="92" t="s">
        <v>230</v>
      </c>
      <c r="B33" s="92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33"/>
      <c r="P33" s="33"/>
      <c r="Q33" s="33"/>
      <c r="R33" s="33"/>
      <c r="S33" s="33"/>
      <c r="T33" s="33"/>
      <c r="U33" s="33"/>
      <c r="V33" s="33"/>
    </row>
    <row r="34" spans="2:22" ht="16.5" customHeight="1">
      <c r="B34" s="33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33"/>
      <c r="P34" s="33"/>
      <c r="Q34" s="33"/>
      <c r="R34" s="33"/>
      <c r="S34" s="33"/>
      <c r="T34" s="33"/>
      <c r="U34" s="33"/>
      <c r="V34" s="33"/>
    </row>
    <row r="35" spans="1:22" ht="16.5" customHeight="1">
      <c r="A35" s="33"/>
      <c r="B35" s="33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33"/>
      <c r="P35" s="33"/>
      <c r="Q35" s="33"/>
      <c r="R35" s="33"/>
      <c r="S35" s="33"/>
      <c r="T35" s="33"/>
      <c r="U35" s="33"/>
      <c r="V35" s="33"/>
    </row>
    <row r="36" spans="1:22" ht="16.5" customHeight="1">
      <c r="A36" s="33"/>
      <c r="B36" s="33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33"/>
      <c r="P36" s="33"/>
      <c r="Q36" s="33"/>
      <c r="R36" s="33"/>
      <c r="S36" s="33"/>
      <c r="T36" s="33"/>
      <c r="U36" s="33"/>
      <c r="V36" s="33"/>
    </row>
    <row r="37" spans="1:22" ht="16.5" customHeight="1">
      <c r="A37" s="527" t="s">
        <v>469</v>
      </c>
      <c r="B37" s="527"/>
      <c r="C37" s="527"/>
      <c r="D37" s="527"/>
      <c r="E37" s="527"/>
      <c r="F37" s="527"/>
      <c r="G37" s="527"/>
      <c r="H37" s="527"/>
      <c r="I37" s="527"/>
      <c r="J37" s="527"/>
      <c r="L37" s="91"/>
      <c r="M37" s="91"/>
      <c r="N37" s="91"/>
      <c r="O37" s="33"/>
      <c r="P37" s="33"/>
      <c r="Q37" s="33"/>
      <c r="R37" s="33"/>
      <c r="S37" s="33"/>
      <c r="T37" s="33"/>
      <c r="U37" s="33"/>
      <c r="V37" s="33"/>
    </row>
    <row r="38" spans="1:22" ht="16.5" customHeight="1" thickBot="1">
      <c r="A38" s="33"/>
      <c r="B38" s="33"/>
      <c r="C38" s="91"/>
      <c r="D38" s="91"/>
      <c r="E38" s="91"/>
      <c r="F38" s="91"/>
      <c r="G38" s="91"/>
      <c r="H38" s="91"/>
      <c r="I38" s="91"/>
      <c r="J38" s="528" t="s">
        <v>470</v>
      </c>
      <c r="K38" s="91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</row>
    <row r="39" spans="1:22" ht="16.5" customHeight="1">
      <c r="A39" s="516" t="s">
        <v>457</v>
      </c>
      <c r="B39" s="309"/>
      <c r="C39" s="316" t="s">
        <v>272</v>
      </c>
      <c r="D39" s="317"/>
      <c r="E39" s="317"/>
      <c r="F39" s="317"/>
      <c r="G39" s="317"/>
      <c r="H39" s="317"/>
      <c r="I39" s="317"/>
      <c r="J39" s="317"/>
      <c r="K39" s="295"/>
      <c r="L39" s="296"/>
      <c r="M39" s="296"/>
      <c r="N39" s="296"/>
      <c r="O39" s="296"/>
      <c r="P39" s="33"/>
      <c r="Q39" s="33"/>
      <c r="R39" s="33"/>
      <c r="S39" s="33"/>
      <c r="T39" s="33"/>
      <c r="U39" s="33"/>
      <c r="V39" s="33"/>
    </row>
    <row r="40" spans="1:22" ht="16.5" customHeight="1">
      <c r="A40" s="310"/>
      <c r="B40" s="311"/>
      <c r="C40" s="318" t="s">
        <v>36</v>
      </c>
      <c r="D40" s="529" t="s">
        <v>471</v>
      </c>
      <c r="E40" s="529" t="s">
        <v>467</v>
      </c>
      <c r="F40" s="531" t="s">
        <v>461</v>
      </c>
      <c r="G40" s="320"/>
      <c r="H40" s="320"/>
      <c r="I40" s="321"/>
      <c r="J40" s="530" t="s">
        <v>473</v>
      </c>
      <c r="K40" s="295"/>
      <c r="L40" s="295"/>
      <c r="M40" s="295"/>
      <c r="N40" s="295"/>
      <c r="O40" s="295"/>
      <c r="P40" s="33"/>
      <c r="Q40" s="33"/>
      <c r="R40" s="33"/>
      <c r="S40" s="33"/>
      <c r="T40" s="33"/>
      <c r="U40" s="33"/>
      <c r="V40" s="33"/>
    </row>
    <row r="41" spans="1:22" ht="16.5" customHeight="1">
      <c r="A41" s="310"/>
      <c r="B41" s="311"/>
      <c r="C41" s="318"/>
      <c r="D41" s="318"/>
      <c r="E41" s="318"/>
      <c r="F41" s="318" t="s">
        <v>75</v>
      </c>
      <c r="G41" s="520" t="s">
        <v>472</v>
      </c>
      <c r="H41" s="290" t="s">
        <v>67</v>
      </c>
      <c r="I41" s="318" t="s">
        <v>37</v>
      </c>
      <c r="J41" s="322"/>
      <c r="K41" s="296"/>
      <c r="L41" s="296"/>
      <c r="M41" s="296"/>
      <c r="N41" s="296"/>
      <c r="O41" s="296"/>
      <c r="P41" s="33"/>
      <c r="Q41" s="33"/>
      <c r="R41" s="33"/>
      <c r="S41" s="33"/>
      <c r="T41" s="33"/>
      <c r="U41" s="33"/>
      <c r="V41" s="33"/>
    </row>
    <row r="42" spans="1:22" ht="16.5" customHeight="1">
      <c r="A42" s="310"/>
      <c r="B42" s="311"/>
      <c r="C42" s="318"/>
      <c r="D42" s="318"/>
      <c r="E42" s="318"/>
      <c r="F42" s="318"/>
      <c r="G42" s="290"/>
      <c r="H42" s="290"/>
      <c r="I42" s="318"/>
      <c r="J42" s="323"/>
      <c r="K42" s="296"/>
      <c r="L42" s="296"/>
      <c r="M42" s="296"/>
      <c r="N42" s="296"/>
      <c r="O42" s="296"/>
      <c r="P42" s="33"/>
      <c r="Q42" s="33"/>
      <c r="R42" s="33"/>
      <c r="S42" s="33"/>
      <c r="T42" s="33"/>
      <c r="U42" s="33"/>
      <c r="V42" s="33"/>
    </row>
    <row r="43" spans="1:22" ht="16.5" customHeight="1">
      <c r="A43" s="75"/>
      <c r="B43" s="88"/>
      <c r="C43" s="91"/>
      <c r="D43" s="91"/>
      <c r="E43" s="91"/>
      <c r="F43" s="91"/>
      <c r="G43" s="33"/>
      <c r="H43" s="91"/>
      <c r="I43" s="91"/>
      <c r="J43" s="91"/>
      <c r="K43" s="101"/>
      <c r="L43" s="101"/>
      <c r="M43" s="101"/>
      <c r="N43" s="101"/>
      <c r="O43" s="101"/>
      <c r="P43" s="33"/>
      <c r="Q43" s="33"/>
      <c r="R43" s="33"/>
      <c r="S43" s="33"/>
      <c r="T43" s="33"/>
      <c r="U43" s="33"/>
      <c r="V43" s="33"/>
    </row>
    <row r="44" spans="1:22" ht="16.5" customHeight="1">
      <c r="A44" s="296" t="s">
        <v>291</v>
      </c>
      <c r="B44" s="303"/>
      <c r="C44" s="252">
        <v>33764014</v>
      </c>
      <c r="D44" s="252">
        <v>2085686</v>
      </c>
      <c r="E44" s="252">
        <v>38849700</v>
      </c>
      <c r="F44" s="252">
        <v>30420247</v>
      </c>
      <c r="G44" s="252">
        <v>121500</v>
      </c>
      <c r="H44" s="252">
        <v>3452570</v>
      </c>
      <c r="I44" s="252">
        <v>4702691</v>
      </c>
      <c r="J44" s="252">
        <v>152692</v>
      </c>
      <c r="K44" s="94"/>
      <c r="L44" s="94"/>
      <c r="M44" s="94"/>
      <c r="N44" s="94"/>
      <c r="O44" s="94"/>
      <c r="P44" s="33"/>
      <c r="Q44" s="33"/>
      <c r="R44" s="33"/>
      <c r="S44" s="33"/>
      <c r="T44" s="33"/>
      <c r="U44" s="33"/>
      <c r="V44" s="33"/>
    </row>
    <row r="45" spans="1:22" ht="16.5" customHeight="1">
      <c r="A45" s="302" t="s">
        <v>352</v>
      </c>
      <c r="B45" s="303"/>
      <c r="C45" s="252">
        <v>33108244</v>
      </c>
      <c r="D45" s="252">
        <v>2071965</v>
      </c>
      <c r="E45" s="252">
        <v>35180209</v>
      </c>
      <c r="F45" s="252">
        <v>28685601</v>
      </c>
      <c r="G45" s="252">
        <v>11000</v>
      </c>
      <c r="H45" s="252">
        <v>1754643</v>
      </c>
      <c r="I45" s="252">
        <v>4531891</v>
      </c>
      <c r="J45" s="252">
        <v>197074</v>
      </c>
      <c r="K45" s="94"/>
      <c r="L45" s="94"/>
      <c r="M45" s="94"/>
      <c r="N45" s="94"/>
      <c r="O45" s="94"/>
      <c r="P45" s="33"/>
      <c r="Q45" s="33"/>
      <c r="R45" s="33"/>
      <c r="S45" s="33"/>
      <c r="T45" s="33"/>
      <c r="U45" s="33"/>
      <c r="V45" s="33"/>
    </row>
    <row r="46" spans="1:22" ht="16.5" customHeight="1">
      <c r="A46" s="343" t="s">
        <v>458</v>
      </c>
      <c r="B46" s="344"/>
      <c r="C46" s="522">
        <v>34358871</v>
      </c>
      <c r="D46" s="522">
        <v>2503898</v>
      </c>
      <c r="E46" s="522">
        <v>36862769</v>
      </c>
      <c r="F46" s="522">
        <v>30636733</v>
      </c>
      <c r="G46" s="522" t="s">
        <v>468</v>
      </c>
      <c r="H46" s="522">
        <v>1384031</v>
      </c>
      <c r="I46" s="522">
        <v>4625834</v>
      </c>
      <c r="J46" s="522">
        <v>216171</v>
      </c>
      <c r="K46" s="94"/>
      <c r="L46" s="94"/>
      <c r="M46" s="94"/>
      <c r="N46" s="94"/>
      <c r="O46" s="94"/>
      <c r="P46" s="33"/>
      <c r="Q46" s="33"/>
      <c r="R46" s="33"/>
      <c r="S46" s="33"/>
      <c r="T46" s="33"/>
      <c r="U46" s="33"/>
      <c r="V46" s="33"/>
    </row>
    <row r="47" spans="1:22" ht="16.5" customHeight="1">
      <c r="A47" s="304"/>
      <c r="B47" s="305"/>
      <c r="C47" s="252"/>
      <c r="D47" s="252"/>
      <c r="E47" s="252"/>
      <c r="F47" s="252"/>
      <c r="G47" s="252"/>
      <c r="H47" s="252"/>
      <c r="I47" s="252"/>
      <c r="J47" s="252"/>
      <c r="K47" s="94"/>
      <c r="L47" s="94"/>
      <c r="M47" s="94"/>
      <c r="N47" s="94"/>
      <c r="O47" s="94"/>
      <c r="P47" s="33"/>
      <c r="Q47" s="33"/>
      <c r="R47" s="33"/>
      <c r="S47" s="33"/>
      <c r="T47" s="33"/>
      <c r="U47" s="33"/>
      <c r="V47" s="33"/>
    </row>
    <row r="48" spans="1:22" ht="16.5" customHeight="1">
      <c r="A48" s="304" t="s">
        <v>323</v>
      </c>
      <c r="B48" s="305"/>
      <c r="C48" s="252">
        <v>2656878</v>
      </c>
      <c r="D48" s="252">
        <v>162218</v>
      </c>
      <c r="E48" s="252">
        <v>2819096</v>
      </c>
      <c r="F48" s="252">
        <v>2340239</v>
      </c>
      <c r="G48" s="252" t="s">
        <v>34</v>
      </c>
      <c r="H48" s="252">
        <v>113811</v>
      </c>
      <c r="I48" s="252">
        <v>351616</v>
      </c>
      <c r="J48" s="252">
        <v>13430</v>
      </c>
      <c r="K48" s="94"/>
      <c r="L48" s="94"/>
      <c r="M48" s="94"/>
      <c r="N48" s="94"/>
      <c r="O48" s="94"/>
      <c r="P48" s="33"/>
      <c r="Q48" s="33"/>
      <c r="R48" s="33"/>
      <c r="S48" s="33"/>
      <c r="T48" s="33"/>
      <c r="U48" s="33"/>
      <c r="V48" s="33"/>
    </row>
    <row r="49" spans="1:22" ht="16.5" customHeight="1">
      <c r="A49" s="306" t="s">
        <v>353</v>
      </c>
      <c r="B49" s="305"/>
      <c r="C49" s="252">
        <v>2704686</v>
      </c>
      <c r="D49" s="252">
        <v>209438</v>
      </c>
      <c r="E49" s="252">
        <v>2914124</v>
      </c>
      <c r="F49" s="252">
        <v>2441546</v>
      </c>
      <c r="G49" s="252" t="s">
        <v>34</v>
      </c>
      <c r="H49" s="252">
        <v>109911</v>
      </c>
      <c r="I49" s="252">
        <v>349576</v>
      </c>
      <c r="J49" s="252">
        <v>13091</v>
      </c>
      <c r="K49" s="94"/>
      <c r="L49" s="94"/>
      <c r="M49" s="94"/>
      <c r="N49" s="94"/>
      <c r="O49" s="94"/>
      <c r="P49" s="33"/>
      <c r="Q49" s="33"/>
      <c r="R49" s="33"/>
      <c r="S49" s="33"/>
      <c r="T49" s="33"/>
      <c r="U49" s="33"/>
      <c r="V49" s="33"/>
    </row>
    <row r="50" spans="1:22" ht="16.5" customHeight="1">
      <c r="A50" s="306" t="s">
        <v>354</v>
      </c>
      <c r="B50" s="305"/>
      <c r="C50" s="252">
        <v>2738466</v>
      </c>
      <c r="D50" s="252">
        <v>187994</v>
      </c>
      <c r="E50" s="252">
        <v>2926260</v>
      </c>
      <c r="F50" s="252">
        <v>2439658</v>
      </c>
      <c r="G50" s="252" t="s">
        <v>34</v>
      </c>
      <c r="H50" s="252">
        <v>92150</v>
      </c>
      <c r="I50" s="252">
        <v>379861</v>
      </c>
      <c r="J50" s="252">
        <v>14791</v>
      </c>
      <c r="K50" s="94"/>
      <c r="L50" s="94"/>
      <c r="M50" s="94"/>
      <c r="N50" s="94"/>
      <c r="O50" s="94"/>
      <c r="P50" s="33"/>
      <c r="Q50" s="33"/>
      <c r="R50" s="33"/>
      <c r="S50" s="33"/>
      <c r="T50" s="33"/>
      <c r="U50" s="33"/>
      <c r="V50" s="33"/>
    </row>
    <row r="51" spans="1:22" ht="16.5" customHeight="1">
      <c r="A51" s="306" t="s">
        <v>355</v>
      </c>
      <c r="B51" s="305"/>
      <c r="C51" s="252">
        <v>2763391</v>
      </c>
      <c r="D51" s="252">
        <v>184507</v>
      </c>
      <c r="E51" s="252">
        <v>2947898</v>
      </c>
      <c r="F51" s="252">
        <v>2442968</v>
      </c>
      <c r="G51" s="252" t="s">
        <v>34</v>
      </c>
      <c r="H51" s="252">
        <v>111391</v>
      </c>
      <c r="I51" s="252">
        <v>379047</v>
      </c>
      <c r="J51" s="252">
        <v>14492</v>
      </c>
      <c r="K51" s="94"/>
      <c r="L51" s="94"/>
      <c r="M51" s="94"/>
      <c r="N51" s="94"/>
      <c r="O51" s="94"/>
      <c r="P51" s="33"/>
      <c r="Q51" s="33"/>
      <c r="R51" s="33"/>
      <c r="S51" s="33"/>
      <c r="T51" s="33"/>
      <c r="U51" s="33"/>
      <c r="V51" s="33"/>
    </row>
    <row r="52" spans="1:22" ht="16.5" customHeight="1">
      <c r="A52" s="304"/>
      <c r="B52" s="305"/>
      <c r="C52" s="252"/>
      <c r="D52" s="252"/>
      <c r="E52" s="252"/>
      <c r="F52" s="252"/>
      <c r="G52" s="252"/>
      <c r="H52" s="252"/>
      <c r="I52" s="252"/>
      <c r="J52" s="252"/>
      <c r="K52" s="94"/>
      <c r="L52" s="94"/>
      <c r="M52" s="94"/>
      <c r="N52" s="94"/>
      <c r="O52" s="94"/>
      <c r="P52" s="33"/>
      <c r="Q52" s="33"/>
      <c r="R52" s="33"/>
      <c r="S52" s="33"/>
      <c r="T52" s="33"/>
      <c r="U52" s="33"/>
      <c r="V52" s="33"/>
    </row>
    <row r="53" spans="1:22" ht="16.5" customHeight="1">
      <c r="A53" s="306" t="s">
        <v>356</v>
      </c>
      <c r="B53" s="305"/>
      <c r="C53" s="252">
        <v>2775447</v>
      </c>
      <c r="D53" s="252">
        <v>200602</v>
      </c>
      <c r="E53" s="252">
        <v>2976049</v>
      </c>
      <c r="F53" s="252">
        <v>2474862</v>
      </c>
      <c r="G53" s="252" t="s">
        <v>34</v>
      </c>
      <c r="H53" s="252">
        <v>116859</v>
      </c>
      <c r="I53" s="252">
        <v>369448</v>
      </c>
      <c r="J53" s="252">
        <v>14880</v>
      </c>
      <c r="K53" s="94"/>
      <c r="L53" s="94"/>
      <c r="M53" s="94"/>
      <c r="N53" s="94"/>
      <c r="O53" s="94"/>
      <c r="P53" s="33"/>
      <c r="Q53" s="33"/>
      <c r="R53" s="33"/>
      <c r="S53" s="33"/>
      <c r="T53" s="33"/>
      <c r="U53" s="33"/>
      <c r="V53" s="33"/>
    </row>
    <row r="54" spans="1:22" ht="16.5" customHeight="1">
      <c r="A54" s="306" t="s">
        <v>357</v>
      </c>
      <c r="B54" s="305"/>
      <c r="C54" s="252">
        <v>2840645</v>
      </c>
      <c r="D54" s="252">
        <v>231475</v>
      </c>
      <c r="E54" s="252">
        <v>3072120</v>
      </c>
      <c r="F54" s="252">
        <v>2556842</v>
      </c>
      <c r="G54" s="252" t="s">
        <v>34</v>
      </c>
      <c r="H54" s="252">
        <v>117129</v>
      </c>
      <c r="I54" s="252">
        <v>382973</v>
      </c>
      <c r="J54" s="252">
        <v>15176</v>
      </c>
      <c r="K54" s="94"/>
      <c r="L54" s="94"/>
      <c r="M54" s="94"/>
      <c r="N54" s="94"/>
      <c r="O54" s="94"/>
      <c r="P54" s="33"/>
      <c r="Q54" s="33"/>
      <c r="R54" s="33"/>
      <c r="S54" s="33"/>
      <c r="T54" s="33"/>
      <c r="U54" s="33"/>
      <c r="V54" s="33"/>
    </row>
    <row r="55" spans="1:22" ht="16.5" customHeight="1">
      <c r="A55" s="306" t="s">
        <v>358</v>
      </c>
      <c r="B55" s="305"/>
      <c r="C55" s="252">
        <v>2916425</v>
      </c>
      <c r="D55" s="252">
        <v>227476</v>
      </c>
      <c r="E55" s="252">
        <v>3143901</v>
      </c>
      <c r="F55" s="252">
        <v>2603719</v>
      </c>
      <c r="G55" s="252" t="s">
        <v>34</v>
      </c>
      <c r="H55" s="252">
        <v>121344</v>
      </c>
      <c r="I55" s="252">
        <v>402710</v>
      </c>
      <c r="J55" s="252">
        <v>16128</v>
      </c>
      <c r="K55" s="94"/>
      <c r="L55" s="94"/>
      <c r="M55" s="94"/>
      <c r="N55" s="94"/>
      <c r="O55" s="94"/>
      <c r="P55" s="33"/>
      <c r="Q55" s="33"/>
      <c r="R55" s="33"/>
      <c r="S55" s="33"/>
      <c r="T55" s="33"/>
      <c r="U55" s="33"/>
      <c r="V55" s="33"/>
    </row>
    <row r="56" spans="1:22" ht="16.5" customHeight="1">
      <c r="A56" s="306" t="s">
        <v>359</v>
      </c>
      <c r="B56" s="305"/>
      <c r="C56" s="252">
        <v>2819560</v>
      </c>
      <c r="D56" s="252">
        <v>202095</v>
      </c>
      <c r="E56" s="252">
        <v>3021655</v>
      </c>
      <c r="F56" s="252">
        <v>2477750</v>
      </c>
      <c r="G56" s="252" t="s">
        <v>34</v>
      </c>
      <c r="H56" s="252">
        <v>11914</v>
      </c>
      <c r="I56" s="252">
        <v>403785</v>
      </c>
      <c r="J56" s="252">
        <v>20966</v>
      </c>
      <c r="K56" s="94"/>
      <c r="L56" s="94"/>
      <c r="M56" s="94"/>
      <c r="N56" s="94"/>
      <c r="O56" s="94"/>
      <c r="P56" s="33"/>
      <c r="Q56" s="33"/>
      <c r="R56" s="33"/>
      <c r="S56" s="33"/>
      <c r="T56" s="33"/>
      <c r="U56" s="33"/>
      <c r="V56" s="33"/>
    </row>
    <row r="57" spans="1:22" ht="16.5" customHeight="1">
      <c r="A57" s="304"/>
      <c r="B57" s="305"/>
      <c r="C57" s="252"/>
      <c r="D57" s="252"/>
      <c r="E57" s="252"/>
      <c r="F57" s="524"/>
      <c r="G57" s="252"/>
      <c r="H57" s="252"/>
      <c r="I57" s="252"/>
      <c r="J57" s="252"/>
      <c r="K57" s="94"/>
      <c r="L57" s="94"/>
      <c r="M57" s="94"/>
      <c r="N57" s="94"/>
      <c r="O57" s="94"/>
      <c r="P57" s="33"/>
      <c r="Q57" s="33"/>
      <c r="R57" s="33"/>
      <c r="S57" s="33"/>
      <c r="T57" s="33"/>
      <c r="U57" s="33"/>
      <c r="V57" s="33"/>
    </row>
    <row r="58" spans="1:22" ht="16.5" customHeight="1">
      <c r="A58" s="306" t="s">
        <v>360</v>
      </c>
      <c r="B58" s="305"/>
      <c r="C58" s="252">
        <v>3021744</v>
      </c>
      <c r="D58" s="252">
        <v>251102</v>
      </c>
      <c r="E58" s="252">
        <v>3272846</v>
      </c>
      <c r="F58" s="252">
        <v>2725757</v>
      </c>
      <c r="G58" s="252" t="s">
        <v>34</v>
      </c>
      <c r="H58" s="252">
        <v>122004</v>
      </c>
      <c r="I58" s="252">
        <v>403189</v>
      </c>
      <c r="J58" s="252">
        <v>21896</v>
      </c>
      <c r="K58" s="94"/>
      <c r="L58" s="94"/>
      <c r="M58" s="94"/>
      <c r="N58" s="94"/>
      <c r="O58" s="94"/>
      <c r="P58" s="33"/>
      <c r="Q58" s="33"/>
      <c r="R58" s="33"/>
      <c r="S58" s="33"/>
      <c r="T58" s="33"/>
      <c r="U58" s="33"/>
      <c r="V58" s="33"/>
    </row>
    <row r="59" spans="1:22" ht="16.5" customHeight="1">
      <c r="A59" s="306" t="s">
        <v>347</v>
      </c>
      <c r="B59" s="305"/>
      <c r="C59" s="252">
        <v>2939652</v>
      </c>
      <c r="D59" s="252">
        <v>205583</v>
      </c>
      <c r="E59" s="252">
        <v>3145235</v>
      </c>
      <c r="F59" s="252">
        <v>2601303</v>
      </c>
      <c r="G59" s="252" t="s">
        <v>34</v>
      </c>
      <c r="H59" s="252">
        <v>121416</v>
      </c>
      <c r="I59" s="252">
        <v>397774</v>
      </c>
      <c r="J59" s="252">
        <v>24742</v>
      </c>
      <c r="K59" s="94"/>
      <c r="L59" s="94"/>
      <c r="M59" s="94"/>
      <c r="N59" s="94"/>
      <c r="O59" s="94"/>
      <c r="P59" s="33"/>
      <c r="Q59" s="33"/>
      <c r="R59" s="33"/>
      <c r="S59" s="33"/>
      <c r="T59" s="33"/>
      <c r="U59" s="33"/>
      <c r="V59" s="33"/>
    </row>
    <row r="60" spans="1:22" ht="16.5" customHeight="1">
      <c r="A60" s="306" t="s">
        <v>348</v>
      </c>
      <c r="B60" s="305"/>
      <c r="C60" s="252">
        <v>3012562</v>
      </c>
      <c r="D60" s="252">
        <v>212309</v>
      </c>
      <c r="E60" s="252">
        <v>3224871</v>
      </c>
      <c r="F60" s="252">
        <v>2682123</v>
      </c>
      <c r="G60" s="252" t="s">
        <v>34</v>
      </c>
      <c r="H60" s="252">
        <v>198666</v>
      </c>
      <c r="I60" s="252">
        <v>401074</v>
      </c>
      <c r="J60" s="252">
        <v>23008</v>
      </c>
      <c r="K60" s="94"/>
      <c r="L60" s="94"/>
      <c r="M60" s="94"/>
      <c r="N60" s="94"/>
      <c r="O60" s="94"/>
      <c r="P60" s="33"/>
      <c r="Q60" s="33"/>
      <c r="R60" s="33"/>
      <c r="S60" s="33"/>
      <c r="T60" s="33"/>
      <c r="U60" s="33"/>
      <c r="V60" s="33"/>
    </row>
    <row r="61" spans="1:22" ht="16.5" customHeight="1">
      <c r="A61" s="306" t="s">
        <v>349</v>
      </c>
      <c r="B61" s="305"/>
      <c r="C61" s="252">
        <v>3169415</v>
      </c>
      <c r="D61" s="252">
        <v>229099</v>
      </c>
      <c r="E61" s="252">
        <v>3398514</v>
      </c>
      <c r="F61" s="252">
        <v>2849966</v>
      </c>
      <c r="G61" s="252" t="s">
        <v>34</v>
      </c>
      <c r="H61" s="252">
        <v>120196</v>
      </c>
      <c r="I61" s="252">
        <v>404781</v>
      </c>
      <c r="J61" s="252">
        <v>23571</v>
      </c>
      <c r="K61" s="94"/>
      <c r="L61" s="94"/>
      <c r="M61" s="94"/>
      <c r="N61" s="94"/>
      <c r="O61" s="94"/>
      <c r="P61" s="33"/>
      <c r="Q61" s="33"/>
      <c r="R61" s="33"/>
      <c r="S61" s="33"/>
      <c r="T61" s="33"/>
      <c r="U61" s="33"/>
      <c r="V61" s="33"/>
    </row>
    <row r="62" spans="1:22" ht="16.5" customHeight="1">
      <c r="A62" s="92"/>
      <c r="B62" s="93"/>
      <c r="C62" s="525"/>
      <c r="D62" s="525"/>
      <c r="E62" s="525"/>
      <c r="F62" s="525"/>
      <c r="G62" s="250"/>
      <c r="H62" s="525"/>
      <c r="I62" s="525"/>
      <c r="J62" s="525"/>
      <c r="K62" s="94"/>
      <c r="L62" s="94"/>
      <c r="M62" s="94"/>
      <c r="N62" s="94"/>
      <c r="O62" s="94"/>
      <c r="P62" s="33"/>
      <c r="Q62" s="33"/>
      <c r="R62" s="33"/>
      <c r="S62" s="33"/>
      <c r="T62" s="33"/>
      <c r="U62" s="33"/>
      <c r="V62" s="33"/>
    </row>
    <row r="63" spans="1:22" ht="16.5" customHeight="1">
      <c r="A63" s="307" t="s">
        <v>350</v>
      </c>
      <c r="B63" s="308"/>
      <c r="C63" s="525">
        <f>AVERAGE(C48:C51,C53:C56,C58:C61)</f>
        <v>2863239.25</v>
      </c>
      <c r="D63" s="525">
        <f>AVERAGE(D48:D51,D53:D56,D58:D61)</f>
        <v>208658.16666666666</v>
      </c>
      <c r="E63" s="525">
        <v>3071897</v>
      </c>
      <c r="F63" s="525">
        <f>AVERAGE(F48:F51,F53:F56,F58:F61)</f>
        <v>2553061.0833333335</v>
      </c>
      <c r="G63" s="252" t="s">
        <v>351</v>
      </c>
      <c r="H63" s="525">
        <v>115336</v>
      </c>
      <c r="I63" s="525">
        <v>285486</v>
      </c>
      <c r="J63" s="252">
        <f>AVERAGE(J48:J51,J53:J56,J58:J61)</f>
        <v>18014.25</v>
      </c>
      <c r="K63" s="94"/>
      <c r="L63" s="94"/>
      <c r="M63" s="94"/>
      <c r="N63" s="94"/>
      <c r="O63" s="94"/>
      <c r="P63" s="33"/>
      <c r="Q63" s="33"/>
      <c r="R63" s="33"/>
      <c r="S63" s="33"/>
      <c r="T63" s="33"/>
      <c r="U63" s="33"/>
      <c r="V63" s="33"/>
    </row>
    <row r="64" spans="1:22" ht="14.25">
      <c r="A64" s="96"/>
      <c r="B64" s="97"/>
      <c r="C64" s="102"/>
      <c r="D64" s="102"/>
      <c r="E64" s="102"/>
      <c r="F64" s="102"/>
      <c r="G64" s="96"/>
      <c r="H64" s="102"/>
      <c r="I64" s="102"/>
      <c r="J64" s="102"/>
      <c r="K64" s="101"/>
      <c r="L64" s="101"/>
      <c r="M64" s="101"/>
      <c r="N64" s="101"/>
      <c r="O64" s="101"/>
      <c r="P64" s="33"/>
      <c r="Q64" s="33"/>
      <c r="R64" s="33"/>
      <c r="S64" s="33"/>
      <c r="T64" s="33"/>
      <c r="U64" s="33"/>
      <c r="V64" s="33"/>
    </row>
    <row r="65" spans="1:22" ht="14.25">
      <c r="A65" s="33"/>
      <c r="B65" s="33"/>
      <c r="C65" s="33"/>
      <c r="D65" s="33"/>
      <c r="E65" s="91"/>
      <c r="F65" s="91"/>
      <c r="G65" s="91"/>
      <c r="H65" s="91"/>
      <c r="I65" s="91"/>
      <c r="J65" s="91"/>
      <c r="K65" s="91"/>
      <c r="L65" s="33"/>
      <c r="M65" s="92"/>
      <c r="N65" s="92"/>
      <c r="O65" s="92"/>
      <c r="P65" s="92"/>
      <c r="Q65" s="92"/>
      <c r="R65" s="33"/>
      <c r="S65" s="33"/>
      <c r="T65" s="33"/>
      <c r="U65" s="33"/>
      <c r="V65" s="33"/>
    </row>
    <row r="66" spans="1:22" ht="14.25">
      <c r="A66" s="33"/>
      <c r="B66" s="33"/>
      <c r="C66" s="91"/>
      <c r="D66" s="91"/>
      <c r="E66" s="91"/>
      <c r="F66" s="91"/>
      <c r="G66" s="91"/>
      <c r="H66" s="91"/>
      <c r="I66" s="91"/>
      <c r="J66" s="91"/>
      <c r="K66" s="91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</row>
    <row r="67" spans="1:22" ht="14.25">
      <c r="A67" s="33"/>
      <c r="B67" s="33"/>
      <c r="C67" s="91"/>
      <c r="D67" s="91"/>
      <c r="E67" s="91"/>
      <c r="F67" s="91"/>
      <c r="G67" s="91"/>
      <c r="H67" s="91"/>
      <c r="I67" s="91"/>
      <c r="J67" s="91"/>
      <c r="K67" s="91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</row>
  </sheetData>
  <sheetProtection/>
  <mergeCells count="73">
    <mergeCell ref="A3:P3"/>
    <mergeCell ref="A5:P5"/>
    <mergeCell ref="P8:P9"/>
    <mergeCell ref="A37:J37"/>
    <mergeCell ref="F41:F42"/>
    <mergeCell ref="C40:C42"/>
    <mergeCell ref="D40:D42"/>
    <mergeCell ref="E40:E42"/>
    <mergeCell ref="J40:J42"/>
    <mergeCell ref="G41:G42"/>
    <mergeCell ref="H41:H42"/>
    <mergeCell ref="A39:B42"/>
    <mergeCell ref="F8:F10"/>
    <mergeCell ref="A12:B12"/>
    <mergeCell ref="A18:B18"/>
    <mergeCell ref="A19:B19"/>
    <mergeCell ref="A20:B20"/>
    <mergeCell ref="C7:C10"/>
    <mergeCell ref="C39:J39"/>
    <mergeCell ref="I41:I42"/>
    <mergeCell ref="F40:I40"/>
    <mergeCell ref="F7:N7"/>
    <mergeCell ref="H8:H10"/>
    <mergeCell ref="M9:M10"/>
    <mergeCell ref="I8:L8"/>
    <mergeCell ref="G8:G10"/>
    <mergeCell ref="D7:D10"/>
    <mergeCell ref="I9:I10"/>
    <mergeCell ref="J9:J10"/>
    <mergeCell ref="A7:B10"/>
    <mergeCell ref="A16:B16"/>
    <mergeCell ref="A17:B17"/>
    <mergeCell ref="A13:B13"/>
    <mergeCell ref="A50:B50"/>
    <mergeCell ref="A51:B51"/>
    <mergeCell ref="A47:B47"/>
    <mergeCell ref="A21:B21"/>
    <mergeCell ref="A22:B22"/>
    <mergeCell ref="A23:B23"/>
    <mergeCell ref="A27:B27"/>
    <mergeCell ref="A61:B61"/>
    <mergeCell ref="A63:B63"/>
    <mergeCell ref="A59:B59"/>
    <mergeCell ref="A60:B60"/>
    <mergeCell ref="A56:B56"/>
    <mergeCell ref="A57:B57"/>
    <mergeCell ref="A28:B28"/>
    <mergeCell ref="A29:B29"/>
    <mergeCell ref="A31:B31"/>
    <mergeCell ref="A58:B58"/>
    <mergeCell ref="A52:B52"/>
    <mergeCell ref="A53:B53"/>
    <mergeCell ref="A54:B54"/>
    <mergeCell ref="A55:B55"/>
    <mergeCell ref="A48:B48"/>
    <mergeCell ref="A49:B49"/>
    <mergeCell ref="A6:F6"/>
    <mergeCell ref="E7:E10"/>
    <mergeCell ref="A45:B45"/>
    <mergeCell ref="A44:B44"/>
    <mergeCell ref="A14:B14"/>
    <mergeCell ref="A15:B15"/>
    <mergeCell ref="A24:B24"/>
    <mergeCell ref="A25:B25"/>
    <mergeCell ref="A26:B26"/>
    <mergeCell ref="M8:O8"/>
    <mergeCell ref="A46:B46"/>
    <mergeCell ref="K39:O39"/>
    <mergeCell ref="K40:K42"/>
    <mergeCell ref="L40:L42"/>
    <mergeCell ref="M40:M42"/>
    <mergeCell ref="O40:O42"/>
    <mergeCell ref="N40:N42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4"/>
  <sheetViews>
    <sheetView zoomScale="75" zoomScaleNormal="75" zoomScaleSheetLayoutView="75" zoomScalePageLayoutView="0" workbookViewId="0" topLeftCell="A1">
      <selection activeCell="A13" sqref="B13"/>
    </sheetView>
  </sheetViews>
  <sheetFormatPr defaultColWidth="10.59765625" defaultRowHeight="15"/>
  <cols>
    <col min="1" max="1" width="4.19921875" style="4" customWidth="1"/>
    <col min="2" max="2" width="10.3984375" style="4" customWidth="1"/>
    <col min="3" max="3" width="17.09765625" style="4" bestFit="1" customWidth="1"/>
    <col min="4" max="5" width="14.59765625" style="4" customWidth="1"/>
    <col min="6" max="6" width="15" style="4" customWidth="1"/>
    <col min="7" max="7" width="16" style="4" customWidth="1"/>
    <col min="8" max="9" width="16.59765625" style="22" customWidth="1"/>
    <col min="10" max="10" width="18.5" style="22" customWidth="1"/>
    <col min="11" max="14" width="16.59765625" style="22" customWidth="1"/>
    <col min="15" max="15" width="20.5" style="22" customWidth="1"/>
    <col min="16" max="16" width="18.69921875" style="22" customWidth="1"/>
    <col min="17" max="19" width="16.59765625" style="22" customWidth="1"/>
    <col min="20" max="16384" width="10.59765625" style="4" customWidth="1"/>
  </cols>
  <sheetData>
    <row r="1" spans="1:34" s="7" customFormat="1" ht="18.75" customHeight="1">
      <c r="A1" s="82" t="s">
        <v>361</v>
      </c>
      <c r="B1" s="32"/>
      <c r="C1" s="77"/>
      <c r="D1" s="32"/>
      <c r="E1" s="32"/>
      <c r="F1" s="32"/>
      <c r="G1" s="32"/>
      <c r="H1" s="83"/>
      <c r="I1" s="83"/>
      <c r="J1" s="83"/>
      <c r="K1" s="83"/>
      <c r="L1" s="83"/>
      <c r="M1" s="83"/>
      <c r="N1" s="83"/>
      <c r="O1" s="83"/>
      <c r="P1" s="83"/>
      <c r="Q1" s="83"/>
      <c r="R1" s="6" t="s">
        <v>362</v>
      </c>
      <c r="S1" s="32"/>
      <c r="T1" s="32"/>
      <c r="U1" s="32"/>
      <c r="V1" s="32"/>
      <c r="W1" s="32"/>
      <c r="X1" s="32"/>
      <c r="Y1" s="32"/>
      <c r="Z1" s="32"/>
      <c r="AA1" s="6"/>
      <c r="AB1" s="32"/>
      <c r="AC1" s="32"/>
      <c r="AD1" s="32"/>
      <c r="AE1" s="32"/>
      <c r="AF1" s="32"/>
      <c r="AG1" s="32"/>
      <c r="AH1" s="32"/>
    </row>
    <row r="2" spans="1:34" s="7" customFormat="1" ht="18.75" customHeight="1">
      <c r="A2" s="82"/>
      <c r="B2" s="32"/>
      <c r="C2" s="77"/>
      <c r="D2" s="32"/>
      <c r="E2" s="32"/>
      <c r="F2" s="32"/>
      <c r="G2" s="32"/>
      <c r="H2" s="83"/>
      <c r="I2" s="83"/>
      <c r="J2" s="83"/>
      <c r="K2" s="83"/>
      <c r="L2" s="83"/>
      <c r="M2" s="83"/>
      <c r="N2" s="83"/>
      <c r="O2" s="83"/>
      <c r="P2" s="83"/>
      <c r="Q2" s="83"/>
      <c r="R2" s="6"/>
      <c r="S2" s="32"/>
      <c r="T2" s="32"/>
      <c r="U2" s="32"/>
      <c r="V2" s="32"/>
      <c r="W2" s="32"/>
      <c r="X2" s="32"/>
      <c r="Y2" s="32"/>
      <c r="Z2" s="32"/>
      <c r="AA2" s="6"/>
      <c r="AB2" s="32"/>
      <c r="AC2" s="32"/>
      <c r="AD2" s="32"/>
      <c r="AE2" s="32"/>
      <c r="AF2" s="32"/>
      <c r="AG2" s="32"/>
      <c r="AH2" s="32"/>
    </row>
    <row r="3" spans="1:34" ht="18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33"/>
      <c r="AC3" s="33"/>
      <c r="AD3" s="33"/>
      <c r="AE3" s="33"/>
      <c r="AF3" s="33"/>
      <c r="AG3" s="33"/>
      <c r="AH3" s="33"/>
    </row>
    <row r="4" spans="1:34" ht="18" customHeight="1">
      <c r="A4" s="293" t="s">
        <v>474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19"/>
      <c r="T4" s="19"/>
      <c r="U4" s="19"/>
      <c r="V4" s="19"/>
      <c r="W4" s="19"/>
      <c r="X4" s="19"/>
      <c r="Y4" s="19"/>
      <c r="Z4" s="19"/>
      <c r="AA4" s="19"/>
      <c r="AB4" s="33"/>
      <c r="AC4" s="33"/>
      <c r="AD4" s="33"/>
      <c r="AE4" s="33"/>
      <c r="AF4" s="33"/>
      <c r="AG4" s="33"/>
      <c r="AH4" s="33"/>
    </row>
    <row r="5" spans="1:34" ht="18" customHeight="1" thickBot="1">
      <c r="A5" s="19"/>
      <c r="B5" s="19"/>
      <c r="C5" s="91"/>
      <c r="D5" s="91"/>
      <c r="E5" s="8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36" t="s">
        <v>475</v>
      </c>
      <c r="R5" s="33"/>
      <c r="S5" s="33"/>
      <c r="T5" s="33"/>
      <c r="U5" s="33"/>
      <c r="V5" s="19"/>
      <c r="W5" s="19"/>
      <c r="X5" s="19"/>
      <c r="Y5" s="19"/>
      <c r="Z5" s="19"/>
      <c r="AA5" s="19"/>
      <c r="AB5" s="19"/>
      <c r="AC5" s="19"/>
      <c r="AD5" s="19"/>
      <c r="AE5" s="33"/>
      <c r="AF5" s="33"/>
      <c r="AG5" s="33"/>
      <c r="AH5" s="33"/>
    </row>
    <row r="6" spans="1:34" ht="18.75" customHeight="1">
      <c r="A6" s="532" t="s">
        <v>457</v>
      </c>
      <c r="B6" s="333"/>
      <c r="C6" s="543" t="s">
        <v>220</v>
      </c>
      <c r="D6" s="317"/>
      <c r="E6" s="542"/>
      <c r="F6" s="316" t="s">
        <v>74</v>
      </c>
      <c r="G6" s="312"/>
      <c r="H6" s="312"/>
      <c r="I6" s="312"/>
      <c r="J6" s="354"/>
      <c r="K6" s="329" t="s">
        <v>229</v>
      </c>
      <c r="L6" s="330"/>
      <c r="M6" s="330"/>
      <c r="N6" s="330"/>
      <c r="O6" s="330"/>
      <c r="P6" s="330"/>
      <c r="Q6" s="330"/>
      <c r="R6" s="330"/>
      <c r="S6" s="109"/>
      <c r="T6" s="109"/>
      <c r="U6" s="99"/>
      <c r="V6" s="99"/>
      <c r="W6" s="99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</row>
    <row r="7" spans="1:34" ht="18.75" customHeight="1">
      <c r="A7" s="334"/>
      <c r="B7" s="335"/>
      <c r="C7" s="533" t="s">
        <v>467</v>
      </c>
      <c r="D7" s="324" t="s">
        <v>222</v>
      </c>
      <c r="E7" s="325" t="s">
        <v>221</v>
      </c>
      <c r="F7" s="355" t="s">
        <v>222</v>
      </c>
      <c r="G7" s="355" t="s">
        <v>221</v>
      </c>
      <c r="H7" s="534" t="s">
        <v>467</v>
      </c>
      <c r="I7" s="355" t="s">
        <v>223</v>
      </c>
      <c r="J7" s="355" t="s">
        <v>224</v>
      </c>
      <c r="K7" s="533" t="s">
        <v>467</v>
      </c>
      <c r="L7" s="319" t="s">
        <v>81</v>
      </c>
      <c r="M7" s="320"/>
      <c r="N7" s="320"/>
      <c r="O7" s="320"/>
      <c r="P7" s="320"/>
      <c r="Q7" s="320"/>
      <c r="R7" s="320"/>
      <c r="S7" s="103"/>
      <c r="T7" s="103"/>
      <c r="U7" s="103"/>
      <c r="V7" s="103"/>
      <c r="W7" s="10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</row>
    <row r="8" spans="1:34" ht="18.75" customHeight="1">
      <c r="A8" s="334"/>
      <c r="B8" s="335"/>
      <c r="C8" s="300"/>
      <c r="D8" s="300"/>
      <c r="E8" s="326"/>
      <c r="F8" s="356"/>
      <c r="G8" s="356"/>
      <c r="H8" s="356"/>
      <c r="I8" s="356"/>
      <c r="J8" s="356"/>
      <c r="K8" s="314"/>
      <c r="L8" s="324" t="s">
        <v>38</v>
      </c>
      <c r="M8" s="290" t="s">
        <v>80</v>
      </c>
      <c r="N8" s="291"/>
      <c r="O8" s="291"/>
      <c r="P8" s="291"/>
      <c r="Q8" s="292"/>
      <c r="R8" s="325" t="s">
        <v>79</v>
      </c>
      <c r="S8" s="328"/>
      <c r="T8" s="328"/>
      <c r="U8" s="328"/>
      <c r="V8" s="328"/>
      <c r="W8" s="328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</row>
    <row r="9" spans="1:34" ht="18.75" customHeight="1">
      <c r="A9" s="336"/>
      <c r="B9" s="337"/>
      <c r="C9" s="301"/>
      <c r="D9" s="301"/>
      <c r="E9" s="327"/>
      <c r="F9" s="331"/>
      <c r="G9" s="331"/>
      <c r="H9" s="331"/>
      <c r="I9" s="331"/>
      <c r="J9" s="331"/>
      <c r="K9" s="315"/>
      <c r="L9" s="331"/>
      <c r="M9" s="85" t="s">
        <v>273</v>
      </c>
      <c r="N9" s="85" t="s">
        <v>78</v>
      </c>
      <c r="O9" s="85" t="s">
        <v>268</v>
      </c>
      <c r="P9" s="85" t="s">
        <v>67</v>
      </c>
      <c r="Q9" s="85" t="s">
        <v>37</v>
      </c>
      <c r="R9" s="332"/>
      <c r="S9" s="110"/>
      <c r="T9" s="110"/>
      <c r="U9" s="110"/>
      <c r="V9" s="110"/>
      <c r="W9" s="110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</row>
    <row r="10" spans="1:34" ht="18.75" customHeight="1">
      <c r="A10" s="75"/>
      <c r="B10" s="88"/>
      <c r="C10" s="91"/>
      <c r="D10" s="91"/>
      <c r="E10" s="91"/>
      <c r="F10" s="91"/>
      <c r="G10" s="91"/>
      <c r="H10" s="91"/>
      <c r="I10" s="91"/>
      <c r="J10" s="91"/>
      <c r="K10" s="89"/>
      <c r="L10" s="89"/>
      <c r="M10" s="89"/>
      <c r="N10" s="89"/>
      <c r="O10" s="89"/>
      <c r="P10" s="89"/>
      <c r="Q10" s="89"/>
      <c r="R10" s="89"/>
      <c r="S10" s="94"/>
      <c r="T10" s="94"/>
      <c r="U10" s="94"/>
      <c r="V10" s="94"/>
      <c r="W10" s="94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</row>
    <row r="11" spans="1:34" ht="18.75" customHeight="1">
      <c r="A11" s="296" t="s">
        <v>291</v>
      </c>
      <c r="B11" s="303"/>
      <c r="C11" s="252">
        <v>51744045</v>
      </c>
      <c r="D11" s="252">
        <v>50505777</v>
      </c>
      <c r="E11" s="252">
        <v>1238268</v>
      </c>
      <c r="F11" s="540">
        <v>10647948</v>
      </c>
      <c r="G11" s="540" t="s">
        <v>34</v>
      </c>
      <c r="H11" s="540">
        <v>10647948</v>
      </c>
      <c r="I11" s="540">
        <v>8457191</v>
      </c>
      <c r="J11" s="252">
        <v>2190757</v>
      </c>
      <c r="K11" s="252">
        <v>581779396</v>
      </c>
      <c r="L11" s="252">
        <f>SUM(M11,R11,C43,H43:I43)</f>
        <v>565718800</v>
      </c>
      <c r="M11" s="252">
        <f>SUM(N11:Q11)</f>
        <v>218793652</v>
      </c>
      <c r="N11" s="252">
        <v>160017652</v>
      </c>
      <c r="O11" s="252">
        <v>6085182</v>
      </c>
      <c r="P11" s="252">
        <v>24232976</v>
      </c>
      <c r="Q11" s="252">
        <v>28457842</v>
      </c>
      <c r="R11" s="252">
        <v>1217250</v>
      </c>
      <c r="S11" s="94"/>
      <c r="T11" s="94"/>
      <c r="U11" s="94"/>
      <c r="V11" s="94"/>
      <c r="W11" s="94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</row>
    <row r="12" spans="1:34" ht="18.75" customHeight="1">
      <c r="A12" s="302" t="s">
        <v>352</v>
      </c>
      <c r="B12" s="303"/>
      <c r="C12" s="252">
        <v>50751521</v>
      </c>
      <c r="D12" s="252">
        <v>50242521</v>
      </c>
      <c r="E12" s="252">
        <v>509000</v>
      </c>
      <c r="F12" s="540">
        <v>9241794</v>
      </c>
      <c r="G12" s="540" t="s">
        <v>34</v>
      </c>
      <c r="H12" s="540">
        <v>9241794</v>
      </c>
      <c r="I12" s="540">
        <v>7366360</v>
      </c>
      <c r="J12" s="252">
        <v>1875434</v>
      </c>
      <c r="K12" s="252">
        <v>602285638</v>
      </c>
      <c r="L12" s="252">
        <f>SUM(M12,R12,C44,H44:I44)</f>
        <v>583676010</v>
      </c>
      <c r="M12" s="252">
        <f>SUM(N12:Q12)</f>
        <v>205393486</v>
      </c>
      <c r="N12" s="252">
        <v>143299877</v>
      </c>
      <c r="O12" s="252">
        <v>7019583</v>
      </c>
      <c r="P12" s="252">
        <v>21443507</v>
      </c>
      <c r="Q12" s="252">
        <v>33630519</v>
      </c>
      <c r="R12" s="252">
        <v>1784375</v>
      </c>
      <c r="S12" s="94"/>
      <c r="T12" s="94"/>
      <c r="U12" s="94"/>
      <c r="V12" s="94"/>
      <c r="W12" s="94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</row>
    <row r="13" spans="1:34" ht="18.75" customHeight="1">
      <c r="A13" s="343" t="s">
        <v>458</v>
      </c>
      <c r="B13" s="344"/>
      <c r="C13" s="522">
        <v>52749635</v>
      </c>
      <c r="D13" s="522">
        <v>52265372</v>
      </c>
      <c r="E13" s="522">
        <v>484263</v>
      </c>
      <c r="F13" s="541">
        <v>8628284</v>
      </c>
      <c r="G13" s="541" t="s">
        <v>468</v>
      </c>
      <c r="H13" s="541">
        <v>8628284</v>
      </c>
      <c r="I13" s="541">
        <v>7659687</v>
      </c>
      <c r="J13" s="522">
        <v>968597</v>
      </c>
      <c r="K13" s="522">
        <v>612436070</v>
      </c>
      <c r="L13" s="522">
        <f>SUM(M13,R13,C45,H45:I45)</f>
        <v>596530649</v>
      </c>
      <c r="M13" s="522">
        <f>SUM(N13:Q13)</f>
        <v>190288598</v>
      </c>
      <c r="N13" s="522">
        <v>130606023</v>
      </c>
      <c r="O13" s="522">
        <v>3232252</v>
      </c>
      <c r="P13" s="522">
        <v>21140664</v>
      </c>
      <c r="Q13" s="522">
        <v>35309659</v>
      </c>
      <c r="R13" s="522">
        <v>1526800</v>
      </c>
      <c r="S13" s="94"/>
      <c r="T13" s="94"/>
      <c r="U13" s="94"/>
      <c r="V13" s="94"/>
      <c r="W13" s="94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</row>
    <row r="14" spans="1:34" ht="18.75" customHeight="1">
      <c r="A14" s="304"/>
      <c r="B14" s="305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94"/>
      <c r="T14" s="94"/>
      <c r="U14" s="94"/>
      <c r="V14" s="94"/>
      <c r="W14" s="94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</row>
    <row r="15" spans="1:34" ht="18.75" customHeight="1">
      <c r="A15" s="304" t="s">
        <v>300</v>
      </c>
      <c r="B15" s="305"/>
      <c r="C15" s="252">
        <v>4002091</v>
      </c>
      <c r="D15" s="252">
        <v>3972091</v>
      </c>
      <c r="E15" s="252">
        <v>30000</v>
      </c>
      <c r="F15" s="252">
        <v>627760</v>
      </c>
      <c r="G15" s="252" t="s">
        <v>34</v>
      </c>
      <c r="H15" s="252">
        <v>627760</v>
      </c>
      <c r="I15" s="252">
        <v>549360</v>
      </c>
      <c r="J15" s="252">
        <v>78400</v>
      </c>
      <c r="K15" s="252">
        <v>48900337</v>
      </c>
      <c r="L15" s="252">
        <f>SUM(M15,R15,C47,H47:I47)</f>
        <v>47425625</v>
      </c>
      <c r="M15" s="252">
        <f>SUM(N15:Q15)</f>
        <v>15074741</v>
      </c>
      <c r="N15" s="252">
        <v>10568797</v>
      </c>
      <c r="O15" s="252">
        <v>497743</v>
      </c>
      <c r="P15" s="252">
        <v>1870913</v>
      </c>
      <c r="Q15" s="252">
        <v>2137288</v>
      </c>
      <c r="R15" s="252">
        <v>102200</v>
      </c>
      <c r="S15" s="94"/>
      <c r="T15" s="94"/>
      <c r="U15" s="94"/>
      <c r="V15" s="94"/>
      <c r="W15" s="94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</row>
    <row r="16" spans="1:34" ht="18.75" customHeight="1">
      <c r="A16" s="306" t="s">
        <v>364</v>
      </c>
      <c r="B16" s="305"/>
      <c r="C16" s="252">
        <v>4266697</v>
      </c>
      <c r="D16" s="252">
        <v>4236697</v>
      </c>
      <c r="E16" s="252">
        <v>30000</v>
      </c>
      <c r="F16" s="252">
        <v>680980</v>
      </c>
      <c r="G16" s="252" t="s">
        <v>34</v>
      </c>
      <c r="H16" s="252">
        <v>680980</v>
      </c>
      <c r="I16" s="252">
        <v>605677</v>
      </c>
      <c r="J16" s="252">
        <v>75303</v>
      </c>
      <c r="K16" s="252">
        <v>50091528</v>
      </c>
      <c r="L16" s="252">
        <f>SUM(M16,R16,C48,H48:I48)</f>
        <v>48644163</v>
      </c>
      <c r="M16" s="252">
        <f>SUM(N16:Q16)</f>
        <v>15295365</v>
      </c>
      <c r="N16" s="252">
        <v>11041309</v>
      </c>
      <c r="O16" s="252">
        <v>241284</v>
      </c>
      <c r="P16" s="252">
        <v>1696687</v>
      </c>
      <c r="Q16" s="252">
        <v>2316085</v>
      </c>
      <c r="R16" s="252">
        <v>100700</v>
      </c>
      <c r="S16" s="94"/>
      <c r="T16" s="94"/>
      <c r="U16" s="94"/>
      <c r="V16" s="94"/>
      <c r="W16" s="94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</row>
    <row r="17" spans="1:34" ht="18.75" customHeight="1">
      <c r="A17" s="306" t="s">
        <v>365</v>
      </c>
      <c r="B17" s="305"/>
      <c r="C17" s="252">
        <v>4503169</v>
      </c>
      <c r="D17" s="252">
        <v>4473169</v>
      </c>
      <c r="E17" s="252">
        <v>30000</v>
      </c>
      <c r="F17" s="252">
        <v>729086</v>
      </c>
      <c r="G17" s="252" t="s">
        <v>34</v>
      </c>
      <c r="H17" s="252">
        <v>729086</v>
      </c>
      <c r="I17" s="252">
        <v>644909</v>
      </c>
      <c r="J17" s="252">
        <v>84177</v>
      </c>
      <c r="K17" s="252">
        <v>50915061</v>
      </c>
      <c r="L17" s="252">
        <f>SUM(M17,R17,C49,H49:I49)</f>
        <v>49475765</v>
      </c>
      <c r="M17" s="252">
        <f>SUM(N17:Q17)</f>
        <v>15846849</v>
      </c>
      <c r="N17" s="252">
        <v>10825320</v>
      </c>
      <c r="O17" s="252">
        <v>290256</v>
      </c>
      <c r="P17" s="252">
        <v>1770110</v>
      </c>
      <c r="Q17" s="252">
        <v>2961163</v>
      </c>
      <c r="R17" s="252">
        <v>84970</v>
      </c>
      <c r="S17" s="94"/>
      <c r="T17" s="94"/>
      <c r="U17" s="94"/>
      <c r="V17" s="94"/>
      <c r="W17" s="94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</row>
    <row r="18" spans="1:34" ht="18.75" customHeight="1">
      <c r="A18" s="306" t="s">
        <v>355</v>
      </c>
      <c r="B18" s="305"/>
      <c r="C18" s="252">
        <v>4358956</v>
      </c>
      <c r="D18" s="252">
        <v>4298956</v>
      </c>
      <c r="E18" s="252">
        <v>60000</v>
      </c>
      <c r="F18" s="252">
        <v>729895</v>
      </c>
      <c r="G18" s="252" t="s">
        <v>34</v>
      </c>
      <c r="H18" s="252">
        <v>729895</v>
      </c>
      <c r="I18" s="252">
        <v>649039</v>
      </c>
      <c r="J18" s="252">
        <v>80856</v>
      </c>
      <c r="K18" s="252">
        <v>51199989</v>
      </c>
      <c r="L18" s="252">
        <f>SUM(M18,R18,C50,H50:I50)</f>
        <v>49825816</v>
      </c>
      <c r="M18" s="252">
        <f>SUM(N18:Q18)</f>
        <v>16045484</v>
      </c>
      <c r="N18" s="252">
        <v>10900844</v>
      </c>
      <c r="O18" s="252">
        <v>254257</v>
      </c>
      <c r="P18" s="252">
        <v>1667900</v>
      </c>
      <c r="Q18" s="252">
        <v>3222483</v>
      </c>
      <c r="R18" s="252">
        <v>111740</v>
      </c>
      <c r="S18" s="94"/>
      <c r="T18" s="94"/>
      <c r="U18" s="94"/>
      <c r="V18" s="94"/>
      <c r="W18" s="94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</row>
    <row r="19" spans="1:34" ht="18.75" customHeight="1">
      <c r="A19" s="304"/>
      <c r="B19" s="305"/>
      <c r="C19" s="252"/>
      <c r="D19" s="252"/>
      <c r="E19" s="252"/>
      <c r="F19" s="252"/>
      <c r="G19" s="252"/>
      <c r="H19" s="524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94"/>
      <c r="T19" s="94"/>
      <c r="U19" s="94"/>
      <c r="V19" s="94"/>
      <c r="W19" s="94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</row>
    <row r="20" spans="1:34" ht="18.75" customHeight="1">
      <c r="A20" s="306" t="s">
        <v>356</v>
      </c>
      <c r="B20" s="305"/>
      <c r="C20" s="252">
        <v>4638352</v>
      </c>
      <c r="D20" s="252">
        <v>4578352</v>
      </c>
      <c r="E20" s="252">
        <v>60000</v>
      </c>
      <c r="F20" s="252">
        <v>748462</v>
      </c>
      <c r="G20" s="252" t="s">
        <v>34</v>
      </c>
      <c r="H20" s="252">
        <v>748462</v>
      </c>
      <c r="I20" s="252">
        <v>665537</v>
      </c>
      <c r="J20" s="252">
        <v>82925</v>
      </c>
      <c r="K20" s="252">
        <v>51247996</v>
      </c>
      <c r="L20" s="252">
        <f>SUM(M20,R20,C52,H52:I52)</f>
        <v>49825521</v>
      </c>
      <c r="M20" s="252">
        <f>SUM(N20:Q20)</f>
        <v>15872238</v>
      </c>
      <c r="N20" s="252">
        <v>10707729</v>
      </c>
      <c r="O20" s="252">
        <v>245082</v>
      </c>
      <c r="P20" s="252">
        <v>1751976</v>
      </c>
      <c r="Q20" s="252">
        <v>3167451</v>
      </c>
      <c r="R20" s="252">
        <v>157050</v>
      </c>
      <c r="S20" s="94"/>
      <c r="T20" s="94"/>
      <c r="U20" s="94"/>
      <c r="V20" s="94"/>
      <c r="W20" s="94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</row>
    <row r="21" spans="1:34" ht="18.75" customHeight="1">
      <c r="A21" s="306" t="s">
        <v>357</v>
      </c>
      <c r="B21" s="305"/>
      <c r="C21" s="252">
        <v>4709698</v>
      </c>
      <c r="D21" s="252">
        <v>4649698</v>
      </c>
      <c r="E21" s="252">
        <v>60000</v>
      </c>
      <c r="F21" s="252">
        <v>716248</v>
      </c>
      <c r="G21" s="252" t="s">
        <v>34</v>
      </c>
      <c r="H21" s="252">
        <v>716248</v>
      </c>
      <c r="I21" s="252">
        <v>630369</v>
      </c>
      <c r="J21" s="252">
        <v>85879</v>
      </c>
      <c r="K21" s="252">
        <v>50454525</v>
      </c>
      <c r="L21" s="252">
        <f>SUM(M21,R21,C53,H53:I53)</f>
        <v>49078079</v>
      </c>
      <c r="M21" s="252">
        <f>SUM(N21:Q21)</f>
        <v>15766152</v>
      </c>
      <c r="N21" s="252">
        <v>10312211</v>
      </c>
      <c r="O21" s="252">
        <v>290183</v>
      </c>
      <c r="P21" s="252">
        <v>1841416</v>
      </c>
      <c r="Q21" s="252">
        <v>3322342</v>
      </c>
      <c r="R21" s="252">
        <v>164020</v>
      </c>
      <c r="S21" s="94"/>
      <c r="T21" s="94"/>
      <c r="U21" s="94"/>
      <c r="V21" s="94"/>
      <c r="W21" s="94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</row>
    <row r="22" spans="1:34" ht="18.75" customHeight="1">
      <c r="A22" s="306" t="s">
        <v>358</v>
      </c>
      <c r="B22" s="305"/>
      <c r="C22" s="252">
        <v>4656382</v>
      </c>
      <c r="D22" s="252">
        <v>4626382</v>
      </c>
      <c r="E22" s="252">
        <v>30000</v>
      </c>
      <c r="F22" s="252">
        <v>755529</v>
      </c>
      <c r="G22" s="252" t="s">
        <v>34</v>
      </c>
      <c r="H22" s="252">
        <v>755529</v>
      </c>
      <c r="I22" s="252">
        <v>656218</v>
      </c>
      <c r="J22" s="252">
        <v>99311</v>
      </c>
      <c r="K22" s="252">
        <v>51734610</v>
      </c>
      <c r="L22" s="252">
        <f>SUM(M22,R22,C54,H54:I54)</f>
        <v>50525951</v>
      </c>
      <c r="M22" s="252">
        <f>SUM(N22:Q22)</f>
        <v>16192445</v>
      </c>
      <c r="N22" s="252">
        <v>10705682</v>
      </c>
      <c r="O22" s="252">
        <v>275244</v>
      </c>
      <c r="P22" s="252">
        <v>1856537</v>
      </c>
      <c r="Q22" s="252">
        <v>3354982</v>
      </c>
      <c r="R22" s="252">
        <v>120940</v>
      </c>
      <c r="S22" s="94"/>
      <c r="T22" s="94"/>
      <c r="U22" s="94"/>
      <c r="V22" s="94"/>
      <c r="W22" s="94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</row>
    <row r="23" spans="1:34" ht="18.75" customHeight="1">
      <c r="A23" s="306" t="s">
        <v>366</v>
      </c>
      <c r="B23" s="305"/>
      <c r="C23" s="252">
        <v>4338114</v>
      </c>
      <c r="D23" s="252">
        <v>4308114</v>
      </c>
      <c r="E23" s="252">
        <v>30000</v>
      </c>
      <c r="F23" s="252">
        <v>711334</v>
      </c>
      <c r="G23" s="252" t="s">
        <v>34</v>
      </c>
      <c r="H23" s="252">
        <v>711334</v>
      </c>
      <c r="I23" s="252">
        <v>642026</v>
      </c>
      <c r="J23" s="252">
        <v>69308</v>
      </c>
      <c r="K23" s="252">
        <v>49085677</v>
      </c>
      <c r="L23" s="252">
        <f>SUM(M23,R23,C55,H55:I55)</f>
        <v>47962174</v>
      </c>
      <c r="M23" s="252">
        <f>SUM(N23:Q23)</f>
        <v>15424535</v>
      </c>
      <c r="N23" s="252">
        <v>11575600</v>
      </c>
      <c r="O23" s="252">
        <v>272553</v>
      </c>
      <c r="P23" s="252">
        <v>1655810</v>
      </c>
      <c r="Q23" s="252">
        <v>1920572</v>
      </c>
      <c r="R23" s="252">
        <v>110550</v>
      </c>
      <c r="S23" s="94"/>
      <c r="T23" s="94"/>
      <c r="U23" s="94"/>
      <c r="V23" s="94"/>
      <c r="W23" s="94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</row>
    <row r="24" spans="1:34" ht="18.75" customHeight="1">
      <c r="A24" s="304"/>
      <c r="B24" s="305"/>
      <c r="C24" s="252"/>
      <c r="D24" s="252"/>
      <c r="E24" s="252"/>
      <c r="F24" s="252"/>
      <c r="G24" s="252"/>
      <c r="H24" s="252"/>
      <c r="I24" s="252"/>
      <c r="J24" s="524"/>
      <c r="K24" s="252"/>
      <c r="L24" s="252"/>
      <c r="M24" s="252"/>
      <c r="N24" s="252"/>
      <c r="O24" s="252"/>
      <c r="P24" s="252"/>
      <c r="Q24" s="252"/>
      <c r="R24" s="252"/>
      <c r="S24" s="94"/>
      <c r="T24" s="101"/>
      <c r="U24" s="94"/>
      <c r="V24" s="94"/>
      <c r="W24" s="94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</row>
    <row r="25" spans="1:34" ht="18.75" customHeight="1">
      <c r="A25" s="306" t="s">
        <v>346</v>
      </c>
      <c r="B25" s="305"/>
      <c r="C25" s="252">
        <v>4261591</v>
      </c>
      <c r="D25" s="252">
        <v>4231591</v>
      </c>
      <c r="E25" s="252">
        <v>30000</v>
      </c>
      <c r="F25" s="252">
        <v>709297</v>
      </c>
      <c r="G25" s="252" t="s">
        <v>34</v>
      </c>
      <c r="H25" s="252">
        <v>709297</v>
      </c>
      <c r="I25" s="252">
        <v>635694</v>
      </c>
      <c r="J25" s="252">
        <v>73603</v>
      </c>
      <c r="K25" s="252">
        <v>50502581</v>
      </c>
      <c r="L25" s="252">
        <f>SUM(M25,R25,C57,H57:I57)</f>
        <v>49248457</v>
      </c>
      <c r="M25" s="252">
        <f>SUM(N25:Q25)</f>
        <v>15797398</v>
      </c>
      <c r="N25" s="252">
        <v>11001289</v>
      </c>
      <c r="O25" s="252">
        <v>251884</v>
      </c>
      <c r="P25" s="252">
        <v>1706930</v>
      </c>
      <c r="Q25" s="252">
        <v>2837295</v>
      </c>
      <c r="R25" s="252">
        <v>155940</v>
      </c>
      <c r="S25" s="94"/>
      <c r="T25" s="94"/>
      <c r="U25" s="94"/>
      <c r="V25" s="94"/>
      <c r="W25" s="94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</row>
    <row r="26" spans="1:34" ht="18.75" customHeight="1">
      <c r="A26" s="306" t="s">
        <v>347</v>
      </c>
      <c r="B26" s="305"/>
      <c r="C26" s="252">
        <v>4361169</v>
      </c>
      <c r="D26" s="252">
        <v>4331169</v>
      </c>
      <c r="E26" s="252">
        <v>30000</v>
      </c>
      <c r="F26" s="252">
        <v>728904</v>
      </c>
      <c r="G26" s="252" t="s">
        <v>34</v>
      </c>
      <c r="H26" s="252">
        <v>728904</v>
      </c>
      <c r="I26" s="252">
        <v>645736</v>
      </c>
      <c r="J26" s="252">
        <v>83168</v>
      </c>
      <c r="K26" s="252">
        <v>52164683</v>
      </c>
      <c r="L26" s="252">
        <f>SUM(M26,R26,C58,H58:I58)</f>
        <v>51012405</v>
      </c>
      <c r="M26" s="252">
        <f>SUM(N26:Q26)</f>
        <v>16446966</v>
      </c>
      <c r="N26" s="252">
        <v>11497489</v>
      </c>
      <c r="O26" s="252">
        <v>93900</v>
      </c>
      <c r="P26" s="252">
        <v>1516302</v>
      </c>
      <c r="Q26" s="252">
        <v>3339275</v>
      </c>
      <c r="R26" s="252">
        <v>156070</v>
      </c>
      <c r="S26" s="94"/>
      <c r="T26" s="94"/>
      <c r="U26" s="94"/>
      <c r="V26" s="94"/>
      <c r="W26" s="94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</row>
    <row r="27" spans="1:34" ht="18.75" customHeight="1">
      <c r="A27" s="306" t="s">
        <v>348</v>
      </c>
      <c r="B27" s="305"/>
      <c r="C27" s="252">
        <v>4355674</v>
      </c>
      <c r="D27" s="252">
        <v>4306411</v>
      </c>
      <c r="E27" s="252">
        <v>49263</v>
      </c>
      <c r="F27" s="252">
        <v>718783</v>
      </c>
      <c r="G27" s="252" t="s">
        <v>34</v>
      </c>
      <c r="H27" s="252">
        <v>718783</v>
      </c>
      <c r="I27" s="252">
        <v>641963</v>
      </c>
      <c r="J27" s="252">
        <v>76820</v>
      </c>
      <c r="K27" s="252">
        <v>52837574</v>
      </c>
      <c r="L27" s="252">
        <f>SUM(M27,R27,C59,H59:I59)</f>
        <v>51504987</v>
      </c>
      <c r="M27" s="252">
        <f>SUM(N27:Q27)</f>
        <v>16141090</v>
      </c>
      <c r="N27" s="252">
        <v>10863000</v>
      </c>
      <c r="O27" s="252">
        <v>254404</v>
      </c>
      <c r="P27" s="252">
        <v>1884866</v>
      </c>
      <c r="Q27" s="252">
        <v>3138820</v>
      </c>
      <c r="R27" s="252">
        <v>131640</v>
      </c>
      <c r="S27" s="94"/>
      <c r="T27" s="94"/>
      <c r="U27" s="94"/>
      <c r="V27" s="94"/>
      <c r="W27" s="94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</row>
    <row r="28" spans="1:34" ht="18.75" customHeight="1">
      <c r="A28" s="306" t="s">
        <v>367</v>
      </c>
      <c r="B28" s="305"/>
      <c r="C28" s="252">
        <v>4297742</v>
      </c>
      <c r="D28" s="252">
        <v>4252742</v>
      </c>
      <c r="E28" s="252">
        <v>45000</v>
      </c>
      <c r="F28" s="252">
        <v>772006</v>
      </c>
      <c r="G28" s="252" t="s">
        <v>34</v>
      </c>
      <c r="H28" s="252">
        <v>772006</v>
      </c>
      <c r="I28" s="252">
        <v>693159</v>
      </c>
      <c r="J28" s="252">
        <v>78847</v>
      </c>
      <c r="K28" s="252">
        <v>53301509</v>
      </c>
      <c r="L28" s="252">
        <f>SUM(M28,R28,C60,H60:I60)</f>
        <v>52001706</v>
      </c>
      <c r="M28" s="252">
        <f>SUM(N28:Q28)</f>
        <v>16385335</v>
      </c>
      <c r="N28" s="252">
        <v>10606753</v>
      </c>
      <c r="O28" s="252">
        <v>265462</v>
      </c>
      <c r="P28" s="252">
        <v>1921217</v>
      </c>
      <c r="Q28" s="252">
        <v>3591903</v>
      </c>
      <c r="R28" s="252">
        <v>130980</v>
      </c>
      <c r="S28" s="94"/>
      <c r="T28" s="94"/>
      <c r="U28" s="94"/>
      <c r="V28" s="94"/>
      <c r="W28" s="94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</row>
    <row r="29" spans="1:34" ht="18.75" customHeight="1">
      <c r="A29" s="92"/>
      <c r="B29" s="93"/>
      <c r="C29" s="525"/>
      <c r="D29" s="525"/>
      <c r="E29" s="525"/>
      <c r="F29" s="525"/>
      <c r="G29" s="525"/>
      <c r="H29" s="525"/>
      <c r="I29" s="525"/>
      <c r="J29" s="525"/>
      <c r="K29" s="525"/>
      <c r="L29" s="525"/>
      <c r="M29" s="525"/>
      <c r="N29" s="525"/>
      <c r="O29" s="525"/>
      <c r="P29" s="525"/>
      <c r="Q29" s="525"/>
      <c r="R29" s="525"/>
      <c r="S29" s="94"/>
      <c r="T29" s="94"/>
      <c r="U29" s="94"/>
      <c r="V29" s="94"/>
      <c r="W29" s="94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</row>
    <row r="30" spans="1:34" ht="18.75" customHeight="1">
      <c r="A30" s="307" t="s">
        <v>350</v>
      </c>
      <c r="B30" s="308"/>
      <c r="C30" s="525">
        <f>AVERAGE(C15:C18,C20:C23,C25:C28)</f>
        <v>4395802.916666667</v>
      </c>
      <c r="D30" s="525">
        <f>AVERAGE(D15:D18,D20:D23,D25:D28)</f>
        <v>4355447.666666667</v>
      </c>
      <c r="E30" s="525">
        <f>AVERAGE(E15:E18,E20:E23,E25:E28)</f>
        <v>40355.25</v>
      </c>
      <c r="F30" s="525">
        <f>AVERAGE(F15:F18,F20:F23,F25:F28)</f>
        <v>719023.6666666666</v>
      </c>
      <c r="G30" s="525" t="s">
        <v>368</v>
      </c>
      <c r="H30" s="525">
        <f aca="true" t="shared" si="0" ref="H30:R30">AVERAGE(H15:H18,H20:H23,H25:H28)</f>
        <v>719023.6666666666</v>
      </c>
      <c r="I30" s="525">
        <f t="shared" si="0"/>
        <v>638307.25</v>
      </c>
      <c r="J30" s="525">
        <f t="shared" si="0"/>
        <v>80716.41666666667</v>
      </c>
      <c r="K30" s="525">
        <f t="shared" si="0"/>
        <v>51036339.166666664</v>
      </c>
      <c r="L30" s="525">
        <f t="shared" si="0"/>
        <v>49710887.416666664</v>
      </c>
      <c r="M30" s="525">
        <f t="shared" si="0"/>
        <v>15857383.166666666</v>
      </c>
      <c r="N30" s="525">
        <f t="shared" si="0"/>
        <v>10883835.25</v>
      </c>
      <c r="O30" s="525">
        <f t="shared" si="0"/>
        <v>269354.3333333333</v>
      </c>
      <c r="P30" s="525">
        <f t="shared" si="0"/>
        <v>1761722</v>
      </c>
      <c r="Q30" s="525">
        <f t="shared" si="0"/>
        <v>2942471.5833333335</v>
      </c>
      <c r="R30" s="525">
        <f t="shared" si="0"/>
        <v>127233.33333333333</v>
      </c>
      <c r="S30" s="94"/>
      <c r="T30" s="94"/>
      <c r="U30" s="94"/>
      <c r="V30" s="94"/>
      <c r="W30" s="94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</row>
    <row r="31" spans="1:34" ht="18.75" customHeight="1">
      <c r="A31" s="96"/>
      <c r="B31" s="97"/>
      <c r="C31" s="102"/>
      <c r="D31" s="102"/>
      <c r="E31" s="102"/>
      <c r="F31" s="102"/>
      <c r="G31" s="102"/>
      <c r="H31" s="102"/>
      <c r="I31" s="102"/>
      <c r="J31" s="102"/>
      <c r="K31" s="98"/>
      <c r="L31" s="98"/>
      <c r="M31" s="98"/>
      <c r="N31" s="98"/>
      <c r="O31" s="98"/>
      <c r="P31" s="98"/>
      <c r="Q31" s="98"/>
      <c r="R31" s="98"/>
      <c r="S31" s="94"/>
      <c r="T31" s="94"/>
      <c r="U31" s="94"/>
      <c r="V31" s="94"/>
      <c r="W31" s="94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</row>
    <row r="32" spans="1:34" ht="18.75" customHeight="1">
      <c r="A32" s="92"/>
      <c r="B32" s="92"/>
      <c r="C32" s="91"/>
      <c r="D32" s="91"/>
      <c r="E32" s="91"/>
      <c r="F32" s="92"/>
      <c r="G32" s="92"/>
      <c r="H32" s="92"/>
      <c r="I32" s="92"/>
      <c r="J32" s="92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</row>
    <row r="33" spans="1:34" ht="18.75" customHeight="1">
      <c r="A33" s="33"/>
      <c r="B33" s="33"/>
      <c r="C33" s="91"/>
      <c r="D33" s="91"/>
      <c r="E33" s="91"/>
      <c r="F33" s="33"/>
      <c r="G33" s="33"/>
      <c r="H33" s="33"/>
      <c r="I33" s="33"/>
      <c r="J33" s="33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</row>
    <row r="34" spans="1:34" ht="18.75" customHeight="1">
      <c r="A34" s="33"/>
      <c r="B34" s="33"/>
      <c r="C34" s="91"/>
      <c r="D34" s="91"/>
      <c r="E34" s="91"/>
      <c r="F34" s="33"/>
      <c r="G34" s="33"/>
      <c r="H34" s="33"/>
      <c r="I34" s="33"/>
      <c r="J34" s="33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</row>
    <row r="35" spans="1:34" ht="18.75" customHeight="1">
      <c r="A35" s="33"/>
      <c r="B35" s="33"/>
      <c r="C35" s="33"/>
      <c r="D35" s="33"/>
      <c r="E35" s="33"/>
      <c r="F35" s="33"/>
      <c r="G35" s="33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</row>
    <row r="36" spans="1:34" ht="18.75" customHeight="1">
      <c r="A36" s="293" t="s">
        <v>474</v>
      </c>
      <c r="B36" s="293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91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</row>
    <row r="37" spans="1:34" ht="18" customHeight="1" thickBot="1">
      <c r="A37" s="33"/>
      <c r="B37" s="33"/>
      <c r="C37" s="33"/>
      <c r="D37" s="33"/>
      <c r="E37" s="33"/>
      <c r="F37" s="33"/>
      <c r="G37" s="33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36" t="s">
        <v>476</v>
      </c>
      <c r="S37" s="19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</row>
    <row r="38" spans="1:34" ht="18.75" customHeight="1">
      <c r="A38" s="532" t="s">
        <v>457</v>
      </c>
      <c r="B38" s="333"/>
      <c r="C38" s="329" t="s">
        <v>82</v>
      </c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99"/>
      <c r="T38" s="112"/>
      <c r="U38" s="113"/>
      <c r="V38" s="113"/>
      <c r="W38" s="112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</row>
    <row r="39" spans="1:34" ht="18.75" customHeight="1">
      <c r="A39" s="334"/>
      <c r="B39" s="335"/>
      <c r="C39" s="539" t="s">
        <v>480</v>
      </c>
      <c r="D39" s="345"/>
      <c r="E39" s="345"/>
      <c r="F39" s="345"/>
      <c r="G39" s="345"/>
      <c r="H39" s="345"/>
      <c r="I39" s="346"/>
      <c r="J39" s="319" t="s">
        <v>84</v>
      </c>
      <c r="K39" s="351"/>
      <c r="L39" s="351"/>
      <c r="M39" s="351"/>
      <c r="N39" s="351"/>
      <c r="O39" s="351"/>
      <c r="P39" s="351"/>
      <c r="Q39" s="351"/>
      <c r="R39" s="351"/>
      <c r="S39" s="99"/>
      <c r="T39" s="112"/>
      <c r="U39" s="113"/>
      <c r="V39" s="113"/>
      <c r="W39" s="112"/>
      <c r="X39" s="114"/>
      <c r="Y39" s="114"/>
      <c r="Z39" s="112"/>
      <c r="AA39" s="114"/>
      <c r="AB39" s="114"/>
      <c r="AC39" s="114"/>
      <c r="AD39" s="114"/>
      <c r="AE39" s="114"/>
      <c r="AF39" s="114"/>
      <c r="AG39" s="114"/>
      <c r="AH39" s="114"/>
    </row>
    <row r="40" spans="1:34" ht="18.75" customHeight="1">
      <c r="A40" s="334"/>
      <c r="B40" s="335"/>
      <c r="C40" s="538" t="s">
        <v>479</v>
      </c>
      <c r="D40" s="340"/>
      <c r="E40" s="340"/>
      <c r="F40" s="340"/>
      <c r="G40" s="341"/>
      <c r="H40" s="342" t="s">
        <v>369</v>
      </c>
      <c r="I40" s="338" t="s">
        <v>269</v>
      </c>
      <c r="J40" s="338" t="s">
        <v>38</v>
      </c>
      <c r="K40" s="342" t="s">
        <v>481</v>
      </c>
      <c r="L40" s="342" t="s">
        <v>482</v>
      </c>
      <c r="M40" s="347" t="s">
        <v>370</v>
      </c>
      <c r="N40" s="348"/>
      <c r="O40" s="348"/>
      <c r="P40" s="348"/>
      <c r="Q40" s="349"/>
      <c r="R40" s="537" t="s">
        <v>369</v>
      </c>
      <c r="S40" s="112"/>
      <c r="T40" s="112"/>
      <c r="U40" s="113"/>
      <c r="V40" s="113"/>
      <c r="W40" s="112"/>
      <c r="X40" s="112"/>
      <c r="Y40" s="112"/>
      <c r="Z40" s="112"/>
      <c r="AA40" s="112"/>
      <c r="AB40" s="112"/>
      <c r="AC40" s="112"/>
      <c r="AD40" s="114"/>
      <c r="AE40" s="114"/>
      <c r="AF40" s="114"/>
      <c r="AG40" s="114"/>
      <c r="AH40" s="112"/>
    </row>
    <row r="41" spans="1:34" ht="30" customHeight="1">
      <c r="A41" s="336"/>
      <c r="B41" s="337"/>
      <c r="C41" s="535" t="s">
        <v>477</v>
      </c>
      <c r="D41" s="85" t="s">
        <v>78</v>
      </c>
      <c r="E41" s="85" t="s">
        <v>268</v>
      </c>
      <c r="F41" s="85" t="s">
        <v>67</v>
      </c>
      <c r="G41" s="85" t="s">
        <v>37</v>
      </c>
      <c r="H41" s="339"/>
      <c r="I41" s="339"/>
      <c r="J41" s="339"/>
      <c r="K41" s="339"/>
      <c r="L41" s="339"/>
      <c r="M41" s="536" t="s">
        <v>477</v>
      </c>
      <c r="N41" s="536" t="s">
        <v>478</v>
      </c>
      <c r="O41" s="100" t="s">
        <v>85</v>
      </c>
      <c r="P41" s="100" t="s">
        <v>83</v>
      </c>
      <c r="Q41" s="100" t="s">
        <v>37</v>
      </c>
      <c r="R41" s="350"/>
      <c r="S41" s="112"/>
      <c r="T41" s="112"/>
      <c r="U41" s="113"/>
      <c r="V41" s="113"/>
      <c r="W41" s="99"/>
      <c r="X41" s="99"/>
      <c r="Y41" s="112"/>
      <c r="Z41" s="112"/>
      <c r="AA41" s="112"/>
      <c r="AB41" s="112"/>
      <c r="AC41" s="99"/>
      <c r="AD41" s="99"/>
      <c r="AE41" s="99"/>
      <c r="AF41" s="99"/>
      <c r="AG41" s="99"/>
      <c r="AH41" s="112"/>
    </row>
    <row r="42" spans="1:34" ht="18.75" customHeight="1">
      <c r="A42" s="75"/>
      <c r="B42" s="88"/>
      <c r="C42" s="89"/>
      <c r="D42" s="89"/>
      <c r="E42" s="89"/>
      <c r="F42" s="89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101"/>
      <c r="T42" s="101"/>
      <c r="U42" s="92"/>
      <c r="V42" s="92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</row>
    <row r="43" spans="1:34" ht="18.75" customHeight="1">
      <c r="A43" s="296" t="s">
        <v>291</v>
      </c>
      <c r="B43" s="303"/>
      <c r="C43" s="252">
        <f>SUM(D43:G43)</f>
        <v>343138931</v>
      </c>
      <c r="D43" s="252">
        <v>86253891</v>
      </c>
      <c r="E43" s="252">
        <v>5390564</v>
      </c>
      <c r="F43" s="252">
        <v>70740426</v>
      </c>
      <c r="G43" s="252">
        <v>180754050</v>
      </c>
      <c r="H43" s="252">
        <v>2447967</v>
      </c>
      <c r="I43" s="252">
        <v>121000</v>
      </c>
      <c r="J43" s="252">
        <f>SUM(K43:M43,R43)</f>
        <v>16060596</v>
      </c>
      <c r="K43" s="252" t="s">
        <v>34</v>
      </c>
      <c r="L43" s="252">
        <v>901340</v>
      </c>
      <c r="M43" s="252">
        <f>SUM(N43:Q43)</f>
        <v>13349524</v>
      </c>
      <c r="N43" s="252">
        <v>571547</v>
      </c>
      <c r="O43" s="252">
        <v>10537630</v>
      </c>
      <c r="P43" s="252">
        <v>1078460</v>
      </c>
      <c r="Q43" s="252">
        <v>1161887</v>
      </c>
      <c r="R43" s="252">
        <v>1809732</v>
      </c>
      <c r="S43" s="101"/>
      <c r="T43" s="101"/>
      <c r="U43" s="352"/>
      <c r="V43" s="352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</row>
    <row r="44" spans="1:34" ht="18.75" customHeight="1">
      <c r="A44" s="302" t="s">
        <v>352</v>
      </c>
      <c r="B44" s="303"/>
      <c r="C44" s="252">
        <f>SUM(D44:G44)</f>
        <v>373162693</v>
      </c>
      <c r="D44" s="252">
        <v>87233578</v>
      </c>
      <c r="E44" s="252">
        <v>6065089</v>
      </c>
      <c r="F44" s="252">
        <v>93321081</v>
      </c>
      <c r="G44" s="252">
        <v>186542945</v>
      </c>
      <c r="H44" s="252">
        <v>3173956</v>
      </c>
      <c r="I44" s="252">
        <v>161500</v>
      </c>
      <c r="J44" s="252">
        <f>SUM(K44:M44,R44)</f>
        <v>18609628</v>
      </c>
      <c r="K44" s="252">
        <v>76500</v>
      </c>
      <c r="L44" s="252">
        <v>1953200</v>
      </c>
      <c r="M44" s="252">
        <f>SUM(N44:Q44)</f>
        <v>15310776</v>
      </c>
      <c r="N44" s="252">
        <v>121747</v>
      </c>
      <c r="O44" s="252">
        <v>13309287</v>
      </c>
      <c r="P44" s="252">
        <v>1035810</v>
      </c>
      <c r="Q44" s="252">
        <v>843932</v>
      </c>
      <c r="R44" s="252">
        <v>1269152</v>
      </c>
      <c r="S44" s="101"/>
      <c r="T44" s="101"/>
      <c r="U44" s="352"/>
      <c r="V44" s="352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</row>
    <row r="45" spans="1:34" ht="18.75" customHeight="1">
      <c r="A45" s="343" t="s">
        <v>363</v>
      </c>
      <c r="B45" s="344"/>
      <c r="C45" s="544">
        <f>SUM(D45:G45)</f>
        <v>401392433</v>
      </c>
      <c r="D45" s="522">
        <v>83868327</v>
      </c>
      <c r="E45" s="522">
        <v>8978580</v>
      </c>
      <c r="F45" s="522">
        <v>101135517</v>
      </c>
      <c r="G45" s="522">
        <v>207410009</v>
      </c>
      <c r="H45" s="522">
        <v>3322818</v>
      </c>
      <c r="I45" s="522" t="s">
        <v>34</v>
      </c>
      <c r="J45" s="544">
        <v>15905420</v>
      </c>
      <c r="K45" s="522">
        <v>88340</v>
      </c>
      <c r="L45" s="522">
        <v>2283030</v>
      </c>
      <c r="M45" s="544">
        <f>SUM(N45:Q45)</f>
        <v>11824385</v>
      </c>
      <c r="N45" s="522" t="s">
        <v>34</v>
      </c>
      <c r="O45" s="522">
        <v>9775538</v>
      </c>
      <c r="P45" s="522">
        <v>1267538</v>
      </c>
      <c r="Q45" s="522">
        <v>781309</v>
      </c>
      <c r="R45" s="522">
        <v>1709666</v>
      </c>
      <c r="S45" s="101"/>
      <c r="T45" s="101"/>
      <c r="U45" s="352"/>
      <c r="V45" s="352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</row>
    <row r="46" spans="1:34" ht="18.75" customHeight="1">
      <c r="A46" s="304"/>
      <c r="B46" s="305"/>
      <c r="C46" s="252"/>
      <c r="D46" s="252"/>
      <c r="E46" s="252"/>
      <c r="F46" s="252"/>
      <c r="G46" s="252"/>
      <c r="H46" s="252"/>
      <c r="I46" s="252"/>
      <c r="J46" s="524"/>
      <c r="K46" s="252"/>
      <c r="L46" s="252"/>
      <c r="M46" s="252"/>
      <c r="N46" s="252"/>
      <c r="O46" s="252"/>
      <c r="P46" s="252"/>
      <c r="Q46" s="252"/>
      <c r="R46" s="252"/>
      <c r="S46" s="101"/>
      <c r="T46" s="101"/>
      <c r="U46" s="353"/>
      <c r="V46" s="353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</row>
    <row r="47" spans="1:34" ht="18.75" customHeight="1">
      <c r="A47" s="304" t="s">
        <v>300</v>
      </c>
      <c r="B47" s="305"/>
      <c r="C47" s="252">
        <f>SUM(D47:G47)</f>
        <v>32008106</v>
      </c>
      <c r="D47" s="252">
        <v>6912693</v>
      </c>
      <c r="E47" s="252">
        <v>1309478</v>
      </c>
      <c r="F47" s="252">
        <v>7731483</v>
      </c>
      <c r="G47" s="252">
        <v>16054452</v>
      </c>
      <c r="H47" s="252">
        <v>240578</v>
      </c>
      <c r="I47" s="252" t="s">
        <v>34</v>
      </c>
      <c r="J47" s="252">
        <f>SUM(K47:M47,R47)</f>
        <v>1474712</v>
      </c>
      <c r="K47" s="252">
        <v>8740</v>
      </c>
      <c r="L47" s="252">
        <v>279550</v>
      </c>
      <c r="M47" s="252">
        <f>SUM(N47:Q47)</f>
        <v>1051940</v>
      </c>
      <c r="N47" s="252" t="s">
        <v>34</v>
      </c>
      <c r="O47" s="252">
        <v>907500</v>
      </c>
      <c r="P47" s="252">
        <v>90650</v>
      </c>
      <c r="Q47" s="252">
        <v>53790</v>
      </c>
      <c r="R47" s="252">
        <v>134482</v>
      </c>
      <c r="S47" s="101"/>
      <c r="T47" s="101"/>
      <c r="U47" s="352"/>
      <c r="V47" s="352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</row>
    <row r="48" spans="1:34" ht="18.75" customHeight="1">
      <c r="A48" s="306" t="s">
        <v>371</v>
      </c>
      <c r="B48" s="305"/>
      <c r="C48" s="252">
        <f>SUM(D48:G48)</f>
        <v>32985637</v>
      </c>
      <c r="D48" s="252">
        <v>6895802</v>
      </c>
      <c r="E48" s="252">
        <v>759175</v>
      </c>
      <c r="F48" s="252">
        <v>8122092</v>
      </c>
      <c r="G48" s="252">
        <v>17208568</v>
      </c>
      <c r="H48" s="252">
        <v>262461</v>
      </c>
      <c r="I48" s="252" t="s">
        <v>34</v>
      </c>
      <c r="J48" s="252">
        <f>SUM(K48:M48,R48)</f>
        <v>1447365</v>
      </c>
      <c r="K48" s="252">
        <v>8390</v>
      </c>
      <c r="L48" s="252">
        <v>265290</v>
      </c>
      <c r="M48" s="252">
        <f>SUM(N48:Q48)</f>
        <v>1028725</v>
      </c>
      <c r="N48" s="252" t="s">
        <v>34</v>
      </c>
      <c r="O48" s="252">
        <v>884520</v>
      </c>
      <c r="P48" s="252">
        <v>90650</v>
      </c>
      <c r="Q48" s="252">
        <v>53555</v>
      </c>
      <c r="R48" s="252">
        <v>144960</v>
      </c>
      <c r="S48" s="101"/>
      <c r="T48" s="101"/>
      <c r="U48" s="352"/>
      <c r="V48" s="352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</row>
    <row r="49" spans="1:34" ht="18.75" customHeight="1">
      <c r="A49" s="306" t="s">
        <v>372</v>
      </c>
      <c r="B49" s="305"/>
      <c r="C49" s="252">
        <f>SUM(D49:G49)</f>
        <v>33281255</v>
      </c>
      <c r="D49" s="252">
        <v>7149130</v>
      </c>
      <c r="E49" s="252">
        <v>794380</v>
      </c>
      <c r="F49" s="252">
        <v>8230554</v>
      </c>
      <c r="G49" s="252">
        <v>17107191</v>
      </c>
      <c r="H49" s="252">
        <v>262691</v>
      </c>
      <c r="I49" s="252" t="s">
        <v>34</v>
      </c>
      <c r="J49" s="252">
        <f>SUM(K49:M49,R49)</f>
        <v>1439296</v>
      </c>
      <c r="K49" s="252">
        <v>9438</v>
      </c>
      <c r="L49" s="252">
        <v>265290</v>
      </c>
      <c r="M49" s="252">
        <f>SUM(N49:Q49)</f>
        <v>1017145</v>
      </c>
      <c r="N49" s="252" t="s">
        <v>34</v>
      </c>
      <c r="O49" s="252">
        <v>866250</v>
      </c>
      <c r="P49" s="252">
        <v>90650</v>
      </c>
      <c r="Q49" s="252">
        <v>60245</v>
      </c>
      <c r="R49" s="252">
        <v>147423</v>
      </c>
      <c r="S49" s="101"/>
      <c r="T49" s="101"/>
      <c r="U49" s="352"/>
      <c r="V49" s="352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</row>
    <row r="50" spans="1:34" ht="18.75" customHeight="1">
      <c r="A50" s="306" t="s">
        <v>373</v>
      </c>
      <c r="B50" s="305"/>
      <c r="C50" s="252">
        <f>SUM(D50:G50)</f>
        <v>33391699</v>
      </c>
      <c r="D50" s="252">
        <v>6915926</v>
      </c>
      <c r="E50" s="252">
        <v>755151</v>
      </c>
      <c r="F50" s="252">
        <v>8190728</v>
      </c>
      <c r="G50" s="252">
        <v>17529894</v>
      </c>
      <c r="H50" s="252">
        <v>276893</v>
      </c>
      <c r="I50" s="252" t="s">
        <v>34</v>
      </c>
      <c r="J50" s="252">
        <f>SUM(K50:M50,R50)</f>
        <v>1374173</v>
      </c>
      <c r="K50" s="252">
        <v>9060</v>
      </c>
      <c r="L50" s="252">
        <v>195400</v>
      </c>
      <c r="M50" s="252">
        <f>SUM(N50:Q50)</f>
        <v>1033203</v>
      </c>
      <c r="N50" s="252" t="s">
        <v>34</v>
      </c>
      <c r="O50" s="252">
        <v>885640</v>
      </c>
      <c r="P50" s="252">
        <v>90650</v>
      </c>
      <c r="Q50" s="252">
        <v>56913</v>
      </c>
      <c r="R50" s="252">
        <v>136510</v>
      </c>
      <c r="S50" s="101"/>
      <c r="T50" s="101"/>
      <c r="U50" s="352"/>
      <c r="V50" s="352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</row>
    <row r="51" spans="1:34" ht="18.75" customHeight="1">
      <c r="A51" s="304"/>
      <c r="B51" s="305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101"/>
      <c r="T51" s="101"/>
      <c r="U51" s="352"/>
      <c r="V51" s="352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</row>
    <row r="52" spans="1:34" ht="18.75" customHeight="1">
      <c r="A52" s="306" t="s">
        <v>374</v>
      </c>
      <c r="B52" s="305"/>
      <c r="C52" s="252">
        <f>SUM(D52:G52)</f>
        <v>33440220</v>
      </c>
      <c r="D52" s="252">
        <v>6918151</v>
      </c>
      <c r="E52" s="252">
        <v>292469</v>
      </c>
      <c r="F52" s="252">
        <v>8555489</v>
      </c>
      <c r="G52" s="252">
        <v>17674111</v>
      </c>
      <c r="H52" s="252">
        <v>356013</v>
      </c>
      <c r="I52" s="252" t="s">
        <v>34</v>
      </c>
      <c r="J52" s="252">
        <f>SUM(K52:M52,R52)</f>
        <v>1422475</v>
      </c>
      <c r="K52" s="252" t="s">
        <v>34</v>
      </c>
      <c r="L52" s="252">
        <v>195400</v>
      </c>
      <c r="M52" s="252">
        <f>SUM(N52:Q52)</f>
        <v>1087349</v>
      </c>
      <c r="N52" s="252" t="s">
        <v>34</v>
      </c>
      <c r="O52" s="252">
        <v>907500</v>
      </c>
      <c r="P52" s="252">
        <v>90650</v>
      </c>
      <c r="Q52" s="252">
        <v>89199</v>
      </c>
      <c r="R52" s="252">
        <v>139726</v>
      </c>
      <c r="S52" s="101"/>
      <c r="T52" s="101"/>
      <c r="U52" s="352"/>
      <c r="V52" s="352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</row>
    <row r="53" spans="1:34" ht="18.75" customHeight="1">
      <c r="A53" s="306" t="s">
        <v>375</v>
      </c>
      <c r="B53" s="305"/>
      <c r="C53" s="252">
        <f>SUM(D53:G53)</f>
        <v>32893474</v>
      </c>
      <c r="D53" s="252">
        <v>6933598</v>
      </c>
      <c r="E53" s="252">
        <v>296926</v>
      </c>
      <c r="F53" s="252">
        <v>8355185</v>
      </c>
      <c r="G53" s="252">
        <v>17307765</v>
      </c>
      <c r="H53" s="252">
        <v>254433</v>
      </c>
      <c r="I53" s="252" t="s">
        <v>34</v>
      </c>
      <c r="J53" s="252">
        <v>1376446</v>
      </c>
      <c r="K53" s="252">
        <v>9010</v>
      </c>
      <c r="L53" s="252">
        <v>195400</v>
      </c>
      <c r="M53" s="252">
        <f>SUM(N53:Q53)</f>
        <v>1035656</v>
      </c>
      <c r="N53" s="252" t="s">
        <v>34</v>
      </c>
      <c r="O53" s="252">
        <v>870850</v>
      </c>
      <c r="P53" s="252">
        <v>90650</v>
      </c>
      <c r="Q53" s="252">
        <v>74156</v>
      </c>
      <c r="R53" s="252">
        <v>136280</v>
      </c>
      <c r="S53" s="101"/>
      <c r="T53" s="101"/>
      <c r="U53" s="352"/>
      <c r="V53" s="352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</row>
    <row r="54" spans="1:34" ht="18.75" customHeight="1">
      <c r="A54" s="306" t="s">
        <v>376</v>
      </c>
      <c r="B54" s="305"/>
      <c r="C54" s="252">
        <f>SUM(D54:G54)</f>
        <v>33921530</v>
      </c>
      <c r="D54" s="252">
        <v>6876818</v>
      </c>
      <c r="E54" s="252">
        <v>625921</v>
      </c>
      <c r="F54" s="252">
        <v>8485970</v>
      </c>
      <c r="G54" s="252">
        <v>17932821</v>
      </c>
      <c r="H54" s="252">
        <v>291036</v>
      </c>
      <c r="I54" s="252" t="s">
        <v>34</v>
      </c>
      <c r="J54" s="252">
        <f>SUM(K54:M54,R54)</f>
        <v>1208659</v>
      </c>
      <c r="K54" s="252">
        <v>9037</v>
      </c>
      <c r="L54" s="252">
        <v>134300</v>
      </c>
      <c r="M54" s="252">
        <f>SUM(N54:Q54)</f>
        <v>925731</v>
      </c>
      <c r="N54" s="252" t="s">
        <v>34</v>
      </c>
      <c r="O54" s="252">
        <v>759000</v>
      </c>
      <c r="P54" s="252">
        <v>90650</v>
      </c>
      <c r="Q54" s="252">
        <v>76081</v>
      </c>
      <c r="R54" s="252">
        <v>139591</v>
      </c>
      <c r="S54" s="101"/>
      <c r="T54" s="101"/>
      <c r="U54" s="352"/>
      <c r="V54" s="352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</row>
    <row r="55" spans="1:34" ht="18.75" customHeight="1">
      <c r="A55" s="306" t="s">
        <v>377</v>
      </c>
      <c r="B55" s="305"/>
      <c r="C55" s="252">
        <f>SUM(D55:G55)</f>
        <v>32135447</v>
      </c>
      <c r="D55" s="252">
        <v>6495011</v>
      </c>
      <c r="E55" s="252">
        <v>748552</v>
      </c>
      <c r="F55" s="252">
        <v>8302518</v>
      </c>
      <c r="G55" s="252">
        <v>16589366</v>
      </c>
      <c r="H55" s="252">
        <v>291642</v>
      </c>
      <c r="I55" s="252" t="s">
        <v>34</v>
      </c>
      <c r="J55" s="252">
        <f>SUM(K55:M55,R55)</f>
        <v>1123503</v>
      </c>
      <c r="K55" s="252">
        <v>8643</v>
      </c>
      <c r="L55" s="252">
        <v>130000</v>
      </c>
      <c r="M55" s="252">
        <f>SUM(N55:Q55)</f>
        <v>848709</v>
      </c>
      <c r="N55" s="252" t="s">
        <v>34</v>
      </c>
      <c r="O55" s="252">
        <v>684300</v>
      </c>
      <c r="P55" s="252">
        <v>90650</v>
      </c>
      <c r="Q55" s="252">
        <v>73759</v>
      </c>
      <c r="R55" s="252">
        <v>136151</v>
      </c>
      <c r="S55" s="101"/>
      <c r="T55" s="101"/>
      <c r="U55" s="352"/>
      <c r="V55" s="352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</row>
    <row r="56" spans="1:34" ht="18.75" customHeight="1">
      <c r="A56" s="304"/>
      <c r="B56" s="305"/>
      <c r="C56" s="252"/>
      <c r="D56" s="524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101"/>
      <c r="T56" s="101"/>
      <c r="U56" s="352"/>
      <c r="V56" s="352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</row>
    <row r="57" spans="1:34" ht="18.75" customHeight="1">
      <c r="A57" s="306" t="s">
        <v>378</v>
      </c>
      <c r="B57" s="305"/>
      <c r="C57" s="252">
        <f>SUM(D57:G57)</f>
        <v>33056591</v>
      </c>
      <c r="D57" s="252">
        <v>7180085</v>
      </c>
      <c r="E57" s="252">
        <v>827522</v>
      </c>
      <c r="F57" s="252">
        <v>7955019</v>
      </c>
      <c r="G57" s="252">
        <v>17093965</v>
      </c>
      <c r="H57" s="252">
        <v>238528</v>
      </c>
      <c r="I57" s="252" t="s">
        <v>34</v>
      </c>
      <c r="J57" s="252">
        <v>1254278</v>
      </c>
      <c r="K57" s="252">
        <v>8556</v>
      </c>
      <c r="L57" s="252">
        <v>130000</v>
      </c>
      <c r="M57" s="252">
        <f>SUM(N57:Q57)</f>
        <v>986219</v>
      </c>
      <c r="N57" s="252" t="s">
        <v>34</v>
      </c>
      <c r="O57" s="252">
        <v>823200</v>
      </c>
      <c r="P57" s="252">
        <v>90650</v>
      </c>
      <c r="Q57" s="252">
        <v>72369</v>
      </c>
      <c r="R57" s="252">
        <v>129349</v>
      </c>
      <c r="S57" s="101"/>
      <c r="T57" s="101"/>
      <c r="U57" s="352"/>
      <c r="V57" s="352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</row>
    <row r="58" spans="1:34" ht="18.75" customHeight="1">
      <c r="A58" s="306" t="s">
        <v>379</v>
      </c>
      <c r="B58" s="305"/>
      <c r="C58" s="252">
        <f>SUM(D58:G58)</f>
        <v>34131676</v>
      </c>
      <c r="D58" s="252">
        <v>7197563</v>
      </c>
      <c r="E58" s="252">
        <v>839968</v>
      </c>
      <c r="F58" s="252">
        <v>9104568</v>
      </c>
      <c r="G58" s="252">
        <v>16989577</v>
      </c>
      <c r="H58" s="252">
        <v>277693</v>
      </c>
      <c r="I58" s="252" t="s">
        <v>34</v>
      </c>
      <c r="J58" s="252">
        <f>SUM(K58:M58,R58)</f>
        <v>1152278</v>
      </c>
      <c r="K58" s="252">
        <v>8898</v>
      </c>
      <c r="L58" s="252">
        <v>130000</v>
      </c>
      <c r="M58" s="252">
        <f>SUM(N58:Q58)</f>
        <v>880858</v>
      </c>
      <c r="N58" s="252" t="s">
        <v>34</v>
      </c>
      <c r="O58" s="252">
        <v>715000</v>
      </c>
      <c r="P58" s="252">
        <v>90650</v>
      </c>
      <c r="Q58" s="252">
        <v>75208</v>
      </c>
      <c r="R58" s="252">
        <v>132522</v>
      </c>
      <c r="S58" s="101"/>
      <c r="T58" s="101"/>
      <c r="U58" s="352"/>
      <c r="V58" s="352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</row>
    <row r="59" spans="1:34" ht="18.75" customHeight="1">
      <c r="A59" s="306" t="s">
        <v>380</v>
      </c>
      <c r="B59" s="305"/>
      <c r="C59" s="252">
        <f>SUM(D59:G59)</f>
        <v>34960428</v>
      </c>
      <c r="D59" s="252">
        <v>7304016</v>
      </c>
      <c r="E59" s="252">
        <v>756612</v>
      </c>
      <c r="F59" s="252">
        <v>8819916</v>
      </c>
      <c r="G59" s="252">
        <v>18079884</v>
      </c>
      <c r="H59" s="252">
        <v>271829</v>
      </c>
      <c r="I59" s="252" t="s">
        <v>34</v>
      </c>
      <c r="J59" s="252">
        <f>SUM(K59:M59,R59)</f>
        <v>1332587</v>
      </c>
      <c r="K59" s="252">
        <v>8568</v>
      </c>
      <c r="L59" s="252">
        <v>181200</v>
      </c>
      <c r="M59" s="252">
        <f>SUM(N59:Q59)</f>
        <v>984301</v>
      </c>
      <c r="N59" s="252" t="s">
        <v>34</v>
      </c>
      <c r="O59" s="252">
        <v>742500</v>
      </c>
      <c r="P59" s="252">
        <v>168900</v>
      </c>
      <c r="Q59" s="252">
        <v>72901</v>
      </c>
      <c r="R59" s="252">
        <v>158518</v>
      </c>
      <c r="S59" s="101"/>
      <c r="T59" s="101"/>
      <c r="U59" s="352"/>
      <c r="V59" s="352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</row>
    <row r="60" spans="1:34" ht="18.75" customHeight="1">
      <c r="A60" s="306" t="s">
        <v>367</v>
      </c>
      <c r="B60" s="305"/>
      <c r="C60" s="252">
        <f>SUM(D60:G60)</f>
        <v>35186370</v>
      </c>
      <c r="D60" s="252">
        <v>7089534</v>
      </c>
      <c r="E60" s="252">
        <v>972426</v>
      </c>
      <c r="F60" s="252">
        <v>9281995</v>
      </c>
      <c r="G60" s="252">
        <v>17842415</v>
      </c>
      <c r="H60" s="252">
        <v>299021</v>
      </c>
      <c r="I60" s="252" t="s">
        <v>34</v>
      </c>
      <c r="J60" s="252">
        <f>SUM(K60:M60,R60)</f>
        <v>1299803</v>
      </c>
      <c r="K60" s="525" t="s">
        <v>34</v>
      </c>
      <c r="L60" s="252">
        <v>181200</v>
      </c>
      <c r="M60" s="252">
        <f>SUM(N60:Q60)</f>
        <v>944549</v>
      </c>
      <c r="N60" s="252" t="s">
        <v>34</v>
      </c>
      <c r="O60" s="252">
        <v>729278</v>
      </c>
      <c r="P60" s="252">
        <v>192138</v>
      </c>
      <c r="Q60" s="252">
        <v>23133</v>
      </c>
      <c r="R60" s="252">
        <v>174054</v>
      </c>
      <c r="S60" s="101"/>
      <c r="T60" s="101"/>
      <c r="U60" s="352"/>
      <c r="V60" s="352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</row>
    <row r="61" spans="1:34" ht="18.75" customHeight="1">
      <c r="A61" s="92"/>
      <c r="B61" s="93"/>
      <c r="C61" s="525"/>
      <c r="D61" s="525"/>
      <c r="E61" s="525"/>
      <c r="F61" s="525"/>
      <c r="G61" s="545"/>
      <c r="H61" s="525"/>
      <c r="I61" s="525"/>
      <c r="J61" s="524"/>
      <c r="K61" s="524"/>
      <c r="L61" s="525"/>
      <c r="M61" s="252"/>
      <c r="N61" s="525"/>
      <c r="O61" s="525"/>
      <c r="P61" s="525"/>
      <c r="Q61" s="525"/>
      <c r="R61" s="525"/>
      <c r="S61" s="101"/>
      <c r="T61" s="101"/>
      <c r="U61" s="92"/>
      <c r="V61" s="92"/>
      <c r="W61" s="101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</row>
    <row r="62" spans="1:34" ht="18.75" customHeight="1">
      <c r="A62" s="307" t="s">
        <v>350</v>
      </c>
      <c r="B62" s="308"/>
      <c r="C62" s="525">
        <f aca="true" t="shared" si="1" ref="C62:H62">AVERAGE(C47:C50,C52:C55,C57:C60)</f>
        <v>33449369.416666668</v>
      </c>
      <c r="D62" s="525">
        <f t="shared" si="1"/>
        <v>6989027.25</v>
      </c>
      <c r="E62" s="525">
        <f t="shared" si="1"/>
        <v>748215</v>
      </c>
      <c r="F62" s="525">
        <f t="shared" si="1"/>
        <v>8427959.75</v>
      </c>
      <c r="G62" s="525">
        <f t="shared" si="1"/>
        <v>17284167.416666668</v>
      </c>
      <c r="H62" s="525">
        <f t="shared" si="1"/>
        <v>276901.5</v>
      </c>
      <c r="I62" s="525" t="s">
        <v>34</v>
      </c>
      <c r="J62" s="252">
        <v>1325452</v>
      </c>
      <c r="K62" s="525">
        <v>7362</v>
      </c>
      <c r="L62" s="525">
        <v>190253</v>
      </c>
      <c r="M62" s="525">
        <f>AVERAGE(M47:M50,M52:M55,M57:M60)</f>
        <v>985365.4166666666</v>
      </c>
      <c r="N62" s="525" t="s">
        <v>34</v>
      </c>
      <c r="O62" s="525">
        <f>AVERAGE(O47:O50,O52:O55,O57:O60)</f>
        <v>814628.1666666666</v>
      </c>
      <c r="P62" s="525">
        <f>AVERAGE(P47:P50,P52:P55,P57:P60)</f>
        <v>105628.16666666667</v>
      </c>
      <c r="Q62" s="525">
        <f>AVERAGE(Q47:Q50,Q52:Q55,Q57:Q60)</f>
        <v>65109.083333333336</v>
      </c>
      <c r="R62" s="525">
        <v>142472</v>
      </c>
      <c r="S62" s="101"/>
      <c r="T62" s="101"/>
      <c r="U62" s="352"/>
      <c r="V62" s="352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</row>
    <row r="63" spans="1:34" ht="14.25">
      <c r="A63" s="96"/>
      <c r="B63" s="97"/>
      <c r="C63" s="98"/>
      <c r="D63" s="98"/>
      <c r="E63" s="98"/>
      <c r="F63" s="98"/>
      <c r="G63" s="102"/>
      <c r="H63" s="102"/>
      <c r="I63" s="102"/>
      <c r="J63" s="102"/>
      <c r="K63" s="102"/>
      <c r="L63" s="102"/>
      <c r="M63" s="98"/>
      <c r="N63" s="98"/>
      <c r="O63" s="98"/>
      <c r="P63" s="98"/>
      <c r="Q63" s="98"/>
      <c r="R63" s="98"/>
      <c r="S63" s="101"/>
      <c r="T63" s="101"/>
      <c r="U63" s="92"/>
      <c r="V63" s="92"/>
      <c r="W63" s="101"/>
      <c r="X63" s="101"/>
      <c r="Y63" s="101"/>
      <c r="Z63" s="101"/>
      <c r="AA63" s="101"/>
      <c r="AB63" s="101"/>
      <c r="AC63" s="94"/>
      <c r="AD63" s="94"/>
      <c r="AE63" s="94"/>
      <c r="AF63" s="94"/>
      <c r="AG63" s="94"/>
      <c r="AH63" s="94"/>
    </row>
    <row r="64" spans="1:34" ht="14.25">
      <c r="A64" s="33"/>
      <c r="B64" s="33"/>
      <c r="C64" s="33"/>
      <c r="D64" s="33"/>
      <c r="E64" s="33"/>
      <c r="F64" s="33"/>
      <c r="G64" s="33"/>
      <c r="H64" s="91"/>
      <c r="I64" s="91"/>
      <c r="J64" s="91"/>
      <c r="K64" s="91"/>
      <c r="L64" s="91"/>
      <c r="M64" s="91"/>
      <c r="N64" s="89"/>
      <c r="O64" s="89"/>
      <c r="P64" s="89"/>
      <c r="Q64" s="89"/>
      <c r="R64" s="89"/>
      <c r="S64" s="89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</row>
  </sheetData>
  <sheetProtection/>
  <mergeCells count="89">
    <mergeCell ref="A4:R4"/>
    <mergeCell ref="A36:R36"/>
    <mergeCell ref="K40:K41"/>
    <mergeCell ref="U59:V59"/>
    <mergeCell ref="U60:V60"/>
    <mergeCell ref="U58:V58"/>
    <mergeCell ref="U51:V51"/>
    <mergeCell ref="U52:V52"/>
    <mergeCell ref="U53:V53"/>
    <mergeCell ref="U54:V54"/>
    <mergeCell ref="U62:V62"/>
    <mergeCell ref="F6:J6"/>
    <mergeCell ref="F7:F9"/>
    <mergeCell ref="G7:G9"/>
    <mergeCell ref="H7:H9"/>
    <mergeCell ref="I7:I9"/>
    <mergeCell ref="J7:J9"/>
    <mergeCell ref="U55:V55"/>
    <mergeCell ref="U56:V56"/>
    <mergeCell ref="U57:V57"/>
    <mergeCell ref="A51:B51"/>
    <mergeCell ref="U43:V43"/>
    <mergeCell ref="U44:V44"/>
    <mergeCell ref="U45:V45"/>
    <mergeCell ref="U46:V46"/>
    <mergeCell ref="U47:V47"/>
    <mergeCell ref="U48:V48"/>
    <mergeCell ref="U49:V49"/>
    <mergeCell ref="U50:V50"/>
    <mergeCell ref="A53:B53"/>
    <mergeCell ref="A62:B62"/>
    <mergeCell ref="A55:B55"/>
    <mergeCell ref="A56:B56"/>
    <mergeCell ref="A57:B57"/>
    <mergeCell ref="A58:B58"/>
    <mergeCell ref="A60:B60"/>
    <mergeCell ref="A54:B54"/>
    <mergeCell ref="A59:B59"/>
    <mergeCell ref="C38:R38"/>
    <mergeCell ref="A12:B12"/>
    <mergeCell ref="A13:B13"/>
    <mergeCell ref="A14:B14"/>
    <mergeCell ref="A38:B41"/>
    <mergeCell ref="C39:I39"/>
    <mergeCell ref="M40:Q40"/>
    <mergeCell ref="R40:R41"/>
    <mergeCell ref="J39:R39"/>
    <mergeCell ref="J40:J41"/>
    <mergeCell ref="A48:B48"/>
    <mergeCell ref="L40:L41"/>
    <mergeCell ref="C40:G40"/>
    <mergeCell ref="H40:H41"/>
    <mergeCell ref="I40:I41"/>
    <mergeCell ref="A43:B43"/>
    <mergeCell ref="A47:B47"/>
    <mergeCell ref="A44:B44"/>
    <mergeCell ref="A45:B45"/>
    <mergeCell ref="A52:B52"/>
    <mergeCell ref="A11:B11"/>
    <mergeCell ref="A25:B25"/>
    <mergeCell ref="A18:B18"/>
    <mergeCell ref="A19:B19"/>
    <mergeCell ref="A20:B20"/>
    <mergeCell ref="A21:B21"/>
    <mergeCell ref="A49:B49"/>
    <mergeCell ref="A50:B50"/>
    <mergeCell ref="A46:B46"/>
    <mergeCell ref="A28:B28"/>
    <mergeCell ref="A30:B30"/>
    <mergeCell ref="A22:B22"/>
    <mergeCell ref="A23:B23"/>
    <mergeCell ref="A24:B24"/>
    <mergeCell ref="A26:B26"/>
    <mergeCell ref="A27:B27"/>
    <mergeCell ref="S8:W8"/>
    <mergeCell ref="M8:Q8"/>
    <mergeCell ref="L7:R7"/>
    <mergeCell ref="K6:R6"/>
    <mergeCell ref="L8:L9"/>
    <mergeCell ref="R8:R9"/>
    <mergeCell ref="D7:D9"/>
    <mergeCell ref="E7:E9"/>
    <mergeCell ref="K7:K9"/>
    <mergeCell ref="A17:B17"/>
    <mergeCell ref="C6:E6"/>
    <mergeCell ref="C7:C9"/>
    <mergeCell ref="A6:B9"/>
    <mergeCell ref="A15:B15"/>
    <mergeCell ref="A16:B16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62" r:id="rId2"/>
  <colBreaks count="1" manualBreakCount="1">
    <brk id="1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zoomScale="75" zoomScaleNormal="75" zoomScaleSheetLayoutView="50" zoomScalePageLayoutView="0" workbookViewId="0" topLeftCell="A1">
      <selection activeCell="A13" sqref="B13"/>
    </sheetView>
  </sheetViews>
  <sheetFormatPr defaultColWidth="10.59765625" defaultRowHeight="15"/>
  <cols>
    <col min="1" max="1" width="4.19921875" style="4" customWidth="1"/>
    <col min="2" max="2" width="10.3984375" style="4" customWidth="1"/>
    <col min="3" max="9" width="16.59765625" style="22" customWidth="1"/>
    <col min="10" max="10" width="15" style="22" customWidth="1"/>
    <col min="11" max="11" width="18.69921875" style="22" customWidth="1"/>
    <col min="12" max="13" width="16.59765625" style="22" customWidth="1"/>
    <col min="14" max="15" width="15.59765625" style="4" customWidth="1"/>
    <col min="16" max="16384" width="10.59765625" style="4" customWidth="1"/>
  </cols>
  <sheetData>
    <row r="1" spans="1:21" s="7" customFormat="1" ht="15.75" customHeight="1">
      <c r="A1" s="82" t="s">
        <v>381</v>
      </c>
      <c r="B1" s="77"/>
      <c r="C1" s="77"/>
      <c r="D1" s="83"/>
      <c r="E1" s="83"/>
      <c r="F1" s="83"/>
      <c r="G1" s="83"/>
      <c r="H1" s="83"/>
      <c r="I1" s="83"/>
      <c r="J1" s="83"/>
      <c r="K1" s="83"/>
      <c r="L1" s="83"/>
      <c r="M1" s="32"/>
      <c r="N1" s="32"/>
      <c r="O1" s="6" t="s">
        <v>382</v>
      </c>
      <c r="P1" s="32"/>
      <c r="Q1" s="32"/>
      <c r="R1" s="32"/>
      <c r="S1" s="32"/>
      <c r="T1" s="32"/>
      <c r="U1" s="6"/>
    </row>
    <row r="2" spans="1:21" s="7" customFormat="1" ht="15.75" customHeight="1">
      <c r="A2" s="82"/>
      <c r="B2" s="77"/>
      <c r="C2" s="77"/>
      <c r="D2" s="83"/>
      <c r="E2" s="83"/>
      <c r="F2" s="83"/>
      <c r="G2" s="83"/>
      <c r="H2" s="83"/>
      <c r="I2" s="83"/>
      <c r="J2" s="83"/>
      <c r="K2" s="83"/>
      <c r="L2" s="83"/>
      <c r="M2" s="32"/>
      <c r="N2" s="32"/>
      <c r="O2" s="6"/>
      <c r="P2" s="32"/>
      <c r="Q2" s="32"/>
      <c r="R2" s="32"/>
      <c r="S2" s="32"/>
      <c r="T2" s="32"/>
      <c r="U2" s="6"/>
    </row>
    <row r="3" spans="1:21" ht="15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18" customHeight="1">
      <c r="A4" s="293" t="s">
        <v>483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19"/>
      <c r="O4" s="19"/>
      <c r="P4" s="19"/>
      <c r="Q4" s="19"/>
      <c r="R4" s="19"/>
      <c r="S4" s="19"/>
      <c r="T4" s="19"/>
      <c r="U4" s="19"/>
    </row>
    <row r="5" spans="1:21" ht="15.75" customHeight="1" thickBot="1">
      <c r="A5" s="19"/>
      <c r="B5" s="19"/>
      <c r="C5" s="19"/>
      <c r="D5" s="19"/>
      <c r="E5" s="19"/>
      <c r="F5" s="19"/>
      <c r="G5" s="19"/>
      <c r="H5" s="19"/>
      <c r="I5" s="33"/>
      <c r="J5" s="33"/>
      <c r="K5" s="33"/>
      <c r="L5" s="33"/>
      <c r="M5" s="91"/>
      <c r="N5" s="19"/>
      <c r="O5" s="19"/>
      <c r="P5" s="19"/>
      <c r="Q5" s="19"/>
      <c r="R5" s="19"/>
      <c r="S5" s="19"/>
      <c r="T5" s="19"/>
      <c r="U5" s="19"/>
    </row>
    <row r="6" spans="1:21" ht="15.75" customHeight="1">
      <c r="A6" s="516" t="s">
        <v>457</v>
      </c>
      <c r="B6" s="309"/>
      <c r="C6" s="357" t="s">
        <v>86</v>
      </c>
      <c r="D6" s="357" t="s">
        <v>87</v>
      </c>
      <c r="E6" s="357" t="s">
        <v>88</v>
      </c>
      <c r="F6" s="547" t="s">
        <v>484</v>
      </c>
      <c r="G6" s="473"/>
      <c r="H6" s="473"/>
      <c r="I6" s="548"/>
      <c r="J6" s="299" t="s">
        <v>91</v>
      </c>
      <c r="K6" s="547" t="s">
        <v>485</v>
      </c>
      <c r="L6" s="473"/>
      <c r="M6" s="473"/>
      <c r="N6" s="33"/>
      <c r="O6" s="33"/>
      <c r="P6" s="33"/>
      <c r="Q6" s="33"/>
      <c r="R6" s="33"/>
      <c r="S6" s="33"/>
      <c r="T6" s="33"/>
      <c r="U6" s="33"/>
    </row>
    <row r="7" spans="1:21" ht="15.75" customHeight="1">
      <c r="A7" s="310"/>
      <c r="B7" s="311"/>
      <c r="C7" s="326"/>
      <c r="D7" s="326"/>
      <c r="E7" s="326"/>
      <c r="F7" s="474"/>
      <c r="G7" s="395"/>
      <c r="H7" s="395"/>
      <c r="I7" s="549"/>
      <c r="J7" s="300"/>
      <c r="K7" s="474"/>
      <c r="L7" s="395"/>
      <c r="M7" s="395"/>
      <c r="N7" s="33"/>
      <c r="O7" s="33"/>
      <c r="P7" s="33"/>
      <c r="Q7" s="33"/>
      <c r="R7" s="33"/>
      <c r="S7" s="33"/>
      <c r="T7" s="33"/>
      <c r="U7" s="33"/>
    </row>
    <row r="8" spans="1:21" ht="15.75" customHeight="1">
      <c r="A8" s="310"/>
      <c r="B8" s="311"/>
      <c r="C8" s="326"/>
      <c r="D8" s="326"/>
      <c r="E8" s="326"/>
      <c r="F8" s="519" t="s">
        <v>467</v>
      </c>
      <c r="G8" s="313" t="s">
        <v>89</v>
      </c>
      <c r="H8" s="313" t="s">
        <v>233</v>
      </c>
      <c r="I8" s="313" t="s">
        <v>90</v>
      </c>
      <c r="J8" s="300"/>
      <c r="K8" s="546" t="s">
        <v>467</v>
      </c>
      <c r="L8" s="325" t="s">
        <v>92</v>
      </c>
      <c r="M8" s="325" t="s">
        <v>93</v>
      </c>
      <c r="N8" s="33"/>
      <c r="O8" s="33"/>
      <c r="P8" s="33"/>
      <c r="Q8" s="33"/>
      <c r="R8" s="33"/>
      <c r="S8" s="33"/>
      <c r="T8" s="33"/>
      <c r="U8" s="33"/>
    </row>
    <row r="9" spans="1:21" ht="15.75" customHeight="1">
      <c r="A9" s="310"/>
      <c r="B9" s="311"/>
      <c r="C9" s="327"/>
      <c r="D9" s="327"/>
      <c r="E9" s="327"/>
      <c r="F9" s="358"/>
      <c r="G9" s="358"/>
      <c r="H9" s="358"/>
      <c r="I9" s="358"/>
      <c r="J9" s="301"/>
      <c r="K9" s="327"/>
      <c r="L9" s="327"/>
      <c r="M9" s="327"/>
      <c r="N9" s="33"/>
      <c r="O9" s="33"/>
      <c r="P9" s="33"/>
      <c r="Q9" s="33"/>
      <c r="R9" s="33"/>
      <c r="S9" s="33"/>
      <c r="T9" s="33"/>
      <c r="U9" s="33"/>
    </row>
    <row r="10" spans="1:21" ht="15.75" customHeight="1">
      <c r="A10" s="75"/>
      <c r="B10" s="88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33"/>
      <c r="O10" s="33"/>
      <c r="P10" s="33"/>
      <c r="Q10" s="33"/>
      <c r="R10" s="33"/>
      <c r="S10" s="33"/>
      <c r="T10" s="33"/>
      <c r="U10" s="33"/>
    </row>
    <row r="11" spans="1:21" ht="15.75" customHeight="1">
      <c r="A11" s="296" t="s">
        <v>291</v>
      </c>
      <c r="B11" s="303"/>
      <c r="C11" s="252">
        <v>521793</v>
      </c>
      <c r="D11" s="252" t="s">
        <v>34</v>
      </c>
      <c r="E11" s="252">
        <v>1968054</v>
      </c>
      <c r="F11" s="252">
        <v>988524</v>
      </c>
      <c r="G11" s="252">
        <v>499466</v>
      </c>
      <c r="H11" s="252">
        <v>31776</v>
      </c>
      <c r="I11" s="252">
        <v>457312</v>
      </c>
      <c r="J11" s="252">
        <v>759066</v>
      </c>
      <c r="K11" s="252">
        <f>SUM(L11:M11)</f>
        <v>11360836</v>
      </c>
      <c r="L11" s="252">
        <v>9477437</v>
      </c>
      <c r="M11" s="252">
        <v>1883399</v>
      </c>
      <c r="N11" s="33"/>
      <c r="O11" s="33"/>
      <c r="P11" s="33"/>
      <c r="Q11" s="33"/>
      <c r="R11" s="33"/>
      <c r="S11" s="33"/>
      <c r="T11" s="33"/>
      <c r="U11" s="33"/>
    </row>
    <row r="12" spans="1:21" ht="15.75" customHeight="1">
      <c r="A12" s="302" t="s">
        <v>352</v>
      </c>
      <c r="B12" s="303"/>
      <c r="C12" s="252">
        <v>531778</v>
      </c>
      <c r="D12" s="252" t="s">
        <v>34</v>
      </c>
      <c r="E12" s="252">
        <v>1867776</v>
      </c>
      <c r="F12" s="252">
        <f>SUM(G12:I12)</f>
        <v>1038992</v>
      </c>
      <c r="G12" s="252">
        <v>453181</v>
      </c>
      <c r="H12" s="252">
        <v>37394</v>
      </c>
      <c r="I12" s="252">
        <v>548417</v>
      </c>
      <c r="J12" s="252">
        <v>951164</v>
      </c>
      <c r="K12" s="252">
        <f>SUM(L12:M12)</f>
        <v>12651598</v>
      </c>
      <c r="L12" s="252">
        <v>11169595</v>
      </c>
      <c r="M12" s="252">
        <v>1482003</v>
      </c>
      <c r="N12" s="33"/>
      <c r="O12" s="33"/>
      <c r="P12" s="33"/>
      <c r="Q12" s="33"/>
      <c r="R12" s="33"/>
      <c r="S12" s="33"/>
      <c r="T12" s="33"/>
      <c r="U12" s="33"/>
    </row>
    <row r="13" spans="1:21" ht="15.75" customHeight="1">
      <c r="A13" s="343" t="s">
        <v>458</v>
      </c>
      <c r="B13" s="344"/>
      <c r="C13" s="522">
        <v>535488</v>
      </c>
      <c r="D13" s="522">
        <v>10342553</v>
      </c>
      <c r="E13" s="522">
        <v>2154867</v>
      </c>
      <c r="F13" s="522">
        <f>SUM(G13:I13)</f>
        <v>868662</v>
      </c>
      <c r="G13" s="522">
        <v>485304</v>
      </c>
      <c r="H13" s="522">
        <v>57625</v>
      </c>
      <c r="I13" s="522">
        <v>325733</v>
      </c>
      <c r="J13" s="522">
        <v>994876</v>
      </c>
      <c r="K13" s="522">
        <f>SUM(L13:M13)</f>
        <v>13098029</v>
      </c>
      <c r="L13" s="522">
        <v>11819954</v>
      </c>
      <c r="M13" s="522">
        <v>1278075</v>
      </c>
      <c r="N13" s="33"/>
      <c r="O13" s="33"/>
      <c r="P13" s="33"/>
      <c r="Q13" s="33"/>
      <c r="R13" s="33"/>
      <c r="S13" s="33"/>
      <c r="T13" s="33"/>
      <c r="U13" s="33"/>
    </row>
    <row r="14" spans="1:21" ht="15.75" customHeight="1">
      <c r="A14" s="304"/>
      <c r="B14" s="305"/>
      <c r="C14" s="252"/>
      <c r="D14" s="524"/>
      <c r="E14" s="252"/>
      <c r="F14" s="524"/>
      <c r="G14" s="252"/>
      <c r="H14" s="252"/>
      <c r="I14" s="252"/>
      <c r="J14" s="252"/>
      <c r="K14" s="252"/>
      <c r="L14" s="252"/>
      <c r="M14" s="252"/>
      <c r="N14" s="33"/>
      <c r="O14" s="33"/>
      <c r="P14" s="33"/>
      <c r="Q14" s="33"/>
      <c r="R14" s="33"/>
      <c r="S14" s="33"/>
      <c r="T14" s="33"/>
      <c r="U14" s="33"/>
    </row>
    <row r="15" spans="1:21" ht="15.75" customHeight="1">
      <c r="A15" s="304" t="s">
        <v>301</v>
      </c>
      <c r="B15" s="305"/>
      <c r="C15" s="252">
        <v>42919</v>
      </c>
      <c r="D15" s="252">
        <v>797581</v>
      </c>
      <c r="E15" s="252">
        <v>150666</v>
      </c>
      <c r="F15" s="252">
        <f>SUM(G15:I15)</f>
        <v>82357</v>
      </c>
      <c r="G15" s="252">
        <v>37499</v>
      </c>
      <c r="H15" s="252">
        <v>3700</v>
      </c>
      <c r="I15" s="252">
        <v>41158</v>
      </c>
      <c r="J15" s="252">
        <v>73420</v>
      </c>
      <c r="K15" s="252">
        <f>SUM(L15:M15)</f>
        <v>1087718</v>
      </c>
      <c r="L15" s="252">
        <v>990188</v>
      </c>
      <c r="M15" s="252">
        <v>97530</v>
      </c>
      <c r="N15" s="33"/>
      <c r="O15" s="33"/>
      <c r="P15" s="33"/>
      <c r="Q15" s="33"/>
      <c r="R15" s="33"/>
      <c r="S15" s="33"/>
      <c r="T15" s="33"/>
      <c r="U15" s="33"/>
    </row>
    <row r="16" spans="1:21" ht="15.75" customHeight="1">
      <c r="A16" s="306" t="s">
        <v>371</v>
      </c>
      <c r="B16" s="305"/>
      <c r="C16" s="252">
        <v>42810</v>
      </c>
      <c r="D16" s="252">
        <v>860679</v>
      </c>
      <c r="E16" s="252">
        <v>133594</v>
      </c>
      <c r="F16" s="252">
        <f>SUM(G16:I16)</f>
        <v>84188</v>
      </c>
      <c r="G16" s="252">
        <v>36397</v>
      </c>
      <c r="H16" s="252">
        <v>3860</v>
      </c>
      <c r="I16" s="252">
        <v>43931</v>
      </c>
      <c r="J16" s="252">
        <v>70550</v>
      </c>
      <c r="K16" s="252">
        <f>SUM(L16:M16)</f>
        <v>1079642</v>
      </c>
      <c r="L16" s="252">
        <v>980580</v>
      </c>
      <c r="M16" s="252">
        <v>99062</v>
      </c>
      <c r="N16" s="33"/>
      <c r="O16" s="33"/>
      <c r="P16" s="33"/>
      <c r="Q16" s="33"/>
      <c r="R16" s="33"/>
      <c r="S16" s="33"/>
      <c r="T16" s="33"/>
      <c r="U16" s="33"/>
    </row>
    <row r="17" spans="1:21" ht="15.75" customHeight="1">
      <c r="A17" s="306" t="s">
        <v>372</v>
      </c>
      <c r="B17" s="305"/>
      <c r="C17" s="252">
        <v>45358</v>
      </c>
      <c r="D17" s="252">
        <v>1053554</v>
      </c>
      <c r="E17" s="252">
        <v>172110</v>
      </c>
      <c r="F17" s="252">
        <f>SUM(G17:I17)</f>
        <v>85818</v>
      </c>
      <c r="G17" s="252">
        <v>37036</v>
      </c>
      <c r="H17" s="252">
        <v>4304</v>
      </c>
      <c r="I17" s="252">
        <v>44478</v>
      </c>
      <c r="J17" s="252">
        <v>93996</v>
      </c>
      <c r="K17" s="252">
        <f>SUM(L17:M17)</f>
        <v>1091713</v>
      </c>
      <c r="L17" s="252">
        <v>973505</v>
      </c>
      <c r="M17" s="252">
        <v>118208</v>
      </c>
      <c r="N17" s="33"/>
      <c r="O17" s="33"/>
      <c r="P17" s="33"/>
      <c r="Q17" s="33"/>
      <c r="R17" s="33"/>
      <c r="S17" s="33"/>
      <c r="T17" s="33"/>
      <c r="U17" s="33"/>
    </row>
    <row r="18" spans="1:21" ht="15.75" customHeight="1">
      <c r="A18" s="306" t="s">
        <v>373</v>
      </c>
      <c r="B18" s="305"/>
      <c r="C18" s="252">
        <v>45762</v>
      </c>
      <c r="D18" s="252">
        <v>955883</v>
      </c>
      <c r="E18" s="252">
        <v>197795</v>
      </c>
      <c r="F18" s="252">
        <f>SUM(G18:I18)</f>
        <v>88906</v>
      </c>
      <c r="G18" s="252">
        <v>39912</v>
      </c>
      <c r="H18" s="252">
        <v>4992</v>
      </c>
      <c r="I18" s="252">
        <v>44002</v>
      </c>
      <c r="J18" s="252">
        <v>83550</v>
      </c>
      <c r="K18" s="252">
        <f>SUM(L18:M18)</f>
        <v>1036362</v>
      </c>
      <c r="L18" s="252">
        <v>942497</v>
      </c>
      <c r="M18" s="252">
        <v>93865</v>
      </c>
      <c r="N18" s="33"/>
      <c r="O18" s="33"/>
      <c r="P18" s="33"/>
      <c r="Q18" s="33"/>
      <c r="R18" s="33"/>
      <c r="S18" s="33"/>
      <c r="T18" s="33"/>
      <c r="U18" s="33"/>
    </row>
    <row r="19" spans="1:21" ht="15.75" customHeight="1">
      <c r="A19" s="304"/>
      <c r="B19" s="305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33"/>
      <c r="O19" s="33"/>
      <c r="P19" s="33"/>
      <c r="Q19" s="33"/>
      <c r="R19" s="33"/>
      <c r="S19" s="33"/>
      <c r="T19" s="33"/>
      <c r="U19" s="33"/>
    </row>
    <row r="20" spans="1:21" ht="15.75" customHeight="1">
      <c r="A20" s="306" t="s">
        <v>374</v>
      </c>
      <c r="B20" s="305"/>
      <c r="C20" s="252">
        <v>43999</v>
      </c>
      <c r="D20" s="252">
        <v>948367</v>
      </c>
      <c r="E20" s="252">
        <v>196338</v>
      </c>
      <c r="F20" s="252">
        <f>SUM(G20:I20)</f>
        <v>80595</v>
      </c>
      <c r="G20" s="252">
        <v>39395</v>
      </c>
      <c r="H20" s="252">
        <v>6160</v>
      </c>
      <c r="I20" s="252">
        <v>35040</v>
      </c>
      <c r="J20" s="252">
        <v>88780</v>
      </c>
      <c r="K20" s="252">
        <f>SUM(L20:M20)</f>
        <v>1041844</v>
      </c>
      <c r="L20" s="252">
        <v>933563</v>
      </c>
      <c r="M20" s="252">
        <v>108281</v>
      </c>
      <c r="N20" s="33"/>
      <c r="O20" s="33"/>
      <c r="P20" s="33"/>
      <c r="Q20" s="33"/>
      <c r="R20" s="33"/>
      <c r="S20" s="33"/>
      <c r="T20" s="33"/>
      <c r="U20" s="33"/>
    </row>
    <row r="21" spans="1:21" ht="15.75" customHeight="1">
      <c r="A21" s="306" t="s">
        <v>375</v>
      </c>
      <c r="B21" s="305"/>
      <c r="C21" s="252">
        <v>44836</v>
      </c>
      <c r="D21" s="252">
        <v>905835</v>
      </c>
      <c r="E21" s="252">
        <v>208913</v>
      </c>
      <c r="F21" s="252">
        <f>SUM(G21:I21)</f>
        <v>66175</v>
      </c>
      <c r="G21" s="252">
        <v>38049</v>
      </c>
      <c r="H21" s="252">
        <v>5754</v>
      </c>
      <c r="I21" s="252">
        <v>22372</v>
      </c>
      <c r="J21" s="252">
        <v>93570</v>
      </c>
      <c r="K21" s="252">
        <f>SUM(L21:M21)</f>
        <v>1077108</v>
      </c>
      <c r="L21" s="252">
        <v>977186</v>
      </c>
      <c r="M21" s="252">
        <v>99922</v>
      </c>
      <c r="N21" s="33"/>
      <c r="O21" s="33"/>
      <c r="P21" s="33"/>
      <c r="Q21" s="33"/>
      <c r="R21" s="33"/>
      <c r="S21" s="33"/>
      <c r="T21" s="33"/>
      <c r="U21" s="33"/>
    </row>
    <row r="22" spans="1:21" ht="15.75" customHeight="1">
      <c r="A22" s="306" t="s">
        <v>376</v>
      </c>
      <c r="B22" s="305"/>
      <c r="C22" s="252">
        <v>45061</v>
      </c>
      <c r="D22" s="252">
        <v>962800</v>
      </c>
      <c r="E22" s="252">
        <v>220744</v>
      </c>
      <c r="F22" s="252">
        <f>SUM(G22:I22)</f>
        <v>62773</v>
      </c>
      <c r="G22" s="252">
        <v>41800</v>
      </c>
      <c r="H22" s="252">
        <v>6010</v>
      </c>
      <c r="I22" s="252">
        <v>14963</v>
      </c>
      <c r="J22" s="252">
        <v>93520</v>
      </c>
      <c r="K22" s="252">
        <f>SUM(L22:M22)</f>
        <v>1127506</v>
      </c>
      <c r="L22" s="252">
        <v>1028963</v>
      </c>
      <c r="M22" s="252">
        <v>98543</v>
      </c>
      <c r="N22" s="33"/>
      <c r="O22" s="33"/>
      <c r="P22" s="33"/>
      <c r="Q22" s="33"/>
      <c r="R22" s="33"/>
      <c r="S22" s="33"/>
      <c r="T22" s="33"/>
      <c r="U22" s="33"/>
    </row>
    <row r="23" spans="1:21" ht="15.75" customHeight="1">
      <c r="A23" s="306" t="s">
        <v>377</v>
      </c>
      <c r="B23" s="305"/>
      <c r="C23" s="252">
        <v>45144</v>
      </c>
      <c r="D23" s="252">
        <v>735887</v>
      </c>
      <c r="E23" s="252">
        <v>194138</v>
      </c>
      <c r="F23" s="252">
        <f>SUM(G23:I23)</f>
        <v>60114</v>
      </c>
      <c r="G23" s="252">
        <v>42214</v>
      </c>
      <c r="H23" s="252">
        <v>5357</v>
      </c>
      <c r="I23" s="252">
        <v>12543</v>
      </c>
      <c r="J23" s="252">
        <v>72835</v>
      </c>
      <c r="K23" s="252">
        <f>SUM(L23:M23)</f>
        <v>1012566</v>
      </c>
      <c r="L23" s="252">
        <v>919485</v>
      </c>
      <c r="M23" s="252">
        <v>93081</v>
      </c>
      <c r="N23" s="33"/>
      <c r="O23" s="33"/>
      <c r="P23" s="33"/>
      <c r="Q23" s="33"/>
      <c r="R23" s="33"/>
      <c r="S23" s="33"/>
      <c r="T23" s="33"/>
      <c r="U23" s="33"/>
    </row>
    <row r="24" spans="1:21" ht="15.75" customHeight="1">
      <c r="A24" s="304"/>
      <c r="B24" s="305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33"/>
      <c r="O24" s="33"/>
      <c r="P24" s="33"/>
      <c r="Q24" s="33"/>
      <c r="R24" s="33"/>
      <c r="S24" s="33"/>
      <c r="T24" s="33"/>
      <c r="U24" s="33"/>
    </row>
    <row r="25" spans="1:21" ht="15.75" customHeight="1">
      <c r="A25" s="306" t="s">
        <v>378</v>
      </c>
      <c r="B25" s="305"/>
      <c r="C25" s="252">
        <v>43680</v>
      </c>
      <c r="D25" s="252">
        <v>728196</v>
      </c>
      <c r="E25" s="252">
        <v>153462</v>
      </c>
      <c r="F25" s="252">
        <f>SUM(G25:I25)</f>
        <v>60472</v>
      </c>
      <c r="G25" s="252">
        <v>43036</v>
      </c>
      <c r="H25" s="252">
        <v>4899</v>
      </c>
      <c r="I25" s="252">
        <v>12537</v>
      </c>
      <c r="J25" s="252">
        <v>73680</v>
      </c>
      <c r="K25" s="252">
        <f>SUM(L25:M25)</f>
        <v>1131670</v>
      </c>
      <c r="L25" s="252">
        <v>1017892</v>
      </c>
      <c r="M25" s="252">
        <v>113778</v>
      </c>
      <c r="N25" s="33"/>
      <c r="O25" s="33"/>
      <c r="P25" s="33"/>
      <c r="Q25" s="33"/>
      <c r="R25" s="33"/>
      <c r="S25" s="33"/>
      <c r="T25" s="33"/>
      <c r="U25" s="33"/>
    </row>
    <row r="26" spans="1:21" ht="15.75" customHeight="1">
      <c r="A26" s="306" t="s">
        <v>379</v>
      </c>
      <c r="B26" s="305"/>
      <c r="C26" s="252">
        <v>43584</v>
      </c>
      <c r="D26" s="252">
        <v>752512</v>
      </c>
      <c r="E26" s="252">
        <v>166790</v>
      </c>
      <c r="F26" s="252">
        <f>SUM(G26:I26)</f>
        <v>62017</v>
      </c>
      <c r="G26" s="252">
        <v>39567</v>
      </c>
      <c r="H26" s="252">
        <v>4657</v>
      </c>
      <c r="I26" s="252">
        <v>17793</v>
      </c>
      <c r="J26" s="252">
        <v>83680</v>
      </c>
      <c r="K26" s="252">
        <f>SUM(L26:M26)</f>
        <v>1183954</v>
      </c>
      <c r="L26" s="252">
        <v>1065030</v>
      </c>
      <c r="M26" s="252">
        <v>118924</v>
      </c>
      <c r="N26" s="33"/>
      <c r="O26" s="33"/>
      <c r="P26" s="33"/>
      <c r="Q26" s="33"/>
      <c r="R26" s="33"/>
      <c r="S26" s="33"/>
      <c r="T26" s="33"/>
      <c r="U26" s="33"/>
    </row>
    <row r="27" spans="1:21" ht="15.75" customHeight="1">
      <c r="A27" s="306" t="s">
        <v>380</v>
      </c>
      <c r="B27" s="305"/>
      <c r="C27" s="252">
        <v>45727</v>
      </c>
      <c r="D27" s="252">
        <v>769849</v>
      </c>
      <c r="E27" s="252">
        <v>187012</v>
      </c>
      <c r="F27" s="252">
        <f>SUM(G27:I27)</f>
        <v>66286</v>
      </c>
      <c r="G27" s="252">
        <v>46780</v>
      </c>
      <c r="H27" s="252">
        <v>3975</v>
      </c>
      <c r="I27" s="252">
        <v>15531</v>
      </c>
      <c r="J27" s="252">
        <v>78720</v>
      </c>
      <c r="K27" s="252">
        <f>SUM(L27:M27)</f>
        <v>1158272</v>
      </c>
      <c r="L27" s="252">
        <v>1040473</v>
      </c>
      <c r="M27" s="252">
        <v>117799</v>
      </c>
      <c r="N27" s="33"/>
      <c r="O27" s="33"/>
      <c r="P27" s="33"/>
      <c r="Q27" s="33"/>
      <c r="R27" s="33"/>
      <c r="S27" s="33"/>
      <c r="T27" s="33"/>
      <c r="U27" s="33"/>
    </row>
    <row r="28" spans="1:21" ht="15.75" customHeight="1">
      <c r="A28" s="306" t="s">
        <v>367</v>
      </c>
      <c r="B28" s="305"/>
      <c r="C28" s="252">
        <v>46608</v>
      </c>
      <c r="D28" s="252">
        <v>841410</v>
      </c>
      <c r="E28" s="252">
        <v>173305</v>
      </c>
      <c r="F28" s="252">
        <f>SUM(G28:I28)</f>
        <v>68961</v>
      </c>
      <c r="G28" s="252">
        <v>43619</v>
      </c>
      <c r="H28" s="252">
        <v>3957</v>
      </c>
      <c r="I28" s="252">
        <v>21385</v>
      </c>
      <c r="J28" s="252">
        <v>88575</v>
      </c>
      <c r="K28" s="252">
        <f>SUM(L28:M28)</f>
        <v>1069674</v>
      </c>
      <c r="L28" s="252">
        <v>950592</v>
      </c>
      <c r="M28" s="252">
        <v>119082</v>
      </c>
      <c r="N28" s="33"/>
      <c r="O28" s="33"/>
      <c r="P28" s="33"/>
      <c r="Q28" s="33"/>
      <c r="R28" s="33"/>
      <c r="S28" s="33"/>
      <c r="T28" s="33"/>
      <c r="U28" s="33"/>
    </row>
    <row r="29" spans="1:21" ht="15.75" customHeight="1">
      <c r="A29" s="92"/>
      <c r="B29" s="93"/>
      <c r="C29" s="525"/>
      <c r="D29" s="525"/>
      <c r="E29" s="525"/>
      <c r="F29" s="252"/>
      <c r="G29" s="525"/>
      <c r="H29" s="525"/>
      <c r="I29" s="525"/>
      <c r="J29" s="525"/>
      <c r="K29" s="525"/>
      <c r="L29" s="525"/>
      <c r="M29" s="525"/>
      <c r="N29" s="33"/>
      <c r="O29" s="33"/>
      <c r="P29" s="33"/>
      <c r="Q29" s="33"/>
      <c r="R29" s="33"/>
      <c r="S29" s="33"/>
      <c r="T29" s="33"/>
      <c r="U29" s="33"/>
    </row>
    <row r="30" spans="1:21" ht="15.75" customHeight="1">
      <c r="A30" s="307" t="s">
        <v>350</v>
      </c>
      <c r="B30" s="308"/>
      <c r="C30" s="525">
        <f>AVERAGE(C15:C18,C20:C23,C25:C28)</f>
        <v>44624</v>
      </c>
      <c r="D30" s="525">
        <v>861879</v>
      </c>
      <c r="E30" s="525">
        <f>AVERAGE(E15:E18,E20:E23,E25:E28)</f>
        <v>179572.25</v>
      </c>
      <c r="F30" s="525">
        <v>72389</v>
      </c>
      <c r="G30" s="525">
        <f aca="true" t="shared" si="0" ref="G30:M30">AVERAGE(G15:G18,G20:G23,G25:G28)</f>
        <v>40442</v>
      </c>
      <c r="H30" s="525">
        <f t="shared" si="0"/>
        <v>4802.083333333333</v>
      </c>
      <c r="I30" s="525">
        <f t="shared" si="0"/>
        <v>27144.416666666668</v>
      </c>
      <c r="J30" s="525">
        <f t="shared" si="0"/>
        <v>82906.33333333333</v>
      </c>
      <c r="K30" s="525">
        <f t="shared" si="0"/>
        <v>1091502.4166666667</v>
      </c>
      <c r="L30" s="525">
        <f t="shared" si="0"/>
        <v>984996.1666666666</v>
      </c>
      <c r="M30" s="525">
        <f t="shared" si="0"/>
        <v>106506.25</v>
      </c>
      <c r="N30" s="33"/>
      <c r="O30" s="33"/>
      <c r="P30" s="33"/>
      <c r="Q30" s="33"/>
      <c r="R30" s="33"/>
      <c r="S30" s="33"/>
      <c r="T30" s="33"/>
      <c r="U30" s="33"/>
    </row>
    <row r="31" spans="1:21" ht="15.75" customHeight="1">
      <c r="A31" s="96"/>
      <c r="B31" s="97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33"/>
      <c r="O31" s="33"/>
      <c r="P31" s="33"/>
      <c r="Q31" s="33"/>
      <c r="R31" s="33"/>
      <c r="S31" s="33"/>
      <c r="T31" s="33"/>
      <c r="U31" s="33"/>
    </row>
    <row r="32" spans="1:21" ht="15.75" customHeight="1">
      <c r="A32" s="92" t="s">
        <v>76</v>
      </c>
      <c r="B32" s="92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33"/>
      <c r="O32" s="33"/>
      <c r="P32" s="33"/>
      <c r="Q32" s="33"/>
      <c r="R32" s="33"/>
      <c r="S32" s="33"/>
      <c r="T32" s="33"/>
      <c r="U32" s="33"/>
    </row>
    <row r="33" spans="1:21" ht="15.75" customHeight="1">
      <c r="A33" s="33"/>
      <c r="B33" s="33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33"/>
      <c r="O33" s="33"/>
      <c r="P33" s="33"/>
      <c r="Q33" s="33"/>
      <c r="R33" s="33"/>
      <c r="S33" s="33"/>
      <c r="T33" s="33"/>
      <c r="U33" s="33"/>
    </row>
    <row r="34" spans="1:21" ht="15.75" customHeight="1">
      <c r="A34" s="33"/>
      <c r="B34" s="33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33"/>
      <c r="O34" s="33"/>
      <c r="P34" s="33"/>
      <c r="Q34" s="33"/>
      <c r="R34" s="33"/>
      <c r="S34" s="33"/>
      <c r="T34" s="33"/>
      <c r="U34" s="33"/>
    </row>
    <row r="35" spans="1:21" ht="15.75" customHeight="1">
      <c r="A35" s="33"/>
      <c r="B35" s="33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33"/>
      <c r="O35" s="33"/>
      <c r="P35" s="33"/>
      <c r="Q35" s="33"/>
      <c r="R35" s="33"/>
      <c r="S35" s="33"/>
      <c r="T35" s="33"/>
      <c r="U35" s="33"/>
    </row>
    <row r="36" spans="1:21" ht="18" customHeight="1">
      <c r="A36" s="293" t="s">
        <v>491</v>
      </c>
      <c r="B36" s="293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33"/>
      <c r="Q36" s="33"/>
      <c r="R36" s="33"/>
      <c r="S36" s="33"/>
      <c r="T36" s="33"/>
      <c r="U36" s="33"/>
    </row>
    <row r="37" spans="1:21" ht="15.75" customHeight="1" thickBot="1">
      <c r="A37" s="33"/>
      <c r="B37" s="33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33"/>
      <c r="Q37" s="33"/>
      <c r="R37" s="33"/>
      <c r="S37" s="33"/>
      <c r="T37" s="33"/>
      <c r="U37" s="33"/>
    </row>
    <row r="38" spans="1:21" ht="15.75" customHeight="1">
      <c r="A38" s="516" t="s">
        <v>457</v>
      </c>
      <c r="B38" s="309"/>
      <c r="C38" s="547" t="s">
        <v>488</v>
      </c>
      <c r="D38" s="473"/>
      <c r="E38" s="473"/>
      <c r="F38" s="548"/>
      <c r="G38" s="547" t="s">
        <v>489</v>
      </c>
      <c r="H38" s="473"/>
      <c r="I38" s="548"/>
      <c r="J38" s="547" t="s">
        <v>490</v>
      </c>
      <c r="K38" s="473"/>
      <c r="L38" s="548"/>
      <c r="M38" s="357" t="s">
        <v>98</v>
      </c>
      <c r="N38" s="357" t="s">
        <v>99</v>
      </c>
      <c r="O38" s="357" t="s">
        <v>100</v>
      </c>
      <c r="P38" s="99"/>
      <c r="Q38" s="295"/>
      <c r="R38" s="33"/>
      <c r="S38" s="33"/>
      <c r="T38" s="33"/>
      <c r="U38" s="33"/>
    </row>
    <row r="39" spans="1:21" ht="15.75" customHeight="1">
      <c r="A39" s="310"/>
      <c r="B39" s="311"/>
      <c r="C39" s="474"/>
      <c r="D39" s="395"/>
      <c r="E39" s="395"/>
      <c r="F39" s="549"/>
      <c r="G39" s="474"/>
      <c r="H39" s="395"/>
      <c r="I39" s="549"/>
      <c r="J39" s="474"/>
      <c r="K39" s="395"/>
      <c r="L39" s="549"/>
      <c r="M39" s="326"/>
      <c r="N39" s="326"/>
      <c r="O39" s="326"/>
      <c r="P39" s="99"/>
      <c r="Q39" s="295"/>
      <c r="R39" s="33"/>
      <c r="S39" s="33"/>
      <c r="T39" s="33"/>
      <c r="U39" s="33"/>
    </row>
    <row r="40" spans="1:21" ht="15.75" customHeight="1">
      <c r="A40" s="310"/>
      <c r="B40" s="311"/>
      <c r="C40" s="533" t="s">
        <v>467</v>
      </c>
      <c r="D40" s="324" t="s">
        <v>94</v>
      </c>
      <c r="E40" s="324" t="s">
        <v>95</v>
      </c>
      <c r="F40" s="324" t="s">
        <v>96</v>
      </c>
      <c r="G40" s="533" t="s">
        <v>467</v>
      </c>
      <c r="H40" s="324" t="s">
        <v>292</v>
      </c>
      <c r="I40" s="324" t="s">
        <v>293</v>
      </c>
      <c r="J40" s="324" t="s">
        <v>77</v>
      </c>
      <c r="K40" s="533" t="s">
        <v>487</v>
      </c>
      <c r="L40" s="324" t="s">
        <v>97</v>
      </c>
      <c r="M40" s="326"/>
      <c r="N40" s="326"/>
      <c r="O40" s="326"/>
      <c r="P40" s="295"/>
      <c r="Q40" s="295"/>
      <c r="R40" s="33"/>
      <c r="S40" s="33"/>
      <c r="T40" s="33"/>
      <c r="U40" s="33"/>
    </row>
    <row r="41" spans="1:21" ht="15.75" customHeight="1">
      <c r="A41" s="310"/>
      <c r="B41" s="311"/>
      <c r="C41" s="315"/>
      <c r="D41" s="315"/>
      <c r="E41" s="315"/>
      <c r="F41" s="315"/>
      <c r="G41" s="315"/>
      <c r="H41" s="315"/>
      <c r="I41" s="315"/>
      <c r="J41" s="315"/>
      <c r="K41" s="315"/>
      <c r="L41" s="315"/>
      <c r="M41" s="327"/>
      <c r="N41" s="327"/>
      <c r="O41" s="327"/>
      <c r="P41" s="295"/>
      <c r="Q41" s="295"/>
      <c r="R41" s="33"/>
      <c r="S41" s="33"/>
      <c r="T41" s="33"/>
      <c r="U41" s="33"/>
    </row>
    <row r="42" spans="1:21" ht="15.75" customHeight="1">
      <c r="A42" s="75"/>
      <c r="B42" s="8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101"/>
      <c r="Q42" s="101"/>
      <c r="R42" s="33"/>
      <c r="S42" s="33"/>
      <c r="T42" s="33"/>
      <c r="U42" s="33"/>
    </row>
    <row r="43" spans="1:21" ht="15.75" customHeight="1">
      <c r="A43" s="296" t="s">
        <v>291</v>
      </c>
      <c r="B43" s="303"/>
      <c r="C43" s="252">
        <f>SUM(D43:F43)</f>
        <v>1305706</v>
      </c>
      <c r="D43" s="252">
        <v>165284</v>
      </c>
      <c r="E43" s="252">
        <v>222400</v>
      </c>
      <c r="F43" s="252">
        <v>918022</v>
      </c>
      <c r="G43" s="252">
        <f>SUM(H43:I43)</f>
        <v>329383</v>
      </c>
      <c r="H43" s="252">
        <v>1936</v>
      </c>
      <c r="I43" s="252">
        <v>327447</v>
      </c>
      <c r="J43" s="252">
        <f>SUM(K43:L43)</f>
        <v>7934</v>
      </c>
      <c r="K43" s="252">
        <v>4778</v>
      </c>
      <c r="L43" s="252">
        <v>3156</v>
      </c>
      <c r="M43" s="252">
        <v>27876019</v>
      </c>
      <c r="N43" s="252">
        <v>33453</v>
      </c>
      <c r="O43" s="252">
        <v>18961632</v>
      </c>
      <c r="P43" s="101"/>
      <c r="Q43" s="101"/>
      <c r="R43" s="33"/>
      <c r="S43" s="33"/>
      <c r="T43" s="33"/>
      <c r="U43" s="33"/>
    </row>
    <row r="44" spans="1:21" ht="15.75" customHeight="1">
      <c r="A44" s="302" t="s">
        <v>352</v>
      </c>
      <c r="B44" s="303"/>
      <c r="C44" s="252">
        <f>SUM(D44:F44)</f>
        <v>1360449</v>
      </c>
      <c r="D44" s="252">
        <v>184197</v>
      </c>
      <c r="E44" s="252">
        <v>202514</v>
      </c>
      <c r="F44" s="252">
        <v>973738</v>
      </c>
      <c r="G44" s="252">
        <f>SUM(H44:I44)</f>
        <v>368396</v>
      </c>
      <c r="H44" s="252">
        <v>2290</v>
      </c>
      <c r="I44" s="252">
        <v>366106</v>
      </c>
      <c r="J44" s="252">
        <f>SUM(K44:L44)</f>
        <v>10047</v>
      </c>
      <c r="K44" s="252">
        <v>6026</v>
      </c>
      <c r="L44" s="252">
        <v>4021</v>
      </c>
      <c r="M44" s="252">
        <v>26389210</v>
      </c>
      <c r="N44" s="252">
        <v>36123</v>
      </c>
      <c r="O44" s="252">
        <v>19171818</v>
      </c>
      <c r="P44" s="101"/>
      <c r="Q44" s="101"/>
      <c r="R44" s="33"/>
      <c r="S44" s="33"/>
      <c r="T44" s="33"/>
      <c r="U44" s="33"/>
    </row>
    <row r="45" spans="1:21" ht="15.75" customHeight="1">
      <c r="A45" s="343" t="s">
        <v>486</v>
      </c>
      <c r="B45" s="344"/>
      <c r="C45" s="522">
        <f>SUM(C47:C50,C52:C55,C57:C60)</f>
        <v>1437407</v>
      </c>
      <c r="D45" s="522">
        <f>SUM(D47:D50,D52:D55,D57:D60)</f>
        <v>198490</v>
      </c>
      <c r="E45" s="522">
        <f>SUM(E47:E50,E52:E55,E57:E60)</f>
        <v>205415</v>
      </c>
      <c r="F45" s="522">
        <v>1033502</v>
      </c>
      <c r="G45" s="522">
        <f>SUM(H45:I45)</f>
        <v>364284</v>
      </c>
      <c r="H45" s="522">
        <f aca="true" t="shared" si="1" ref="H45:O45">SUM(H47:H50,H52:H55,H57:H60)</f>
        <v>1695</v>
      </c>
      <c r="I45" s="522">
        <f t="shared" si="1"/>
        <v>362589</v>
      </c>
      <c r="J45" s="522">
        <f t="shared" si="1"/>
        <v>12397</v>
      </c>
      <c r="K45" s="522">
        <f t="shared" si="1"/>
        <v>8335</v>
      </c>
      <c r="L45" s="522">
        <f t="shared" si="1"/>
        <v>4062</v>
      </c>
      <c r="M45" s="522">
        <f t="shared" si="1"/>
        <v>27282100</v>
      </c>
      <c r="N45" s="522">
        <f t="shared" si="1"/>
        <v>40921</v>
      </c>
      <c r="O45" s="522">
        <f t="shared" si="1"/>
        <v>18695753</v>
      </c>
      <c r="P45" s="101"/>
      <c r="Q45" s="101"/>
      <c r="R45" s="33"/>
      <c r="S45" s="33"/>
      <c r="T45" s="33"/>
      <c r="U45" s="33"/>
    </row>
    <row r="46" spans="1:21" ht="15.75" customHeight="1">
      <c r="A46" s="304"/>
      <c r="B46" s="305"/>
      <c r="C46" s="252"/>
      <c r="D46" s="252"/>
      <c r="E46" s="252"/>
      <c r="F46" s="252"/>
      <c r="G46" s="252"/>
      <c r="H46" s="252"/>
      <c r="I46" s="252"/>
      <c r="J46" s="252"/>
      <c r="K46" s="524"/>
      <c r="L46" s="252"/>
      <c r="M46" s="252"/>
      <c r="N46" s="252"/>
      <c r="O46" s="252"/>
      <c r="P46" s="101"/>
      <c r="Q46" s="101"/>
      <c r="R46" s="33"/>
      <c r="S46" s="33"/>
      <c r="T46" s="33"/>
      <c r="U46" s="33"/>
    </row>
    <row r="47" spans="1:21" ht="15.75" customHeight="1">
      <c r="A47" s="304" t="s">
        <v>300</v>
      </c>
      <c r="B47" s="305"/>
      <c r="C47" s="252">
        <v>108777</v>
      </c>
      <c r="D47" s="252">
        <v>15505</v>
      </c>
      <c r="E47" s="252">
        <v>17227</v>
      </c>
      <c r="F47" s="252">
        <v>74045</v>
      </c>
      <c r="G47" s="252">
        <f>SUM(H47:I47)</f>
        <v>30369</v>
      </c>
      <c r="H47" s="252">
        <v>308</v>
      </c>
      <c r="I47" s="252">
        <v>30061</v>
      </c>
      <c r="J47" s="252">
        <f>SUM(K47:L47)</f>
        <v>922</v>
      </c>
      <c r="K47" s="252">
        <v>548</v>
      </c>
      <c r="L47" s="252">
        <v>374</v>
      </c>
      <c r="M47" s="252">
        <v>2133253</v>
      </c>
      <c r="N47" s="252">
        <v>2965</v>
      </c>
      <c r="O47" s="252">
        <v>1443147</v>
      </c>
      <c r="P47" s="101"/>
      <c r="Q47" s="101"/>
      <c r="R47" s="33"/>
      <c r="S47" s="33"/>
      <c r="T47" s="33"/>
      <c r="U47" s="33"/>
    </row>
    <row r="48" spans="1:21" ht="15.75" customHeight="1">
      <c r="A48" s="306" t="s">
        <v>371</v>
      </c>
      <c r="B48" s="305"/>
      <c r="C48" s="252">
        <f>SUM(D48:F48)</f>
        <v>102205</v>
      </c>
      <c r="D48" s="252">
        <v>17564</v>
      </c>
      <c r="E48" s="252">
        <v>17793</v>
      </c>
      <c r="F48" s="252">
        <v>66848</v>
      </c>
      <c r="G48" s="252">
        <v>219403</v>
      </c>
      <c r="H48" s="252">
        <v>347</v>
      </c>
      <c r="I48" s="252">
        <v>29056</v>
      </c>
      <c r="J48" s="252">
        <f>SUM(K48:L48)</f>
        <v>991</v>
      </c>
      <c r="K48" s="252">
        <v>644</v>
      </c>
      <c r="L48" s="252">
        <v>347</v>
      </c>
      <c r="M48" s="252">
        <v>2159367</v>
      </c>
      <c r="N48" s="252">
        <v>3348</v>
      </c>
      <c r="O48" s="252">
        <v>1539517</v>
      </c>
      <c r="P48" s="101"/>
      <c r="Q48" s="101"/>
      <c r="R48" s="33"/>
      <c r="S48" s="33"/>
      <c r="T48" s="33"/>
      <c r="U48" s="33"/>
    </row>
    <row r="49" spans="1:21" ht="15.75" customHeight="1">
      <c r="A49" s="306" t="s">
        <v>372</v>
      </c>
      <c r="B49" s="305"/>
      <c r="C49" s="252">
        <f>SUM(D49:F49)</f>
        <v>123866</v>
      </c>
      <c r="D49" s="252">
        <v>20826</v>
      </c>
      <c r="E49" s="252">
        <v>16762</v>
      </c>
      <c r="F49" s="252">
        <v>86278</v>
      </c>
      <c r="G49" s="252">
        <f>SUM(H49:I49)</f>
        <v>28992</v>
      </c>
      <c r="H49" s="252">
        <v>52</v>
      </c>
      <c r="I49" s="252">
        <v>28940</v>
      </c>
      <c r="J49" s="252">
        <f>SUM(K49:L49)</f>
        <v>1030</v>
      </c>
      <c r="K49" s="252">
        <v>606</v>
      </c>
      <c r="L49" s="252">
        <v>424</v>
      </c>
      <c r="M49" s="252">
        <v>2310485</v>
      </c>
      <c r="N49" s="252">
        <v>3405</v>
      </c>
      <c r="O49" s="252">
        <v>1638948</v>
      </c>
      <c r="P49" s="101"/>
      <c r="Q49" s="101"/>
      <c r="R49" s="33"/>
      <c r="S49" s="33"/>
      <c r="T49" s="33"/>
      <c r="U49" s="33"/>
    </row>
    <row r="50" spans="1:21" ht="15.75" customHeight="1">
      <c r="A50" s="306" t="s">
        <v>373</v>
      </c>
      <c r="B50" s="305"/>
      <c r="C50" s="252">
        <f>SUM(D50:F50)</f>
        <v>115993</v>
      </c>
      <c r="D50" s="252">
        <v>17687</v>
      </c>
      <c r="E50" s="252">
        <v>19332</v>
      </c>
      <c r="F50" s="252">
        <v>78974</v>
      </c>
      <c r="G50" s="252">
        <f>SUM(H50:I50)</f>
        <v>30280</v>
      </c>
      <c r="H50" s="252" t="s">
        <v>368</v>
      </c>
      <c r="I50" s="252">
        <v>30280</v>
      </c>
      <c r="J50" s="252">
        <f>SUM(K50:L50)</f>
        <v>823</v>
      </c>
      <c r="K50" s="252">
        <v>460</v>
      </c>
      <c r="L50" s="252">
        <v>363</v>
      </c>
      <c r="M50" s="252">
        <v>2142436</v>
      </c>
      <c r="N50" s="252">
        <v>3285</v>
      </c>
      <c r="O50" s="252">
        <v>1614229</v>
      </c>
      <c r="P50" s="101"/>
      <c r="Q50" s="101"/>
      <c r="R50" s="33"/>
      <c r="S50" s="33"/>
      <c r="T50" s="33"/>
      <c r="U50" s="33"/>
    </row>
    <row r="51" spans="1:21" ht="15.75" customHeight="1">
      <c r="A51" s="304"/>
      <c r="B51" s="305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101"/>
      <c r="Q51" s="101"/>
      <c r="R51" s="33"/>
      <c r="S51" s="33"/>
      <c r="T51" s="33"/>
      <c r="U51" s="33"/>
    </row>
    <row r="52" spans="1:21" ht="15.75" customHeight="1">
      <c r="A52" s="306" t="s">
        <v>374</v>
      </c>
      <c r="B52" s="305"/>
      <c r="C52" s="252">
        <f>SUM(D52:F52)</f>
        <v>111914</v>
      </c>
      <c r="D52" s="252">
        <v>14760</v>
      </c>
      <c r="E52" s="252">
        <v>21782</v>
      </c>
      <c r="F52" s="252">
        <v>75372</v>
      </c>
      <c r="G52" s="252">
        <f>SUM(H52:I52)</f>
        <v>27965</v>
      </c>
      <c r="H52" s="252" t="s">
        <v>383</v>
      </c>
      <c r="I52" s="252">
        <v>27965</v>
      </c>
      <c r="J52" s="252">
        <f>SUM(K52:L52)</f>
        <v>1081</v>
      </c>
      <c r="K52" s="252">
        <v>762</v>
      </c>
      <c r="L52" s="252">
        <v>319</v>
      </c>
      <c r="M52" s="252">
        <v>2325386</v>
      </c>
      <c r="N52" s="252">
        <v>3492</v>
      </c>
      <c r="O52" s="252">
        <v>1616495</v>
      </c>
      <c r="P52" s="101"/>
      <c r="Q52" s="101"/>
      <c r="R52" s="33"/>
      <c r="S52" s="33"/>
      <c r="T52" s="33"/>
      <c r="U52" s="33"/>
    </row>
    <row r="53" spans="1:21" ht="15.75" customHeight="1">
      <c r="A53" s="306" t="s">
        <v>375</v>
      </c>
      <c r="B53" s="305"/>
      <c r="C53" s="252">
        <f>SUM(D53:F53)</f>
        <v>143820</v>
      </c>
      <c r="D53" s="252">
        <v>18601</v>
      </c>
      <c r="E53" s="252">
        <v>19260</v>
      </c>
      <c r="F53" s="252">
        <v>105959</v>
      </c>
      <c r="G53" s="252">
        <f>SUM(H53:I53)</f>
        <v>26099</v>
      </c>
      <c r="H53" s="252" t="s">
        <v>383</v>
      </c>
      <c r="I53" s="252">
        <v>26099</v>
      </c>
      <c r="J53" s="252">
        <f>SUM(K53:L53)</f>
        <v>1108</v>
      </c>
      <c r="K53" s="252">
        <v>697</v>
      </c>
      <c r="L53" s="252">
        <v>411</v>
      </c>
      <c r="M53" s="252">
        <v>2225641</v>
      </c>
      <c r="N53" s="252">
        <v>3561</v>
      </c>
      <c r="O53" s="252">
        <v>1674933</v>
      </c>
      <c r="P53" s="101"/>
      <c r="Q53" s="101"/>
      <c r="R53" s="33"/>
      <c r="S53" s="33"/>
      <c r="T53" s="33"/>
      <c r="U53" s="33"/>
    </row>
    <row r="54" spans="1:21" ht="15.75" customHeight="1">
      <c r="A54" s="306" t="s">
        <v>376</v>
      </c>
      <c r="B54" s="305"/>
      <c r="C54" s="252">
        <f>SUM(D54:F54)</f>
        <v>148251</v>
      </c>
      <c r="D54" s="252">
        <v>16446</v>
      </c>
      <c r="E54" s="252">
        <v>29312</v>
      </c>
      <c r="F54" s="252">
        <v>102493</v>
      </c>
      <c r="G54" s="252">
        <f>SUM(H54:I54)</f>
        <v>20392</v>
      </c>
      <c r="H54" s="252" t="s">
        <v>384</v>
      </c>
      <c r="I54" s="252">
        <v>20392</v>
      </c>
      <c r="J54" s="252">
        <f>SUM(K54:L54)</f>
        <v>1177</v>
      </c>
      <c r="K54" s="252">
        <v>844</v>
      </c>
      <c r="L54" s="252">
        <v>333</v>
      </c>
      <c r="M54" s="252">
        <v>2319075</v>
      </c>
      <c r="N54" s="252">
        <v>3436</v>
      </c>
      <c r="O54" s="252">
        <v>1534442</v>
      </c>
      <c r="P54" s="101"/>
      <c r="Q54" s="101"/>
      <c r="R54" s="33"/>
      <c r="S54" s="33"/>
      <c r="T54" s="33"/>
      <c r="U54" s="33"/>
    </row>
    <row r="55" spans="1:21" ht="15.75" customHeight="1">
      <c r="A55" s="306" t="s">
        <v>377</v>
      </c>
      <c r="B55" s="305"/>
      <c r="C55" s="252">
        <f>SUM(D55:F55)</f>
        <v>111549</v>
      </c>
      <c r="D55" s="252">
        <v>12034</v>
      </c>
      <c r="E55" s="252">
        <v>10519</v>
      </c>
      <c r="F55" s="252">
        <v>88996</v>
      </c>
      <c r="G55" s="252">
        <f>SUM(H55:I55)</f>
        <v>22674</v>
      </c>
      <c r="H55" s="252">
        <v>86</v>
      </c>
      <c r="I55" s="252">
        <v>22588</v>
      </c>
      <c r="J55" s="252">
        <f>SUM(K55:L55)</f>
        <v>1217</v>
      </c>
      <c r="K55" s="252">
        <v>782</v>
      </c>
      <c r="L55" s="252">
        <v>435</v>
      </c>
      <c r="M55" s="252">
        <v>2297859</v>
      </c>
      <c r="N55" s="252">
        <v>3131</v>
      </c>
      <c r="O55" s="252">
        <v>1376135</v>
      </c>
      <c r="P55" s="101"/>
      <c r="Q55" s="101"/>
      <c r="R55" s="33"/>
      <c r="S55" s="33"/>
      <c r="T55" s="33"/>
      <c r="U55" s="33"/>
    </row>
    <row r="56" spans="1:21" ht="15.75" customHeight="1">
      <c r="A56" s="304"/>
      <c r="B56" s="305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101"/>
      <c r="Q56" s="101"/>
      <c r="R56" s="33"/>
      <c r="S56" s="33"/>
      <c r="T56" s="33"/>
      <c r="U56" s="33"/>
    </row>
    <row r="57" spans="1:21" ht="15.75" customHeight="1">
      <c r="A57" s="306" t="s">
        <v>378</v>
      </c>
      <c r="B57" s="305"/>
      <c r="C57" s="252">
        <f>SUM(D57:F57)</f>
        <v>114188</v>
      </c>
      <c r="D57" s="252">
        <v>15665</v>
      </c>
      <c r="E57" s="252">
        <v>9499</v>
      </c>
      <c r="F57" s="252">
        <v>89024</v>
      </c>
      <c r="G57" s="252">
        <f>SUM(H57:I57)</f>
        <v>37770</v>
      </c>
      <c r="H57" s="252" t="s">
        <v>385</v>
      </c>
      <c r="I57" s="252">
        <v>37770</v>
      </c>
      <c r="J57" s="252">
        <f>SUM(K57:L57)</f>
        <v>1051</v>
      </c>
      <c r="K57" s="252">
        <v>701</v>
      </c>
      <c r="L57" s="252">
        <v>350</v>
      </c>
      <c r="M57" s="252">
        <v>2314480</v>
      </c>
      <c r="N57" s="252">
        <v>3268</v>
      </c>
      <c r="O57" s="252">
        <v>1525180</v>
      </c>
      <c r="P57" s="101"/>
      <c r="Q57" s="101"/>
      <c r="R57" s="33"/>
      <c r="S57" s="33"/>
      <c r="T57" s="33"/>
      <c r="U57" s="33"/>
    </row>
    <row r="58" spans="1:21" ht="15.75" customHeight="1">
      <c r="A58" s="306" t="s">
        <v>379</v>
      </c>
      <c r="B58" s="305"/>
      <c r="C58" s="252">
        <f>SUM(D58:F58)</f>
        <v>131420</v>
      </c>
      <c r="D58" s="252">
        <v>17662</v>
      </c>
      <c r="E58" s="252">
        <v>13878</v>
      </c>
      <c r="F58" s="252">
        <v>99880</v>
      </c>
      <c r="G58" s="252">
        <f>SUM(H58:I58)</f>
        <v>41734</v>
      </c>
      <c r="H58" s="252">
        <v>300</v>
      </c>
      <c r="I58" s="252">
        <v>41434</v>
      </c>
      <c r="J58" s="252">
        <f>SUM(K58:L58)</f>
        <v>1108</v>
      </c>
      <c r="K58" s="252">
        <v>800</v>
      </c>
      <c r="L58" s="252">
        <v>308</v>
      </c>
      <c r="M58" s="252">
        <v>2444392</v>
      </c>
      <c r="N58" s="252">
        <v>3596</v>
      </c>
      <c r="O58" s="252">
        <v>1667502</v>
      </c>
      <c r="P58" s="101"/>
      <c r="Q58" s="101"/>
      <c r="R58" s="33"/>
      <c r="S58" s="33"/>
      <c r="T58" s="33"/>
      <c r="U58" s="33"/>
    </row>
    <row r="59" spans="1:21" ht="15.75" customHeight="1">
      <c r="A59" s="306" t="s">
        <v>380</v>
      </c>
      <c r="B59" s="305"/>
      <c r="C59" s="252">
        <f>SUM(D59:F59)</f>
        <v>121261</v>
      </c>
      <c r="D59" s="252">
        <v>16374</v>
      </c>
      <c r="E59" s="252">
        <v>14419</v>
      </c>
      <c r="F59" s="252">
        <v>90468</v>
      </c>
      <c r="G59" s="252">
        <f>SUM(H59:I59)</f>
        <v>34391</v>
      </c>
      <c r="H59" s="252">
        <v>158</v>
      </c>
      <c r="I59" s="252">
        <v>34233</v>
      </c>
      <c r="J59" s="252">
        <f>SUM(K59:L59)</f>
        <v>915</v>
      </c>
      <c r="K59" s="252">
        <v>697</v>
      </c>
      <c r="L59" s="252">
        <v>218</v>
      </c>
      <c r="M59" s="252">
        <v>2225419</v>
      </c>
      <c r="N59" s="252">
        <v>3554</v>
      </c>
      <c r="O59" s="252">
        <v>1584243</v>
      </c>
      <c r="P59" s="101"/>
      <c r="Q59" s="101"/>
      <c r="R59" s="33"/>
      <c r="S59" s="33"/>
      <c r="T59" s="33"/>
      <c r="U59" s="33"/>
    </row>
    <row r="60" spans="1:21" ht="15.75" customHeight="1">
      <c r="A60" s="306" t="s">
        <v>367</v>
      </c>
      <c r="B60" s="305"/>
      <c r="C60" s="252">
        <f>SUM(D60:F60)</f>
        <v>104163</v>
      </c>
      <c r="D60" s="252">
        <v>15366</v>
      </c>
      <c r="E60" s="252">
        <v>15632</v>
      </c>
      <c r="F60" s="252">
        <v>73165</v>
      </c>
      <c r="G60" s="252">
        <f>SUM(H60:I60)</f>
        <v>34215</v>
      </c>
      <c r="H60" s="252">
        <v>444</v>
      </c>
      <c r="I60" s="252">
        <v>33771</v>
      </c>
      <c r="J60" s="252">
        <f>SUM(K60:L60)</f>
        <v>974</v>
      </c>
      <c r="K60" s="252">
        <v>794</v>
      </c>
      <c r="L60" s="252">
        <v>180</v>
      </c>
      <c r="M60" s="252">
        <v>2384307</v>
      </c>
      <c r="N60" s="252">
        <v>3880</v>
      </c>
      <c r="O60" s="252">
        <v>1480982</v>
      </c>
      <c r="P60" s="101"/>
      <c r="Q60" s="101"/>
      <c r="R60" s="33"/>
      <c r="S60" s="33"/>
      <c r="T60" s="33"/>
      <c r="U60" s="33"/>
    </row>
    <row r="61" spans="1:21" ht="15.75" customHeight="1">
      <c r="A61" s="92"/>
      <c r="B61" s="93"/>
      <c r="C61" s="525"/>
      <c r="D61" s="525"/>
      <c r="E61" s="525"/>
      <c r="F61" s="525"/>
      <c r="G61" s="525"/>
      <c r="H61" s="525"/>
      <c r="I61" s="525"/>
      <c r="J61" s="525"/>
      <c r="K61" s="525"/>
      <c r="L61" s="525"/>
      <c r="M61" s="525"/>
      <c r="N61" s="525"/>
      <c r="O61" s="525"/>
      <c r="P61" s="101"/>
      <c r="Q61" s="101"/>
      <c r="R61" s="33"/>
      <c r="S61" s="33"/>
      <c r="T61" s="33"/>
      <c r="U61" s="33"/>
    </row>
    <row r="62" spans="1:21" ht="15.75" customHeight="1">
      <c r="A62" s="307" t="s">
        <v>350</v>
      </c>
      <c r="B62" s="308"/>
      <c r="C62" s="525">
        <f>AVERAGE(C47:C50,C52:C55,C57:C60)</f>
        <v>119783.91666666667</v>
      </c>
      <c r="D62" s="525">
        <f>AVERAGE(D47:D50,D52:D55,D57:D60)</f>
        <v>16540.833333333332</v>
      </c>
      <c r="E62" s="525">
        <f>AVERAGE(E47:E50,E52:E55,E57:E60)</f>
        <v>17117.916666666668</v>
      </c>
      <c r="F62" s="525">
        <v>86125</v>
      </c>
      <c r="G62" s="525">
        <v>30357</v>
      </c>
      <c r="H62" s="525">
        <v>141</v>
      </c>
      <c r="I62" s="525">
        <f>AVERAGE(I47:I50,I52:I55,I57:I60)</f>
        <v>30215.75</v>
      </c>
      <c r="J62" s="525">
        <f>AVERAGE(J47:J50,J52:J55,J57:J60)</f>
        <v>1033.0833333333333</v>
      </c>
      <c r="K62" s="525">
        <f>AVERAGE(K47:K50,K52:K55,K57:K60)</f>
        <v>694.5833333333334</v>
      </c>
      <c r="L62" s="525">
        <v>339</v>
      </c>
      <c r="M62" s="525">
        <f>AVERAGE(M47:M50,M52:M55,M57:M60)</f>
        <v>2273508.3333333335</v>
      </c>
      <c r="N62" s="525">
        <f>AVERAGE(N47:N50,N52:N55,N57:N60)</f>
        <v>3410.0833333333335</v>
      </c>
      <c r="O62" s="525">
        <f>AVERAGE(O47:O50,O52:O55,O57:O60)</f>
        <v>1557979.4166666667</v>
      </c>
      <c r="P62" s="101"/>
      <c r="Q62" s="101"/>
      <c r="R62" s="33"/>
      <c r="S62" s="33"/>
      <c r="T62" s="33"/>
      <c r="U62" s="33"/>
    </row>
    <row r="63" spans="1:21" ht="14.25">
      <c r="A63" s="96"/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101"/>
      <c r="Q63" s="101"/>
      <c r="R63" s="33"/>
      <c r="S63" s="33"/>
      <c r="T63" s="33"/>
      <c r="U63" s="33"/>
    </row>
    <row r="64" spans="1:21" ht="14.25">
      <c r="A64" s="33"/>
      <c r="B64" s="33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33"/>
      <c r="Q64" s="33"/>
      <c r="R64" s="33"/>
      <c r="S64" s="33"/>
      <c r="T64" s="33"/>
      <c r="U64" s="33"/>
    </row>
  </sheetData>
  <sheetProtection/>
  <mergeCells count="73">
    <mergeCell ref="A4:M4"/>
    <mergeCell ref="A36:O36"/>
    <mergeCell ref="A26:B26"/>
    <mergeCell ref="A20:B20"/>
    <mergeCell ref="A21:B21"/>
    <mergeCell ref="A22:B22"/>
    <mergeCell ref="A23:B23"/>
    <mergeCell ref="A24:B24"/>
    <mergeCell ref="A25:B25"/>
    <mergeCell ref="A28:B28"/>
    <mergeCell ref="A30:B30"/>
    <mergeCell ref="A38:B41"/>
    <mergeCell ref="A44:B44"/>
    <mergeCell ref="A43:B43"/>
    <mergeCell ref="I8:I9"/>
    <mergeCell ref="A11:B11"/>
    <mergeCell ref="F6:I7"/>
    <mergeCell ref="A27:B27"/>
    <mergeCell ref="A19:B19"/>
    <mergeCell ref="K6:M7"/>
    <mergeCell ref="K8:K9"/>
    <mergeCell ref="L8:L9"/>
    <mergeCell ref="M8:M9"/>
    <mergeCell ref="G8:G9"/>
    <mergeCell ref="H8:H9"/>
    <mergeCell ref="A14:B14"/>
    <mergeCell ref="J6:J9"/>
    <mergeCell ref="K40:K41"/>
    <mergeCell ref="L40:L41"/>
    <mergeCell ref="M38:M41"/>
    <mergeCell ref="C38:F39"/>
    <mergeCell ref="C40:C41"/>
    <mergeCell ref="D40:D41"/>
    <mergeCell ref="G38:I39"/>
    <mergeCell ref="G40:G41"/>
    <mergeCell ref="H40:H41"/>
    <mergeCell ref="I40:I41"/>
    <mergeCell ref="O38:O41"/>
    <mergeCell ref="N38:N41"/>
    <mergeCell ref="A51:B51"/>
    <mergeCell ref="A50:B50"/>
    <mergeCell ref="A6:B9"/>
    <mergeCell ref="A15:B15"/>
    <mergeCell ref="A16:B16"/>
    <mergeCell ref="A12:B12"/>
    <mergeCell ref="A13:B13"/>
    <mergeCell ref="A49:B49"/>
    <mergeCell ref="A59:B59"/>
    <mergeCell ref="C6:C9"/>
    <mergeCell ref="D6:D9"/>
    <mergeCell ref="E6:E9"/>
    <mergeCell ref="F8:F9"/>
    <mergeCell ref="J38:L39"/>
    <mergeCell ref="A17:B17"/>
    <mergeCell ref="A18:B18"/>
    <mergeCell ref="A54:B54"/>
    <mergeCell ref="J40:J41"/>
    <mergeCell ref="A52:B52"/>
    <mergeCell ref="E40:E41"/>
    <mergeCell ref="A45:B45"/>
    <mergeCell ref="A46:B46"/>
    <mergeCell ref="A47:B47"/>
    <mergeCell ref="A48:B48"/>
    <mergeCell ref="A62:B62"/>
    <mergeCell ref="A55:B55"/>
    <mergeCell ref="A56:B56"/>
    <mergeCell ref="A57:B57"/>
    <mergeCell ref="A58:B58"/>
    <mergeCell ref="Q38:Q41"/>
    <mergeCell ref="F40:F41"/>
    <mergeCell ref="P40:P41"/>
    <mergeCell ref="A60:B60"/>
    <mergeCell ref="A53:B53"/>
  </mergeCells>
  <printOptions horizontalCentered="1"/>
  <pageMargins left="0.5905511811023623" right="0.5905511811023623" top="0.5905511811023623" bottom="0.3937007874015748" header="0" footer="0"/>
  <pageSetup fitToHeight="1" fitToWidth="1" horizontalDpi="200" verticalDpi="200" orientation="landscape" paperSize="8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3"/>
  <sheetViews>
    <sheetView zoomScale="75" zoomScaleNormal="75" zoomScalePageLayoutView="0" workbookViewId="0" topLeftCell="A1">
      <selection activeCell="A13" sqref="B13"/>
    </sheetView>
  </sheetViews>
  <sheetFormatPr defaultColWidth="10.59765625" defaultRowHeight="22.5" customHeight="1"/>
  <cols>
    <col min="1" max="1" width="30.69921875" style="9" customWidth="1"/>
    <col min="2" max="2" width="11.69921875" style="9" customWidth="1"/>
    <col min="3" max="3" width="5.69921875" style="9" customWidth="1"/>
    <col min="4" max="4" width="8.5" style="9" customWidth="1"/>
    <col min="5" max="5" width="6" style="9" customWidth="1"/>
    <col min="6" max="6" width="7.19921875" style="9" customWidth="1"/>
    <col min="7" max="7" width="11" style="9" customWidth="1"/>
    <col min="8" max="8" width="12.5" style="9" customWidth="1"/>
    <col min="9" max="9" width="4.19921875" style="9" customWidth="1"/>
    <col min="10" max="10" width="8.5" style="9" customWidth="1"/>
    <col min="11" max="11" width="7.69921875" style="9" customWidth="1"/>
    <col min="12" max="12" width="4" style="9" customWidth="1"/>
    <col min="13" max="13" width="10.69921875" style="9" customWidth="1"/>
    <col min="14" max="14" width="5.8984375" style="9" customWidth="1"/>
    <col min="15" max="15" width="14.09765625" style="9" customWidth="1"/>
    <col min="16" max="16" width="3.19921875" style="9" customWidth="1"/>
    <col min="17" max="17" width="13.5" style="9" customWidth="1"/>
    <col min="18" max="18" width="10.59765625" style="9" customWidth="1"/>
    <col min="19" max="19" width="10.69921875" style="9" customWidth="1"/>
    <col min="20" max="20" width="10.59765625" style="9" customWidth="1"/>
    <col min="21" max="21" width="6.19921875" style="9" customWidth="1"/>
    <col min="22" max="23" width="10.59765625" style="9" customWidth="1"/>
    <col min="24" max="24" width="16.3984375" style="9" customWidth="1"/>
    <col min="25" max="25" width="10.59765625" style="9" customWidth="1"/>
    <col min="26" max="26" width="14" style="9" customWidth="1"/>
    <col min="27" max="27" width="11.5" style="9" customWidth="1"/>
    <col min="28" max="16384" width="10.59765625" style="9" customWidth="1"/>
  </cols>
  <sheetData>
    <row r="1" spans="1:28" s="8" customFormat="1" ht="22.5" customHeight="1">
      <c r="A1" s="149" t="s">
        <v>387</v>
      </c>
      <c r="B1" s="77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50" t="s">
        <v>388</v>
      </c>
      <c r="AB1" s="119"/>
    </row>
    <row r="2" spans="1:28" s="8" customFormat="1" ht="22.5" customHeight="1">
      <c r="A2" s="149"/>
      <c r="B2" s="77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50"/>
      <c r="AB2" s="119"/>
    </row>
    <row r="3" spans="1:28" ht="22.5" customHeight="1">
      <c r="A3" s="550" t="s">
        <v>492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550"/>
      <c r="S3" s="550"/>
      <c r="T3" s="550"/>
      <c r="U3" s="550"/>
      <c r="V3" s="550"/>
      <c r="W3" s="550"/>
      <c r="X3" s="550"/>
      <c r="Y3" s="550"/>
      <c r="Z3" s="550"/>
      <c r="AA3" s="550"/>
      <c r="AB3" s="120"/>
    </row>
    <row r="4" spans="1:28" ht="22.5" customHeight="1">
      <c r="A4" s="392" t="s">
        <v>295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  <c r="AB4" s="120"/>
    </row>
    <row r="5" spans="1:28" ht="22.5" customHeight="1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120"/>
    </row>
    <row r="6" spans="1:28" ht="22.5" customHeight="1">
      <c r="A6" s="399" t="s">
        <v>302</v>
      </c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121"/>
      <c r="O6" s="121"/>
      <c r="P6" s="121"/>
      <c r="Q6" s="121"/>
      <c r="R6" s="120"/>
      <c r="S6" s="120"/>
      <c r="T6" s="120"/>
      <c r="U6" s="120"/>
      <c r="V6" s="120"/>
      <c r="W6" s="120"/>
      <c r="X6" s="120"/>
      <c r="Y6" s="120"/>
      <c r="Z6" s="120"/>
      <c r="AA6" s="121"/>
      <c r="AB6" s="121"/>
    </row>
    <row r="7" spans="1:28" ht="22.5" customHeight="1" thickBot="1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1"/>
      <c r="O7" s="556" t="s">
        <v>495</v>
      </c>
      <c r="P7" s="556"/>
      <c r="Q7" s="556"/>
      <c r="R7" s="556"/>
      <c r="S7" s="556"/>
      <c r="T7" s="556"/>
      <c r="U7" s="556"/>
      <c r="V7" s="556"/>
      <c r="W7" s="556"/>
      <c r="X7" s="556"/>
      <c r="Y7" s="556"/>
      <c r="Z7" s="556"/>
      <c r="AA7" s="556"/>
      <c r="AB7" s="121"/>
    </row>
    <row r="8" spans="1:28" ht="22.5" customHeight="1" thickBot="1">
      <c r="A8" s="394" t="s">
        <v>25</v>
      </c>
      <c r="B8" s="373" t="s">
        <v>127</v>
      </c>
      <c r="C8" s="373"/>
      <c r="D8" s="373"/>
      <c r="E8" s="373"/>
      <c r="F8" s="373" t="s">
        <v>105</v>
      </c>
      <c r="G8" s="373"/>
      <c r="H8" s="373"/>
      <c r="I8" s="373"/>
      <c r="J8" s="373" t="s">
        <v>128</v>
      </c>
      <c r="K8" s="373"/>
      <c r="L8" s="373"/>
      <c r="M8" s="374"/>
      <c r="N8" s="121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1"/>
    </row>
    <row r="9" spans="1:28" ht="31.5" customHeight="1">
      <c r="A9" s="395"/>
      <c r="B9" s="561" t="s">
        <v>502</v>
      </c>
      <c r="C9" s="393"/>
      <c r="D9" s="393" t="s">
        <v>104</v>
      </c>
      <c r="E9" s="393"/>
      <c r="F9" s="561" t="s">
        <v>500</v>
      </c>
      <c r="G9" s="393"/>
      <c r="H9" s="393" t="s">
        <v>104</v>
      </c>
      <c r="I9" s="393"/>
      <c r="J9" s="561" t="s">
        <v>501</v>
      </c>
      <c r="K9" s="393"/>
      <c r="L9" s="393" t="s">
        <v>104</v>
      </c>
      <c r="M9" s="400"/>
      <c r="N9" s="121"/>
      <c r="O9" s="364" t="s">
        <v>386</v>
      </c>
      <c r="P9" s="365"/>
      <c r="Q9" s="124" t="s">
        <v>127</v>
      </c>
      <c r="R9" s="124" t="s">
        <v>136</v>
      </c>
      <c r="S9" s="124" t="s">
        <v>286</v>
      </c>
      <c r="T9" s="124" t="s">
        <v>136</v>
      </c>
      <c r="U9" s="376" t="s">
        <v>287</v>
      </c>
      <c r="V9" s="376"/>
      <c r="W9" s="124" t="s">
        <v>136</v>
      </c>
      <c r="X9" s="124" t="s">
        <v>288</v>
      </c>
      <c r="Y9" s="124" t="s">
        <v>136</v>
      </c>
      <c r="Z9" s="124" t="s">
        <v>289</v>
      </c>
      <c r="AA9" s="151" t="s">
        <v>137</v>
      </c>
      <c r="AB9" s="121"/>
    </row>
    <row r="10" spans="1:28" ht="22.5" customHeight="1">
      <c r="A10" s="125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1"/>
      <c r="O10" s="126"/>
      <c r="P10" s="127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1"/>
    </row>
    <row r="11" spans="1:28" ht="22.5" customHeight="1">
      <c r="A11" s="14" t="s">
        <v>493</v>
      </c>
      <c r="B11" s="398">
        <f>SUM(B13:C33)</f>
        <v>15099</v>
      </c>
      <c r="C11" s="388"/>
      <c r="D11" s="387">
        <f>SUM(D13:E33)</f>
        <v>99.99999999999997</v>
      </c>
      <c r="E11" s="387"/>
      <c r="F11" s="388">
        <v>127578</v>
      </c>
      <c r="G11" s="388"/>
      <c r="H11" s="387">
        <f>SUM(H13:I33)</f>
        <v>100.00000000000001</v>
      </c>
      <c r="I11" s="387"/>
      <c r="J11" s="388">
        <v>127957455</v>
      </c>
      <c r="K11" s="388"/>
      <c r="L11" s="387">
        <v>100</v>
      </c>
      <c r="M11" s="387"/>
      <c r="N11" s="121"/>
      <c r="O11" s="384" t="s">
        <v>494</v>
      </c>
      <c r="P11" s="385"/>
      <c r="Q11" s="551">
        <f>SUM(Q13,Q15)</f>
        <v>15099</v>
      </c>
      <c r="R11" s="555">
        <f>SUM(R13,R15)</f>
        <v>99.99999999999999</v>
      </c>
      <c r="S11" s="551">
        <f>SUM(S13,S15)</f>
        <v>127578</v>
      </c>
      <c r="T11" s="555">
        <f>SUM(T13,T15)</f>
        <v>100</v>
      </c>
      <c r="U11" s="552">
        <v>127957455</v>
      </c>
      <c r="V11" s="553"/>
      <c r="W11" s="555">
        <f>SUM(W13,W15)</f>
        <v>100</v>
      </c>
      <c r="X11" s="551">
        <f>SUM(X13,X15)</f>
        <v>128444255</v>
      </c>
      <c r="Y11" s="555">
        <f>SUM(Y13,Y15)</f>
        <v>100</v>
      </c>
      <c r="Z11" s="551">
        <f>SUM(Z13,Z15)</f>
        <v>54781703</v>
      </c>
      <c r="AA11" s="555">
        <v>42.8</v>
      </c>
      <c r="AB11" s="121"/>
    </row>
    <row r="12" spans="1:28" ht="22.5" customHeight="1">
      <c r="A12" s="128"/>
      <c r="B12" s="389"/>
      <c r="C12" s="370"/>
      <c r="D12" s="370"/>
      <c r="E12" s="370"/>
      <c r="F12" s="370"/>
      <c r="G12" s="370"/>
      <c r="H12" s="370"/>
      <c r="I12" s="370"/>
      <c r="J12" s="370"/>
      <c r="K12" s="370"/>
      <c r="L12" s="382"/>
      <c r="M12" s="382"/>
      <c r="N12" s="120"/>
      <c r="O12" s="377"/>
      <c r="P12" s="378"/>
      <c r="Q12" s="120"/>
      <c r="R12" s="129"/>
      <c r="S12" s="120"/>
      <c r="T12" s="129"/>
      <c r="U12" s="366"/>
      <c r="V12" s="367"/>
      <c r="W12" s="129"/>
      <c r="X12" s="120"/>
      <c r="Y12" s="129"/>
      <c r="Z12" s="120"/>
      <c r="AA12" s="129"/>
      <c r="AB12" s="121"/>
    </row>
    <row r="13" spans="1:28" ht="22.5" customHeight="1">
      <c r="A13" s="128" t="s">
        <v>39</v>
      </c>
      <c r="B13" s="389">
        <v>1059</v>
      </c>
      <c r="C13" s="370"/>
      <c r="D13" s="382">
        <v>7</v>
      </c>
      <c r="E13" s="382"/>
      <c r="F13" s="370">
        <v>9999</v>
      </c>
      <c r="G13" s="370"/>
      <c r="H13" s="382">
        <v>7.8</v>
      </c>
      <c r="I13" s="382"/>
      <c r="J13" s="370">
        <v>10256990</v>
      </c>
      <c r="K13" s="370"/>
      <c r="L13" s="382">
        <v>8</v>
      </c>
      <c r="M13" s="382"/>
      <c r="N13" s="120"/>
      <c r="O13" s="558" t="s">
        <v>496</v>
      </c>
      <c r="P13" s="383"/>
      <c r="Q13" s="120">
        <v>13001</v>
      </c>
      <c r="R13" s="129">
        <v>86.1</v>
      </c>
      <c r="S13" s="120">
        <v>45805</v>
      </c>
      <c r="T13" s="129">
        <v>35.9</v>
      </c>
      <c r="U13" s="370">
        <v>21133514</v>
      </c>
      <c r="V13" s="367"/>
      <c r="W13" s="129">
        <v>16.6</v>
      </c>
      <c r="X13" s="120">
        <v>21133514</v>
      </c>
      <c r="Y13" s="129">
        <v>16.5</v>
      </c>
      <c r="Z13" s="120">
        <v>11788439</v>
      </c>
      <c r="AA13" s="129">
        <v>55.7</v>
      </c>
      <c r="AB13" s="120"/>
    </row>
    <row r="14" spans="1:28" ht="22.5" customHeight="1">
      <c r="A14" s="128" t="s">
        <v>54</v>
      </c>
      <c r="B14" s="389">
        <v>6590</v>
      </c>
      <c r="C14" s="370"/>
      <c r="D14" s="382">
        <v>43.7</v>
      </c>
      <c r="E14" s="382"/>
      <c r="F14" s="370">
        <v>42907</v>
      </c>
      <c r="G14" s="370"/>
      <c r="H14" s="382">
        <v>33.6</v>
      </c>
      <c r="I14" s="382"/>
      <c r="J14" s="370">
        <v>33337758</v>
      </c>
      <c r="K14" s="370"/>
      <c r="L14" s="382">
        <v>26.1</v>
      </c>
      <c r="M14" s="382"/>
      <c r="N14" s="120"/>
      <c r="O14" s="377"/>
      <c r="P14" s="378"/>
      <c r="Q14" s="120"/>
      <c r="R14" s="129"/>
      <c r="S14" s="120"/>
      <c r="T14" s="129"/>
      <c r="U14" s="370"/>
      <c r="V14" s="367"/>
      <c r="W14" s="129"/>
      <c r="X14" s="120"/>
      <c r="Y14" s="129"/>
      <c r="Z14" s="120"/>
      <c r="AA14" s="129"/>
      <c r="AB14" s="120"/>
    </row>
    <row r="15" spans="1:28" ht="22.5" customHeight="1">
      <c r="A15" s="128" t="s">
        <v>55</v>
      </c>
      <c r="B15" s="389">
        <v>396</v>
      </c>
      <c r="C15" s="370"/>
      <c r="D15" s="382">
        <v>2.6</v>
      </c>
      <c r="E15" s="382"/>
      <c r="F15" s="370">
        <v>7329</v>
      </c>
      <c r="G15" s="370"/>
      <c r="H15" s="382">
        <v>5.7</v>
      </c>
      <c r="I15" s="382"/>
      <c r="J15" s="370">
        <v>3200805</v>
      </c>
      <c r="K15" s="370"/>
      <c r="L15" s="382">
        <v>2.5</v>
      </c>
      <c r="M15" s="382"/>
      <c r="N15" s="120"/>
      <c r="O15" s="558" t="s">
        <v>497</v>
      </c>
      <c r="P15" s="383"/>
      <c r="Q15" s="120">
        <v>2098</v>
      </c>
      <c r="R15" s="129">
        <f aca="true" t="shared" si="0" ref="R15:W15">SUM(R17,R19,R21,R23,R25,R27,R29)</f>
        <v>13.899999999999997</v>
      </c>
      <c r="S15" s="120">
        <f t="shared" si="0"/>
        <v>81773</v>
      </c>
      <c r="T15" s="129">
        <f t="shared" si="0"/>
        <v>64.1</v>
      </c>
      <c r="U15" s="370">
        <f t="shared" si="0"/>
        <v>106823941</v>
      </c>
      <c r="V15" s="367">
        <f t="shared" si="0"/>
        <v>0</v>
      </c>
      <c r="W15" s="129">
        <f t="shared" si="0"/>
        <v>83.4</v>
      </c>
      <c r="X15" s="120">
        <v>107310741</v>
      </c>
      <c r="Y15" s="129">
        <f>SUM(Y17,Y19,Y21,Y23,Y25,Y27,Y29)</f>
        <v>83.5</v>
      </c>
      <c r="Z15" s="120">
        <f>SUM(Z17,Z19,Z21,Z23,Z25,Z27,Z29)</f>
        <v>42993264</v>
      </c>
      <c r="AA15" s="129">
        <v>40.2</v>
      </c>
      <c r="AB15" s="120"/>
    </row>
    <row r="16" spans="1:28" ht="22.5" customHeight="1">
      <c r="A16" s="128" t="s">
        <v>56</v>
      </c>
      <c r="B16" s="389">
        <v>756</v>
      </c>
      <c r="C16" s="370"/>
      <c r="D16" s="382">
        <v>5</v>
      </c>
      <c r="E16" s="382"/>
      <c r="F16" s="370">
        <v>4764</v>
      </c>
      <c r="G16" s="370"/>
      <c r="H16" s="382">
        <v>3.7</v>
      </c>
      <c r="I16" s="382"/>
      <c r="J16" s="370">
        <v>4759603</v>
      </c>
      <c r="K16" s="370"/>
      <c r="L16" s="382">
        <v>3.7</v>
      </c>
      <c r="M16" s="382"/>
      <c r="N16" s="120"/>
      <c r="O16" s="377"/>
      <c r="P16" s="378"/>
      <c r="Q16" s="120"/>
      <c r="R16" s="129"/>
      <c r="S16" s="120"/>
      <c r="T16" s="129"/>
      <c r="U16" s="370"/>
      <c r="V16" s="367"/>
      <c r="W16" s="129"/>
      <c r="X16" s="120"/>
      <c r="Y16" s="129"/>
      <c r="Z16" s="120"/>
      <c r="AA16" s="129"/>
      <c r="AB16" s="120"/>
    </row>
    <row r="17" spans="1:28" ht="22.5" customHeight="1">
      <c r="A17" s="128" t="s">
        <v>237</v>
      </c>
      <c r="B17" s="389">
        <v>688</v>
      </c>
      <c r="C17" s="370"/>
      <c r="D17" s="382">
        <v>4.6</v>
      </c>
      <c r="E17" s="382"/>
      <c r="F17" s="370">
        <v>2903</v>
      </c>
      <c r="G17" s="370"/>
      <c r="H17" s="382">
        <v>2.3</v>
      </c>
      <c r="I17" s="382"/>
      <c r="J17" s="370">
        <v>2320907</v>
      </c>
      <c r="K17" s="370"/>
      <c r="L17" s="382">
        <v>1.8</v>
      </c>
      <c r="M17" s="382"/>
      <c r="N17" s="120"/>
      <c r="O17" s="377" t="s">
        <v>129</v>
      </c>
      <c r="P17" s="378"/>
      <c r="Q17" s="120">
        <v>1094</v>
      </c>
      <c r="R17" s="129">
        <v>7.2</v>
      </c>
      <c r="S17" s="120">
        <v>15049</v>
      </c>
      <c r="T17" s="129">
        <v>11.8</v>
      </c>
      <c r="U17" s="370">
        <v>14780553</v>
      </c>
      <c r="V17" s="367"/>
      <c r="W17" s="129">
        <v>11.5</v>
      </c>
      <c r="X17" s="120">
        <v>14780553</v>
      </c>
      <c r="Y17" s="129">
        <v>11.5</v>
      </c>
      <c r="Z17" s="120">
        <v>6732715</v>
      </c>
      <c r="AA17" s="129">
        <v>45.7</v>
      </c>
      <c r="AB17" s="120"/>
    </row>
    <row r="18" spans="1:28" ht="22.5" customHeight="1">
      <c r="A18" s="128" t="s">
        <v>58</v>
      </c>
      <c r="B18" s="389">
        <v>170</v>
      </c>
      <c r="C18" s="370"/>
      <c r="D18" s="382">
        <v>1.1</v>
      </c>
      <c r="E18" s="382"/>
      <c r="F18" s="370">
        <v>1885</v>
      </c>
      <c r="G18" s="370"/>
      <c r="H18" s="382">
        <v>1.5</v>
      </c>
      <c r="I18" s="382"/>
      <c r="J18" s="370">
        <v>2202763</v>
      </c>
      <c r="K18" s="370"/>
      <c r="L18" s="382">
        <v>1.7</v>
      </c>
      <c r="M18" s="382"/>
      <c r="N18" s="120"/>
      <c r="O18" s="377"/>
      <c r="P18" s="378"/>
      <c r="Q18" s="120"/>
      <c r="R18" s="129"/>
      <c r="S18" s="120"/>
      <c r="T18" s="129"/>
      <c r="U18" s="370"/>
      <c r="V18" s="367"/>
      <c r="W18" s="129"/>
      <c r="X18" s="120"/>
      <c r="Y18" s="129"/>
      <c r="Z18" s="120"/>
      <c r="AA18" s="129"/>
      <c r="AB18" s="120"/>
    </row>
    <row r="19" spans="1:28" ht="22.5" customHeight="1">
      <c r="A19" s="128" t="s">
        <v>44</v>
      </c>
      <c r="B19" s="389">
        <v>457</v>
      </c>
      <c r="C19" s="370"/>
      <c r="D19" s="382">
        <v>3</v>
      </c>
      <c r="E19" s="382"/>
      <c r="F19" s="370">
        <v>4431</v>
      </c>
      <c r="G19" s="370"/>
      <c r="H19" s="382">
        <v>3.5</v>
      </c>
      <c r="I19" s="382"/>
      <c r="J19" s="370">
        <v>3596504</v>
      </c>
      <c r="K19" s="370"/>
      <c r="L19" s="382">
        <v>2.8</v>
      </c>
      <c r="M19" s="382"/>
      <c r="N19" s="120"/>
      <c r="O19" s="377" t="s">
        <v>130</v>
      </c>
      <c r="P19" s="378"/>
      <c r="Q19" s="120">
        <v>433</v>
      </c>
      <c r="R19" s="129">
        <v>2.9</v>
      </c>
      <c r="S19" s="120">
        <v>10374</v>
      </c>
      <c r="T19" s="129">
        <v>8.1</v>
      </c>
      <c r="U19" s="370">
        <v>10437136</v>
      </c>
      <c r="V19" s="367"/>
      <c r="W19" s="129">
        <v>8.1</v>
      </c>
      <c r="X19" s="120">
        <v>10437136</v>
      </c>
      <c r="Y19" s="129">
        <v>8.1</v>
      </c>
      <c r="Z19" s="120">
        <v>4644170</v>
      </c>
      <c r="AA19" s="129">
        <v>44.6</v>
      </c>
      <c r="AB19" s="120"/>
    </row>
    <row r="20" spans="1:28" ht="22.5" customHeight="1">
      <c r="A20" s="128" t="s">
        <v>32</v>
      </c>
      <c r="B20" s="389">
        <v>29</v>
      </c>
      <c r="C20" s="370"/>
      <c r="D20" s="382">
        <v>0.2</v>
      </c>
      <c r="E20" s="382"/>
      <c r="F20" s="370">
        <v>821</v>
      </c>
      <c r="G20" s="370"/>
      <c r="H20" s="382">
        <v>0.6</v>
      </c>
      <c r="I20" s="382"/>
      <c r="J20" s="370">
        <v>2483517</v>
      </c>
      <c r="K20" s="370"/>
      <c r="L20" s="382">
        <v>1.9</v>
      </c>
      <c r="M20" s="382"/>
      <c r="N20" s="120"/>
      <c r="O20" s="377"/>
      <c r="P20" s="378"/>
      <c r="Q20" s="120"/>
      <c r="R20" s="129"/>
      <c r="S20" s="120"/>
      <c r="T20" s="129"/>
      <c r="U20" s="370"/>
      <c r="V20" s="367"/>
      <c r="W20" s="129"/>
      <c r="X20" s="120"/>
      <c r="Y20" s="129"/>
      <c r="Z20" s="120"/>
      <c r="AA20" s="129"/>
      <c r="AB20" s="120"/>
    </row>
    <row r="21" spans="1:28" ht="22.5" customHeight="1">
      <c r="A21" s="128" t="s">
        <v>59</v>
      </c>
      <c r="B21" s="389">
        <v>12</v>
      </c>
      <c r="C21" s="370"/>
      <c r="D21" s="382">
        <v>0.1</v>
      </c>
      <c r="E21" s="382"/>
      <c r="F21" s="370">
        <v>111</v>
      </c>
      <c r="G21" s="370"/>
      <c r="H21" s="382">
        <v>0.1</v>
      </c>
      <c r="I21" s="382"/>
      <c r="J21" s="370">
        <v>421902</v>
      </c>
      <c r="K21" s="370"/>
      <c r="L21" s="382">
        <v>0.3</v>
      </c>
      <c r="M21" s="382"/>
      <c r="N21" s="120"/>
      <c r="O21" s="377" t="s">
        <v>131</v>
      </c>
      <c r="P21" s="378"/>
      <c r="Q21" s="120">
        <v>257</v>
      </c>
      <c r="R21" s="129">
        <v>1.7</v>
      </c>
      <c r="S21" s="120">
        <v>9723</v>
      </c>
      <c r="T21" s="129">
        <v>7.6</v>
      </c>
      <c r="U21" s="370">
        <v>11121891</v>
      </c>
      <c r="V21" s="367"/>
      <c r="W21" s="129">
        <v>8.7</v>
      </c>
      <c r="X21" s="120">
        <v>11126843</v>
      </c>
      <c r="Y21" s="129">
        <v>8.6</v>
      </c>
      <c r="Z21" s="120">
        <v>4337696</v>
      </c>
      <c r="AA21" s="129">
        <f>Z21*100/X21</f>
        <v>38.98406762816731</v>
      </c>
      <c r="AB21" s="120"/>
    </row>
    <row r="22" spans="1:28" ht="22.5" customHeight="1">
      <c r="A22" s="128" t="s">
        <v>47</v>
      </c>
      <c r="B22" s="389">
        <v>15</v>
      </c>
      <c r="C22" s="370"/>
      <c r="D22" s="382">
        <v>0.1</v>
      </c>
      <c r="E22" s="382"/>
      <c r="F22" s="370">
        <v>133</v>
      </c>
      <c r="G22" s="370"/>
      <c r="H22" s="382">
        <v>0.1</v>
      </c>
      <c r="I22" s="382"/>
      <c r="J22" s="370">
        <v>90650</v>
      </c>
      <c r="K22" s="370"/>
      <c r="L22" s="382">
        <v>0.1</v>
      </c>
      <c r="M22" s="382"/>
      <c r="N22" s="120"/>
      <c r="O22" s="377"/>
      <c r="P22" s="378"/>
      <c r="Q22" s="120"/>
      <c r="R22" s="129"/>
      <c r="S22" s="120"/>
      <c r="T22" s="129"/>
      <c r="U22" s="370"/>
      <c r="V22" s="367"/>
      <c r="W22" s="129"/>
      <c r="X22" s="120"/>
      <c r="Y22" s="129"/>
      <c r="Z22" s="120"/>
      <c r="AA22" s="129"/>
      <c r="AB22" s="120"/>
    </row>
    <row r="23" spans="1:28" ht="22.5" customHeight="1">
      <c r="A23" s="560" t="s">
        <v>498</v>
      </c>
      <c r="B23" s="389">
        <v>5</v>
      </c>
      <c r="C23" s="370"/>
      <c r="D23" s="382">
        <v>0</v>
      </c>
      <c r="E23" s="382"/>
      <c r="F23" s="368" t="s">
        <v>297</v>
      </c>
      <c r="G23" s="368"/>
      <c r="H23" s="381" t="s">
        <v>297</v>
      </c>
      <c r="I23" s="381"/>
      <c r="J23" s="368" t="s">
        <v>297</v>
      </c>
      <c r="K23" s="368"/>
      <c r="L23" s="381" t="s">
        <v>297</v>
      </c>
      <c r="M23" s="381"/>
      <c r="N23" s="120"/>
      <c r="O23" s="377" t="s">
        <v>132</v>
      </c>
      <c r="P23" s="378"/>
      <c r="Q23" s="120">
        <v>183</v>
      </c>
      <c r="R23" s="129">
        <v>1.2</v>
      </c>
      <c r="S23" s="120">
        <v>12475</v>
      </c>
      <c r="T23" s="129">
        <v>9.8</v>
      </c>
      <c r="U23" s="370">
        <v>14799936</v>
      </c>
      <c r="V23" s="367"/>
      <c r="W23" s="129">
        <v>11.6</v>
      </c>
      <c r="X23" s="120">
        <v>14858344</v>
      </c>
      <c r="Y23" s="129">
        <v>11.6</v>
      </c>
      <c r="Z23" s="120">
        <v>5381863</v>
      </c>
      <c r="AA23" s="129">
        <v>36.6</v>
      </c>
      <c r="AB23" s="120"/>
    </row>
    <row r="24" spans="1:28" ht="22.5" customHeight="1">
      <c r="A24" s="128" t="s">
        <v>48</v>
      </c>
      <c r="B24" s="389">
        <v>701</v>
      </c>
      <c r="C24" s="370"/>
      <c r="D24" s="382">
        <v>4.7</v>
      </c>
      <c r="E24" s="382"/>
      <c r="F24" s="370">
        <v>6462</v>
      </c>
      <c r="G24" s="370"/>
      <c r="H24" s="382">
        <v>5.1</v>
      </c>
      <c r="I24" s="382"/>
      <c r="J24" s="370">
        <v>6549851</v>
      </c>
      <c r="K24" s="370"/>
      <c r="L24" s="382">
        <v>5.1</v>
      </c>
      <c r="M24" s="382"/>
      <c r="N24" s="120"/>
      <c r="O24" s="377"/>
      <c r="P24" s="378"/>
      <c r="Q24" s="120"/>
      <c r="R24" s="129"/>
      <c r="S24" s="120"/>
      <c r="T24" s="129"/>
      <c r="U24" s="370"/>
      <c r="V24" s="367"/>
      <c r="W24" s="129"/>
      <c r="X24" s="120"/>
      <c r="Y24" s="129"/>
      <c r="Z24" s="120"/>
      <c r="AA24" s="129"/>
      <c r="AB24" s="120"/>
    </row>
    <row r="25" spans="1:28" ht="22.5" customHeight="1">
      <c r="A25" s="128" t="s">
        <v>33</v>
      </c>
      <c r="B25" s="389">
        <v>110</v>
      </c>
      <c r="C25" s="370"/>
      <c r="D25" s="382">
        <v>0.7</v>
      </c>
      <c r="E25" s="382"/>
      <c r="F25" s="370">
        <v>1730</v>
      </c>
      <c r="G25" s="370"/>
      <c r="H25" s="382">
        <v>1.4</v>
      </c>
      <c r="I25" s="382"/>
      <c r="J25" s="370">
        <v>2680471</v>
      </c>
      <c r="K25" s="370"/>
      <c r="L25" s="382">
        <v>2.1</v>
      </c>
      <c r="M25" s="382"/>
      <c r="N25" s="120"/>
      <c r="O25" s="377" t="s">
        <v>133</v>
      </c>
      <c r="P25" s="378"/>
      <c r="Q25" s="120">
        <v>84</v>
      </c>
      <c r="R25" s="129">
        <v>0.5</v>
      </c>
      <c r="S25" s="120">
        <v>11402</v>
      </c>
      <c r="T25" s="129">
        <v>9</v>
      </c>
      <c r="U25" s="370">
        <v>14721906</v>
      </c>
      <c r="V25" s="367"/>
      <c r="W25" s="129">
        <v>11.5</v>
      </c>
      <c r="X25" s="120">
        <v>14773018</v>
      </c>
      <c r="Y25" s="129">
        <v>11.5</v>
      </c>
      <c r="Z25" s="120">
        <v>4886783</v>
      </c>
      <c r="AA25" s="129">
        <v>33.3</v>
      </c>
      <c r="AB25" s="120"/>
    </row>
    <row r="26" spans="1:28" ht="22.5" customHeight="1">
      <c r="A26" s="128" t="s">
        <v>60</v>
      </c>
      <c r="B26" s="389">
        <v>41</v>
      </c>
      <c r="C26" s="370"/>
      <c r="D26" s="382">
        <v>0.3</v>
      </c>
      <c r="E26" s="382"/>
      <c r="F26" s="370">
        <v>287</v>
      </c>
      <c r="G26" s="370"/>
      <c r="H26" s="382">
        <v>0.2</v>
      </c>
      <c r="I26" s="382"/>
      <c r="J26" s="370">
        <v>437070</v>
      </c>
      <c r="K26" s="370"/>
      <c r="L26" s="382">
        <v>0.3</v>
      </c>
      <c r="M26" s="382"/>
      <c r="N26" s="120"/>
      <c r="O26" s="377"/>
      <c r="P26" s="378"/>
      <c r="Q26" s="120"/>
      <c r="R26" s="129"/>
      <c r="S26" s="120"/>
      <c r="T26" s="129"/>
      <c r="U26" s="370"/>
      <c r="V26" s="367"/>
      <c r="W26" s="129"/>
      <c r="X26" s="120"/>
      <c r="Y26" s="129"/>
      <c r="Z26" s="120"/>
      <c r="AA26" s="129"/>
      <c r="AB26" s="120"/>
    </row>
    <row r="27" spans="1:28" ht="22.5" customHeight="1">
      <c r="A27" s="128" t="s">
        <v>61</v>
      </c>
      <c r="B27" s="389">
        <v>862</v>
      </c>
      <c r="C27" s="370"/>
      <c r="D27" s="382">
        <v>5.7</v>
      </c>
      <c r="E27" s="382"/>
      <c r="F27" s="370">
        <v>6005</v>
      </c>
      <c r="G27" s="370"/>
      <c r="H27" s="382">
        <v>4.7</v>
      </c>
      <c r="I27" s="382"/>
      <c r="J27" s="370">
        <v>4972603</v>
      </c>
      <c r="K27" s="370"/>
      <c r="L27" s="382">
        <v>3.9</v>
      </c>
      <c r="M27" s="382"/>
      <c r="N27" s="120"/>
      <c r="O27" s="377" t="s">
        <v>134</v>
      </c>
      <c r="P27" s="378"/>
      <c r="Q27" s="120">
        <v>24</v>
      </c>
      <c r="R27" s="129">
        <v>0.2</v>
      </c>
      <c r="S27" s="120">
        <v>5876</v>
      </c>
      <c r="T27" s="129">
        <v>4.6</v>
      </c>
      <c r="U27" s="370">
        <v>7552021</v>
      </c>
      <c r="V27" s="367"/>
      <c r="W27" s="129">
        <v>5.9</v>
      </c>
      <c r="X27" s="120">
        <v>7580256</v>
      </c>
      <c r="Y27" s="129">
        <v>5.9</v>
      </c>
      <c r="Z27" s="120">
        <v>3009393</v>
      </c>
      <c r="AA27" s="129">
        <f>Z27*100/X27</f>
        <v>39.700413811881816</v>
      </c>
      <c r="AB27" s="120"/>
    </row>
    <row r="28" spans="1:28" ht="22.5" customHeight="1">
      <c r="A28" s="128" t="s">
        <v>50</v>
      </c>
      <c r="B28" s="389">
        <v>1331</v>
      </c>
      <c r="C28" s="370"/>
      <c r="D28" s="382">
        <v>8.8</v>
      </c>
      <c r="E28" s="382"/>
      <c r="F28" s="370">
        <v>20123</v>
      </c>
      <c r="G28" s="370"/>
      <c r="H28" s="382">
        <v>15.8</v>
      </c>
      <c r="I28" s="382"/>
      <c r="J28" s="370">
        <v>34463846</v>
      </c>
      <c r="K28" s="370"/>
      <c r="L28" s="382">
        <v>26.9</v>
      </c>
      <c r="M28" s="382"/>
      <c r="N28" s="120"/>
      <c r="O28" s="377"/>
      <c r="P28" s="378"/>
      <c r="Q28" s="120"/>
      <c r="R28" s="129"/>
      <c r="S28" s="120"/>
      <c r="T28" s="129"/>
      <c r="U28" s="370"/>
      <c r="V28" s="367"/>
      <c r="W28" s="129"/>
      <c r="X28" s="120"/>
      <c r="Y28" s="129"/>
      <c r="Z28" s="120"/>
      <c r="AA28" s="129"/>
      <c r="AB28" s="120"/>
    </row>
    <row r="29" spans="1:28" ht="22.5" customHeight="1">
      <c r="A29" s="128" t="s">
        <v>51</v>
      </c>
      <c r="B29" s="389">
        <v>166</v>
      </c>
      <c r="C29" s="370"/>
      <c r="D29" s="382">
        <v>1.1</v>
      </c>
      <c r="E29" s="382"/>
      <c r="F29" s="370">
        <v>6839</v>
      </c>
      <c r="G29" s="370"/>
      <c r="H29" s="382">
        <v>5.4</v>
      </c>
      <c r="I29" s="382"/>
      <c r="J29" s="370">
        <v>6592009</v>
      </c>
      <c r="K29" s="370"/>
      <c r="L29" s="382">
        <v>5.2</v>
      </c>
      <c r="M29" s="382"/>
      <c r="N29" s="120"/>
      <c r="O29" s="377" t="s">
        <v>135</v>
      </c>
      <c r="P29" s="378"/>
      <c r="Q29" s="131">
        <v>23</v>
      </c>
      <c r="R29" s="132">
        <v>0.2</v>
      </c>
      <c r="S29" s="121">
        <v>16874</v>
      </c>
      <c r="T29" s="132">
        <v>13.2</v>
      </c>
      <c r="U29" s="363">
        <v>33410498</v>
      </c>
      <c r="V29" s="353"/>
      <c r="W29" s="132">
        <v>26.1</v>
      </c>
      <c r="X29" s="120">
        <v>33754591</v>
      </c>
      <c r="Y29" s="132">
        <v>26.3</v>
      </c>
      <c r="Z29" s="121">
        <v>14000644</v>
      </c>
      <c r="AA29" s="132">
        <v>41.5</v>
      </c>
      <c r="AB29" s="120"/>
    </row>
    <row r="30" spans="1:28" ht="22.5" customHeight="1">
      <c r="A30" s="128" t="s">
        <v>62</v>
      </c>
      <c r="B30" s="389">
        <v>169</v>
      </c>
      <c r="C30" s="370"/>
      <c r="D30" s="382">
        <v>1.1</v>
      </c>
      <c r="E30" s="382"/>
      <c r="F30" s="370">
        <v>2596</v>
      </c>
      <c r="G30" s="370"/>
      <c r="H30" s="382">
        <v>2</v>
      </c>
      <c r="I30" s="382"/>
      <c r="J30" s="370">
        <v>3287542</v>
      </c>
      <c r="K30" s="370"/>
      <c r="L30" s="382">
        <v>2.6</v>
      </c>
      <c r="M30" s="382"/>
      <c r="N30" s="120"/>
      <c r="O30" s="361"/>
      <c r="P30" s="379"/>
      <c r="Q30" s="134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20"/>
    </row>
    <row r="31" spans="1:28" ht="22.5" customHeight="1">
      <c r="A31" s="128" t="s">
        <v>53</v>
      </c>
      <c r="B31" s="389">
        <v>14</v>
      </c>
      <c r="C31" s="370"/>
      <c r="D31" s="382">
        <v>0.1</v>
      </c>
      <c r="E31" s="382"/>
      <c r="F31" s="370">
        <v>71</v>
      </c>
      <c r="G31" s="370"/>
      <c r="H31" s="382">
        <v>0.1</v>
      </c>
      <c r="I31" s="382"/>
      <c r="J31" s="370">
        <v>23028</v>
      </c>
      <c r="K31" s="370"/>
      <c r="L31" s="382">
        <v>0</v>
      </c>
      <c r="M31" s="382"/>
      <c r="N31" s="120"/>
      <c r="O31" s="557" t="s">
        <v>456</v>
      </c>
      <c r="P31" s="135"/>
      <c r="Q31" s="136"/>
      <c r="R31" s="136"/>
      <c r="S31" s="136"/>
      <c r="T31" s="120"/>
      <c r="U31" s="120"/>
      <c r="V31" s="120"/>
      <c r="W31" s="120"/>
      <c r="X31" s="120"/>
      <c r="Y31" s="120"/>
      <c r="Z31" s="120"/>
      <c r="AA31" s="120"/>
      <c r="AB31" s="120"/>
    </row>
    <row r="32" spans="1:28" ht="22.5" customHeight="1">
      <c r="A32" s="128" t="s">
        <v>63</v>
      </c>
      <c r="B32" s="390">
        <v>2</v>
      </c>
      <c r="C32" s="368"/>
      <c r="D32" s="381">
        <v>0</v>
      </c>
      <c r="E32" s="381"/>
      <c r="F32" s="381" t="s">
        <v>297</v>
      </c>
      <c r="G32" s="381"/>
      <c r="H32" s="381" t="s">
        <v>297</v>
      </c>
      <c r="I32" s="381"/>
      <c r="J32" s="381" t="s">
        <v>297</v>
      </c>
      <c r="K32" s="381"/>
      <c r="L32" s="381" t="s">
        <v>297</v>
      </c>
      <c r="M32" s="381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</row>
    <row r="33" spans="1:28" ht="22.5" customHeight="1">
      <c r="A33" s="137" t="s">
        <v>64</v>
      </c>
      <c r="B33" s="391">
        <v>1526</v>
      </c>
      <c r="C33" s="361"/>
      <c r="D33" s="380">
        <v>10.1</v>
      </c>
      <c r="E33" s="380"/>
      <c r="F33" s="361">
        <v>8102</v>
      </c>
      <c r="G33" s="361"/>
      <c r="H33" s="386">
        <v>6.4</v>
      </c>
      <c r="I33" s="386"/>
      <c r="J33" s="361">
        <v>6253629</v>
      </c>
      <c r="K33" s="361"/>
      <c r="L33" s="380">
        <v>4.9</v>
      </c>
      <c r="M33" s="380"/>
      <c r="N33" s="120"/>
      <c r="O33" s="370"/>
      <c r="P33" s="37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</row>
    <row r="34" spans="1:28" ht="22.5" customHeight="1">
      <c r="A34" s="122" t="s">
        <v>103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0"/>
      <c r="O34" s="370"/>
      <c r="P34" s="37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</row>
    <row r="35" spans="1:28" ht="22.5" customHeight="1">
      <c r="A35" s="122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</row>
    <row r="36" spans="1:28" ht="22.5" customHeight="1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370"/>
      <c r="P36" s="37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</row>
    <row r="37" spans="1:28" ht="22.5" customHeight="1">
      <c r="A37" s="559" t="s">
        <v>499</v>
      </c>
      <c r="B37" s="559"/>
      <c r="C37" s="559"/>
      <c r="D37" s="559"/>
      <c r="E37" s="559"/>
      <c r="F37" s="559"/>
      <c r="G37" s="559"/>
      <c r="H37" s="559"/>
      <c r="I37" s="559"/>
      <c r="J37" s="559"/>
      <c r="K37" s="559"/>
      <c r="L37" s="559"/>
      <c r="M37" s="559"/>
      <c r="N37" s="559"/>
      <c r="O37" s="559"/>
      <c r="P37" s="559"/>
      <c r="Q37" s="559"/>
      <c r="R37" s="559"/>
      <c r="S37" s="559"/>
      <c r="T37" s="559"/>
      <c r="U37" s="559"/>
      <c r="V37" s="559"/>
      <c r="W37" s="559"/>
      <c r="X37" s="559"/>
      <c r="Y37" s="559"/>
      <c r="Z37" s="559"/>
      <c r="AA37" s="559"/>
      <c r="AB37" s="120"/>
    </row>
    <row r="38" spans="1:28" ht="22.5" customHeight="1" thickBot="1">
      <c r="A38" s="122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0"/>
    </row>
    <row r="39" spans="1:28" ht="22.5" customHeight="1">
      <c r="A39" s="394" t="s">
        <v>25</v>
      </c>
      <c r="B39" s="374" t="s">
        <v>127</v>
      </c>
      <c r="C39" s="396"/>
      <c r="D39" s="396"/>
      <c r="E39" s="396"/>
      <c r="F39" s="396"/>
      <c r="G39" s="397"/>
      <c r="H39" s="562" t="s">
        <v>504</v>
      </c>
      <c r="I39" s="396"/>
      <c r="J39" s="396"/>
      <c r="K39" s="396"/>
      <c r="L39" s="396"/>
      <c r="M39" s="397"/>
      <c r="N39" s="563" t="s">
        <v>285</v>
      </c>
      <c r="O39" s="373"/>
      <c r="P39" s="373"/>
      <c r="Q39" s="373"/>
      <c r="R39" s="373"/>
      <c r="S39" s="373"/>
      <c r="T39" s="373"/>
      <c r="U39" s="373"/>
      <c r="V39" s="563" t="s">
        <v>505</v>
      </c>
      <c r="W39" s="373"/>
      <c r="X39" s="373"/>
      <c r="Y39" s="373"/>
      <c r="Z39" s="373"/>
      <c r="AA39" s="374"/>
      <c r="AB39" s="120"/>
    </row>
    <row r="40" spans="1:28" ht="22.5" customHeight="1">
      <c r="A40" s="395"/>
      <c r="B40" s="139" t="s">
        <v>303</v>
      </c>
      <c r="C40" s="371" t="s">
        <v>389</v>
      </c>
      <c r="D40" s="372"/>
      <c r="E40" s="371" t="s">
        <v>390</v>
      </c>
      <c r="F40" s="372"/>
      <c r="G40" s="139" t="s">
        <v>102</v>
      </c>
      <c r="H40" s="139" t="s">
        <v>303</v>
      </c>
      <c r="I40" s="371" t="s">
        <v>389</v>
      </c>
      <c r="J40" s="372"/>
      <c r="K40" s="371" t="s">
        <v>390</v>
      </c>
      <c r="L40" s="372"/>
      <c r="M40" s="139" t="s">
        <v>102</v>
      </c>
      <c r="N40" s="375" t="s">
        <v>303</v>
      </c>
      <c r="O40" s="375"/>
      <c r="P40" s="371" t="s">
        <v>506</v>
      </c>
      <c r="Q40" s="372"/>
      <c r="R40" s="371" t="s">
        <v>507</v>
      </c>
      <c r="S40" s="372"/>
      <c r="T40" s="375" t="s">
        <v>102</v>
      </c>
      <c r="U40" s="375"/>
      <c r="V40" s="564" t="s">
        <v>508</v>
      </c>
      <c r="W40" s="375"/>
      <c r="X40" s="242" t="s">
        <v>506</v>
      </c>
      <c r="Y40" s="371" t="s">
        <v>509</v>
      </c>
      <c r="Z40" s="372"/>
      <c r="AA40" s="140" t="s">
        <v>102</v>
      </c>
      <c r="AB40" s="121"/>
    </row>
    <row r="41" spans="1:28" ht="22.5" customHeight="1">
      <c r="A41" s="125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1"/>
    </row>
    <row r="42" spans="1:28" ht="22.5" customHeight="1">
      <c r="A42" s="13" t="s">
        <v>503</v>
      </c>
      <c r="B42" s="551">
        <f>SUM(B44:B64)</f>
        <v>14709</v>
      </c>
      <c r="C42" s="552">
        <f>SUM(C44:C64)</f>
        <v>15174</v>
      </c>
      <c r="D42" s="553">
        <f>SUM(D44:D64)</f>
        <v>0</v>
      </c>
      <c r="E42" s="552">
        <f>SUM(E44:E64)</f>
        <v>15099</v>
      </c>
      <c r="F42" s="553">
        <f>SUM(F44:F64)</f>
        <v>0</v>
      </c>
      <c r="G42" s="554">
        <f>E42*100/C42</f>
        <v>99.50573349149862</v>
      </c>
      <c r="H42" s="551">
        <v>126513</v>
      </c>
      <c r="I42" s="552">
        <v>127777</v>
      </c>
      <c r="J42" s="552"/>
      <c r="K42" s="552">
        <v>127578</v>
      </c>
      <c r="L42" s="552"/>
      <c r="M42" s="554">
        <f>K42*100/I42</f>
        <v>99.84425992158214</v>
      </c>
      <c r="N42" s="552">
        <v>103991508</v>
      </c>
      <c r="O42" s="553"/>
      <c r="P42" s="552">
        <v>114102461</v>
      </c>
      <c r="Q42" s="553"/>
      <c r="R42" s="552">
        <v>127957455</v>
      </c>
      <c r="S42" s="553"/>
      <c r="T42" s="565">
        <f>R42*100/P42</f>
        <v>112.14258998322569</v>
      </c>
      <c r="U42" s="565"/>
      <c r="V42" s="552">
        <v>103706315</v>
      </c>
      <c r="W42" s="553"/>
      <c r="X42" s="551">
        <v>114074905</v>
      </c>
      <c r="Y42" s="552">
        <v>128444255</v>
      </c>
      <c r="Z42" s="553"/>
      <c r="AA42" s="555">
        <f>Y42*100/X42</f>
        <v>112.5964163634412</v>
      </c>
      <c r="AB42" s="121"/>
    </row>
    <row r="43" spans="1:28" ht="22.5" customHeight="1">
      <c r="A43" s="128"/>
      <c r="B43" s="120"/>
      <c r="C43" s="363"/>
      <c r="D43" s="353"/>
      <c r="E43" s="370"/>
      <c r="F43" s="367"/>
      <c r="G43" s="74"/>
      <c r="H43" s="120"/>
      <c r="I43" s="120"/>
      <c r="J43" s="120"/>
      <c r="K43" s="120"/>
      <c r="L43" s="120"/>
      <c r="M43" s="141"/>
      <c r="N43" s="120"/>
      <c r="O43" s="120"/>
      <c r="P43" s="120"/>
      <c r="Q43" s="120"/>
      <c r="R43" s="120"/>
      <c r="S43" s="120"/>
      <c r="T43" s="141"/>
      <c r="U43" s="141"/>
      <c r="V43" s="120"/>
      <c r="W43" s="120"/>
      <c r="X43" s="120"/>
      <c r="Y43" s="120"/>
      <c r="Z43" s="120"/>
      <c r="AA43" s="129"/>
      <c r="AB43" s="120"/>
    </row>
    <row r="44" spans="1:28" ht="22.5" customHeight="1">
      <c r="A44" s="128" t="s">
        <v>39</v>
      </c>
      <c r="B44" s="120">
        <v>1046</v>
      </c>
      <c r="C44" s="363">
        <v>1078</v>
      </c>
      <c r="D44" s="353"/>
      <c r="E44" s="370">
        <v>1059</v>
      </c>
      <c r="F44" s="367"/>
      <c r="G44" s="74">
        <f aca="true" t="shared" si="1" ref="G44:G64">E44*100/C44</f>
        <v>98.23747680890538</v>
      </c>
      <c r="H44" s="120">
        <v>9827</v>
      </c>
      <c r="I44" s="363">
        <v>10080</v>
      </c>
      <c r="J44" s="353"/>
      <c r="K44" s="370">
        <v>9999</v>
      </c>
      <c r="L44" s="367"/>
      <c r="M44" s="142">
        <f aca="true" t="shared" si="2" ref="M44:M53">K44*100/I44</f>
        <v>99.19642857142857</v>
      </c>
      <c r="N44" s="363">
        <v>9172131</v>
      </c>
      <c r="O44" s="353"/>
      <c r="P44" s="363">
        <v>10007562</v>
      </c>
      <c r="Q44" s="353"/>
      <c r="R44" s="363">
        <v>10256990</v>
      </c>
      <c r="S44" s="353"/>
      <c r="T44" s="566">
        <f aca="true" t="shared" si="3" ref="T44:T53">R44*100/P44</f>
        <v>102.49239525071141</v>
      </c>
      <c r="U44" s="566"/>
      <c r="V44" s="363">
        <v>9157694</v>
      </c>
      <c r="W44" s="353"/>
      <c r="X44" s="120">
        <v>10037868</v>
      </c>
      <c r="Y44" s="363">
        <v>10297224</v>
      </c>
      <c r="Z44" s="353"/>
      <c r="AA44" s="129">
        <f>Y44*100/X44</f>
        <v>102.58377575795976</v>
      </c>
      <c r="AB44" s="120"/>
    </row>
    <row r="45" spans="1:28" ht="22.5" customHeight="1">
      <c r="A45" s="128" t="s">
        <v>54</v>
      </c>
      <c r="B45" s="120">
        <v>6571</v>
      </c>
      <c r="C45" s="363">
        <v>6606</v>
      </c>
      <c r="D45" s="353"/>
      <c r="E45" s="370">
        <v>6590</v>
      </c>
      <c r="F45" s="367"/>
      <c r="G45" s="74">
        <f t="shared" si="1"/>
        <v>99.75779594308204</v>
      </c>
      <c r="H45" s="120">
        <v>43907</v>
      </c>
      <c r="I45" s="363">
        <v>43259</v>
      </c>
      <c r="J45" s="353"/>
      <c r="K45" s="370">
        <v>42907</v>
      </c>
      <c r="L45" s="367"/>
      <c r="M45" s="142">
        <f t="shared" si="2"/>
        <v>99.18629649321528</v>
      </c>
      <c r="N45" s="363">
        <v>29583771</v>
      </c>
      <c r="O45" s="353"/>
      <c r="P45" s="363">
        <v>30738063</v>
      </c>
      <c r="Q45" s="353"/>
      <c r="R45" s="363">
        <v>33337758</v>
      </c>
      <c r="S45" s="353"/>
      <c r="T45" s="566">
        <f t="shared" si="3"/>
        <v>108.45757587262412</v>
      </c>
      <c r="U45" s="566"/>
      <c r="V45" s="363">
        <v>29507982</v>
      </c>
      <c r="W45" s="353"/>
      <c r="X45" s="120">
        <v>3697686</v>
      </c>
      <c r="Y45" s="363">
        <v>33305732</v>
      </c>
      <c r="Z45" s="353"/>
      <c r="AA45" s="129">
        <v>108.5</v>
      </c>
      <c r="AB45" s="120"/>
    </row>
    <row r="46" spans="1:28" ht="22.5" customHeight="1">
      <c r="A46" s="128" t="s">
        <v>55</v>
      </c>
      <c r="B46" s="120">
        <v>384</v>
      </c>
      <c r="C46" s="363">
        <v>403</v>
      </c>
      <c r="D46" s="353"/>
      <c r="E46" s="370">
        <v>396</v>
      </c>
      <c r="F46" s="367"/>
      <c r="G46" s="74">
        <f t="shared" si="1"/>
        <v>98.26302729528535</v>
      </c>
      <c r="H46" s="120">
        <v>6742</v>
      </c>
      <c r="I46" s="363">
        <v>7286</v>
      </c>
      <c r="J46" s="353"/>
      <c r="K46" s="370">
        <v>7329</v>
      </c>
      <c r="L46" s="367"/>
      <c r="M46" s="142">
        <f t="shared" si="2"/>
        <v>100.59017293439473</v>
      </c>
      <c r="N46" s="363">
        <v>2570520</v>
      </c>
      <c r="O46" s="353"/>
      <c r="P46" s="363">
        <v>2806921</v>
      </c>
      <c r="Q46" s="353"/>
      <c r="R46" s="363">
        <v>3200805</v>
      </c>
      <c r="S46" s="353"/>
      <c r="T46" s="566">
        <f t="shared" si="3"/>
        <v>114.03260013374084</v>
      </c>
      <c r="U46" s="566"/>
      <c r="V46" s="363">
        <v>2551950</v>
      </c>
      <c r="W46" s="353"/>
      <c r="X46" s="120">
        <v>2804522</v>
      </c>
      <c r="Y46" s="363">
        <v>3203085</v>
      </c>
      <c r="Z46" s="353"/>
      <c r="AA46" s="129">
        <f aca="true" t="shared" si="4" ref="AA46:AA53">Y46*100/X46</f>
        <v>114.21144137931526</v>
      </c>
      <c r="AB46" s="120"/>
    </row>
    <row r="47" spans="1:28" ht="22.5" customHeight="1">
      <c r="A47" s="128" t="s">
        <v>56</v>
      </c>
      <c r="B47" s="120">
        <v>760</v>
      </c>
      <c r="C47" s="363">
        <v>769</v>
      </c>
      <c r="D47" s="353"/>
      <c r="E47" s="370">
        <v>756</v>
      </c>
      <c r="F47" s="367"/>
      <c r="G47" s="74">
        <f t="shared" si="1"/>
        <v>98.30949284785436</v>
      </c>
      <c r="H47" s="120">
        <v>4822</v>
      </c>
      <c r="I47" s="363">
        <v>4799</v>
      </c>
      <c r="J47" s="353"/>
      <c r="K47" s="370">
        <v>4764</v>
      </c>
      <c r="L47" s="367"/>
      <c r="M47" s="142">
        <f t="shared" si="2"/>
        <v>99.27068139195666</v>
      </c>
      <c r="N47" s="363">
        <v>3765369</v>
      </c>
      <c r="O47" s="353"/>
      <c r="P47" s="363">
        <v>4154306</v>
      </c>
      <c r="Q47" s="353"/>
      <c r="R47" s="363">
        <v>4759603</v>
      </c>
      <c r="S47" s="353"/>
      <c r="T47" s="566">
        <f t="shared" si="3"/>
        <v>114.57035182290376</v>
      </c>
      <c r="U47" s="566"/>
      <c r="V47" s="363">
        <v>3768767</v>
      </c>
      <c r="W47" s="353"/>
      <c r="X47" s="120">
        <v>4133203</v>
      </c>
      <c r="Y47" s="363">
        <v>4791473</v>
      </c>
      <c r="Z47" s="353"/>
      <c r="AA47" s="129">
        <f t="shared" si="4"/>
        <v>115.92638929179138</v>
      </c>
      <c r="AB47" s="120"/>
    </row>
    <row r="48" spans="1:28" ht="22.5" customHeight="1">
      <c r="A48" s="128" t="s">
        <v>237</v>
      </c>
      <c r="B48" s="120">
        <v>624</v>
      </c>
      <c r="C48" s="363">
        <v>658</v>
      </c>
      <c r="D48" s="353"/>
      <c r="E48" s="370">
        <v>688</v>
      </c>
      <c r="F48" s="367"/>
      <c r="G48" s="74">
        <f t="shared" si="1"/>
        <v>104.55927051671732</v>
      </c>
      <c r="H48" s="120">
        <v>2627</v>
      </c>
      <c r="I48" s="363">
        <v>2726</v>
      </c>
      <c r="J48" s="353"/>
      <c r="K48" s="370">
        <v>2903</v>
      </c>
      <c r="L48" s="367"/>
      <c r="M48" s="142">
        <f t="shared" si="2"/>
        <v>106.49303008070433</v>
      </c>
      <c r="N48" s="363">
        <v>1727021</v>
      </c>
      <c r="O48" s="353"/>
      <c r="P48" s="363">
        <v>1957398</v>
      </c>
      <c r="Q48" s="353"/>
      <c r="R48" s="363">
        <v>2320907</v>
      </c>
      <c r="S48" s="353"/>
      <c r="T48" s="566">
        <f t="shared" si="3"/>
        <v>118.57103154289521</v>
      </c>
      <c r="U48" s="566"/>
      <c r="V48" s="363">
        <v>1726172</v>
      </c>
      <c r="W48" s="353"/>
      <c r="X48" s="120">
        <v>1953371</v>
      </c>
      <c r="Y48" s="363">
        <v>2323121</v>
      </c>
      <c r="Z48" s="353"/>
      <c r="AA48" s="129">
        <f t="shared" si="4"/>
        <v>118.92881587778257</v>
      </c>
      <c r="AB48" s="120"/>
    </row>
    <row r="49" spans="1:28" ht="22.5" customHeight="1">
      <c r="A49" s="128" t="s">
        <v>58</v>
      </c>
      <c r="B49" s="120">
        <v>166</v>
      </c>
      <c r="C49" s="363">
        <v>171</v>
      </c>
      <c r="D49" s="353"/>
      <c r="E49" s="370">
        <v>170</v>
      </c>
      <c r="F49" s="367"/>
      <c r="G49" s="74">
        <f t="shared" si="1"/>
        <v>99.41520467836257</v>
      </c>
      <c r="H49" s="120">
        <v>1823</v>
      </c>
      <c r="I49" s="363">
        <v>1911</v>
      </c>
      <c r="J49" s="353"/>
      <c r="K49" s="370">
        <v>1885</v>
      </c>
      <c r="L49" s="367"/>
      <c r="M49" s="142">
        <f t="shared" si="2"/>
        <v>98.63945578231292</v>
      </c>
      <c r="N49" s="363">
        <v>1874567</v>
      </c>
      <c r="O49" s="353"/>
      <c r="P49" s="363">
        <v>1926647</v>
      </c>
      <c r="Q49" s="353"/>
      <c r="R49" s="363">
        <v>2202763</v>
      </c>
      <c r="S49" s="353"/>
      <c r="T49" s="566">
        <f t="shared" si="3"/>
        <v>114.33142656646496</v>
      </c>
      <c r="U49" s="566"/>
      <c r="V49" s="363">
        <v>1871455</v>
      </c>
      <c r="W49" s="353"/>
      <c r="X49" s="120">
        <v>1913476</v>
      </c>
      <c r="Y49" s="363">
        <v>2194342</v>
      </c>
      <c r="Z49" s="353"/>
      <c r="AA49" s="129">
        <f t="shared" si="4"/>
        <v>114.6783131850099</v>
      </c>
      <c r="AB49" s="120"/>
    </row>
    <row r="50" spans="1:28" ht="22.5" customHeight="1">
      <c r="A50" s="128" t="s">
        <v>44</v>
      </c>
      <c r="B50" s="120">
        <v>420</v>
      </c>
      <c r="C50" s="363">
        <v>457</v>
      </c>
      <c r="D50" s="353"/>
      <c r="E50" s="370">
        <v>457</v>
      </c>
      <c r="F50" s="367"/>
      <c r="G50" s="74">
        <f t="shared" si="1"/>
        <v>100</v>
      </c>
      <c r="H50" s="120">
        <v>4269</v>
      </c>
      <c r="I50" s="363">
        <v>4469</v>
      </c>
      <c r="J50" s="353"/>
      <c r="K50" s="370">
        <v>4431</v>
      </c>
      <c r="L50" s="367"/>
      <c r="M50" s="142">
        <f t="shared" si="2"/>
        <v>99.14969791899753</v>
      </c>
      <c r="N50" s="363">
        <v>2923490</v>
      </c>
      <c r="O50" s="353"/>
      <c r="P50" s="363">
        <v>3208571</v>
      </c>
      <c r="Q50" s="353"/>
      <c r="R50" s="363">
        <v>3596504</v>
      </c>
      <c r="S50" s="353"/>
      <c r="T50" s="566">
        <f t="shared" si="3"/>
        <v>112.0905225410315</v>
      </c>
      <c r="U50" s="566"/>
      <c r="V50" s="363">
        <v>2929256</v>
      </c>
      <c r="W50" s="353"/>
      <c r="X50" s="120">
        <v>3213115</v>
      </c>
      <c r="Y50" s="363">
        <v>3605387</v>
      </c>
      <c r="Z50" s="353"/>
      <c r="AA50" s="129">
        <f t="shared" si="4"/>
        <v>112.2084643718012</v>
      </c>
      <c r="AB50" s="120"/>
    </row>
    <row r="51" spans="1:28" ht="22.5" customHeight="1">
      <c r="A51" s="128" t="s">
        <v>32</v>
      </c>
      <c r="B51" s="120">
        <v>33</v>
      </c>
      <c r="C51" s="363">
        <v>30</v>
      </c>
      <c r="D51" s="353"/>
      <c r="E51" s="370">
        <v>29</v>
      </c>
      <c r="F51" s="367"/>
      <c r="G51" s="74">
        <f t="shared" si="1"/>
        <v>96.66666666666667</v>
      </c>
      <c r="H51" s="120">
        <v>767</v>
      </c>
      <c r="I51" s="363">
        <v>765</v>
      </c>
      <c r="J51" s="353"/>
      <c r="K51" s="370">
        <v>821</v>
      </c>
      <c r="L51" s="367"/>
      <c r="M51" s="142">
        <f t="shared" si="2"/>
        <v>107.3202614379085</v>
      </c>
      <c r="N51" s="363">
        <v>2152667</v>
      </c>
      <c r="O51" s="353"/>
      <c r="P51" s="363">
        <v>2408902</v>
      </c>
      <c r="Q51" s="353"/>
      <c r="R51" s="363">
        <v>2483517</v>
      </c>
      <c r="S51" s="353"/>
      <c r="T51" s="566">
        <f t="shared" si="3"/>
        <v>103.09746930344198</v>
      </c>
      <c r="U51" s="566"/>
      <c r="V51" s="363">
        <v>2151526</v>
      </c>
      <c r="W51" s="353"/>
      <c r="X51" s="120">
        <v>2429690</v>
      </c>
      <c r="Y51" s="363">
        <v>2528921</v>
      </c>
      <c r="Z51" s="353"/>
      <c r="AA51" s="129">
        <f t="shared" si="4"/>
        <v>104.08410126394725</v>
      </c>
      <c r="AB51" s="120"/>
    </row>
    <row r="52" spans="1:28" ht="22.5" customHeight="1">
      <c r="A52" s="128" t="s">
        <v>59</v>
      </c>
      <c r="B52" s="120">
        <v>12</v>
      </c>
      <c r="C52" s="363">
        <v>12</v>
      </c>
      <c r="D52" s="353"/>
      <c r="E52" s="370">
        <v>12</v>
      </c>
      <c r="F52" s="367"/>
      <c r="G52" s="74">
        <f t="shared" si="1"/>
        <v>100</v>
      </c>
      <c r="H52" s="120">
        <v>105</v>
      </c>
      <c r="I52" s="363">
        <v>109</v>
      </c>
      <c r="J52" s="353"/>
      <c r="K52" s="370">
        <v>111</v>
      </c>
      <c r="L52" s="367"/>
      <c r="M52" s="142">
        <f t="shared" si="2"/>
        <v>101.8348623853211</v>
      </c>
      <c r="N52" s="363">
        <v>287786</v>
      </c>
      <c r="O52" s="353"/>
      <c r="P52" s="363">
        <v>405318</v>
      </c>
      <c r="Q52" s="353"/>
      <c r="R52" s="363">
        <v>421902</v>
      </c>
      <c r="S52" s="353"/>
      <c r="T52" s="566">
        <f t="shared" si="3"/>
        <v>104.09160214942341</v>
      </c>
      <c r="U52" s="566"/>
      <c r="V52" s="363">
        <v>287786</v>
      </c>
      <c r="W52" s="353"/>
      <c r="X52" s="120">
        <v>405318</v>
      </c>
      <c r="Y52" s="363">
        <v>421902</v>
      </c>
      <c r="Z52" s="353"/>
      <c r="AA52" s="129">
        <f t="shared" si="4"/>
        <v>104.09160214942341</v>
      </c>
      <c r="AB52" s="120"/>
    </row>
    <row r="53" spans="1:28" ht="22.5" customHeight="1">
      <c r="A53" s="128" t="s">
        <v>47</v>
      </c>
      <c r="B53" s="120">
        <v>17</v>
      </c>
      <c r="C53" s="363">
        <v>14</v>
      </c>
      <c r="D53" s="353"/>
      <c r="E53" s="368">
        <v>15</v>
      </c>
      <c r="F53" s="369"/>
      <c r="G53" s="244">
        <f t="shared" si="1"/>
        <v>107.14285714285714</v>
      </c>
      <c r="H53" s="130">
        <v>202</v>
      </c>
      <c r="I53" s="359">
        <v>116</v>
      </c>
      <c r="J53" s="360"/>
      <c r="K53" s="368">
        <v>133</v>
      </c>
      <c r="L53" s="369"/>
      <c r="M53" s="143">
        <f t="shared" si="2"/>
        <v>114.65517241379311</v>
      </c>
      <c r="N53" s="359">
        <v>117803</v>
      </c>
      <c r="O53" s="360"/>
      <c r="P53" s="359">
        <v>48292</v>
      </c>
      <c r="Q53" s="360"/>
      <c r="R53" s="359">
        <v>90650</v>
      </c>
      <c r="S53" s="360"/>
      <c r="T53" s="566">
        <f t="shared" si="3"/>
        <v>187.71225047626936</v>
      </c>
      <c r="U53" s="566"/>
      <c r="V53" s="359">
        <v>118216</v>
      </c>
      <c r="W53" s="360"/>
      <c r="X53" s="130">
        <v>48292</v>
      </c>
      <c r="Y53" s="359">
        <v>90650</v>
      </c>
      <c r="Z53" s="360"/>
      <c r="AA53" s="238">
        <f t="shared" si="4"/>
        <v>187.71225047626936</v>
      </c>
      <c r="AB53" s="120"/>
    </row>
    <row r="54" spans="1:28" ht="22.5" customHeight="1">
      <c r="A54" s="560" t="s">
        <v>498</v>
      </c>
      <c r="B54" s="120">
        <v>6</v>
      </c>
      <c r="C54" s="363">
        <v>6</v>
      </c>
      <c r="D54" s="353"/>
      <c r="E54" s="368">
        <v>5</v>
      </c>
      <c r="F54" s="369"/>
      <c r="G54" s="244">
        <f t="shared" si="1"/>
        <v>83.33333333333333</v>
      </c>
      <c r="H54" s="130" t="s">
        <v>392</v>
      </c>
      <c r="I54" s="359" t="s">
        <v>297</v>
      </c>
      <c r="J54" s="360"/>
      <c r="K54" s="368" t="s">
        <v>297</v>
      </c>
      <c r="L54" s="369"/>
      <c r="M54" s="130" t="s">
        <v>393</v>
      </c>
      <c r="N54" s="359" t="s">
        <v>297</v>
      </c>
      <c r="O54" s="360"/>
      <c r="P54" s="359" t="s">
        <v>297</v>
      </c>
      <c r="Q54" s="360"/>
      <c r="R54" s="359" t="s">
        <v>297</v>
      </c>
      <c r="S54" s="360"/>
      <c r="T54" s="368" t="s">
        <v>394</v>
      </c>
      <c r="U54" s="368"/>
      <c r="V54" s="359" t="s">
        <v>297</v>
      </c>
      <c r="W54" s="360"/>
      <c r="X54" s="130" t="s">
        <v>395</v>
      </c>
      <c r="Y54" s="359" t="s">
        <v>297</v>
      </c>
      <c r="Z54" s="360"/>
      <c r="AA54" s="130" t="s">
        <v>395</v>
      </c>
      <c r="AB54" s="120"/>
    </row>
    <row r="55" spans="1:28" ht="22.5" customHeight="1">
      <c r="A55" s="128" t="s">
        <v>48</v>
      </c>
      <c r="B55" s="120">
        <v>684</v>
      </c>
      <c r="C55" s="363">
        <v>703</v>
      </c>
      <c r="D55" s="353"/>
      <c r="E55" s="368">
        <v>701</v>
      </c>
      <c r="F55" s="369"/>
      <c r="G55" s="244">
        <f t="shared" si="1"/>
        <v>99.71550497866288</v>
      </c>
      <c r="H55" s="130">
        <v>6498</v>
      </c>
      <c r="I55" s="359">
        <v>6586</v>
      </c>
      <c r="J55" s="360"/>
      <c r="K55" s="368">
        <v>6462</v>
      </c>
      <c r="L55" s="369"/>
      <c r="M55" s="143">
        <f aca="true" t="shared" si="5" ref="M55:M60">K55*100/I55</f>
        <v>98.11721834193744</v>
      </c>
      <c r="N55" s="359">
        <v>5165350</v>
      </c>
      <c r="O55" s="360"/>
      <c r="P55" s="359">
        <v>5971288</v>
      </c>
      <c r="Q55" s="360"/>
      <c r="R55" s="359">
        <v>6549851</v>
      </c>
      <c r="S55" s="360"/>
      <c r="T55" s="566">
        <f aca="true" t="shared" si="6" ref="T55:T62">R55*100/P55</f>
        <v>109.68908215446986</v>
      </c>
      <c r="U55" s="566"/>
      <c r="V55" s="359">
        <v>5223463</v>
      </c>
      <c r="W55" s="360"/>
      <c r="X55" s="130">
        <v>5975232</v>
      </c>
      <c r="Y55" s="359">
        <v>6593200</v>
      </c>
      <c r="Z55" s="360"/>
      <c r="AA55" s="238">
        <f aca="true" t="shared" si="7" ref="AA55:AA62">Y55*100/X55</f>
        <v>110.34215909942911</v>
      </c>
      <c r="AB55" s="120"/>
    </row>
    <row r="56" spans="1:28" ht="22.5" customHeight="1">
      <c r="A56" s="128" t="s">
        <v>33</v>
      </c>
      <c r="B56" s="120">
        <v>102</v>
      </c>
      <c r="C56" s="363">
        <v>110</v>
      </c>
      <c r="D56" s="353"/>
      <c r="E56" s="368">
        <v>110</v>
      </c>
      <c r="F56" s="369"/>
      <c r="G56" s="244">
        <f t="shared" si="1"/>
        <v>100</v>
      </c>
      <c r="H56" s="130">
        <v>1643</v>
      </c>
      <c r="I56" s="359">
        <v>1674</v>
      </c>
      <c r="J56" s="360"/>
      <c r="K56" s="368">
        <v>1730</v>
      </c>
      <c r="L56" s="369"/>
      <c r="M56" s="143">
        <f t="shared" si="5"/>
        <v>103.3452807646356</v>
      </c>
      <c r="N56" s="359">
        <v>1806908</v>
      </c>
      <c r="O56" s="360"/>
      <c r="P56" s="359">
        <v>2123612</v>
      </c>
      <c r="Q56" s="360"/>
      <c r="R56" s="359">
        <v>2680471</v>
      </c>
      <c r="S56" s="360"/>
      <c r="T56" s="566">
        <f t="shared" si="6"/>
        <v>126.22225717315592</v>
      </c>
      <c r="U56" s="566"/>
      <c r="V56" s="359">
        <v>1798203</v>
      </c>
      <c r="W56" s="360"/>
      <c r="X56" s="130">
        <v>2126497</v>
      </c>
      <c r="Y56" s="359">
        <v>2693860</v>
      </c>
      <c r="Z56" s="360"/>
      <c r="AA56" s="238">
        <f t="shared" si="7"/>
        <v>126.6806395682665</v>
      </c>
      <c r="AB56" s="120"/>
    </row>
    <row r="57" spans="1:28" ht="22.5" customHeight="1">
      <c r="A57" s="128" t="s">
        <v>60</v>
      </c>
      <c r="B57" s="120">
        <v>39</v>
      </c>
      <c r="C57" s="363">
        <v>41</v>
      </c>
      <c r="D57" s="353"/>
      <c r="E57" s="368">
        <v>41</v>
      </c>
      <c r="F57" s="369"/>
      <c r="G57" s="244">
        <f t="shared" si="1"/>
        <v>100</v>
      </c>
      <c r="H57" s="130">
        <v>251</v>
      </c>
      <c r="I57" s="359">
        <v>300</v>
      </c>
      <c r="J57" s="360"/>
      <c r="K57" s="368">
        <v>287</v>
      </c>
      <c r="L57" s="369"/>
      <c r="M57" s="143">
        <f t="shared" si="5"/>
        <v>95.66666666666667</v>
      </c>
      <c r="N57" s="359">
        <v>224156</v>
      </c>
      <c r="O57" s="360"/>
      <c r="P57" s="359">
        <v>262690</v>
      </c>
      <c r="Q57" s="360"/>
      <c r="R57" s="359">
        <v>437070</v>
      </c>
      <c r="S57" s="360"/>
      <c r="T57" s="566">
        <f t="shared" si="6"/>
        <v>166.38242795690738</v>
      </c>
      <c r="U57" s="566"/>
      <c r="V57" s="359">
        <v>224156</v>
      </c>
      <c r="W57" s="360"/>
      <c r="X57" s="130">
        <v>262690</v>
      </c>
      <c r="Y57" s="359">
        <v>437070</v>
      </c>
      <c r="Z57" s="360"/>
      <c r="AA57" s="238">
        <f t="shared" si="7"/>
        <v>166.38242795690738</v>
      </c>
      <c r="AB57" s="120"/>
    </row>
    <row r="58" spans="1:28" ht="22.5" customHeight="1">
      <c r="A58" s="128" t="s">
        <v>61</v>
      </c>
      <c r="B58" s="120">
        <v>844</v>
      </c>
      <c r="C58" s="363">
        <v>861</v>
      </c>
      <c r="D58" s="353"/>
      <c r="E58" s="368">
        <v>862</v>
      </c>
      <c r="F58" s="369"/>
      <c r="G58" s="244">
        <f t="shared" si="1"/>
        <v>100.11614401858304</v>
      </c>
      <c r="H58" s="130">
        <v>5824</v>
      </c>
      <c r="I58" s="359">
        <v>6001</v>
      </c>
      <c r="J58" s="360"/>
      <c r="K58" s="368">
        <v>6005</v>
      </c>
      <c r="L58" s="369"/>
      <c r="M58" s="143">
        <f t="shared" si="5"/>
        <v>100.0666555574071</v>
      </c>
      <c r="N58" s="359">
        <v>4190774</v>
      </c>
      <c r="O58" s="360"/>
      <c r="P58" s="359">
        <v>4524037</v>
      </c>
      <c r="Q58" s="360"/>
      <c r="R58" s="359">
        <v>4972603</v>
      </c>
      <c r="S58" s="360"/>
      <c r="T58" s="566">
        <f t="shared" si="6"/>
        <v>109.91517089714341</v>
      </c>
      <c r="U58" s="566"/>
      <c r="V58" s="359">
        <v>4195111</v>
      </c>
      <c r="W58" s="360"/>
      <c r="X58" s="130">
        <v>4523629</v>
      </c>
      <c r="Y58" s="359">
        <v>4982092</v>
      </c>
      <c r="Z58" s="360"/>
      <c r="AA58" s="238">
        <f t="shared" si="7"/>
        <v>110.13484969700212</v>
      </c>
      <c r="AB58" s="120"/>
    </row>
    <row r="59" spans="1:28" ht="22.5" customHeight="1">
      <c r="A59" s="128" t="s">
        <v>50</v>
      </c>
      <c r="B59" s="120">
        <v>1219</v>
      </c>
      <c r="C59" s="363">
        <v>1324</v>
      </c>
      <c r="D59" s="353"/>
      <c r="E59" s="368">
        <v>1331</v>
      </c>
      <c r="F59" s="369"/>
      <c r="G59" s="244">
        <f t="shared" si="1"/>
        <v>100.52870090634441</v>
      </c>
      <c r="H59" s="130">
        <v>20202</v>
      </c>
      <c r="I59" s="359">
        <v>20202</v>
      </c>
      <c r="J59" s="360"/>
      <c r="K59" s="368">
        <v>20123</v>
      </c>
      <c r="L59" s="369"/>
      <c r="M59" s="143">
        <f t="shared" si="5"/>
        <v>99.60894960894962</v>
      </c>
      <c r="N59" s="359">
        <v>25343921</v>
      </c>
      <c r="O59" s="360"/>
      <c r="P59" s="359">
        <v>29976111</v>
      </c>
      <c r="Q59" s="360"/>
      <c r="R59" s="359">
        <v>34463846</v>
      </c>
      <c r="S59" s="360"/>
      <c r="T59" s="566">
        <f t="shared" si="6"/>
        <v>114.97103810430913</v>
      </c>
      <c r="U59" s="566"/>
      <c r="V59" s="359">
        <v>25127964</v>
      </c>
      <c r="W59" s="360"/>
      <c r="X59" s="130">
        <v>29915266</v>
      </c>
      <c r="Y59" s="359">
        <v>34763027</v>
      </c>
      <c r="Z59" s="360"/>
      <c r="AA59" s="238">
        <f t="shared" si="7"/>
        <v>116.20497374150041</v>
      </c>
      <c r="AB59" s="120"/>
    </row>
    <row r="60" spans="1:28" ht="22.5" customHeight="1">
      <c r="A60" s="128" t="s">
        <v>51</v>
      </c>
      <c r="B60" s="120">
        <v>144</v>
      </c>
      <c r="C60" s="363">
        <v>167</v>
      </c>
      <c r="D60" s="353"/>
      <c r="E60" s="368">
        <v>166</v>
      </c>
      <c r="F60" s="369"/>
      <c r="G60" s="244">
        <f t="shared" si="1"/>
        <v>99.40119760479043</v>
      </c>
      <c r="H60" s="130">
        <v>6650</v>
      </c>
      <c r="I60" s="359">
        <v>6633</v>
      </c>
      <c r="J60" s="360"/>
      <c r="K60" s="368">
        <v>6839</v>
      </c>
      <c r="L60" s="369"/>
      <c r="M60" s="143">
        <f t="shared" si="5"/>
        <v>103.10568370269863</v>
      </c>
      <c r="N60" s="359">
        <v>5694605</v>
      </c>
      <c r="O60" s="360"/>
      <c r="P60" s="359">
        <v>5351743</v>
      </c>
      <c r="Q60" s="360"/>
      <c r="R60" s="359">
        <v>6592009</v>
      </c>
      <c r="S60" s="360"/>
      <c r="T60" s="566">
        <f t="shared" si="6"/>
        <v>123.17499177370811</v>
      </c>
      <c r="U60" s="566"/>
      <c r="V60" s="359">
        <v>5678295</v>
      </c>
      <c r="W60" s="360"/>
      <c r="X60" s="130">
        <v>5384021</v>
      </c>
      <c r="Y60" s="359">
        <v>6637405</v>
      </c>
      <c r="Z60" s="360"/>
      <c r="AA60" s="238">
        <f t="shared" si="7"/>
        <v>123.279701175014</v>
      </c>
      <c r="AB60" s="120"/>
    </row>
    <row r="61" spans="1:28" ht="22.5" customHeight="1">
      <c r="A61" s="128" t="s">
        <v>62</v>
      </c>
      <c r="B61" s="120">
        <v>198</v>
      </c>
      <c r="C61" s="363">
        <v>188</v>
      </c>
      <c r="D61" s="353"/>
      <c r="E61" s="368">
        <v>169</v>
      </c>
      <c r="F61" s="369"/>
      <c r="G61" s="244">
        <f t="shared" si="1"/>
        <v>89.8936170212766</v>
      </c>
      <c r="H61" s="130">
        <v>2833</v>
      </c>
      <c r="I61" s="359">
        <v>2684</v>
      </c>
      <c r="J61" s="360"/>
      <c r="K61" s="368">
        <v>2586</v>
      </c>
      <c r="L61" s="369"/>
      <c r="M61" s="143">
        <v>96.7</v>
      </c>
      <c r="N61" s="359">
        <v>2585451</v>
      </c>
      <c r="O61" s="360"/>
      <c r="P61" s="359">
        <v>2726869</v>
      </c>
      <c r="Q61" s="360"/>
      <c r="R61" s="359">
        <v>3287542</v>
      </c>
      <c r="S61" s="360"/>
      <c r="T61" s="566">
        <f t="shared" si="6"/>
        <v>120.56105372131921</v>
      </c>
      <c r="U61" s="566"/>
      <c r="V61" s="359">
        <v>2600278</v>
      </c>
      <c r="W61" s="360"/>
      <c r="X61" s="130">
        <v>2726370</v>
      </c>
      <c r="Y61" s="359">
        <v>3273848</v>
      </c>
      <c r="Z61" s="360"/>
      <c r="AA61" s="238">
        <f t="shared" si="7"/>
        <v>120.08084009140359</v>
      </c>
      <c r="AB61" s="120"/>
    </row>
    <row r="62" spans="1:28" ht="22.5" customHeight="1">
      <c r="A62" s="128" t="s">
        <v>53</v>
      </c>
      <c r="B62" s="120">
        <v>11</v>
      </c>
      <c r="C62" s="363">
        <v>11</v>
      </c>
      <c r="D62" s="353"/>
      <c r="E62" s="368">
        <v>14</v>
      </c>
      <c r="F62" s="369"/>
      <c r="G62" s="244">
        <f t="shared" si="1"/>
        <v>127.27272727272727</v>
      </c>
      <c r="H62" s="130">
        <v>85</v>
      </c>
      <c r="I62" s="359">
        <v>67</v>
      </c>
      <c r="J62" s="360"/>
      <c r="K62" s="368">
        <v>70</v>
      </c>
      <c r="L62" s="369"/>
      <c r="M62" s="143">
        <v>106</v>
      </c>
      <c r="N62" s="359">
        <v>38847</v>
      </c>
      <c r="O62" s="360"/>
      <c r="P62" s="359">
        <v>19059</v>
      </c>
      <c r="Q62" s="360"/>
      <c r="R62" s="359">
        <v>23028</v>
      </c>
      <c r="S62" s="360"/>
      <c r="T62" s="566">
        <f t="shared" si="6"/>
        <v>120.82480717771132</v>
      </c>
      <c r="U62" s="566"/>
      <c r="V62" s="359">
        <v>38847</v>
      </c>
      <c r="W62" s="360"/>
      <c r="X62" s="130">
        <v>19059</v>
      </c>
      <c r="Y62" s="359">
        <v>23028</v>
      </c>
      <c r="Z62" s="360"/>
      <c r="AA62" s="238">
        <f t="shared" si="7"/>
        <v>120.82480717771132</v>
      </c>
      <c r="AB62" s="120"/>
    </row>
    <row r="63" spans="1:28" ht="22.5" customHeight="1">
      <c r="A63" s="128" t="s">
        <v>63</v>
      </c>
      <c r="B63" s="120">
        <v>1</v>
      </c>
      <c r="C63" s="363">
        <v>1</v>
      </c>
      <c r="D63" s="353"/>
      <c r="E63" s="368">
        <v>2</v>
      </c>
      <c r="F63" s="369"/>
      <c r="G63" s="244">
        <f t="shared" si="1"/>
        <v>200</v>
      </c>
      <c r="H63" s="130" t="s">
        <v>396</v>
      </c>
      <c r="I63" s="359" t="s">
        <v>297</v>
      </c>
      <c r="J63" s="360"/>
      <c r="K63" s="368" t="s">
        <v>297</v>
      </c>
      <c r="L63" s="369"/>
      <c r="M63" s="130" t="s">
        <v>395</v>
      </c>
      <c r="N63" s="359" t="s">
        <v>297</v>
      </c>
      <c r="O63" s="360"/>
      <c r="P63" s="359" t="s">
        <v>297</v>
      </c>
      <c r="Q63" s="360"/>
      <c r="R63" s="359" t="s">
        <v>297</v>
      </c>
      <c r="S63" s="360"/>
      <c r="T63" s="368" t="s">
        <v>393</v>
      </c>
      <c r="U63" s="368"/>
      <c r="V63" s="359" t="s">
        <v>297</v>
      </c>
      <c r="W63" s="360"/>
      <c r="X63" s="130" t="s">
        <v>396</v>
      </c>
      <c r="Y63" s="359" t="s">
        <v>297</v>
      </c>
      <c r="Z63" s="360"/>
      <c r="AA63" s="130" t="s">
        <v>396</v>
      </c>
      <c r="AB63" s="120"/>
    </row>
    <row r="64" spans="1:28" ht="22.5" customHeight="1">
      <c r="A64" s="137" t="s">
        <v>64</v>
      </c>
      <c r="B64" s="138">
        <v>1428</v>
      </c>
      <c r="C64" s="361">
        <v>1564</v>
      </c>
      <c r="D64" s="362"/>
      <c r="E64" s="361">
        <v>1526</v>
      </c>
      <c r="F64" s="362"/>
      <c r="G64" s="245">
        <f t="shared" si="1"/>
        <v>97.57033248081841</v>
      </c>
      <c r="H64" s="133">
        <v>7360</v>
      </c>
      <c r="I64" s="361">
        <v>8052</v>
      </c>
      <c r="J64" s="362"/>
      <c r="K64" s="361">
        <v>8102</v>
      </c>
      <c r="L64" s="362"/>
      <c r="M64" s="144">
        <f>K64*100/I64</f>
        <v>100.62096373571784</v>
      </c>
      <c r="N64" s="361">
        <v>4723592</v>
      </c>
      <c r="O64" s="362"/>
      <c r="P64" s="361">
        <v>5471410</v>
      </c>
      <c r="Q64" s="362"/>
      <c r="R64" s="361">
        <v>6253629</v>
      </c>
      <c r="S64" s="362"/>
      <c r="T64" s="567">
        <f>R64*100/P64</f>
        <v>114.29647933530845</v>
      </c>
      <c r="U64" s="567"/>
      <c r="V64" s="361">
        <v>4706415</v>
      </c>
      <c r="W64" s="362"/>
      <c r="X64" s="133">
        <v>5491938</v>
      </c>
      <c r="Y64" s="361">
        <v>6252881</v>
      </c>
      <c r="Z64" s="362"/>
      <c r="AA64" s="239">
        <f>Y64*100/X64</f>
        <v>113.85563711753483</v>
      </c>
      <c r="AB64" s="120"/>
    </row>
    <row r="65" spans="1:28" ht="22.5" customHeight="1">
      <c r="A65" s="243" t="s">
        <v>391</v>
      </c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</row>
    <row r="66" spans="1:28" ht="22.5" customHeight="1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</row>
    <row r="67" spans="1:28" ht="22.5" customHeight="1">
      <c r="A67" s="145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</row>
    <row r="68" spans="1:28" ht="22.5" customHeight="1">
      <c r="A68" s="145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</row>
    <row r="69" spans="1:28" ht="22.5" customHeight="1">
      <c r="A69" s="145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</row>
    <row r="70" spans="1:28" ht="22.5" customHeight="1">
      <c r="A70" s="145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</row>
    <row r="71" spans="1:28" ht="22.5" customHeight="1">
      <c r="A71" s="20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</row>
    <row r="72" spans="1:28" ht="22.5" customHeight="1">
      <c r="A72" s="146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</row>
    <row r="73" spans="1:28" ht="22.5" customHeight="1">
      <c r="A73" s="145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</row>
    <row r="74" spans="1:28" ht="22.5" customHeight="1">
      <c r="A74" s="392"/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</row>
    <row r="75" spans="1:28" ht="22.5" customHeight="1">
      <c r="A75" s="298"/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</row>
    <row r="76" spans="1:28" ht="22.5" customHeight="1">
      <c r="A76" s="122"/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</row>
    <row r="77" spans="1:28" ht="22.5" customHeight="1">
      <c r="A77" s="29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</row>
    <row r="78" spans="1:28" ht="22.5" customHeight="1">
      <c r="A78" s="122"/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</row>
    <row r="79" spans="1:28" ht="22.5" customHeight="1">
      <c r="A79" s="122"/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</row>
    <row r="80" spans="1:28" ht="22.5" customHeight="1">
      <c r="A80" s="122"/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</row>
    <row r="81" spans="1:28" ht="22.5" customHeight="1">
      <c r="A81" s="122"/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</row>
    <row r="82" spans="1:28" ht="22.5" customHeight="1">
      <c r="A82" s="122"/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</row>
    <row r="83" spans="1:28" ht="22.5" customHeight="1">
      <c r="A83" s="122"/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</row>
    <row r="84" spans="1:28" ht="22.5" customHeight="1">
      <c r="A84" s="122"/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</row>
    <row r="85" spans="1:28" ht="22.5" customHeight="1">
      <c r="A85" s="122"/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</row>
    <row r="86" spans="1:28" ht="22.5" customHeight="1">
      <c r="A86" s="122"/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</row>
    <row r="87" spans="1:28" ht="22.5" customHeight="1">
      <c r="A87" s="122"/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</row>
    <row r="88" spans="1:28" ht="22.5" customHeight="1">
      <c r="A88" s="122"/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</row>
    <row r="89" spans="1:28" ht="22.5" customHeight="1">
      <c r="A89" s="122"/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</row>
    <row r="90" spans="1:28" ht="22.5" customHeight="1">
      <c r="A90" s="120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</row>
    <row r="91" spans="1:28" ht="22.5" customHeight="1">
      <c r="A91" s="120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</row>
    <row r="92" spans="1:28" ht="22.5" customHeight="1">
      <c r="A92" s="120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</row>
    <row r="93" spans="1:28" ht="22.5" customHeight="1">
      <c r="A93" s="120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</row>
  </sheetData>
  <sheetProtection/>
  <mergeCells count="435">
    <mergeCell ref="T64:U64"/>
    <mergeCell ref="T58:U58"/>
    <mergeCell ref="T59:U59"/>
    <mergeCell ref="T60:U60"/>
    <mergeCell ref="T61:U61"/>
    <mergeCell ref="T62:U62"/>
    <mergeCell ref="T63:U63"/>
    <mergeCell ref="T52:U52"/>
    <mergeCell ref="T53:U53"/>
    <mergeCell ref="T54:U54"/>
    <mergeCell ref="T55:U55"/>
    <mergeCell ref="T56:U56"/>
    <mergeCell ref="T57:U57"/>
    <mergeCell ref="T46:U46"/>
    <mergeCell ref="T47:U47"/>
    <mergeCell ref="T48:U48"/>
    <mergeCell ref="T49:U49"/>
    <mergeCell ref="T50:U50"/>
    <mergeCell ref="T51:U51"/>
    <mergeCell ref="A3:AA3"/>
    <mergeCell ref="O7:AA7"/>
    <mergeCell ref="A37:AA37"/>
    <mergeCell ref="T42:U42"/>
    <mergeCell ref="T44:U44"/>
    <mergeCell ref="T45:U45"/>
    <mergeCell ref="A6:M6"/>
    <mergeCell ref="A4:AA4"/>
    <mergeCell ref="A8:A9"/>
    <mergeCell ref="B9:C9"/>
    <mergeCell ref="L9:M9"/>
    <mergeCell ref="B8:E8"/>
    <mergeCell ref="F8:I8"/>
    <mergeCell ref="J8:M8"/>
    <mergeCell ref="D9:E9"/>
    <mergeCell ref="B39:G39"/>
    <mergeCell ref="H39:M39"/>
    <mergeCell ref="B11:C11"/>
    <mergeCell ref="B12:C12"/>
    <mergeCell ref="B13:C13"/>
    <mergeCell ref="B14:C14"/>
    <mergeCell ref="B16:C16"/>
    <mergeCell ref="B23:C23"/>
    <mergeCell ref="B27:C27"/>
    <mergeCell ref="B28:C28"/>
    <mergeCell ref="F9:G9"/>
    <mergeCell ref="H9:I9"/>
    <mergeCell ref="J9:K9"/>
    <mergeCell ref="A39:A40"/>
    <mergeCell ref="C45:D45"/>
    <mergeCell ref="C46:D46"/>
    <mergeCell ref="B17:C17"/>
    <mergeCell ref="B18:C18"/>
    <mergeCell ref="C42:D42"/>
    <mergeCell ref="B19:C19"/>
    <mergeCell ref="B20:C20"/>
    <mergeCell ref="B21:C21"/>
    <mergeCell ref="B22:C22"/>
    <mergeCell ref="B24:C24"/>
    <mergeCell ref="B25:C25"/>
    <mergeCell ref="B26:C26"/>
    <mergeCell ref="K42:L42"/>
    <mergeCell ref="A74:A75"/>
    <mergeCell ref="C40:D40"/>
    <mergeCell ref="E40:F40"/>
    <mergeCell ref="I40:J40"/>
    <mergeCell ref="C44:D44"/>
    <mergeCell ref="C52:D52"/>
    <mergeCell ref="C53:D53"/>
    <mergeCell ref="C54:D54"/>
    <mergeCell ref="I42:J42"/>
    <mergeCell ref="B15:C15"/>
    <mergeCell ref="D11:E11"/>
    <mergeCell ref="D12:E12"/>
    <mergeCell ref="D13:E13"/>
    <mergeCell ref="D14:E14"/>
    <mergeCell ref="D15:E15"/>
    <mergeCell ref="B29:C29"/>
    <mergeCell ref="B30:C30"/>
    <mergeCell ref="B31:C31"/>
    <mergeCell ref="B32:C32"/>
    <mergeCell ref="B33:C33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H11:I11"/>
    <mergeCell ref="J11:K11"/>
    <mergeCell ref="H14:I14"/>
    <mergeCell ref="H15:I15"/>
    <mergeCell ref="H16:I16"/>
    <mergeCell ref="H17:I17"/>
    <mergeCell ref="H18:I18"/>
    <mergeCell ref="H19:I19"/>
    <mergeCell ref="L11:M11"/>
    <mergeCell ref="H12:I12"/>
    <mergeCell ref="H13:I13"/>
    <mergeCell ref="H20:I20"/>
    <mergeCell ref="J20:K20"/>
    <mergeCell ref="J16:K16"/>
    <mergeCell ref="J17:K17"/>
    <mergeCell ref="J18:K18"/>
    <mergeCell ref="J19:K19"/>
    <mergeCell ref="J12:K12"/>
    <mergeCell ref="H33:I33"/>
    <mergeCell ref="H32:I32"/>
    <mergeCell ref="H25:I25"/>
    <mergeCell ref="H26:I26"/>
    <mergeCell ref="H27:I27"/>
    <mergeCell ref="H28:I28"/>
    <mergeCell ref="H29:I29"/>
    <mergeCell ref="H30:I30"/>
    <mergeCell ref="H31:I31"/>
    <mergeCell ref="J13:K13"/>
    <mergeCell ref="J14:K14"/>
    <mergeCell ref="J15:K15"/>
    <mergeCell ref="J21:K21"/>
    <mergeCell ref="J22:K22"/>
    <mergeCell ref="J23:K23"/>
    <mergeCell ref="J25:K25"/>
    <mergeCell ref="J26:K26"/>
    <mergeCell ref="J27:K27"/>
    <mergeCell ref="L21:M21"/>
    <mergeCell ref="L22:M22"/>
    <mergeCell ref="H21:I21"/>
    <mergeCell ref="H22:I22"/>
    <mergeCell ref="H23:I23"/>
    <mergeCell ref="H24:I24"/>
    <mergeCell ref="L15:M15"/>
    <mergeCell ref="J30:K30"/>
    <mergeCell ref="J31:K31"/>
    <mergeCell ref="J32:K32"/>
    <mergeCell ref="J33:K33"/>
    <mergeCell ref="J28:K28"/>
    <mergeCell ref="J29:K29"/>
    <mergeCell ref="L16:M16"/>
    <mergeCell ref="L17:M17"/>
    <mergeCell ref="J24:K24"/>
    <mergeCell ref="L28:M28"/>
    <mergeCell ref="O11:P11"/>
    <mergeCell ref="O12:P12"/>
    <mergeCell ref="O13:P13"/>
    <mergeCell ref="O14:P14"/>
    <mergeCell ref="L18:M18"/>
    <mergeCell ref="L19:M19"/>
    <mergeCell ref="L12:M12"/>
    <mergeCell ref="L13:M13"/>
    <mergeCell ref="L14:M14"/>
    <mergeCell ref="L30:M30"/>
    <mergeCell ref="L31:M31"/>
    <mergeCell ref="L25:M25"/>
    <mergeCell ref="O15:P15"/>
    <mergeCell ref="O16:P16"/>
    <mergeCell ref="O17:P17"/>
    <mergeCell ref="O18:P18"/>
    <mergeCell ref="L20:M20"/>
    <mergeCell ref="L26:M26"/>
    <mergeCell ref="L27:M27"/>
    <mergeCell ref="O34:P34"/>
    <mergeCell ref="O36:P36"/>
    <mergeCell ref="P42:Q42"/>
    <mergeCell ref="O21:P21"/>
    <mergeCell ref="O22:P22"/>
    <mergeCell ref="L33:M33"/>
    <mergeCell ref="L32:M32"/>
    <mergeCell ref="L23:M23"/>
    <mergeCell ref="L24:M24"/>
    <mergeCell ref="L29:M29"/>
    <mergeCell ref="O20:P20"/>
    <mergeCell ref="O27:P27"/>
    <mergeCell ref="O28:P28"/>
    <mergeCell ref="O29:P29"/>
    <mergeCell ref="O30:P30"/>
    <mergeCell ref="O33:P33"/>
    <mergeCell ref="U13:V13"/>
    <mergeCell ref="U9:V9"/>
    <mergeCell ref="P40:Q40"/>
    <mergeCell ref="N42:O42"/>
    <mergeCell ref="R42:S42"/>
    <mergeCell ref="O23:P23"/>
    <mergeCell ref="O24:P24"/>
    <mergeCell ref="O25:P25"/>
    <mergeCell ref="O26:P26"/>
    <mergeCell ref="O19:P19"/>
    <mergeCell ref="U26:V26"/>
    <mergeCell ref="U11:V11"/>
    <mergeCell ref="U20:V20"/>
    <mergeCell ref="U17:V17"/>
    <mergeCell ref="U18:V18"/>
    <mergeCell ref="U19:V19"/>
    <mergeCell ref="U14:V14"/>
    <mergeCell ref="U15:V15"/>
    <mergeCell ref="U16:V16"/>
    <mergeCell ref="U12:V12"/>
    <mergeCell ref="K49:L49"/>
    <mergeCell ref="R40:S40"/>
    <mergeCell ref="T40:U40"/>
    <mergeCell ref="V40:W40"/>
    <mergeCell ref="N47:O47"/>
    <mergeCell ref="U21:V21"/>
    <mergeCell ref="U22:V22"/>
    <mergeCell ref="U23:V23"/>
    <mergeCell ref="U24:V24"/>
    <mergeCell ref="U25:V25"/>
    <mergeCell ref="C47:D47"/>
    <mergeCell ref="E48:F48"/>
    <mergeCell ref="E49:F49"/>
    <mergeCell ref="E47:F47"/>
    <mergeCell ref="E50:F50"/>
    <mergeCell ref="U27:V27"/>
    <mergeCell ref="U28:V28"/>
    <mergeCell ref="U29:V29"/>
    <mergeCell ref="N40:O40"/>
    <mergeCell ref="I49:J49"/>
    <mergeCell ref="C43:D43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60:D60"/>
    <mergeCell ref="C61:D61"/>
    <mergeCell ref="C62:D62"/>
    <mergeCell ref="C63:D63"/>
    <mergeCell ref="C64:D64"/>
    <mergeCell ref="E42:F42"/>
    <mergeCell ref="E43:F43"/>
    <mergeCell ref="E44:F44"/>
    <mergeCell ref="E45:F45"/>
    <mergeCell ref="E46:F46"/>
    <mergeCell ref="E63:F63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51:F51"/>
    <mergeCell ref="K64:L64"/>
    <mergeCell ref="K53:L53"/>
    <mergeCell ref="E64:F64"/>
    <mergeCell ref="I44:J44"/>
    <mergeCell ref="I45:J45"/>
    <mergeCell ref="I46:J46"/>
    <mergeCell ref="I47:J47"/>
    <mergeCell ref="I48:J48"/>
    <mergeCell ref="I50:J50"/>
    <mergeCell ref="I51:J51"/>
    <mergeCell ref="K52:L52"/>
    <mergeCell ref="I52:J52"/>
    <mergeCell ref="I64:J64"/>
    <mergeCell ref="I57:J57"/>
    <mergeCell ref="I58:J58"/>
    <mergeCell ref="I59:J59"/>
    <mergeCell ref="I60:J60"/>
    <mergeCell ref="I61:J61"/>
    <mergeCell ref="I62:J62"/>
    <mergeCell ref="I63:J63"/>
    <mergeCell ref="K54:L54"/>
    <mergeCell ref="K55:L55"/>
    <mergeCell ref="N56:O56"/>
    <mergeCell ref="N57:O57"/>
    <mergeCell ref="I53:J53"/>
    <mergeCell ref="I54:J54"/>
    <mergeCell ref="I55:J55"/>
    <mergeCell ref="I56:J56"/>
    <mergeCell ref="K57:L57"/>
    <mergeCell ref="N59:O59"/>
    <mergeCell ref="N55:O55"/>
    <mergeCell ref="N52:O52"/>
    <mergeCell ref="Y40:Z40"/>
    <mergeCell ref="N39:U39"/>
    <mergeCell ref="V39:AA39"/>
    <mergeCell ref="R51:S51"/>
    <mergeCell ref="N44:O44"/>
    <mergeCell ref="N45:O45"/>
    <mergeCell ref="P56:Q56"/>
    <mergeCell ref="P49:Q49"/>
    <mergeCell ref="K40:L40"/>
    <mergeCell ref="N53:O53"/>
    <mergeCell ref="N54:O54"/>
    <mergeCell ref="P54:Q54"/>
    <mergeCell ref="N58:O58"/>
    <mergeCell ref="P57:Q57"/>
    <mergeCell ref="P58:Q58"/>
    <mergeCell ref="K47:L47"/>
    <mergeCell ref="K56:L56"/>
    <mergeCell ref="N60:O60"/>
    <mergeCell ref="N61:O61"/>
    <mergeCell ref="P44:Q44"/>
    <mergeCell ref="P45:Q45"/>
    <mergeCell ref="P46:Q46"/>
    <mergeCell ref="P47:Q47"/>
    <mergeCell ref="P48:Q48"/>
    <mergeCell ref="P51:Q51"/>
    <mergeCell ref="P52:Q52"/>
    <mergeCell ref="P53:Q53"/>
    <mergeCell ref="K50:L50"/>
    <mergeCell ref="K44:L44"/>
    <mergeCell ref="K45:L45"/>
    <mergeCell ref="N51:O51"/>
    <mergeCell ref="N49:O49"/>
    <mergeCell ref="N50:O50"/>
    <mergeCell ref="N46:O46"/>
    <mergeCell ref="N48:O48"/>
    <mergeCell ref="K48:L48"/>
    <mergeCell ref="K51:L51"/>
    <mergeCell ref="N63:O63"/>
    <mergeCell ref="K63:L63"/>
    <mergeCell ref="K58:L58"/>
    <mergeCell ref="K59:L59"/>
    <mergeCell ref="K46:L46"/>
    <mergeCell ref="N64:O64"/>
    <mergeCell ref="N62:O62"/>
    <mergeCell ref="K60:L60"/>
    <mergeCell ref="K61:L61"/>
    <mergeCell ref="K62:L62"/>
    <mergeCell ref="P55:Q55"/>
    <mergeCell ref="P50:Q50"/>
    <mergeCell ref="P59:Q59"/>
    <mergeCell ref="P60:Q60"/>
    <mergeCell ref="P61:Q61"/>
    <mergeCell ref="P62:Q62"/>
    <mergeCell ref="P63:Q63"/>
    <mergeCell ref="P64:Q64"/>
    <mergeCell ref="R44:S44"/>
    <mergeCell ref="R45:S45"/>
    <mergeCell ref="R46:S46"/>
    <mergeCell ref="R47:S47"/>
    <mergeCell ref="R48:S48"/>
    <mergeCell ref="R49:S49"/>
    <mergeCell ref="R50:S50"/>
    <mergeCell ref="R53:S53"/>
    <mergeCell ref="R54:S54"/>
    <mergeCell ref="R55:S55"/>
    <mergeCell ref="R56:S56"/>
    <mergeCell ref="R57:S57"/>
    <mergeCell ref="R52:S52"/>
    <mergeCell ref="R62:S62"/>
    <mergeCell ref="R63:S63"/>
    <mergeCell ref="R64:S64"/>
    <mergeCell ref="R58:S58"/>
    <mergeCell ref="R59:S59"/>
    <mergeCell ref="R60:S60"/>
    <mergeCell ref="R61:S61"/>
    <mergeCell ref="V56:W56"/>
    <mergeCell ref="V42:W42"/>
    <mergeCell ref="V44:W44"/>
    <mergeCell ref="V49:W49"/>
    <mergeCell ref="V50:W50"/>
    <mergeCell ref="V45:W45"/>
    <mergeCell ref="V46:W46"/>
    <mergeCell ref="V47:W47"/>
    <mergeCell ref="V48:W48"/>
    <mergeCell ref="V58:W58"/>
    <mergeCell ref="V59:W59"/>
    <mergeCell ref="V60:W60"/>
    <mergeCell ref="V61:W61"/>
    <mergeCell ref="V62:W62"/>
    <mergeCell ref="V51:W51"/>
    <mergeCell ref="V52:W52"/>
    <mergeCell ref="V53:W53"/>
    <mergeCell ref="V54:W54"/>
    <mergeCell ref="V55:W55"/>
    <mergeCell ref="V63:W63"/>
    <mergeCell ref="V64:W64"/>
    <mergeCell ref="Y42:Z42"/>
    <mergeCell ref="Y44:Z44"/>
    <mergeCell ref="Y45:Z45"/>
    <mergeCell ref="Y46:Z46"/>
    <mergeCell ref="Y47:Z47"/>
    <mergeCell ref="Y48:Z48"/>
    <mergeCell ref="Y49:Z49"/>
    <mergeCell ref="Y50:Z50"/>
    <mergeCell ref="Y58:Z58"/>
    <mergeCell ref="Y51:Z51"/>
    <mergeCell ref="Y52:Z52"/>
    <mergeCell ref="Y53:Z53"/>
    <mergeCell ref="Y54:Z54"/>
    <mergeCell ref="O9:P9"/>
    <mergeCell ref="Y55:Z55"/>
    <mergeCell ref="Y56:Z56"/>
    <mergeCell ref="Y57:Z57"/>
    <mergeCell ref="V57:W57"/>
    <mergeCell ref="Y59:Z59"/>
    <mergeCell ref="Y64:Z64"/>
    <mergeCell ref="Y60:Z60"/>
    <mergeCell ref="Y61:Z61"/>
    <mergeCell ref="Y62:Z62"/>
    <mergeCell ref="Y63:Z63"/>
  </mergeCells>
  <printOptions horizontalCentered="1"/>
  <pageMargins left="0.5905511811023623" right="0.5905511811023623" top="0.5905511811023623" bottom="0.3937007874015748" header="0" footer="0"/>
  <pageSetup fitToHeight="1" fitToWidth="1" horizontalDpi="200" verticalDpi="200" orientation="landscape" paperSize="8" scale="55" r:id="rId1"/>
  <rowBreaks count="1" manualBreakCount="1">
    <brk id="7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zoomScale="75" zoomScaleNormal="75" zoomScalePageLayoutView="0" workbookViewId="0" topLeftCell="A1">
      <selection activeCell="A13" sqref="B13"/>
    </sheetView>
  </sheetViews>
  <sheetFormatPr defaultColWidth="10.59765625" defaultRowHeight="15"/>
  <cols>
    <col min="1" max="1" width="23.59765625" style="4" customWidth="1"/>
    <col min="2" max="2" width="15.09765625" style="4" customWidth="1"/>
    <col min="3" max="10" width="11.59765625" style="4" customWidth="1"/>
    <col min="11" max="11" width="14.59765625" style="4" customWidth="1"/>
    <col min="12" max="13" width="15.8984375" style="4" customWidth="1"/>
    <col min="14" max="14" width="16.5" style="4" customWidth="1"/>
    <col min="15" max="17" width="14.59765625" style="4" customWidth="1"/>
    <col min="18" max="16384" width="10.59765625" style="4" customWidth="1"/>
  </cols>
  <sheetData>
    <row r="1" spans="1:17" s="7" customFormat="1" ht="17.25" customHeight="1">
      <c r="A1" s="82" t="s">
        <v>304</v>
      </c>
      <c r="B1" s="32"/>
      <c r="C1" s="77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6" t="s">
        <v>397</v>
      </c>
    </row>
    <row r="2" spans="1:17" s="7" customFormat="1" ht="17.25" customHeight="1">
      <c r="A2" s="82"/>
      <c r="B2" s="32"/>
      <c r="C2" s="77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6"/>
    </row>
    <row r="3" spans="1:17" ht="17.25" customHeight="1">
      <c r="A3" s="293" t="s">
        <v>516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</row>
    <row r="4" ht="17.25" customHeight="1"/>
    <row r="5" spans="1:17" ht="17.25" customHeight="1" thickBo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153"/>
      <c r="Q5" s="247" t="s">
        <v>402</v>
      </c>
    </row>
    <row r="6" spans="1:17" ht="17.25" customHeight="1">
      <c r="A6" s="282" t="s">
        <v>3</v>
      </c>
      <c r="B6" s="408" t="s">
        <v>398</v>
      </c>
      <c r="C6" s="266" t="s">
        <v>4</v>
      </c>
      <c r="D6" s="409" t="s">
        <v>5</v>
      </c>
      <c r="E6" s="410"/>
      <c r="F6" s="410"/>
      <c r="G6" s="410"/>
      <c r="H6" s="410"/>
      <c r="I6" s="410"/>
      <c r="J6" s="411"/>
      <c r="K6" s="269" t="s">
        <v>275</v>
      </c>
      <c r="L6" s="269" t="s">
        <v>274</v>
      </c>
      <c r="M6" s="409" t="s">
        <v>276</v>
      </c>
      <c r="N6" s="410"/>
      <c r="O6" s="410"/>
      <c r="P6" s="410"/>
      <c r="Q6" s="401" t="s">
        <v>277</v>
      </c>
    </row>
    <row r="7" spans="1:17" ht="17.25" customHeight="1">
      <c r="A7" s="283"/>
      <c r="B7" s="265"/>
      <c r="C7" s="267"/>
      <c r="D7" s="270" t="s">
        <v>6</v>
      </c>
      <c r="E7" s="404" t="s">
        <v>7</v>
      </c>
      <c r="F7" s="405"/>
      <c r="G7" s="406"/>
      <c r="H7" s="404" t="s">
        <v>8</v>
      </c>
      <c r="I7" s="405"/>
      <c r="J7" s="406"/>
      <c r="K7" s="265"/>
      <c r="L7" s="265"/>
      <c r="M7" s="270" t="s">
        <v>9</v>
      </c>
      <c r="N7" s="285" t="s">
        <v>43</v>
      </c>
      <c r="O7" s="285" t="s">
        <v>10</v>
      </c>
      <c r="P7" s="287" t="s">
        <v>11</v>
      </c>
      <c r="Q7" s="402"/>
    </row>
    <row r="8" spans="1:17" ht="17.25" customHeight="1">
      <c r="A8" s="284"/>
      <c r="B8" s="286"/>
      <c r="C8" s="268"/>
      <c r="D8" s="281"/>
      <c r="E8" s="154" t="s">
        <v>9</v>
      </c>
      <c r="F8" s="154" t="s">
        <v>12</v>
      </c>
      <c r="G8" s="154" t="s">
        <v>13</v>
      </c>
      <c r="H8" s="154" t="s">
        <v>9</v>
      </c>
      <c r="I8" s="154" t="s">
        <v>12</v>
      </c>
      <c r="J8" s="154" t="s">
        <v>13</v>
      </c>
      <c r="K8" s="286"/>
      <c r="L8" s="286"/>
      <c r="M8" s="281"/>
      <c r="N8" s="286"/>
      <c r="O8" s="286"/>
      <c r="P8" s="289"/>
      <c r="Q8" s="403"/>
    </row>
    <row r="9" spans="1:17" ht="17.25" customHeight="1">
      <c r="A9" s="155"/>
      <c r="B9" s="118" t="s">
        <v>306</v>
      </c>
      <c r="C9" s="568">
        <f>SUM(C10:C14)</f>
        <v>15099</v>
      </c>
      <c r="D9" s="569">
        <f aca="true" t="shared" si="0" ref="D9:D14">SUM(E9,H9)</f>
        <v>127578</v>
      </c>
      <c r="E9" s="569">
        <f aca="true" t="shared" si="1" ref="E9:O9">SUM(E10:E14)</f>
        <v>104725</v>
      </c>
      <c r="F9" s="569">
        <f t="shared" si="1"/>
        <v>55267</v>
      </c>
      <c r="G9" s="569">
        <f t="shared" si="1"/>
        <v>49458</v>
      </c>
      <c r="H9" s="157">
        <f t="shared" si="1"/>
        <v>22853</v>
      </c>
      <c r="I9" s="157">
        <f t="shared" si="1"/>
        <v>12760</v>
      </c>
      <c r="J9" s="157">
        <f t="shared" si="1"/>
        <v>10093</v>
      </c>
      <c r="K9" s="569">
        <f t="shared" si="1"/>
        <v>22478969</v>
      </c>
      <c r="L9" s="569">
        <f t="shared" si="1"/>
        <v>70391946</v>
      </c>
      <c r="M9" s="569">
        <f t="shared" si="1"/>
        <v>127957455</v>
      </c>
      <c r="N9" s="569">
        <f t="shared" si="1"/>
        <v>104578633</v>
      </c>
      <c r="O9" s="569">
        <f t="shared" si="1"/>
        <v>22963834</v>
      </c>
      <c r="P9" s="569">
        <f>SUM(P10:P14)</f>
        <v>414988</v>
      </c>
      <c r="Q9" s="569">
        <f>SUM(Q10:Q14)</f>
        <v>355222</v>
      </c>
    </row>
    <row r="10" spans="1:17" ht="17.25" customHeight="1">
      <c r="A10" s="155"/>
      <c r="B10" s="155" t="s">
        <v>14</v>
      </c>
      <c r="C10" s="158">
        <v>7842</v>
      </c>
      <c r="D10" s="158">
        <f t="shared" si="0"/>
        <v>17007</v>
      </c>
      <c r="E10" s="156">
        <f>SUM(F10:G10)</f>
        <v>3829</v>
      </c>
      <c r="F10" s="158">
        <v>1242</v>
      </c>
      <c r="G10" s="158">
        <v>2587</v>
      </c>
      <c r="H10" s="156">
        <f>SUM(I10:J10)</f>
        <v>13178</v>
      </c>
      <c r="I10" s="156">
        <v>7383</v>
      </c>
      <c r="J10" s="156">
        <v>5795</v>
      </c>
      <c r="K10" s="156">
        <v>551702</v>
      </c>
      <c r="L10" s="156">
        <v>2219957</v>
      </c>
      <c r="M10" s="159">
        <f>SUM(N10:P10)</f>
        <v>5704034</v>
      </c>
      <c r="N10" s="159">
        <v>2697100</v>
      </c>
      <c r="O10" s="159">
        <v>2990900</v>
      </c>
      <c r="P10" s="156">
        <v>16034</v>
      </c>
      <c r="Q10" s="156">
        <v>4673</v>
      </c>
    </row>
    <row r="11" spans="1:17" ht="17.25" customHeight="1">
      <c r="A11" s="413" t="s">
        <v>305</v>
      </c>
      <c r="B11" s="155" t="s">
        <v>15</v>
      </c>
      <c r="C11" s="158">
        <v>5159</v>
      </c>
      <c r="D11" s="158">
        <f t="shared" si="0"/>
        <v>28798</v>
      </c>
      <c r="E11" s="156">
        <f>SUM(F11:G11)</f>
        <v>20057</v>
      </c>
      <c r="F11" s="158">
        <v>8254</v>
      </c>
      <c r="G11" s="158">
        <v>11803</v>
      </c>
      <c r="H11" s="156">
        <f>SUM(I11:J11)</f>
        <v>8741</v>
      </c>
      <c r="I11" s="156">
        <v>4830</v>
      </c>
      <c r="J11" s="156">
        <v>3911</v>
      </c>
      <c r="K11" s="156">
        <v>3205669</v>
      </c>
      <c r="L11" s="156">
        <v>7092145</v>
      </c>
      <c r="M11" s="159">
        <f>SUM(N11:P11)</f>
        <v>15429480</v>
      </c>
      <c r="N11" s="159">
        <v>10144858</v>
      </c>
      <c r="O11" s="159">
        <v>5246692</v>
      </c>
      <c r="P11" s="156">
        <v>37930</v>
      </c>
      <c r="Q11" s="156">
        <v>28300</v>
      </c>
    </row>
    <row r="12" spans="1:17" ht="17.25" customHeight="1">
      <c r="A12" s="414"/>
      <c r="B12" s="155" t="s">
        <v>16</v>
      </c>
      <c r="C12" s="158">
        <v>1094</v>
      </c>
      <c r="D12" s="158">
        <f t="shared" si="0"/>
        <v>15049</v>
      </c>
      <c r="E12" s="156">
        <f>SUM(F12:G12)</f>
        <v>14288</v>
      </c>
      <c r="F12" s="158">
        <v>7235</v>
      </c>
      <c r="G12" s="158">
        <v>7053</v>
      </c>
      <c r="H12" s="156">
        <f>SUM(I12:J12)</f>
        <v>761</v>
      </c>
      <c r="I12" s="156">
        <v>434</v>
      </c>
      <c r="J12" s="156">
        <v>327</v>
      </c>
      <c r="K12" s="156">
        <v>2672906</v>
      </c>
      <c r="L12" s="156">
        <v>7651596</v>
      </c>
      <c r="M12" s="159">
        <f>SUM(N12:P12)</f>
        <v>14780553</v>
      </c>
      <c r="N12" s="159">
        <v>11933953</v>
      </c>
      <c r="O12" s="159">
        <v>2813241</v>
      </c>
      <c r="P12" s="156">
        <v>33359</v>
      </c>
      <c r="Q12" s="156">
        <v>48737</v>
      </c>
    </row>
    <row r="13" spans="1:17" ht="17.25" customHeight="1">
      <c r="A13" s="155"/>
      <c r="B13" s="155" t="s">
        <v>17</v>
      </c>
      <c r="C13" s="158">
        <v>433</v>
      </c>
      <c r="D13" s="158">
        <f t="shared" si="0"/>
        <v>10374</v>
      </c>
      <c r="E13" s="156">
        <f>SUM(F13:G13)</f>
        <v>10226</v>
      </c>
      <c r="F13" s="158">
        <v>5226</v>
      </c>
      <c r="G13" s="158">
        <v>5000</v>
      </c>
      <c r="H13" s="156">
        <f>SUM(I13:J13)</f>
        <v>148</v>
      </c>
      <c r="I13" s="156">
        <v>95</v>
      </c>
      <c r="J13" s="156">
        <v>53</v>
      </c>
      <c r="K13" s="156">
        <v>1916631</v>
      </c>
      <c r="L13" s="156">
        <v>5503938</v>
      </c>
      <c r="M13" s="159">
        <f>SUM(N13:P13)</f>
        <v>10437136</v>
      </c>
      <c r="N13" s="159">
        <v>8762734</v>
      </c>
      <c r="O13" s="159">
        <v>1655366</v>
      </c>
      <c r="P13" s="156">
        <v>19036</v>
      </c>
      <c r="Q13" s="156">
        <v>22180</v>
      </c>
    </row>
    <row r="14" spans="1:17" ht="17.25" customHeight="1">
      <c r="A14" s="155"/>
      <c r="B14" s="155" t="s">
        <v>18</v>
      </c>
      <c r="C14" s="36">
        <v>571</v>
      </c>
      <c r="D14" s="158">
        <f t="shared" si="0"/>
        <v>56350</v>
      </c>
      <c r="E14" s="156">
        <f>SUM(F14:G14)</f>
        <v>56325</v>
      </c>
      <c r="F14" s="158">
        <v>33310</v>
      </c>
      <c r="G14" s="158">
        <v>23015</v>
      </c>
      <c r="H14" s="156">
        <f>SUM(I14:J14)</f>
        <v>25</v>
      </c>
      <c r="I14" s="156">
        <v>18</v>
      </c>
      <c r="J14" s="156">
        <v>7</v>
      </c>
      <c r="K14" s="156">
        <v>14132061</v>
      </c>
      <c r="L14" s="156">
        <v>47924310</v>
      </c>
      <c r="M14" s="159">
        <f>SUM(N14:P14)</f>
        <v>81606252</v>
      </c>
      <c r="N14" s="159">
        <v>71039988</v>
      </c>
      <c r="O14" s="159">
        <v>10257635</v>
      </c>
      <c r="P14" s="156">
        <v>308629</v>
      </c>
      <c r="Q14" s="156">
        <v>251332</v>
      </c>
    </row>
    <row r="15" spans="1:17" ht="17.25" customHeight="1">
      <c r="A15" s="155"/>
      <c r="B15" s="155"/>
      <c r="C15" s="33"/>
      <c r="D15" s="62"/>
      <c r="E15" s="62"/>
      <c r="F15" s="62"/>
      <c r="G15" s="62"/>
      <c r="H15" s="36"/>
      <c r="I15" s="36"/>
      <c r="J15" s="36"/>
      <c r="K15" s="36"/>
      <c r="L15" s="36"/>
      <c r="M15" s="62"/>
      <c r="N15" s="62"/>
      <c r="O15" s="36"/>
      <c r="P15" s="36"/>
      <c r="Q15" s="36"/>
    </row>
    <row r="16" spans="1:17" ht="17.25" customHeight="1">
      <c r="A16" s="155"/>
      <c r="B16" s="13" t="s">
        <v>9</v>
      </c>
      <c r="C16" s="570">
        <f>SUM(C17:C21)</f>
        <v>1059</v>
      </c>
      <c r="D16" s="569">
        <f aca="true" t="shared" si="2" ref="D16:D21">SUM(E16,H16)</f>
        <v>9999</v>
      </c>
      <c r="E16" s="569">
        <f aca="true" t="shared" si="3" ref="E16:E21">SUM(F16:G16)</f>
        <v>8494</v>
      </c>
      <c r="F16" s="569">
        <f>SUM(F17:F21)</f>
        <v>3755</v>
      </c>
      <c r="G16" s="569">
        <f>SUM(G17:G21)</f>
        <v>4739</v>
      </c>
      <c r="H16" s="157">
        <f>SUM(I16:J16)</f>
        <v>1505</v>
      </c>
      <c r="I16" s="157">
        <f>SUM(I17:I21)</f>
        <v>788</v>
      </c>
      <c r="J16" s="157">
        <f>SUM(J17:J21)</f>
        <v>717</v>
      </c>
      <c r="K16" s="569">
        <f>SUM(K17:K21)</f>
        <v>1599474</v>
      </c>
      <c r="L16" s="569">
        <f>SUM(L17:L21)</f>
        <v>5454506</v>
      </c>
      <c r="M16" s="569">
        <f aca="true" t="shared" si="4" ref="M16:M21">SUM(N16:P16)</f>
        <v>10256990</v>
      </c>
      <c r="N16" s="569">
        <f>SUM(N17:N21)</f>
        <v>10180963</v>
      </c>
      <c r="O16" s="569">
        <f>SUM(O17:O21)</f>
        <v>75748</v>
      </c>
      <c r="P16" s="157">
        <f>SUM(P17:P21)</f>
        <v>279</v>
      </c>
      <c r="Q16" s="157">
        <f>SUM(Q17:Q21)</f>
        <v>354372</v>
      </c>
    </row>
    <row r="17" spans="1:17" ht="17.25" customHeight="1">
      <c r="A17" s="155"/>
      <c r="B17" s="155" t="s">
        <v>14</v>
      </c>
      <c r="C17" s="158">
        <v>435</v>
      </c>
      <c r="D17" s="158">
        <f t="shared" si="2"/>
        <v>980</v>
      </c>
      <c r="E17" s="156">
        <f t="shared" si="3"/>
        <v>180</v>
      </c>
      <c r="F17" s="158">
        <v>72</v>
      </c>
      <c r="G17" s="158">
        <v>108</v>
      </c>
      <c r="H17" s="156">
        <f>SUM(I17:J17)</f>
        <v>800</v>
      </c>
      <c r="I17" s="156">
        <v>403</v>
      </c>
      <c r="J17" s="156">
        <v>397</v>
      </c>
      <c r="K17" s="156">
        <v>30968</v>
      </c>
      <c r="L17" s="156">
        <v>241618</v>
      </c>
      <c r="M17" s="159">
        <f t="shared" si="4"/>
        <v>428792</v>
      </c>
      <c r="N17" s="159">
        <v>418582</v>
      </c>
      <c r="O17" s="159">
        <v>10210</v>
      </c>
      <c r="P17" s="156" t="s">
        <v>34</v>
      </c>
      <c r="Q17" s="156">
        <v>4633</v>
      </c>
    </row>
    <row r="18" spans="1:17" ht="17.25" customHeight="1">
      <c r="A18" s="412" t="s">
        <v>39</v>
      </c>
      <c r="B18" s="155" t="s">
        <v>15</v>
      </c>
      <c r="C18" s="158">
        <v>399</v>
      </c>
      <c r="D18" s="158">
        <f t="shared" si="2"/>
        <v>2400</v>
      </c>
      <c r="E18" s="156">
        <f t="shared" si="3"/>
        <v>1781</v>
      </c>
      <c r="F18" s="158">
        <v>759</v>
      </c>
      <c r="G18" s="158">
        <v>1022</v>
      </c>
      <c r="H18" s="156">
        <f>SUM(I18:J18)</f>
        <v>619</v>
      </c>
      <c r="I18" s="156">
        <v>336</v>
      </c>
      <c r="J18" s="156">
        <v>283</v>
      </c>
      <c r="K18" s="156">
        <v>272270</v>
      </c>
      <c r="L18" s="156">
        <v>762364</v>
      </c>
      <c r="M18" s="159">
        <f t="shared" si="4"/>
        <v>1465615</v>
      </c>
      <c r="N18" s="159">
        <v>1442658</v>
      </c>
      <c r="O18" s="159">
        <v>22957</v>
      </c>
      <c r="P18" s="156" t="s">
        <v>34</v>
      </c>
      <c r="Q18" s="156">
        <v>28210</v>
      </c>
    </row>
    <row r="19" spans="1:17" ht="17.25" customHeight="1">
      <c r="A19" s="412"/>
      <c r="B19" s="155" t="s">
        <v>16</v>
      </c>
      <c r="C19" s="158">
        <v>119</v>
      </c>
      <c r="D19" s="158">
        <f t="shared" si="2"/>
        <v>1555</v>
      </c>
      <c r="E19" s="156">
        <f t="shared" si="3"/>
        <v>1482</v>
      </c>
      <c r="F19" s="158">
        <v>658</v>
      </c>
      <c r="G19" s="158">
        <v>824</v>
      </c>
      <c r="H19" s="156">
        <f>SUM(I19:J19)</f>
        <v>73</v>
      </c>
      <c r="I19" s="156">
        <v>41</v>
      </c>
      <c r="J19" s="156">
        <v>32</v>
      </c>
      <c r="K19" s="156">
        <v>248569</v>
      </c>
      <c r="L19" s="156">
        <v>571276</v>
      </c>
      <c r="M19" s="159">
        <f t="shared" si="4"/>
        <v>1285445</v>
      </c>
      <c r="N19" s="159">
        <v>1265015</v>
      </c>
      <c r="O19" s="159">
        <v>20430</v>
      </c>
      <c r="P19" s="156" t="s">
        <v>34</v>
      </c>
      <c r="Q19" s="156">
        <v>48737</v>
      </c>
    </row>
    <row r="20" spans="1:17" ht="17.25" customHeight="1">
      <c r="A20" s="128"/>
      <c r="B20" s="155" t="s">
        <v>17</v>
      </c>
      <c r="C20" s="158">
        <v>50</v>
      </c>
      <c r="D20" s="158">
        <f t="shared" si="2"/>
        <v>1199</v>
      </c>
      <c r="E20" s="156">
        <f t="shared" si="3"/>
        <v>1186</v>
      </c>
      <c r="F20" s="158">
        <v>465</v>
      </c>
      <c r="G20" s="158">
        <v>721</v>
      </c>
      <c r="H20" s="156">
        <f>SUM(I20:J20)</f>
        <v>13</v>
      </c>
      <c r="I20" s="156">
        <v>8</v>
      </c>
      <c r="J20" s="156">
        <v>5</v>
      </c>
      <c r="K20" s="156">
        <v>216653</v>
      </c>
      <c r="L20" s="156">
        <v>579280</v>
      </c>
      <c r="M20" s="159">
        <f t="shared" si="4"/>
        <v>1140349</v>
      </c>
      <c r="N20" s="159">
        <v>1129122</v>
      </c>
      <c r="O20" s="159">
        <v>11227</v>
      </c>
      <c r="P20" s="156" t="s">
        <v>34</v>
      </c>
      <c r="Q20" s="156">
        <v>21837</v>
      </c>
    </row>
    <row r="21" spans="1:17" ht="17.25" customHeight="1">
      <c r="A21" s="128"/>
      <c r="B21" s="155" t="s">
        <v>18</v>
      </c>
      <c r="C21" s="36">
        <v>56</v>
      </c>
      <c r="D21" s="158">
        <f t="shared" si="2"/>
        <v>3865</v>
      </c>
      <c r="E21" s="156">
        <f t="shared" si="3"/>
        <v>3865</v>
      </c>
      <c r="F21" s="158">
        <v>1801</v>
      </c>
      <c r="G21" s="158">
        <v>2064</v>
      </c>
      <c r="H21" s="156" t="s">
        <v>34</v>
      </c>
      <c r="I21" s="156" t="s">
        <v>34</v>
      </c>
      <c r="J21" s="156" t="s">
        <v>34</v>
      </c>
      <c r="K21" s="156">
        <v>831014</v>
      </c>
      <c r="L21" s="156">
        <v>3299968</v>
      </c>
      <c r="M21" s="159">
        <f t="shared" si="4"/>
        <v>5936789</v>
      </c>
      <c r="N21" s="159">
        <v>5925586</v>
      </c>
      <c r="O21" s="159">
        <v>10924</v>
      </c>
      <c r="P21" s="156">
        <v>279</v>
      </c>
      <c r="Q21" s="156">
        <v>250955</v>
      </c>
    </row>
    <row r="22" spans="1:17" ht="17.25" customHeight="1">
      <c r="A22" s="128"/>
      <c r="B22" s="155"/>
      <c r="C22" s="33"/>
      <c r="D22" s="62"/>
      <c r="E22" s="62"/>
      <c r="F22" s="62"/>
      <c r="G22" s="62"/>
      <c r="H22" s="36"/>
      <c r="I22" s="36"/>
      <c r="J22" s="36"/>
      <c r="K22" s="36"/>
      <c r="L22" s="36"/>
      <c r="M22" s="62"/>
      <c r="N22" s="62"/>
      <c r="O22" s="36"/>
      <c r="P22" s="36"/>
      <c r="Q22" s="36"/>
    </row>
    <row r="23" spans="1:17" ht="17.25" customHeight="1">
      <c r="A23" s="128"/>
      <c r="B23" s="13" t="s">
        <v>9</v>
      </c>
      <c r="C23" s="569">
        <f>SUM(C24:C28)</f>
        <v>6590</v>
      </c>
      <c r="D23" s="569">
        <f aca="true" t="shared" si="5" ref="D23:D28">SUM(E23,H23)</f>
        <v>42907</v>
      </c>
      <c r="E23" s="569">
        <f aca="true" t="shared" si="6" ref="E23:E28">SUM(F23:G23)</f>
        <v>31646</v>
      </c>
      <c r="F23" s="569">
        <f>SUM(F24:F28)</f>
        <v>11330</v>
      </c>
      <c r="G23" s="569">
        <f>SUM(G24:G28)</f>
        <v>20316</v>
      </c>
      <c r="H23" s="157">
        <f aca="true" t="shared" si="7" ref="H23:H28">SUM(I23:J23)</f>
        <v>11261</v>
      </c>
      <c r="I23" s="157">
        <f>SUM(I24:I28)</f>
        <v>5661</v>
      </c>
      <c r="J23" s="157">
        <f>SUM(J24:J28)</f>
        <v>5600</v>
      </c>
      <c r="K23" s="569">
        <f>SUM(K24:K28)</f>
        <v>5756532</v>
      </c>
      <c r="L23" s="569">
        <f>SUM(L24:L28)</f>
        <v>17865716</v>
      </c>
      <c r="M23" s="569">
        <f aca="true" t="shared" si="8" ref="M23:M28">SUM(N23:P23)</f>
        <v>33337758</v>
      </c>
      <c r="N23" s="569">
        <f>SUM(N24:N28)</f>
        <v>17048706</v>
      </c>
      <c r="O23" s="569">
        <f>SUM(O24:O28)</f>
        <v>16284676</v>
      </c>
      <c r="P23" s="569">
        <f>SUM(P24:P28)</f>
        <v>4376</v>
      </c>
      <c r="Q23" s="157" t="s">
        <v>510</v>
      </c>
    </row>
    <row r="24" spans="1:17" ht="17.25" customHeight="1">
      <c r="A24" s="128"/>
      <c r="B24" s="155" t="s">
        <v>14</v>
      </c>
      <c r="C24" s="158">
        <v>3530</v>
      </c>
      <c r="D24" s="158">
        <f t="shared" si="5"/>
        <v>8179</v>
      </c>
      <c r="E24" s="156">
        <f t="shared" si="6"/>
        <v>2007</v>
      </c>
      <c r="F24" s="158">
        <v>178</v>
      </c>
      <c r="G24" s="158">
        <v>1829</v>
      </c>
      <c r="H24" s="156">
        <f t="shared" si="7"/>
        <v>6172</v>
      </c>
      <c r="I24" s="156">
        <v>3027</v>
      </c>
      <c r="J24" s="156">
        <v>3145</v>
      </c>
      <c r="K24" s="156">
        <v>221224</v>
      </c>
      <c r="L24" s="156">
        <v>856666</v>
      </c>
      <c r="M24" s="159">
        <f t="shared" si="8"/>
        <v>2534205</v>
      </c>
      <c r="N24" s="159">
        <v>629777</v>
      </c>
      <c r="O24" s="159">
        <v>1903186</v>
      </c>
      <c r="P24" s="156">
        <v>1242</v>
      </c>
      <c r="Q24" s="156" t="s">
        <v>34</v>
      </c>
    </row>
    <row r="25" spans="1:17" ht="17.25" customHeight="1">
      <c r="A25" s="412" t="s">
        <v>19</v>
      </c>
      <c r="B25" s="155" t="s">
        <v>15</v>
      </c>
      <c r="C25" s="158">
        <v>2509</v>
      </c>
      <c r="D25" s="158">
        <f t="shared" si="5"/>
        <v>13284</v>
      </c>
      <c r="E25" s="156">
        <f t="shared" si="6"/>
        <v>8484</v>
      </c>
      <c r="F25" s="158">
        <v>1559</v>
      </c>
      <c r="G25" s="158">
        <v>6925</v>
      </c>
      <c r="H25" s="156">
        <f t="shared" si="7"/>
        <v>4800</v>
      </c>
      <c r="I25" s="156">
        <v>2485</v>
      </c>
      <c r="J25" s="156">
        <v>2315</v>
      </c>
      <c r="K25" s="156">
        <v>1095507</v>
      </c>
      <c r="L25" s="156">
        <v>2383958</v>
      </c>
      <c r="M25" s="159">
        <f t="shared" si="8"/>
        <v>5794081</v>
      </c>
      <c r="N25" s="159">
        <v>2292705</v>
      </c>
      <c r="O25" s="159">
        <v>3499344</v>
      </c>
      <c r="P25" s="156">
        <v>2032</v>
      </c>
      <c r="Q25" s="156" t="s">
        <v>34</v>
      </c>
    </row>
    <row r="26" spans="1:17" ht="17.25" customHeight="1">
      <c r="A26" s="412"/>
      <c r="B26" s="155" t="s">
        <v>16</v>
      </c>
      <c r="C26" s="158">
        <v>299</v>
      </c>
      <c r="D26" s="158">
        <f t="shared" si="5"/>
        <v>4087</v>
      </c>
      <c r="E26" s="156">
        <f t="shared" si="6"/>
        <v>3835</v>
      </c>
      <c r="F26" s="158">
        <v>1189</v>
      </c>
      <c r="G26" s="158">
        <v>2646</v>
      </c>
      <c r="H26" s="156">
        <f t="shared" si="7"/>
        <v>252</v>
      </c>
      <c r="I26" s="156">
        <v>129</v>
      </c>
      <c r="J26" s="156">
        <v>123</v>
      </c>
      <c r="K26" s="156">
        <v>641906</v>
      </c>
      <c r="L26" s="156">
        <v>2287872</v>
      </c>
      <c r="M26" s="159">
        <f t="shared" si="8"/>
        <v>4154358</v>
      </c>
      <c r="N26" s="159">
        <v>2382779</v>
      </c>
      <c r="O26" s="159">
        <v>1770477</v>
      </c>
      <c r="P26" s="156">
        <v>1102</v>
      </c>
      <c r="Q26" s="156" t="s">
        <v>34</v>
      </c>
    </row>
    <row r="27" spans="1:17" ht="17.25" customHeight="1">
      <c r="A27" s="128"/>
      <c r="B27" s="155" t="s">
        <v>17</v>
      </c>
      <c r="C27" s="158">
        <v>90</v>
      </c>
      <c r="D27" s="158">
        <f t="shared" si="5"/>
        <v>2064</v>
      </c>
      <c r="E27" s="160">
        <f t="shared" si="6"/>
        <v>2036</v>
      </c>
      <c r="F27" s="158">
        <v>697</v>
      </c>
      <c r="G27" s="158">
        <v>1339</v>
      </c>
      <c r="H27" s="156">
        <f t="shared" si="7"/>
        <v>28</v>
      </c>
      <c r="I27" s="156">
        <v>15</v>
      </c>
      <c r="J27" s="156">
        <v>13</v>
      </c>
      <c r="K27" s="156">
        <v>338504</v>
      </c>
      <c r="L27" s="156">
        <v>1345620</v>
      </c>
      <c r="M27" s="159">
        <f t="shared" si="8"/>
        <v>2234866</v>
      </c>
      <c r="N27" s="159">
        <v>1341833</v>
      </c>
      <c r="O27" s="159">
        <v>893033</v>
      </c>
      <c r="P27" s="156" t="s">
        <v>399</v>
      </c>
      <c r="Q27" s="156" t="s">
        <v>34</v>
      </c>
    </row>
    <row r="28" spans="1:17" ht="17.25" customHeight="1">
      <c r="A28" s="128"/>
      <c r="B28" s="155" t="s">
        <v>18</v>
      </c>
      <c r="C28" s="158">
        <v>162</v>
      </c>
      <c r="D28" s="158">
        <f t="shared" si="5"/>
        <v>15293</v>
      </c>
      <c r="E28" s="156">
        <f t="shared" si="6"/>
        <v>15284</v>
      </c>
      <c r="F28" s="158">
        <v>7707</v>
      </c>
      <c r="G28" s="158">
        <v>7577</v>
      </c>
      <c r="H28" s="156">
        <f t="shared" si="7"/>
        <v>9</v>
      </c>
      <c r="I28" s="156">
        <v>5</v>
      </c>
      <c r="J28" s="156">
        <v>4</v>
      </c>
      <c r="K28" s="156">
        <v>3459391</v>
      </c>
      <c r="L28" s="156">
        <v>10991600</v>
      </c>
      <c r="M28" s="159">
        <f t="shared" si="8"/>
        <v>18620248</v>
      </c>
      <c r="N28" s="159">
        <v>10401612</v>
      </c>
      <c r="O28" s="159">
        <v>8218636</v>
      </c>
      <c r="P28" s="156" t="s">
        <v>34</v>
      </c>
      <c r="Q28" s="156" t="s">
        <v>34</v>
      </c>
    </row>
    <row r="29" spans="1:17" ht="17.25" customHeight="1">
      <c r="A29" s="128"/>
      <c r="B29" s="155"/>
      <c r="C29" s="62"/>
      <c r="D29" s="62"/>
      <c r="E29" s="62"/>
      <c r="F29" s="62"/>
      <c r="G29" s="62"/>
      <c r="H29" s="36"/>
      <c r="I29" s="36"/>
      <c r="J29" s="36"/>
      <c r="K29" s="36"/>
      <c r="L29" s="36"/>
      <c r="M29" s="62"/>
      <c r="N29" s="62"/>
      <c r="O29" s="36"/>
      <c r="P29" s="36"/>
      <c r="Q29" s="36"/>
    </row>
    <row r="30" spans="1:17" ht="17.25" customHeight="1">
      <c r="A30" s="128"/>
      <c r="B30" s="13" t="s">
        <v>9</v>
      </c>
      <c r="C30" s="569">
        <f>SUM(C31:C35)</f>
        <v>396</v>
      </c>
      <c r="D30" s="569">
        <f aca="true" t="shared" si="9" ref="D30:D35">SUM(E30,H30)</f>
        <v>7329</v>
      </c>
      <c r="E30" s="569">
        <f aca="true" t="shared" si="10" ref="E30:E35">SUM(F30:G30)</f>
        <v>6910</v>
      </c>
      <c r="F30" s="569">
        <f>SUM(F31:F35)</f>
        <v>1030</v>
      </c>
      <c r="G30" s="569">
        <f>SUM(G31:G35)</f>
        <v>5880</v>
      </c>
      <c r="H30" s="157">
        <f aca="true" t="shared" si="11" ref="H30:H35">SUM(I30:J30)</f>
        <v>419</v>
      </c>
      <c r="I30" s="157">
        <f>SUM(I31:I35)</f>
        <v>225</v>
      </c>
      <c r="J30" s="157">
        <f>SUM(J31:J35)</f>
        <v>194</v>
      </c>
      <c r="K30" s="569">
        <f>SUM(K31:K35)</f>
        <v>862054</v>
      </c>
      <c r="L30" s="569">
        <f>SUM(L31:L35)</f>
        <v>1715167</v>
      </c>
      <c r="M30" s="569">
        <f aca="true" t="shared" si="12" ref="M30:M35">SUM(N30:P30)</f>
        <v>3200805</v>
      </c>
      <c r="N30" s="569">
        <f>SUM(N31:N35)</f>
        <v>1708665</v>
      </c>
      <c r="O30" s="569">
        <f>SUM(O31:O35)</f>
        <v>1491190</v>
      </c>
      <c r="P30" s="157">
        <f>SUM(P31:P35)</f>
        <v>950</v>
      </c>
      <c r="Q30" s="157">
        <f>SUM(Q31:Q35)</f>
        <v>40</v>
      </c>
    </row>
    <row r="31" spans="1:17" ht="17.25" customHeight="1">
      <c r="A31" s="128"/>
      <c r="B31" s="155" t="s">
        <v>14</v>
      </c>
      <c r="C31" s="158">
        <v>125</v>
      </c>
      <c r="D31" s="158">
        <f t="shared" si="9"/>
        <v>257</v>
      </c>
      <c r="E31" s="156">
        <f t="shared" si="10"/>
        <v>65</v>
      </c>
      <c r="F31" s="158">
        <v>16</v>
      </c>
      <c r="G31" s="158">
        <v>49</v>
      </c>
      <c r="H31" s="156">
        <f t="shared" si="11"/>
        <v>192</v>
      </c>
      <c r="I31" s="156">
        <v>105</v>
      </c>
      <c r="J31" s="156">
        <v>87</v>
      </c>
      <c r="K31" s="156">
        <v>8873</v>
      </c>
      <c r="L31" s="156">
        <v>18694</v>
      </c>
      <c r="M31" s="159">
        <f t="shared" si="12"/>
        <v>57013</v>
      </c>
      <c r="N31" s="159">
        <v>24138</v>
      </c>
      <c r="O31" s="159">
        <v>32382</v>
      </c>
      <c r="P31" s="156">
        <v>493</v>
      </c>
      <c r="Q31" s="156">
        <v>40</v>
      </c>
    </row>
    <row r="32" spans="1:17" ht="17.25" customHeight="1">
      <c r="A32" s="412" t="s">
        <v>40</v>
      </c>
      <c r="B32" s="155" t="s">
        <v>15</v>
      </c>
      <c r="C32" s="158">
        <v>101</v>
      </c>
      <c r="D32" s="158">
        <f t="shared" si="9"/>
        <v>632</v>
      </c>
      <c r="E32" s="156">
        <f t="shared" si="10"/>
        <v>488</v>
      </c>
      <c r="F32" s="158">
        <v>80</v>
      </c>
      <c r="G32" s="158">
        <v>408</v>
      </c>
      <c r="H32" s="156">
        <f t="shared" si="11"/>
        <v>144</v>
      </c>
      <c r="I32" s="156">
        <v>75</v>
      </c>
      <c r="J32" s="156">
        <v>69</v>
      </c>
      <c r="K32" s="156">
        <v>60215</v>
      </c>
      <c r="L32" s="156">
        <v>69443</v>
      </c>
      <c r="M32" s="159">
        <f t="shared" si="12"/>
        <v>191280</v>
      </c>
      <c r="N32" s="159">
        <v>68462</v>
      </c>
      <c r="O32" s="159">
        <v>122599</v>
      </c>
      <c r="P32" s="156">
        <v>219</v>
      </c>
      <c r="Q32" s="156" t="s">
        <v>34</v>
      </c>
    </row>
    <row r="33" spans="1:17" ht="17.25" customHeight="1">
      <c r="A33" s="412"/>
      <c r="B33" s="155" t="s">
        <v>16</v>
      </c>
      <c r="C33" s="158">
        <v>73</v>
      </c>
      <c r="D33" s="158">
        <f t="shared" si="9"/>
        <v>1073</v>
      </c>
      <c r="E33" s="156">
        <f t="shared" si="10"/>
        <v>1019</v>
      </c>
      <c r="F33" s="158">
        <v>172</v>
      </c>
      <c r="G33" s="158">
        <v>847</v>
      </c>
      <c r="H33" s="156">
        <f t="shared" si="11"/>
        <v>54</v>
      </c>
      <c r="I33" s="156">
        <v>28</v>
      </c>
      <c r="J33" s="156">
        <v>26</v>
      </c>
      <c r="K33" s="156">
        <v>133778</v>
      </c>
      <c r="L33" s="156">
        <v>179441</v>
      </c>
      <c r="M33" s="159">
        <f t="shared" si="12"/>
        <v>464665</v>
      </c>
      <c r="N33" s="159">
        <v>270633</v>
      </c>
      <c r="O33" s="159">
        <v>194017</v>
      </c>
      <c r="P33" s="156">
        <v>15</v>
      </c>
      <c r="Q33" s="156" t="s">
        <v>34</v>
      </c>
    </row>
    <row r="34" spans="1:17" ht="17.25" customHeight="1">
      <c r="A34" s="128"/>
      <c r="B34" s="155" t="s">
        <v>17</v>
      </c>
      <c r="C34" s="158">
        <v>37</v>
      </c>
      <c r="D34" s="158">
        <f t="shared" si="9"/>
        <v>907</v>
      </c>
      <c r="E34" s="156">
        <f t="shared" si="10"/>
        <v>882</v>
      </c>
      <c r="F34" s="158">
        <v>93</v>
      </c>
      <c r="G34" s="158">
        <v>789</v>
      </c>
      <c r="H34" s="156">
        <f t="shared" si="11"/>
        <v>25</v>
      </c>
      <c r="I34" s="156">
        <v>14</v>
      </c>
      <c r="J34" s="156">
        <v>11</v>
      </c>
      <c r="K34" s="156">
        <v>96179</v>
      </c>
      <c r="L34" s="156">
        <v>111886</v>
      </c>
      <c r="M34" s="159">
        <f t="shared" si="12"/>
        <v>271604</v>
      </c>
      <c r="N34" s="159">
        <v>114354</v>
      </c>
      <c r="O34" s="159">
        <v>157250</v>
      </c>
      <c r="P34" s="156" t="s">
        <v>34</v>
      </c>
      <c r="Q34" s="156" t="s">
        <v>34</v>
      </c>
    </row>
    <row r="35" spans="1:17" ht="17.25" customHeight="1">
      <c r="A35" s="128"/>
      <c r="B35" s="155" t="s">
        <v>18</v>
      </c>
      <c r="C35" s="158">
        <v>60</v>
      </c>
      <c r="D35" s="158">
        <f t="shared" si="9"/>
        <v>4460</v>
      </c>
      <c r="E35" s="156">
        <f t="shared" si="10"/>
        <v>4456</v>
      </c>
      <c r="F35" s="158">
        <v>669</v>
      </c>
      <c r="G35" s="158">
        <v>3787</v>
      </c>
      <c r="H35" s="156">
        <f t="shared" si="11"/>
        <v>4</v>
      </c>
      <c r="I35" s="156">
        <v>3</v>
      </c>
      <c r="J35" s="156">
        <v>1</v>
      </c>
      <c r="K35" s="156">
        <v>563009</v>
      </c>
      <c r="L35" s="156">
        <v>1335703</v>
      </c>
      <c r="M35" s="159">
        <f t="shared" si="12"/>
        <v>2216243</v>
      </c>
      <c r="N35" s="159">
        <v>1231078</v>
      </c>
      <c r="O35" s="159">
        <v>984942</v>
      </c>
      <c r="P35" s="156">
        <v>223</v>
      </c>
      <c r="Q35" s="156" t="s">
        <v>34</v>
      </c>
    </row>
    <row r="36" spans="1:17" ht="17.25" customHeight="1">
      <c r="A36" s="128"/>
      <c r="B36" s="155"/>
      <c r="C36" s="62"/>
      <c r="D36" s="62"/>
      <c r="E36" s="62"/>
      <c r="F36" s="62"/>
      <c r="G36" s="62"/>
      <c r="H36" s="36"/>
      <c r="I36" s="36"/>
      <c r="J36" s="36"/>
      <c r="K36" s="36"/>
      <c r="L36" s="36"/>
      <c r="M36" s="62"/>
      <c r="N36" s="62"/>
      <c r="O36" s="36"/>
      <c r="P36" s="36"/>
      <c r="Q36" s="36"/>
    </row>
    <row r="37" spans="1:17" ht="17.25" customHeight="1">
      <c r="A37" s="128"/>
      <c r="B37" s="13" t="s">
        <v>9</v>
      </c>
      <c r="C37" s="569">
        <f>SUM(C38:C42)</f>
        <v>756</v>
      </c>
      <c r="D37" s="569">
        <f aca="true" t="shared" si="13" ref="D37:D42">SUM(E37,H37)</f>
        <v>4764</v>
      </c>
      <c r="E37" s="569">
        <f aca="true" t="shared" si="14" ref="E37:E42">SUM(F37:G37)</f>
        <v>3809</v>
      </c>
      <c r="F37" s="569">
        <f>SUM(F38:F42)</f>
        <v>2533</v>
      </c>
      <c r="G37" s="569">
        <f>SUM(G38:G42)</f>
        <v>1276</v>
      </c>
      <c r="H37" s="157">
        <f>SUM(I37:J37)</f>
        <v>955</v>
      </c>
      <c r="I37" s="157">
        <f>SUM(I38:I42)</f>
        <v>673</v>
      </c>
      <c r="J37" s="157">
        <f>SUM(J38:J42)</f>
        <v>282</v>
      </c>
      <c r="K37" s="569">
        <f>SUM(K38:K42)</f>
        <v>710609</v>
      </c>
      <c r="L37" s="569">
        <f>SUM(L38:L42)</f>
        <v>3067934</v>
      </c>
      <c r="M37" s="569">
        <f aca="true" t="shared" si="15" ref="M37:M42">SUM(N37:P37)</f>
        <v>4759603</v>
      </c>
      <c r="N37" s="569">
        <f>SUM(N38:N42)</f>
        <v>4624276</v>
      </c>
      <c r="O37" s="569">
        <f>SUM(O38:O42)</f>
        <v>120909</v>
      </c>
      <c r="P37" s="157">
        <f>SUM(P38:P42)</f>
        <v>14418</v>
      </c>
      <c r="Q37" s="157" t="s">
        <v>510</v>
      </c>
    </row>
    <row r="38" spans="1:17" ht="17.25" customHeight="1">
      <c r="A38" s="128"/>
      <c r="B38" s="155" t="s">
        <v>14</v>
      </c>
      <c r="C38" s="158">
        <v>360</v>
      </c>
      <c r="D38" s="158">
        <f t="shared" si="13"/>
        <v>712</v>
      </c>
      <c r="E38" s="156">
        <f t="shared" si="14"/>
        <v>184</v>
      </c>
      <c r="F38" s="158">
        <v>139</v>
      </c>
      <c r="G38" s="158">
        <v>45</v>
      </c>
      <c r="H38" s="156">
        <f>SUM(I38:J38)</f>
        <v>528</v>
      </c>
      <c r="I38" s="156">
        <v>380</v>
      </c>
      <c r="J38" s="156">
        <v>148</v>
      </c>
      <c r="K38" s="156">
        <v>33315</v>
      </c>
      <c r="L38" s="156">
        <v>134049</v>
      </c>
      <c r="M38" s="159">
        <f t="shared" si="15"/>
        <v>290583</v>
      </c>
      <c r="N38" s="159">
        <v>273386</v>
      </c>
      <c r="O38" s="159">
        <v>17029</v>
      </c>
      <c r="P38" s="156">
        <v>168</v>
      </c>
      <c r="Q38" s="156" t="s">
        <v>34</v>
      </c>
    </row>
    <row r="39" spans="1:17" ht="17.25" customHeight="1">
      <c r="A39" s="412" t="s">
        <v>41</v>
      </c>
      <c r="B39" s="155" t="s">
        <v>15</v>
      </c>
      <c r="C39" s="158">
        <v>290</v>
      </c>
      <c r="D39" s="158">
        <f t="shared" si="13"/>
        <v>1777</v>
      </c>
      <c r="E39" s="156">
        <f t="shared" si="14"/>
        <v>1410</v>
      </c>
      <c r="F39" s="158">
        <v>962</v>
      </c>
      <c r="G39" s="158">
        <v>448</v>
      </c>
      <c r="H39" s="156">
        <f>SUM(I39:J39)</f>
        <v>367</v>
      </c>
      <c r="I39" s="156">
        <v>252</v>
      </c>
      <c r="J39" s="156">
        <v>115</v>
      </c>
      <c r="K39" s="156">
        <v>243969</v>
      </c>
      <c r="L39" s="156">
        <v>821607</v>
      </c>
      <c r="M39" s="159">
        <f t="shared" si="15"/>
        <v>1362072</v>
      </c>
      <c r="N39" s="159">
        <v>1308085</v>
      </c>
      <c r="O39" s="159">
        <v>53837</v>
      </c>
      <c r="P39" s="156">
        <v>150</v>
      </c>
      <c r="Q39" s="156" t="s">
        <v>34</v>
      </c>
    </row>
    <row r="40" spans="1:17" ht="17.25" customHeight="1">
      <c r="A40" s="412"/>
      <c r="B40" s="155" t="s">
        <v>16</v>
      </c>
      <c r="C40" s="158">
        <v>78</v>
      </c>
      <c r="D40" s="158">
        <f t="shared" si="13"/>
        <v>1081</v>
      </c>
      <c r="E40" s="156">
        <f t="shared" si="14"/>
        <v>1028</v>
      </c>
      <c r="F40" s="158">
        <v>689</v>
      </c>
      <c r="G40" s="158">
        <v>339</v>
      </c>
      <c r="H40" s="156">
        <f>SUM(I40:J40)</f>
        <v>53</v>
      </c>
      <c r="I40" s="156">
        <v>36</v>
      </c>
      <c r="J40" s="156">
        <v>17</v>
      </c>
      <c r="K40" s="156">
        <v>192035</v>
      </c>
      <c r="L40" s="156">
        <v>708341</v>
      </c>
      <c r="M40" s="159">
        <f t="shared" si="15"/>
        <v>1181767</v>
      </c>
      <c r="N40" s="159">
        <v>1137461</v>
      </c>
      <c r="O40" s="159">
        <v>30206</v>
      </c>
      <c r="P40" s="156">
        <v>14100</v>
      </c>
      <c r="Q40" s="156" t="s">
        <v>34</v>
      </c>
    </row>
    <row r="41" spans="1:17" ht="17.25" customHeight="1">
      <c r="A41" s="128"/>
      <c r="B41" s="155" t="s">
        <v>17</v>
      </c>
      <c r="C41" s="158">
        <v>19</v>
      </c>
      <c r="D41" s="158">
        <f t="shared" si="13"/>
        <v>467</v>
      </c>
      <c r="E41" s="156">
        <f t="shared" si="14"/>
        <v>460</v>
      </c>
      <c r="F41" s="158">
        <v>244</v>
      </c>
      <c r="G41" s="158">
        <v>216</v>
      </c>
      <c r="H41" s="156">
        <f>SUM(I41:J41)</f>
        <v>7</v>
      </c>
      <c r="I41" s="156">
        <v>5</v>
      </c>
      <c r="J41" s="156">
        <v>2</v>
      </c>
      <c r="K41" s="156">
        <v>79545</v>
      </c>
      <c r="L41" s="156">
        <v>316443</v>
      </c>
      <c r="M41" s="159">
        <f t="shared" si="15"/>
        <v>546760</v>
      </c>
      <c r="N41" s="159">
        <v>528038</v>
      </c>
      <c r="O41" s="159">
        <v>18722</v>
      </c>
      <c r="P41" s="156" t="s">
        <v>383</v>
      </c>
      <c r="Q41" s="156" t="s">
        <v>383</v>
      </c>
    </row>
    <row r="42" spans="1:17" ht="17.25" customHeight="1">
      <c r="A42" s="128"/>
      <c r="B42" s="155" t="s">
        <v>18</v>
      </c>
      <c r="C42" s="158">
        <v>9</v>
      </c>
      <c r="D42" s="158">
        <f t="shared" si="13"/>
        <v>727</v>
      </c>
      <c r="E42" s="156">
        <f t="shared" si="14"/>
        <v>727</v>
      </c>
      <c r="F42" s="158">
        <v>499</v>
      </c>
      <c r="G42" s="158">
        <v>228</v>
      </c>
      <c r="H42" s="156" t="s">
        <v>34</v>
      </c>
      <c r="I42" s="156" t="s">
        <v>400</v>
      </c>
      <c r="J42" s="156" t="s">
        <v>34</v>
      </c>
      <c r="K42" s="156">
        <v>161745</v>
      </c>
      <c r="L42" s="156">
        <v>1087494</v>
      </c>
      <c r="M42" s="159">
        <f t="shared" si="15"/>
        <v>1378421</v>
      </c>
      <c r="N42" s="159">
        <v>1377306</v>
      </c>
      <c r="O42" s="161">
        <v>1115</v>
      </c>
      <c r="P42" s="156" t="s">
        <v>383</v>
      </c>
      <c r="Q42" s="156" t="s">
        <v>383</v>
      </c>
    </row>
    <row r="43" spans="1:17" ht="17.25" customHeight="1">
      <c r="A43" s="128"/>
      <c r="B43" s="155"/>
      <c r="C43" s="62"/>
      <c r="D43" s="62"/>
      <c r="E43" s="62"/>
      <c r="F43" s="62"/>
      <c r="G43" s="62"/>
      <c r="H43" s="36"/>
      <c r="I43" s="36"/>
      <c r="J43" s="36"/>
      <c r="K43" s="36"/>
      <c r="L43" s="36"/>
      <c r="M43" s="62"/>
      <c r="N43" s="33"/>
      <c r="O43" s="36"/>
      <c r="P43" s="36"/>
      <c r="Q43" s="36"/>
    </row>
    <row r="44" spans="1:17" ht="17.25" customHeight="1">
      <c r="A44" s="128"/>
      <c r="B44" s="13" t="s">
        <v>9</v>
      </c>
      <c r="C44" s="569">
        <f>SUM(C45:C49)</f>
        <v>688</v>
      </c>
      <c r="D44" s="569">
        <f aca="true" t="shared" si="16" ref="D44:D49">SUM(E44,H44)</f>
        <v>2903</v>
      </c>
      <c r="E44" s="569">
        <f aca="true" t="shared" si="17" ref="E44:E49">SUM(F44:G44)</f>
        <v>1903</v>
      </c>
      <c r="F44" s="569">
        <f>SUM(F45:F49)</f>
        <v>1422</v>
      </c>
      <c r="G44" s="569">
        <f>SUM(G45:G49)</f>
        <v>481</v>
      </c>
      <c r="H44" s="157">
        <f>SUM(I44:J44)</f>
        <v>1000</v>
      </c>
      <c r="I44" s="157">
        <f>SUM(I45:I49)</f>
        <v>708</v>
      </c>
      <c r="J44" s="157">
        <f>SUM(J45:J49)</f>
        <v>292</v>
      </c>
      <c r="K44" s="569">
        <f>SUM(K45:K49)</f>
        <v>414844</v>
      </c>
      <c r="L44" s="569">
        <f>SUM(L45:L49)</f>
        <v>1127119</v>
      </c>
      <c r="M44" s="569">
        <f aca="true" t="shared" si="18" ref="M44:M49">SUM(N44:P44)</f>
        <v>2320907</v>
      </c>
      <c r="N44" s="571">
        <f>SUM(N45:N49)</f>
        <v>2221073</v>
      </c>
      <c r="O44" s="569">
        <f>SUM(O45:O49)</f>
        <v>95966</v>
      </c>
      <c r="P44" s="157">
        <f>SUM(P45:P49)</f>
        <v>3868</v>
      </c>
      <c r="Q44" s="157">
        <f>SUM(Q45:Q49)</f>
        <v>237</v>
      </c>
    </row>
    <row r="45" spans="1:17" ht="17.25" customHeight="1">
      <c r="A45" s="128"/>
      <c r="B45" s="155" t="s">
        <v>14</v>
      </c>
      <c r="C45" s="158">
        <v>490</v>
      </c>
      <c r="D45" s="158">
        <f t="shared" si="16"/>
        <v>936</v>
      </c>
      <c r="E45" s="156">
        <f t="shared" si="17"/>
        <v>212</v>
      </c>
      <c r="F45" s="158">
        <v>151</v>
      </c>
      <c r="G45" s="158">
        <v>61</v>
      </c>
      <c r="H45" s="156">
        <f>SUM(I45:J45)</f>
        <v>724</v>
      </c>
      <c r="I45" s="156">
        <v>533</v>
      </c>
      <c r="J45" s="156">
        <v>191</v>
      </c>
      <c r="K45" s="156">
        <v>40246</v>
      </c>
      <c r="L45" s="156">
        <v>187205</v>
      </c>
      <c r="M45" s="159">
        <f t="shared" si="18"/>
        <v>400969</v>
      </c>
      <c r="N45" s="162">
        <v>369159</v>
      </c>
      <c r="O45" s="159">
        <v>30079</v>
      </c>
      <c r="P45" s="156">
        <v>1731</v>
      </c>
      <c r="Q45" s="156" t="s">
        <v>34</v>
      </c>
    </row>
    <row r="46" spans="1:17" ht="17.25" customHeight="1">
      <c r="A46" s="412" t="s">
        <v>42</v>
      </c>
      <c r="B46" s="155" t="s">
        <v>15</v>
      </c>
      <c r="C46" s="158">
        <v>164</v>
      </c>
      <c r="D46" s="158">
        <f t="shared" si="16"/>
        <v>905</v>
      </c>
      <c r="E46" s="156">
        <f t="shared" si="17"/>
        <v>656</v>
      </c>
      <c r="F46" s="158">
        <v>501</v>
      </c>
      <c r="G46" s="158">
        <v>155</v>
      </c>
      <c r="H46" s="156">
        <f>SUM(I46:J46)</f>
        <v>249</v>
      </c>
      <c r="I46" s="156">
        <v>159</v>
      </c>
      <c r="J46" s="156">
        <v>90</v>
      </c>
      <c r="K46" s="156">
        <v>141950</v>
      </c>
      <c r="L46" s="156">
        <v>272406</v>
      </c>
      <c r="M46" s="159">
        <f t="shared" si="18"/>
        <v>568731</v>
      </c>
      <c r="N46" s="162">
        <v>534330</v>
      </c>
      <c r="O46" s="159">
        <v>32384</v>
      </c>
      <c r="P46" s="156">
        <v>2017</v>
      </c>
      <c r="Q46" s="156" t="s">
        <v>34</v>
      </c>
    </row>
    <row r="47" spans="1:17" ht="17.25" customHeight="1">
      <c r="A47" s="412"/>
      <c r="B47" s="155" t="s">
        <v>16</v>
      </c>
      <c r="C47" s="158">
        <v>21</v>
      </c>
      <c r="D47" s="158">
        <f t="shared" si="16"/>
        <v>277</v>
      </c>
      <c r="E47" s="156">
        <f t="shared" si="17"/>
        <v>257</v>
      </c>
      <c r="F47" s="156">
        <v>195</v>
      </c>
      <c r="G47" s="156">
        <v>62</v>
      </c>
      <c r="H47" s="156">
        <f>SUM(I47:J47)</f>
        <v>20</v>
      </c>
      <c r="I47" s="156">
        <v>11</v>
      </c>
      <c r="J47" s="156">
        <v>9</v>
      </c>
      <c r="K47" s="156">
        <v>51848</v>
      </c>
      <c r="L47" s="156">
        <v>150751</v>
      </c>
      <c r="M47" s="159">
        <f t="shared" si="18"/>
        <v>244129</v>
      </c>
      <c r="N47" s="162">
        <v>227289</v>
      </c>
      <c r="O47" s="161">
        <v>16720</v>
      </c>
      <c r="P47" s="156">
        <v>120</v>
      </c>
      <c r="Q47" s="156" t="s">
        <v>401</v>
      </c>
    </row>
    <row r="48" spans="1:17" ht="17.25" customHeight="1">
      <c r="A48" s="128"/>
      <c r="B48" s="155" t="s">
        <v>17</v>
      </c>
      <c r="C48" s="158">
        <v>6</v>
      </c>
      <c r="D48" s="158">
        <f t="shared" si="16"/>
        <v>123</v>
      </c>
      <c r="E48" s="156">
        <f t="shared" si="17"/>
        <v>116</v>
      </c>
      <c r="F48" s="156">
        <v>77</v>
      </c>
      <c r="G48" s="156">
        <v>39</v>
      </c>
      <c r="H48" s="156">
        <f>SUM(I48:J48)</f>
        <v>7</v>
      </c>
      <c r="I48" s="156">
        <v>5</v>
      </c>
      <c r="J48" s="156">
        <v>2</v>
      </c>
      <c r="K48" s="156">
        <v>25676</v>
      </c>
      <c r="L48" s="156">
        <v>54134</v>
      </c>
      <c r="M48" s="159">
        <f t="shared" si="18"/>
        <v>101703</v>
      </c>
      <c r="N48" s="162">
        <v>101703</v>
      </c>
      <c r="O48" s="161" t="s">
        <v>401</v>
      </c>
      <c r="P48" s="156" t="s">
        <v>401</v>
      </c>
      <c r="Q48" s="156" t="s">
        <v>383</v>
      </c>
    </row>
    <row r="49" spans="1:17" ht="17.25" customHeight="1">
      <c r="A49" s="128"/>
      <c r="B49" s="155" t="s">
        <v>18</v>
      </c>
      <c r="C49" s="158">
        <v>7</v>
      </c>
      <c r="D49" s="158">
        <f t="shared" si="16"/>
        <v>662</v>
      </c>
      <c r="E49" s="156">
        <f t="shared" si="17"/>
        <v>662</v>
      </c>
      <c r="F49" s="158">
        <v>498</v>
      </c>
      <c r="G49" s="158">
        <v>164</v>
      </c>
      <c r="H49" s="156" t="s">
        <v>401</v>
      </c>
      <c r="I49" s="156" t="s">
        <v>401</v>
      </c>
      <c r="J49" s="156" t="s">
        <v>351</v>
      </c>
      <c r="K49" s="156">
        <v>155124</v>
      </c>
      <c r="L49" s="156">
        <v>462623</v>
      </c>
      <c r="M49" s="159">
        <f t="shared" si="18"/>
        <v>1005375</v>
      </c>
      <c r="N49" s="162">
        <v>988592</v>
      </c>
      <c r="O49" s="156">
        <v>16783</v>
      </c>
      <c r="P49" s="156" t="s">
        <v>401</v>
      </c>
      <c r="Q49" s="156">
        <v>237</v>
      </c>
    </row>
    <row r="50" spans="1:17" ht="17.25" customHeight="1">
      <c r="A50" s="128"/>
      <c r="B50" s="155"/>
      <c r="C50" s="62"/>
      <c r="D50" s="62"/>
      <c r="E50" s="62"/>
      <c r="F50" s="62"/>
      <c r="G50" s="62"/>
      <c r="H50" s="36"/>
      <c r="I50" s="36"/>
      <c r="J50" s="36"/>
      <c r="K50" s="36"/>
      <c r="L50" s="36"/>
      <c r="M50" s="62"/>
      <c r="N50" s="162"/>
      <c r="O50" s="36"/>
      <c r="P50" s="36"/>
      <c r="Q50" s="36"/>
    </row>
    <row r="51" spans="1:17" ht="17.25" customHeight="1">
      <c r="A51" s="128"/>
      <c r="B51" s="13" t="s">
        <v>9</v>
      </c>
      <c r="C51" s="569">
        <f>SUM(C52:C56)</f>
        <v>170</v>
      </c>
      <c r="D51" s="569">
        <f aca="true" t="shared" si="19" ref="D51:D56">SUM(E51,H51)</f>
        <v>1885</v>
      </c>
      <c r="E51" s="569">
        <f aca="true" t="shared" si="20" ref="E51:E56">SUM(F51:G51)</f>
        <v>1659</v>
      </c>
      <c r="F51" s="569">
        <f>SUM(F52:F56)</f>
        <v>984</v>
      </c>
      <c r="G51" s="569">
        <f>SUM(G52:G56)</f>
        <v>675</v>
      </c>
      <c r="H51" s="157">
        <f>SUM(I51:J51)</f>
        <v>226</v>
      </c>
      <c r="I51" s="157">
        <f>SUM(I52:I56)</f>
        <v>117</v>
      </c>
      <c r="J51" s="157">
        <f>SUM(J52:J56)</f>
        <v>109</v>
      </c>
      <c r="K51" s="569">
        <f>SUM(K52:K56)</f>
        <v>364517</v>
      </c>
      <c r="L51" s="569">
        <f>SUM(L52:L56)</f>
        <v>1276515</v>
      </c>
      <c r="M51" s="569">
        <f aca="true" t="shared" si="21" ref="M51:M56">SUM(N51:P51)</f>
        <v>2202763</v>
      </c>
      <c r="N51" s="571">
        <f>SUM(N52:N56)</f>
        <v>2153483</v>
      </c>
      <c r="O51" s="569">
        <f>SUM(O52:O56)</f>
        <v>49280</v>
      </c>
      <c r="P51" s="157" t="s">
        <v>510</v>
      </c>
      <c r="Q51" s="157" t="s">
        <v>510</v>
      </c>
    </row>
    <row r="52" spans="1:17" ht="17.25" customHeight="1">
      <c r="A52" s="128"/>
      <c r="B52" s="155" t="s">
        <v>14</v>
      </c>
      <c r="C52" s="158">
        <v>44</v>
      </c>
      <c r="D52" s="158">
        <f t="shared" si="19"/>
        <v>100</v>
      </c>
      <c r="E52" s="156">
        <f t="shared" si="20"/>
        <v>19</v>
      </c>
      <c r="F52" s="158">
        <v>8</v>
      </c>
      <c r="G52" s="158">
        <v>11</v>
      </c>
      <c r="H52" s="156">
        <f>SUM(I52:J52)</f>
        <v>81</v>
      </c>
      <c r="I52" s="156">
        <v>42</v>
      </c>
      <c r="J52" s="156">
        <v>39</v>
      </c>
      <c r="K52" s="156">
        <v>3206</v>
      </c>
      <c r="L52" s="156">
        <v>14974</v>
      </c>
      <c r="M52" s="159">
        <f t="shared" si="21"/>
        <v>32395</v>
      </c>
      <c r="N52" s="161">
        <v>23514</v>
      </c>
      <c r="O52" s="159">
        <v>8881</v>
      </c>
      <c r="P52" s="156" t="s">
        <v>401</v>
      </c>
      <c r="Q52" s="156" t="s">
        <v>400</v>
      </c>
    </row>
    <row r="53" spans="1:17" ht="17.25" customHeight="1">
      <c r="A53" s="572" t="s">
        <v>511</v>
      </c>
      <c r="B53" s="155" t="s">
        <v>15</v>
      </c>
      <c r="C53" s="158">
        <v>80</v>
      </c>
      <c r="D53" s="158">
        <f t="shared" si="19"/>
        <v>471</v>
      </c>
      <c r="E53" s="156">
        <f t="shared" si="20"/>
        <v>334</v>
      </c>
      <c r="F53" s="158">
        <v>120</v>
      </c>
      <c r="G53" s="158">
        <v>214</v>
      </c>
      <c r="H53" s="156">
        <f>SUM(I53:J53)</f>
        <v>137</v>
      </c>
      <c r="I53" s="156">
        <v>69</v>
      </c>
      <c r="J53" s="156">
        <v>68</v>
      </c>
      <c r="K53" s="156">
        <v>53995</v>
      </c>
      <c r="L53" s="156">
        <v>132456</v>
      </c>
      <c r="M53" s="159">
        <f t="shared" si="21"/>
        <v>253073</v>
      </c>
      <c r="N53" s="159">
        <v>225689</v>
      </c>
      <c r="O53" s="159">
        <v>27384</v>
      </c>
      <c r="P53" s="156" t="s">
        <v>383</v>
      </c>
      <c r="Q53" s="156" t="s">
        <v>351</v>
      </c>
    </row>
    <row r="54" spans="1:17" ht="17.25" customHeight="1">
      <c r="A54" s="412"/>
      <c r="B54" s="155" t="s">
        <v>16</v>
      </c>
      <c r="C54" s="158">
        <v>22</v>
      </c>
      <c r="D54" s="158">
        <f t="shared" si="19"/>
        <v>294</v>
      </c>
      <c r="E54" s="156">
        <f t="shared" si="20"/>
        <v>286</v>
      </c>
      <c r="F54" s="158">
        <v>125</v>
      </c>
      <c r="G54" s="158">
        <v>161</v>
      </c>
      <c r="H54" s="156">
        <f>SUM(I54:J54)</f>
        <v>8</v>
      </c>
      <c r="I54" s="156">
        <v>6</v>
      </c>
      <c r="J54" s="156">
        <v>2</v>
      </c>
      <c r="K54" s="156">
        <v>48415</v>
      </c>
      <c r="L54" s="156">
        <v>137047</v>
      </c>
      <c r="M54" s="159">
        <f t="shared" si="21"/>
        <v>244861</v>
      </c>
      <c r="N54" s="159">
        <v>232419</v>
      </c>
      <c r="O54" s="159">
        <v>12442</v>
      </c>
      <c r="P54" s="156" t="s">
        <v>383</v>
      </c>
      <c r="Q54" s="156" t="s">
        <v>401</v>
      </c>
    </row>
    <row r="55" spans="1:17" ht="17.25" customHeight="1">
      <c r="A55" s="155"/>
      <c r="B55" s="155" t="s">
        <v>17</v>
      </c>
      <c r="C55" s="158">
        <v>14</v>
      </c>
      <c r="D55" s="158">
        <f t="shared" si="19"/>
        <v>335</v>
      </c>
      <c r="E55" s="156">
        <f t="shared" si="20"/>
        <v>335</v>
      </c>
      <c r="F55" s="158">
        <v>211</v>
      </c>
      <c r="G55" s="158">
        <v>124</v>
      </c>
      <c r="H55" s="156" t="s">
        <v>34</v>
      </c>
      <c r="I55" s="156" t="s">
        <v>34</v>
      </c>
      <c r="J55" s="156" t="s">
        <v>34</v>
      </c>
      <c r="K55" s="156">
        <v>71359</v>
      </c>
      <c r="L55" s="156">
        <v>295905</v>
      </c>
      <c r="M55" s="159">
        <f t="shared" si="21"/>
        <v>459476</v>
      </c>
      <c r="N55" s="159">
        <v>458903</v>
      </c>
      <c r="O55" s="159">
        <v>573</v>
      </c>
      <c r="P55" s="156" t="s">
        <v>34</v>
      </c>
      <c r="Q55" s="156" t="s">
        <v>34</v>
      </c>
    </row>
    <row r="56" spans="1:17" ht="17.25" customHeight="1">
      <c r="A56" s="163"/>
      <c r="B56" s="164" t="s">
        <v>18</v>
      </c>
      <c r="C56" s="165">
        <v>10</v>
      </c>
      <c r="D56" s="158">
        <f t="shared" si="19"/>
        <v>685</v>
      </c>
      <c r="E56" s="156">
        <f t="shared" si="20"/>
        <v>685</v>
      </c>
      <c r="F56" s="159">
        <v>520</v>
      </c>
      <c r="G56" s="159">
        <v>165</v>
      </c>
      <c r="H56" s="156" t="s">
        <v>34</v>
      </c>
      <c r="I56" s="166" t="s">
        <v>385</v>
      </c>
      <c r="J56" s="166" t="s">
        <v>368</v>
      </c>
      <c r="K56" s="166">
        <v>187542</v>
      </c>
      <c r="L56" s="166">
        <v>696133</v>
      </c>
      <c r="M56" s="159">
        <f t="shared" si="21"/>
        <v>1212958</v>
      </c>
      <c r="N56" s="167">
        <v>1212958</v>
      </c>
      <c r="O56" s="166" t="s">
        <v>400</v>
      </c>
      <c r="P56" s="166" t="s">
        <v>400</v>
      </c>
      <c r="Q56" s="168" t="s">
        <v>400</v>
      </c>
    </row>
    <row r="57" spans="1:17" ht="17.25" customHeight="1">
      <c r="A57" s="76" t="s">
        <v>106</v>
      </c>
      <c r="B57" s="76"/>
      <c r="C57" s="62"/>
      <c r="D57" s="169"/>
      <c r="E57" s="169"/>
      <c r="F57" s="169"/>
      <c r="G57" s="169"/>
      <c r="H57" s="169"/>
      <c r="I57" s="62"/>
      <c r="J57" s="62"/>
      <c r="K57" s="62"/>
      <c r="L57" s="62"/>
      <c r="M57" s="169"/>
      <c r="N57" s="62"/>
      <c r="O57" s="62"/>
      <c r="P57" s="62"/>
      <c r="Q57" s="33"/>
    </row>
    <row r="58" spans="1:17" ht="15" customHeight="1">
      <c r="A58" s="33"/>
      <c r="B58" s="33"/>
      <c r="C58" s="33"/>
      <c r="D58" s="33"/>
      <c r="E58" s="92"/>
      <c r="F58" s="92"/>
      <c r="G58" s="92"/>
      <c r="H58" s="92"/>
      <c r="I58" s="33"/>
      <c r="J58" s="33"/>
      <c r="K58" s="33"/>
      <c r="L58" s="33"/>
      <c r="M58" s="33"/>
      <c r="N58" s="33"/>
      <c r="O58" s="33"/>
      <c r="P58" s="33"/>
      <c r="Q58" s="33"/>
    </row>
    <row r="59" spans="1:17" ht="15" customHeight="1">
      <c r="A59" s="33"/>
      <c r="B59" s="33"/>
      <c r="C59" s="33"/>
      <c r="D59" s="33"/>
      <c r="E59" s="92"/>
      <c r="F59" s="92"/>
      <c r="G59" s="92"/>
      <c r="H59" s="92"/>
      <c r="I59" s="33"/>
      <c r="J59" s="33"/>
      <c r="K59" s="33"/>
      <c r="L59" s="33"/>
      <c r="M59" s="33"/>
      <c r="N59" s="33"/>
      <c r="O59" s="33"/>
      <c r="P59" s="33"/>
      <c r="Q59" s="33"/>
    </row>
    <row r="60" spans="1:17" ht="1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1:17" ht="1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1:17" ht="1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</row>
    <row r="63" spans="1:17" ht="15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spans="1:17" ht="1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</row>
  </sheetData>
  <sheetProtection/>
  <mergeCells count="23">
    <mergeCell ref="A3:Q3"/>
    <mergeCell ref="A53:A54"/>
    <mergeCell ref="A25:A26"/>
    <mergeCell ref="A32:A33"/>
    <mergeCell ref="A39:A40"/>
    <mergeCell ref="A11:A12"/>
    <mergeCell ref="A46:A47"/>
    <mergeCell ref="A6:A8"/>
    <mergeCell ref="B6:B8"/>
    <mergeCell ref="C6:C8"/>
    <mergeCell ref="D6:J6"/>
    <mergeCell ref="A18:A19"/>
    <mergeCell ref="E7:G7"/>
    <mergeCell ref="M6:P6"/>
    <mergeCell ref="D7:D8"/>
    <mergeCell ref="O7:O8"/>
    <mergeCell ref="Q6:Q8"/>
    <mergeCell ref="P7:P8"/>
    <mergeCell ref="H7:J7"/>
    <mergeCell ref="M7:M8"/>
    <mergeCell ref="N7:N8"/>
    <mergeCell ref="K6:K8"/>
    <mergeCell ref="L6:L8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75" zoomScaleNormal="75" zoomScalePageLayoutView="0" workbookViewId="0" topLeftCell="A1">
      <selection activeCell="A13" sqref="B13"/>
    </sheetView>
  </sheetViews>
  <sheetFormatPr defaultColWidth="10.59765625" defaultRowHeight="15"/>
  <cols>
    <col min="1" max="1" width="23.59765625" style="4" customWidth="1"/>
    <col min="2" max="2" width="15.09765625" style="4" customWidth="1"/>
    <col min="3" max="10" width="11.59765625" style="4" customWidth="1"/>
    <col min="11" max="11" width="12.59765625" style="4" customWidth="1"/>
    <col min="12" max="14" width="13.59765625" style="4" customWidth="1"/>
    <col min="15" max="15" width="12.59765625" style="4" customWidth="1"/>
    <col min="16" max="16384" width="10.59765625" style="4" customWidth="1"/>
  </cols>
  <sheetData>
    <row r="1" spans="1:17" s="7" customFormat="1" ht="16.5" customHeight="1">
      <c r="A1" s="82" t="s">
        <v>403</v>
      </c>
      <c r="B1" s="32"/>
      <c r="C1" s="77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6" t="s">
        <v>404</v>
      </c>
    </row>
    <row r="2" spans="1:17" s="7" customFormat="1" ht="16.5" customHeight="1">
      <c r="A2" s="82"/>
      <c r="B2" s="32"/>
      <c r="C2" s="77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6"/>
    </row>
    <row r="3" spans="1:17" ht="16.5" customHeight="1">
      <c r="A3" s="293" t="s">
        <v>512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</row>
    <row r="4" spans="1:17" ht="16.5" customHeight="1">
      <c r="A4" s="33"/>
      <c r="B4" s="152"/>
      <c r="C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33"/>
    </row>
    <row r="5" spans="1:17" ht="16.5" customHeight="1" thickBo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153"/>
      <c r="Q5" s="247" t="s">
        <v>402</v>
      </c>
    </row>
    <row r="6" spans="1:17" ht="16.5" customHeight="1">
      <c r="A6" s="282" t="s">
        <v>3</v>
      </c>
      <c r="B6" s="408" t="s">
        <v>108</v>
      </c>
      <c r="C6" s="266" t="s">
        <v>4</v>
      </c>
      <c r="D6" s="409" t="s">
        <v>5</v>
      </c>
      <c r="E6" s="410"/>
      <c r="F6" s="410"/>
      <c r="G6" s="410"/>
      <c r="H6" s="410"/>
      <c r="I6" s="410"/>
      <c r="J6" s="411"/>
      <c r="K6" s="269" t="s">
        <v>275</v>
      </c>
      <c r="L6" s="269" t="s">
        <v>274</v>
      </c>
      <c r="M6" s="409" t="s">
        <v>276</v>
      </c>
      <c r="N6" s="410"/>
      <c r="O6" s="410"/>
      <c r="P6" s="410"/>
      <c r="Q6" s="401" t="s">
        <v>277</v>
      </c>
    </row>
    <row r="7" spans="1:17" ht="16.5" customHeight="1">
      <c r="A7" s="283"/>
      <c r="B7" s="265"/>
      <c r="C7" s="267"/>
      <c r="D7" s="270" t="s">
        <v>6</v>
      </c>
      <c r="E7" s="404" t="s">
        <v>7</v>
      </c>
      <c r="F7" s="405"/>
      <c r="G7" s="406"/>
      <c r="H7" s="404" t="s">
        <v>8</v>
      </c>
      <c r="I7" s="405"/>
      <c r="J7" s="406"/>
      <c r="K7" s="265"/>
      <c r="L7" s="265"/>
      <c r="M7" s="270" t="s">
        <v>9</v>
      </c>
      <c r="N7" s="285" t="s">
        <v>43</v>
      </c>
      <c r="O7" s="285" t="s">
        <v>10</v>
      </c>
      <c r="P7" s="287" t="s">
        <v>11</v>
      </c>
      <c r="Q7" s="402"/>
    </row>
    <row r="8" spans="1:17" ht="16.5" customHeight="1">
      <c r="A8" s="284"/>
      <c r="B8" s="286"/>
      <c r="C8" s="268"/>
      <c r="D8" s="281"/>
      <c r="E8" s="154" t="s">
        <v>9</v>
      </c>
      <c r="F8" s="154" t="s">
        <v>12</v>
      </c>
      <c r="G8" s="154" t="s">
        <v>13</v>
      </c>
      <c r="H8" s="154" t="s">
        <v>9</v>
      </c>
      <c r="I8" s="154" t="s">
        <v>12</v>
      </c>
      <c r="J8" s="154" t="s">
        <v>13</v>
      </c>
      <c r="K8" s="286"/>
      <c r="L8" s="286"/>
      <c r="M8" s="281"/>
      <c r="N8" s="286"/>
      <c r="O8" s="286"/>
      <c r="P8" s="289"/>
      <c r="Q8" s="403"/>
    </row>
    <row r="9" spans="1:17" ht="16.5" customHeight="1">
      <c r="A9" s="155"/>
      <c r="B9" s="13" t="s">
        <v>9</v>
      </c>
      <c r="C9" s="568">
        <f aca="true" t="shared" si="0" ref="C9:O9">SUM(C10:C14)</f>
        <v>457</v>
      </c>
      <c r="D9" s="157">
        <f t="shared" si="0"/>
        <v>4431</v>
      </c>
      <c r="E9" s="157">
        <f t="shared" si="0"/>
        <v>3862</v>
      </c>
      <c r="F9" s="157">
        <f t="shared" si="0"/>
        <v>2705</v>
      </c>
      <c r="G9" s="157">
        <f t="shared" si="0"/>
        <v>1157</v>
      </c>
      <c r="H9" s="157">
        <f t="shared" si="0"/>
        <v>569</v>
      </c>
      <c r="I9" s="157">
        <f t="shared" si="0"/>
        <v>349</v>
      </c>
      <c r="J9" s="157">
        <f t="shared" si="0"/>
        <v>220</v>
      </c>
      <c r="K9" s="157">
        <f t="shared" si="0"/>
        <v>1167960</v>
      </c>
      <c r="L9" s="157">
        <f t="shared" si="0"/>
        <v>1239767</v>
      </c>
      <c r="M9" s="157">
        <f t="shared" si="0"/>
        <v>3596504</v>
      </c>
      <c r="N9" s="157">
        <f t="shared" si="0"/>
        <v>3308673</v>
      </c>
      <c r="O9" s="157">
        <f t="shared" si="0"/>
        <v>287831</v>
      </c>
      <c r="P9" s="157" t="s">
        <v>468</v>
      </c>
      <c r="Q9" s="157" t="s">
        <v>468</v>
      </c>
    </row>
    <row r="10" spans="1:17" ht="16.5" customHeight="1">
      <c r="A10" s="155"/>
      <c r="B10" s="155" t="s">
        <v>14</v>
      </c>
      <c r="C10" s="156">
        <v>226</v>
      </c>
      <c r="D10" s="156">
        <f>SUM(E10,H10)</f>
        <v>486</v>
      </c>
      <c r="E10" s="156">
        <f>SUM(F10:G10)</f>
        <v>129</v>
      </c>
      <c r="F10" s="156">
        <v>59</v>
      </c>
      <c r="G10" s="156">
        <v>70</v>
      </c>
      <c r="H10" s="156">
        <f>SUM(I10:J10)</f>
        <v>357</v>
      </c>
      <c r="I10" s="156">
        <v>222</v>
      </c>
      <c r="J10" s="156">
        <v>135</v>
      </c>
      <c r="K10" s="156">
        <v>23886</v>
      </c>
      <c r="L10" s="156">
        <v>63680</v>
      </c>
      <c r="M10" s="161">
        <f>SUM(N10:P10)</f>
        <v>164933</v>
      </c>
      <c r="N10" s="161">
        <v>117375</v>
      </c>
      <c r="O10" s="161">
        <v>47558</v>
      </c>
      <c r="P10" s="156" t="s">
        <v>34</v>
      </c>
      <c r="Q10" s="156" t="s">
        <v>34</v>
      </c>
    </row>
    <row r="11" spans="1:17" ht="16.5" customHeight="1">
      <c r="A11" s="412" t="s">
        <v>44</v>
      </c>
      <c r="B11" s="155" t="s">
        <v>15</v>
      </c>
      <c r="C11" s="156">
        <v>144</v>
      </c>
      <c r="D11" s="156">
        <f>SUM(E11,H11)</f>
        <v>841</v>
      </c>
      <c r="E11" s="156">
        <f>SUM(F11:G11)</f>
        <v>647</v>
      </c>
      <c r="F11" s="156">
        <v>339</v>
      </c>
      <c r="G11" s="156">
        <v>308</v>
      </c>
      <c r="H11" s="156">
        <f>SUM(I11:J11)</f>
        <v>194</v>
      </c>
      <c r="I11" s="156">
        <v>115</v>
      </c>
      <c r="J11" s="156">
        <v>79</v>
      </c>
      <c r="K11" s="156">
        <v>123317</v>
      </c>
      <c r="L11" s="156">
        <v>160360</v>
      </c>
      <c r="M11" s="161">
        <f>SUM(N11:P11)</f>
        <v>403346</v>
      </c>
      <c r="N11" s="161">
        <v>346141</v>
      </c>
      <c r="O11" s="161">
        <v>57205</v>
      </c>
      <c r="P11" s="156" t="s">
        <v>34</v>
      </c>
      <c r="Q11" s="156" t="s">
        <v>34</v>
      </c>
    </row>
    <row r="12" spans="1:17" ht="16.5" customHeight="1">
      <c r="A12" s="416"/>
      <c r="B12" s="155" t="s">
        <v>16</v>
      </c>
      <c r="C12" s="156">
        <v>43</v>
      </c>
      <c r="D12" s="156">
        <f>SUM(E12,H12)</f>
        <v>560</v>
      </c>
      <c r="E12" s="156">
        <f>SUM(F12:G12)</f>
        <v>546</v>
      </c>
      <c r="F12" s="156">
        <v>335</v>
      </c>
      <c r="G12" s="156">
        <v>211</v>
      </c>
      <c r="H12" s="156">
        <f>SUM(I12:J12)</f>
        <v>14</v>
      </c>
      <c r="I12" s="156">
        <v>8</v>
      </c>
      <c r="J12" s="156">
        <v>6</v>
      </c>
      <c r="K12" s="156">
        <v>122729</v>
      </c>
      <c r="L12" s="156">
        <v>161734</v>
      </c>
      <c r="M12" s="161">
        <f>SUM(N12:P12)</f>
        <v>416562</v>
      </c>
      <c r="N12" s="161">
        <v>359618</v>
      </c>
      <c r="O12" s="161">
        <v>56944</v>
      </c>
      <c r="P12" s="156" t="s">
        <v>34</v>
      </c>
      <c r="Q12" s="156" t="s">
        <v>34</v>
      </c>
    </row>
    <row r="13" spans="1:17" ht="16.5" customHeight="1">
      <c r="A13" s="155"/>
      <c r="B13" s="155" t="s">
        <v>17</v>
      </c>
      <c r="C13" s="156">
        <v>22</v>
      </c>
      <c r="D13" s="156">
        <f>SUM(E13,H13)</f>
        <v>523</v>
      </c>
      <c r="E13" s="156">
        <f>SUM(F13:G13)</f>
        <v>519</v>
      </c>
      <c r="F13" s="156">
        <v>363</v>
      </c>
      <c r="G13" s="156">
        <v>156</v>
      </c>
      <c r="H13" s="156">
        <f>SUM(I13:J13)</f>
        <v>4</v>
      </c>
      <c r="I13" s="156">
        <v>4</v>
      </c>
      <c r="J13" s="156" t="s">
        <v>34</v>
      </c>
      <c r="K13" s="156">
        <v>115660</v>
      </c>
      <c r="L13" s="156">
        <v>159027</v>
      </c>
      <c r="M13" s="161">
        <f>SUM(N13:P13)</f>
        <v>385716</v>
      </c>
      <c r="N13" s="161">
        <v>361446</v>
      </c>
      <c r="O13" s="161">
        <v>24270</v>
      </c>
      <c r="P13" s="156" t="s">
        <v>34</v>
      </c>
      <c r="Q13" s="156" t="s">
        <v>34</v>
      </c>
    </row>
    <row r="14" spans="1:17" ht="16.5" customHeight="1">
      <c r="A14" s="155"/>
      <c r="B14" s="155" t="s">
        <v>18</v>
      </c>
      <c r="C14" s="36">
        <v>22</v>
      </c>
      <c r="D14" s="156">
        <f>SUM(E14,H14)</f>
        <v>2021</v>
      </c>
      <c r="E14" s="156">
        <f>SUM(F14:G14)</f>
        <v>2021</v>
      </c>
      <c r="F14" s="156">
        <v>1609</v>
      </c>
      <c r="G14" s="156">
        <v>412</v>
      </c>
      <c r="H14" s="156" t="s">
        <v>34</v>
      </c>
      <c r="I14" s="156" t="s">
        <v>34</v>
      </c>
      <c r="J14" s="156" t="s">
        <v>34</v>
      </c>
      <c r="K14" s="156">
        <v>782368</v>
      </c>
      <c r="L14" s="156">
        <v>694966</v>
      </c>
      <c r="M14" s="161">
        <f>SUM(N14:P14)</f>
        <v>2225947</v>
      </c>
      <c r="N14" s="161">
        <v>2124093</v>
      </c>
      <c r="O14" s="161">
        <v>101854</v>
      </c>
      <c r="P14" s="156" t="s">
        <v>34</v>
      </c>
      <c r="Q14" s="156" t="s">
        <v>34</v>
      </c>
    </row>
    <row r="15" spans="1:17" ht="16.5" customHeight="1">
      <c r="A15" s="155"/>
      <c r="B15" s="155"/>
      <c r="C15" s="33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1:17" ht="16.5" customHeight="1">
      <c r="A16" s="155"/>
      <c r="B16" s="13" t="s">
        <v>9</v>
      </c>
      <c r="C16" s="157">
        <f>SUM(C17:C21)</f>
        <v>29</v>
      </c>
      <c r="D16" s="157">
        <f aca="true" t="shared" si="1" ref="D16:D21">SUM(E16,H16)</f>
        <v>821</v>
      </c>
      <c r="E16" s="157">
        <f aca="true" t="shared" si="2" ref="E16:E21">SUM(F16:G16)</f>
        <v>800</v>
      </c>
      <c r="F16" s="157">
        <f>SUM(F17:F21)</f>
        <v>560</v>
      </c>
      <c r="G16" s="157">
        <f>SUM(G17:G21)</f>
        <v>240</v>
      </c>
      <c r="H16" s="157">
        <f>SUM(I16:J16)</f>
        <v>21</v>
      </c>
      <c r="I16" s="157">
        <f>SUM(I17:I21)</f>
        <v>11</v>
      </c>
      <c r="J16" s="157">
        <f>SUM(J17:J21)</f>
        <v>10</v>
      </c>
      <c r="K16" s="157">
        <f>SUM(K17:K21)</f>
        <v>209857</v>
      </c>
      <c r="L16" s="157">
        <v>1414470</v>
      </c>
      <c r="M16" s="157">
        <f aca="true" t="shared" si="3" ref="M16:M21">SUM(N16:P16)</f>
        <v>2483517</v>
      </c>
      <c r="N16" s="157">
        <f>SUM(N17:N21)</f>
        <v>2459324</v>
      </c>
      <c r="O16" s="157">
        <f>SUM(O17:O21)</f>
        <v>24193</v>
      </c>
      <c r="P16" s="157" t="s">
        <v>468</v>
      </c>
      <c r="Q16" s="157" t="s">
        <v>468</v>
      </c>
    </row>
    <row r="17" spans="1:17" ht="16.5" customHeight="1">
      <c r="A17" s="155"/>
      <c r="B17" s="155" t="s">
        <v>14</v>
      </c>
      <c r="C17" s="156">
        <v>11</v>
      </c>
      <c r="D17" s="156">
        <f t="shared" si="1"/>
        <v>22</v>
      </c>
      <c r="E17" s="156">
        <f t="shared" si="2"/>
        <v>13</v>
      </c>
      <c r="F17" s="156">
        <v>7</v>
      </c>
      <c r="G17" s="156">
        <v>6</v>
      </c>
      <c r="H17" s="156">
        <f>SUM(I17:J17)</f>
        <v>9</v>
      </c>
      <c r="I17" s="156">
        <v>5</v>
      </c>
      <c r="J17" s="156">
        <v>4</v>
      </c>
      <c r="K17" s="156">
        <v>2130</v>
      </c>
      <c r="L17" s="156">
        <v>4879</v>
      </c>
      <c r="M17" s="161">
        <f t="shared" si="3"/>
        <v>9865</v>
      </c>
      <c r="N17" s="161">
        <v>4797</v>
      </c>
      <c r="O17" s="161">
        <v>5068</v>
      </c>
      <c r="P17" s="156" t="s">
        <v>34</v>
      </c>
      <c r="Q17" s="156" t="s">
        <v>34</v>
      </c>
    </row>
    <row r="18" spans="1:17" ht="16.5" customHeight="1">
      <c r="A18" s="412" t="s">
        <v>45</v>
      </c>
      <c r="B18" s="155" t="s">
        <v>15</v>
      </c>
      <c r="C18" s="156">
        <v>7</v>
      </c>
      <c r="D18" s="156">
        <f t="shared" si="1"/>
        <v>33</v>
      </c>
      <c r="E18" s="156">
        <f t="shared" si="2"/>
        <v>21</v>
      </c>
      <c r="F18" s="156">
        <v>14</v>
      </c>
      <c r="G18" s="156">
        <v>7</v>
      </c>
      <c r="H18" s="156">
        <f>SUM(I18:J18)</f>
        <v>12</v>
      </c>
      <c r="I18" s="156">
        <v>6</v>
      </c>
      <c r="J18" s="156">
        <v>6</v>
      </c>
      <c r="K18" s="156">
        <v>3727</v>
      </c>
      <c r="L18" s="156">
        <v>8645</v>
      </c>
      <c r="M18" s="161">
        <f t="shared" si="3"/>
        <v>20300</v>
      </c>
      <c r="N18" s="161">
        <v>17934</v>
      </c>
      <c r="O18" s="161">
        <v>2366</v>
      </c>
      <c r="P18" s="156" t="s">
        <v>34</v>
      </c>
      <c r="Q18" s="156" t="s">
        <v>34</v>
      </c>
    </row>
    <row r="19" spans="1:17" ht="16.5" customHeight="1">
      <c r="A19" s="415"/>
      <c r="B19" s="155" t="s">
        <v>16</v>
      </c>
      <c r="C19" s="156">
        <v>3</v>
      </c>
      <c r="D19" s="156">
        <f t="shared" si="1"/>
        <v>44</v>
      </c>
      <c r="E19" s="156">
        <f t="shared" si="2"/>
        <v>44</v>
      </c>
      <c r="F19" s="156">
        <v>25</v>
      </c>
      <c r="G19" s="156">
        <v>19</v>
      </c>
      <c r="H19" s="156" t="s">
        <v>34</v>
      </c>
      <c r="I19" s="156" t="s">
        <v>34</v>
      </c>
      <c r="J19" s="156" t="s">
        <v>34</v>
      </c>
      <c r="K19" s="156">
        <v>9262</v>
      </c>
      <c r="L19" s="156">
        <v>13729</v>
      </c>
      <c r="M19" s="161">
        <f t="shared" si="3"/>
        <v>40918</v>
      </c>
      <c r="N19" s="156">
        <v>40918</v>
      </c>
      <c r="O19" s="156" t="s">
        <v>34</v>
      </c>
      <c r="P19" s="156" t="s">
        <v>34</v>
      </c>
      <c r="Q19" s="156" t="s">
        <v>34</v>
      </c>
    </row>
    <row r="20" spans="1:17" ht="16.5" customHeight="1">
      <c r="A20" s="155"/>
      <c r="B20" s="155" t="s">
        <v>17</v>
      </c>
      <c r="C20" s="156">
        <v>3</v>
      </c>
      <c r="D20" s="156">
        <f t="shared" si="1"/>
        <v>74</v>
      </c>
      <c r="E20" s="156">
        <f t="shared" si="2"/>
        <v>74</v>
      </c>
      <c r="F20" s="156">
        <v>52</v>
      </c>
      <c r="G20" s="156">
        <v>22</v>
      </c>
      <c r="H20" s="156" t="s">
        <v>34</v>
      </c>
      <c r="I20" s="156" t="s">
        <v>34</v>
      </c>
      <c r="J20" s="156" t="s">
        <v>34</v>
      </c>
      <c r="K20" s="156">
        <v>23067</v>
      </c>
      <c r="L20" s="156">
        <v>149929</v>
      </c>
      <c r="M20" s="161">
        <f t="shared" si="3"/>
        <v>218350</v>
      </c>
      <c r="N20" s="156">
        <v>218350</v>
      </c>
      <c r="O20" s="156" t="s">
        <v>34</v>
      </c>
      <c r="P20" s="156" t="s">
        <v>34</v>
      </c>
      <c r="Q20" s="156" t="s">
        <v>34</v>
      </c>
    </row>
    <row r="21" spans="1:17" ht="16.5" customHeight="1">
      <c r="A21" s="155"/>
      <c r="B21" s="155" t="s">
        <v>18</v>
      </c>
      <c r="C21" s="156">
        <v>5</v>
      </c>
      <c r="D21" s="156">
        <f t="shared" si="1"/>
        <v>648</v>
      </c>
      <c r="E21" s="156">
        <f t="shared" si="2"/>
        <v>648</v>
      </c>
      <c r="F21" s="156">
        <v>462</v>
      </c>
      <c r="G21" s="156">
        <v>186</v>
      </c>
      <c r="H21" s="156" t="s">
        <v>383</v>
      </c>
      <c r="I21" s="156" t="s">
        <v>383</v>
      </c>
      <c r="J21" s="156" t="s">
        <v>34</v>
      </c>
      <c r="K21" s="156">
        <v>171671</v>
      </c>
      <c r="L21" s="156">
        <v>123728</v>
      </c>
      <c r="M21" s="161">
        <f t="shared" si="3"/>
        <v>2194084</v>
      </c>
      <c r="N21" s="161">
        <v>2177325</v>
      </c>
      <c r="O21" s="161">
        <v>16759</v>
      </c>
      <c r="P21" s="156" t="s">
        <v>405</v>
      </c>
      <c r="Q21" s="156" t="s">
        <v>34</v>
      </c>
    </row>
    <row r="22" spans="1:17" ht="16.5" customHeight="1">
      <c r="A22" s="155"/>
      <c r="B22" s="15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1:17" ht="16.5" customHeight="1">
      <c r="A23" s="155"/>
      <c r="B23" s="13" t="s">
        <v>9</v>
      </c>
      <c r="C23" s="157">
        <f>SUM(C24:C28)</f>
        <v>12</v>
      </c>
      <c r="D23" s="157">
        <f>SUM(E23,H23)</f>
        <v>111</v>
      </c>
      <c r="E23" s="157">
        <f>SUM(F23:G23)</f>
        <v>111</v>
      </c>
      <c r="F23" s="157">
        <v>90</v>
      </c>
      <c r="G23" s="157">
        <v>21</v>
      </c>
      <c r="H23" s="568" t="s">
        <v>468</v>
      </c>
      <c r="I23" s="568" t="s">
        <v>468</v>
      </c>
      <c r="J23" s="568" t="s">
        <v>468</v>
      </c>
      <c r="K23" s="157">
        <v>30231</v>
      </c>
      <c r="L23" s="157">
        <v>316394</v>
      </c>
      <c r="M23" s="157">
        <f>SUM(N23:P23)</f>
        <v>421902</v>
      </c>
      <c r="N23" s="157">
        <v>421777</v>
      </c>
      <c r="O23" s="157">
        <f>SUM(O24:O28)</f>
        <v>125</v>
      </c>
      <c r="P23" s="157" t="s">
        <v>468</v>
      </c>
      <c r="Q23" s="157" t="s">
        <v>468</v>
      </c>
    </row>
    <row r="24" spans="1:17" ht="16.5" customHeight="1">
      <c r="A24" s="155"/>
      <c r="B24" s="155" t="s">
        <v>14</v>
      </c>
      <c r="C24" s="156" t="s">
        <v>34</v>
      </c>
      <c r="D24" s="156" t="s">
        <v>406</v>
      </c>
      <c r="E24" s="156" t="s">
        <v>407</v>
      </c>
      <c r="F24" s="156" t="s">
        <v>407</v>
      </c>
      <c r="G24" s="156" t="s">
        <v>383</v>
      </c>
      <c r="H24" s="156" t="s">
        <v>408</v>
      </c>
      <c r="I24" s="156" t="s">
        <v>408</v>
      </c>
      <c r="J24" s="156" t="s">
        <v>351</v>
      </c>
      <c r="K24" s="156" t="s">
        <v>408</v>
      </c>
      <c r="L24" s="156" t="s">
        <v>351</v>
      </c>
      <c r="M24" s="156" t="s">
        <v>383</v>
      </c>
      <c r="N24" s="156" t="s">
        <v>407</v>
      </c>
      <c r="O24" s="156" t="s">
        <v>405</v>
      </c>
      <c r="P24" s="156" t="s">
        <v>383</v>
      </c>
      <c r="Q24" s="156" t="s">
        <v>34</v>
      </c>
    </row>
    <row r="25" spans="1:17" ht="16.5" customHeight="1">
      <c r="A25" s="412" t="s">
        <v>46</v>
      </c>
      <c r="B25" s="155" t="s">
        <v>15</v>
      </c>
      <c r="C25" s="156">
        <v>9</v>
      </c>
      <c r="D25" s="156">
        <f>SUM(E25,H25)</f>
        <v>51</v>
      </c>
      <c r="E25" s="156">
        <f>SUM(F25:G25)</f>
        <v>51</v>
      </c>
      <c r="F25" s="156">
        <v>42</v>
      </c>
      <c r="G25" s="156">
        <v>9</v>
      </c>
      <c r="H25" s="156" t="s">
        <v>385</v>
      </c>
      <c r="I25" s="156" t="s">
        <v>383</v>
      </c>
      <c r="J25" s="156" t="s">
        <v>408</v>
      </c>
      <c r="K25" s="156">
        <v>1320</v>
      </c>
      <c r="L25" s="156">
        <v>178982</v>
      </c>
      <c r="M25" s="161">
        <f>SUM(N25:P25)</f>
        <v>239263</v>
      </c>
      <c r="N25" s="161">
        <v>239138</v>
      </c>
      <c r="O25" s="161">
        <v>125</v>
      </c>
      <c r="P25" s="156" t="s">
        <v>34</v>
      </c>
      <c r="Q25" s="156" t="s">
        <v>34</v>
      </c>
    </row>
    <row r="26" spans="1:17" ht="16.5" customHeight="1">
      <c r="A26" s="412"/>
      <c r="B26" s="155" t="s">
        <v>16</v>
      </c>
      <c r="C26" s="156">
        <v>2</v>
      </c>
      <c r="D26" s="156" t="s">
        <v>296</v>
      </c>
      <c r="E26" s="156" t="s">
        <v>296</v>
      </c>
      <c r="F26" s="156" t="s">
        <v>296</v>
      </c>
      <c r="G26" s="156" t="s">
        <v>296</v>
      </c>
      <c r="H26" s="156" t="s">
        <v>34</v>
      </c>
      <c r="I26" s="156" t="s">
        <v>385</v>
      </c>
      <c r="J26" s="156" t="s">
        <v>405</v>
      </c>
      <c r="K26" s="156" t="s">
        <v>409</v>
      </c>
      <c r="L26" s="156" t="s">
        <v>409</v>
      </c>
      <c r="M26" s="156" t="s">
        <v>409</v>
      </c>
      <c r="N26" s="156" t="s">
        <v>409</v>
      </c>
      <c r="O26" s="156" t="s">
        <v>385</v>
      </c>
      <c r="P26" s="156" t="s">
        <v>34</v>
      </c>
      <c r="Q26" s="156" t="s">
        <v>34</v>
      </c>
    </row>
    <row r="27" spans="1:17" ht="16.5" customHeight="1">
      <c r="A27" s="155"/>
      <c r="B27" s="155" t="s">
        <v>17</v>
      </c>
      <c r="C27" s="156" t="s">
        <v>34</v>
      </c>
      <c r="D27" s="156" t="s">
        <v>34</v>
      </c>
      <c r="E27" s="156" t="s">
        <v>405</v>
      </c>
      <c r="F27" s="156" t="s">
        <v>385</v>
      </c>
      <c r="G27" s="156" t="s">
        <v>405</v>
      </c>
      <c r="H27" s="156" t="s">
        <v>405</v>
      </c>
      <c r="I27" s="156" t="s">
        <v>410</v>
      </c>
      <c r="J27" s="156" t="s">
        <v>34</v>
      </c>
      <c r="K27" s="156" t="s">
        <v>385</v>
      </c>
      <c r="L27" s="156" t="s">
        <v>405</v>
      </c>
      <c r="M27" s="156" t="s">
        <v>405</v>
      </c>
      <c r="N27" s="156" t="s">
        <v>410</v>
      </c>
      <c r="O27" s="156" t="s">
        <v>383</v>
      </c>
      <c r="P27" s="156" t="s">
        <v>405</v>
      </c>
      <c r="Q27" s="156" t="s">
        <v>34</v>
      </c>
    </row>
    <row r="28" spans="1:17" ht="16.5" customHeight="1">
      <c r="A28" s="155"/>
      <c r="B28" s="155" t="s">
        <v>18</v>
      </c>
      <c r="C28" s="156">
        <v>1</v>
      </c>
      <c r="D28" s="156" t="s">
        <v>409</v>
      </c>
      <c r="E28" s="156" t="s">
        <v>409</v>
      </c>
      <c r="F28" s="156" t="s">
        <v>411</v>
      </c>
      <c r="G28" s="156" t="s">
        <v>409</v>
      </c>
      <c r="H28" s="156" t="s">
        <v>405</v>
      </c>
      <c r="I28" s="156" t="s">
        <v>410</v>
      </c>
      <c r="J28" s="156" t="s">
        <v>405</v>
      </c>
      <c r="K28" s="156" t="s">
        <v>411</v>
      </c>
      <c r="L28" s="156" t="s">
        <v>409</v>
      </c>
      <c r="M28" s="156" t="s">
        <v>409</v>
      </c>
      <c r="N28" s="156" t="s">
        <v>411</v>
      </c>
      <c r="O28" s="156" t="s">
        <v>385</v>
      </c>
      <c r="P28" s="156" t="s">
        <v>405</v>
      </c>
      <c r="Q28" s="156" t="s">
        <v>34</v>
      </c>
    </row>
    <row r="29" spans="1:17" ht="16.5" customHeight="1">
      <c r="A29" s="155"/>
      <c r="B29" s="15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17" ht="16.5" customHeight="1">
      <c r="A30" s="155"/>
      <c r="B30" s="13" t="s">
        <v>9</v>
      </c>
      <c r="C30" s="157">
        <f>SUM(C31:C35)</f>
        <v>15</v>
      </c>
      <c r="D30" s="157">
        <f>SUM(E30,H30)</f>
        <v>133</v>
      </c>
      <c r="E30" s="157">
        <f>SUM(F30:G30)</f>
        <v>113</v>
      </c>
      <c r="F30" s="157">
        <v>48</v>
      </c>
      <c r="G30" s="157">
        <v>65</v>
      </c>
      <c r="H30" s="157">
        <f>SUM(I30:J30)</f>
        <v>20</v>
      </c>
      <c r="I30" s="157">
        <v>11</v>
      </c>
      <c r="J30" s="157">
        <v>9</v>
      </c>
      <c r="K30" s="157">
        <v>22986</v>
      </c>
      <c r="L30" s="157">
        <v>46066</v>
      </c>
      <c r="M30" s="157">
        <f>SUM(N30:P30)</f>
        <v>90650</v>
      </c>
      <c r="N30" s="157">
        <v>76537</v>
      </c>
      <c r="O30" s="157">
        <v>14113</v>
      </c>
      <c r="P30" s="157" t="s">
        <v>468</v>
      </c>
      <c r="Q30" s="157" t="s">
        <v>468</v>
      </c>
    </row>
    <row r="31" spans="1:17" ht="16.5" customHeight="1">
      <c r="A31" s="155"/>
      <c r="B31" s="155" t="s">
        <v>14</v>
      </c>
      <c r="C31" s="156">
        <v>4</v>
      </c>
      <c r="D31" s="156" t="s">
        <v>412</v>
      </c>
      <c r="E31" s="156" t="s">
        <v>396</v>
      </c>
      <c r="F31" s="156" t="s">
        <v>385</v>
      </c>
      <c r="G31" s="156" t="s">
        <v>409</v>
      </c>
      <c r="H31" s="156" t="s">
        <v>409</v>
      </c>
      <c r="I31" s="156" t="s">
        <v>412</v>
      </c>
      <c r="J31" s="156" t="s">
        <v>396</v>
      </c>
      <c r="K31" s="156" t="s">
        <v>296</v>
      </c>
      <c r="L31" s="156" t="s">
        <v>296</v>
      </c>
      <c r="M31" s="156" t="s">
        <v>413</v>
      </c>
      <c r="N31" s="156" t="s">
        <v>409</v>
      </c>
      <c r="O31" s="156" t="s">
        <v>412</v>
      </c>
      <c r="P31" s="156" t="s">
        <v>405</v>
      </c>
      <c r="Q31" s="156" t="s">
        <v>34</v>
      </c>
    </row>
    <row r="32" spans="1:17" ht="16.5" customHeight="1">
      <c r="A32" s="412" t="s">
        <v>47</v>
      </c>
      <c r="B32" s="155" t="s">
        <v>15</v>
      </c>
      <c r="C32" s="156">
        <v>6</v>
      </c>
      <c r="D32" s="156">
        <f>SUM(E32,H32)</f>
        <v>36</v>
      </c>
      <c r="E32" s="156">
        <f>SUM(F32:G32)</f>
        <v>29</v>
      </c>
      <c r="F32" s="156">
        <v>14</v>
      </c>
      <c r="G32" s="156">
        <v>15</v>
      </c>
      <c r="H32" s="156">
        <f>SUM(I32:J32)</f>
        <v>7</v>
      </c>
      <c r="I32" s="156">
        <v>4</v>
      </c>
      <c r="J32" s="156">
        <v>3</v>
      </c>
      <c r="K32" s="156">
        <v>9000</v>
      </c>
      <c r="L32" s="156">
        <v>16490</v>
      </c>
      <c r="M32" s="161">
        <f>SUM(N32:P32)</f>
        <v>30240</v>
      </c>
      <c r="N32" s="161">
        <v>29920</v>
      </c>
      <c r="O32" s="161">
        <v>320</v>
      </c>
      <c r="P32" s="156" t="s">
        <v>351</v>
      </c>
      <c r="Q32" s="156" t="s">
        <v>34</v>
      </c>
    </row>
    <row r="33" spans="1:17" ht="16.5" customHeight="1">
      <c r="A33" s="415"/>
      <c r="B33" s="155" t="s">
        <v>16</v>
      </c>
      <c r="C33" s="156">
        <v>4</v>
      </c>
      <c r="D33" s="156">
        <f>SUM(E33,H33)</f>
        <v>61</v>
      </c>
      <c r="E33" s="156">
        <f>SUM(F33:G33)</f>
        <v>56</v>
      </c>
      <c r="F33" s="156">
        <v>20</v>
      </c>
      <c r="G33" s="156">
        <v>36</v>
      </c>
      <c r="H33" s="156">
        <f>SUM(I33:J33)</f>
        <v>5</v>
      </c>
      <c r="I33" s="156">
        <v>3</v>
      </c>
      <c r="J33" s="156">
        <v>2</v>
      </c>
      <c r="K33" s="156">
        <v>8618</v>
      </c>
      <c r="L33" s="156">
        <v>19006</v>
      </c>
      <c r="M33" s="161">
        <f>SUM(N33:P33)</f>
        <v>35682</v>
      </c>
      <c r="N33" s="161">
        <v>29082</v>
      </c>
      <c r="O33" s="161">
        <v>6600</v>
      </c>
      <c r="P33" s="156" t="s">
        <v>405</v>
      </c>
      <c r="Q33" s="156" t="s">
        <v>34</v>
      </c>
    </row>
    <row r="34" spans="1:17" ht="16.5" customHeight="1">
      <c r="A34" s="155"/>
      <c r="B34" s="155" t="s">
        <v>17</v>
      </c>
      <c r="C34" s="156">
        <v>1</v>
      </c>
      <c r="D34" s="156" t="s">
        <v>409</v>
      </c>
      <c r="E34" s="156" t="s">
        <v>396</v>
      </c>
      <c r="F34" s="156" t="s">
        <v>409</v>
      </c>
      <c r="G34" s="156" t="s">
        <v>409</v>
      </c>
      <c r="H34" s="156" t="s">
        <v>383</v>
      </c>
      <c r="I34" s="156" t="s">
        <v>383</v>
      </c>
      <c r="J34" s="156" t="s">
        <v>405</v>
      </c>
      <c r="K34" s="156" t="s">
        <v>413</v>
      </c>
      <c r="L34" s="156" t="s">
        <v>411</v>
      </c>
      <c r="M34" s="156" t="s">
        <v>414</v>
      </c>
      <c r="N34" s="156" t="s">
        <v>396</v>
      </c>
      <c r="O34" s="156" t="s">
        <v>296</v>
      </c>
      <c r="P34" s="156" t="s">
        <v>34</v>
      </c>
      <c r="Q34" s="156" t="s">
        <v>34</v>
      </c>
    </row>
    <row r="35" spans="1:17" ht="16.5" customHeight="1">
      <c r="A35" s="155"/>
      <c r="B35" s="155" t="s">
        <v>18</v>
      </c>
      <c r="C35" s="156" t="s">
        <v>34</v>
      </c>
      <c r="D35" s="156" t="s">
        <v>34</v>
      </c>
      <c r="E35" s="156" t="s">
        <v>34</v>
      </c>
      <c r="F35" s="156" t="s">
        <v>34</v>
      </c>
      <c r="G35" s="156" t="s">
        <v>34</v>
      </c>
      <c r="H35" s="156" t="s">
        <v>34</v>
      </c>
      <c r="I35" s="156" t="s">
        <v>34</v>
      </c>
      <c r="J35" s="156" t="s">
        <v>34</v>
      </c>
      <c r="K35" s="156" t="s">
        <v>34</v>
      </c>
      <c r="L35" s="156" t="s">
        <v>34</v>
      </c>
      <c r="M35" s="161" t="s">
        <v>34</v>
      </c>
      <c r="N35" s="161" t="s">
        <v>34</v>
      </c>
      <c r="O35" s="161" t="s">
        <v>34</v>
      </c>
      <c r="P35" s="156" t="s">
        <v>34</v>
      </c>
      <c r="Q35" s="156" t="s">
        <v>34</v>
      </c>
    </row>
    <row r="36" spans="1:17" ht="16.5" customHeight="1">
      <c r="A36" s="155"/>
      <c r="B36" s="15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</row>
    <row r="37" spans="1:17" ht="16.5" customHeight="1">
      <c r="A37" s="155"/>
      <c r="B37" s="13" t="s">
        <v>9</v>
      </c>
      <c r="C37" s="157">
        <f>SUM(C38:C42)</f>
        <v>5</v>
      </c>
      <c r="D37" s="568" t="s">
        <v>459</v>
      </c>
      <c r="E37" s="568" t="s">
        <v>459</v>
      </c>
      <c r="F37" s="568" t="s">
        <v>459</v>
      </c>
      <c r="G37" s="568" t="s">
        <v>459</v>
      </c>
      <c r="H37" s="568" t="s">
        <v>459</v>
      </c>
      <c r="I37" s="568" t="s">
        <v>459</v>
      </c>
      <c r="J37" s="568" t="s">
        <v>459</v>
      </c>
      <c r="K37" s="568" t="s">
        <v>459</v>
      </c>
      <c r="L37" s="568" t="s">
        <v>459</v>
      </c>
      <c r="M37" s="568" t="s">
        <v>459</v>
      </c>
      <c r="N37" s="568" t="s">
        <v>459</v>
      </c>
      <c r="O37" s="568" t="s">
        <v>459</v>
      </c>
      <c r="P37" s="568" t="s">
        <v>459</v>
      </c>
      <c r="Q37" s="157" t="s">
        <v>468</v>
      </c>
    </row>
    <row r="38" spans="1:17" ht="16.5" customHeight="1">
      <c r="A38" s="128"/>
      <c r="B38" s="155" t="s">
        <v>14</v>
      </c>
      <c r="C38" s="156" t="s">
        <v>34</v>
      </c>
      <c r="D38" s="156" t="s">
        <v>34</v>
      </c>
      <c r="E38" s="156" t="s">
        <v>34</v>
      </c>
      <c r="F38" s="156" t="s">
        <v>34</v>
      </c>
      <c r="G38" s="156" t="s">
        <v>34</v>
      </c>
      <c r="H38" s="156" t="s">
        <v>34</v>
      </c>
      <c r="I38" s="156" t="s">
        <v>34</v>
      </c>
      <c r="J38" s="156" t="s">
        <v>34</v>
      </c>
      <c r="K38" s="156" t="s">
        <v>34</v>
      </c>
      <c r="L38" s="156" t="s">
        <v>34</v>
      </c>
      <c r="M38" s="156" t="s">
        <v>34</v>
      </c>
      <c r="N38" s="156" t="s">
        <v>34</v>
      </c>
      <c r="O38" s="156" t="s">
        <v>34</v>
      </c>
      <c r="P38" s="156" t="s">
        <v>34</v>
      </c>
      <c r="Q38" s="156" t="s">
        <v>34</v>
      </c>
    </row>
    <row r="39" spans="1:17" ht="16.5" customHeight="1">
      <c r="A39" s="572" t="s">
        <v>251</v>
      </c>
      <c r="B39" s="155" t="s">
        <v>15</v>
      </c>
      <c r="C39" s="156">
        <v>2</v>
      </c>
      <c r="D39" s="156" t="s">
        <v>296</v>
      </c>
      <c r="E39" s="156" t="s">
        <v>296</v>
      </c>
      <c r="F39" s="156" t="s">
        <v>296</v>
      </c>
      <c r="G39" s="156" t="s">
        <v>296</v>
      </c>
      <c r="H39" s="156" t="s">
        <v>296</v>
      </c>
      <c r="I39" s="156" t="s">
        <v>296</v>
      </c>
      <c r="J39" s="156" t="s">
        <v>296</v>
      </c>
      <c r="K39" s="156" t="s">
        <v>296</v>
      </c>
      <c r="L39" s="156" t="s">
        <v>296</v>
      </c>
      <c r="M39" s="156" t="s">
        <v>296</v>
      </c>
      <c r="N39" s="156" t="s">
        <v>296</v>
      </c>
      <c r="O39" s="156" t="s">
        <v>296</v>
      </c>
      <c r="P39" s="156" t="s">
        <v>34</v>
      </c>
      <c r="Q39" s="156" t="s">
        <v>34</v>
      </c>
    </row>
    <row r="40" spans="1:17" ht="16.5" customHeight="1">
      <c r="A40" s="412"/>
      <c r="B40" s="155" t="s">
        <v>16</v>
      </c>
      <c r="C40" s="156">
        <v>2</v>
      </c>
      <c r="D40" s="156" t="s">
        <v>296</v>
      </c>
      <c r="E40" s="156" t="s">
        <v>296</v>
      </c>
      <c r="F40" s="156" t="s">
        <v>296</v>
      </c>
      <c r="G40" s="156" t="s">
        <v>296</v>
      </c>
      <c r="H40" s="156" t="s">
        <v>296</v>
      </c>
      <c r="I40" s="156" t="s">
        <v>296</v>
      </c>
      <c r="J40" s="156" t="s">
        <v>296</v>
      </c>
      <c r="K40" s="156" t="s">
        <v>296</v>
      </c>
      <c r="L40" s="156" t="s">
        <v>296</v>
      </c>
      <c r="M40" s="156" t="s">
        <v>296</v>
      </c>
      <c r="N40" s="156" t="s">
        <v>296</v>
      </c>
      <c r="O40" s="156" t="s">
        <v>296</v>
      </c>
      <c r="P40" s="156" t="s">
        <v>34</v>
      </c>
      <c r="Q40" s="156" t="s">
        <v>34</v>
      </c>
    </row>
    <row r="41" spans="1:17" ht="16.5" customHeight="1">
      <c r="A41" s="128"/>
      <c r="B41" s="155" t="s">
        <v>17</v>
      </c>
      <c r="C41" s="156">
        <v>1</v>
      </c>
      <c r="D41" s="156" t="s">
        <v>296</v>
      </c>
      <c r="E41" s="156" t="s">
        <v>296</v>
      </c>
      <c r="F41" s="156" t="s">
        <v>296</v>
      </c>
      <c r="G41" s="156" t="s">
        <v>296</v>
      </c>
      <c r="H41" s="156" t="s">
        <v>296</v>
      </c>
      <c r="I41" s="156" t="s">
        <v>296</v>
      </c>
      <c r="J41" s="156" t="s">
        <v>296</v>
      </c>
      <c r="K41" s="156" t="s">
        <v>296</v>
      </c>
      <c r="L41" s="156" t="s">
        <v>296</v>
      </c>
      <c r="M41" s="156" t="s">
        <v>296</v>
      </c>
      <c r="N41" s="156" t="s">
        <v>296</v>
      </c>
      <c r="O41" s="156" t="s">
        <v>296</v>
      </c>
      <c r="P41" s="156" t="s">
        <v>296</v>
      </c>
      <c r="Q41" s="156" t="s">
        <v>34</v>
      </c>
    </row>
    <row r="42" spans="1:17" ht="16.5" customHeight="1">
      <c r="A42" s="128"/>
      <c r="B42" s="155" t="s">
        <v>18</v>
      </c>
      <c r="C42" s="156" t="s">
        <v>34</v>
      </c>
      <c r="D42" s="156" t="s">
        <v>34</v>
      </c>
      <c r="E42" s="156" t="s">
        <v>34</v>
      </c>
      <c r="F42" s="156" t="s">
        <v>34</v>
      </c>
      <c r="G42" s="156" t="s">
        <v>34</v>
      </c>
      <c r="H42" s="156" t="s">
        <v>34</v>
      </c>
      <c r="I42" s="156" t="s">
        <v>34</v>
      </c>
      <c r="J42" s="156" t="s">
        <v>34</v>
      </c>
      <c r="K42" s="156" t="s">
        <v>34</v>
      </c>
      <c r="L42" s="156" t="s">
        <v>34</v>
      </c>
      <c r="M42" s="156" t="s">
        <v>34</v>
      </c>
      <c r="N42" s="156" t="s">
        <v>34</v>
      </c>
      <c r="O42" s="156" t="s">
        <v>34</v>
      </c>
      <c r="P42" s="156" t="s">
        <v>34</v>
      </c>
      <c r="Q42" s="156" t="s">
        <v>34</v>
      </c>
    </row>
    <row r="43" spans="1:17" ht="16.5" customHeight="1">
      <c r="A43" s="128"/>
      <c r="B43" s="15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</row>
    <row r="44" spans="1:17" ht="16.5" customHeight="1">
      <c r="A44" s="128"/>
      <c r="B44" s="13" t="s">
        <v>9</v>
      </c>
      <c r="C44" s="157">
        <f>SUM(C45:C49)</f>
        <v>701</v>
      </c>
      <c r="D44" s="157">
        <f aca="true" t="shared" si="4" ref="D44:D49">SUM(E44,H44)</f>
        <v>6462</v>
      </c>
      <c r="E44" s="157">
        <f aca="true" t="shared" si="5" ref="E44:E49">SUM(F44:G44)</f>
        <v>5501</v>
      </c>
      <c r="F44" s="157">
        <f>SUM(F45:F49)</f>
        <v>3378</v>
      </c>
      <c r="G44" s="157">
        <f>SUM(G45:G49)</f>
        <v>2123</v>
      </c>
      <c r="H44" s="157">
        <f aca="true" t="shared" si="6" ref="H44:H49">SUM(I44:J44)</f>
        <v>961</v>
      </c>
      <c r="I44" s="157">
        <f>SUM(I45:I49)</f>
        <v>571</v>
      </c>
      <c r="J44" s="157">
        <f>SUM(J45:J49)</f>
        <v>390</v>
      </c>
      <c r="K44" s="157">
        <f>SUM(K45:K49)</f>
        <v>1148140</v>
      </c>
      <c r="L44" s="157">
        <f>SUM(L45:L49)</f>
        <v>3348435</v>
      </c>
      <c r="M44" s="157">
        <f aca="true" t="shared" si="7" ref="M44:M49">SUM(N44:P44)</f>
        <v>6549851</v>
      </c>
      <c r="N44" s="157">
        <f>SUM(N45:N49)</f>
        <v>6369842</v>
      </c>
      <c r="O44" s="157">
        <f>SUM(O45:O49)</f>
        <v>180009</v>
      </c>
      <c r="P44" s="157" t="s">
        <v>468</v>
      </c>
      <c r="Q44" s="157" t="s">
        <v>468</v>
      </c>
    </row>
    <row r="45" spans="1:17" ht="16.5" customHeight="1">
      <c r="A45" s="128"/>
      <c r="B45" s="155" t="s">
        <v>14</v>
      </c>
      <c r="C45" s="156">
        <v>386</v>
      </c>
      <c r="D45" s="156">
        <f t="shared" si="4"/>
        <v>750</v>
      </c>
      <c r="E45" s="156">
        <f t="shared" si="5"/>
        <v>92</v>
      </c>
      <c r="F45" s="156">
        <v>47</v>
      </c>
      <c r="G45" s="156">
        <v>45</v>
      </c>
      <c r="H45" s="156">
        <f t="shared" si="6"/>
        <v>658</v>
      </c>
      <c r="I45" s="156">
        <v>396</v>
      </c>
      <c r="J45" s="156">
        <v>262</v>
      </c>
      <c r="K45" s="156">
        <v>13437</v>
      </c>
      <c r="L45" s="156">
        <v>90990</v>
      </c>
      <c r="M45" s="161">
        <f t="shared" si="7"/>
        <v>227753</v>
      </c>
      <c r="N45" s="161">
        <v>130420</v>
      </c>
      <c r="O45" s="161">
        <v>97333</v>
      </c>
      <c r="P45" s="156" t="s">
        <v>34</v>
      </c>
      <c r="Q45" s="156" t="s">
        <v>34</v>
      </c>
    </row>
    <row r="46" spans="1:17" ht="16.5" customHeight="1">
      <c r="A46" s="412" t="s">
        <v>48</v>
      </c>
      <c r="B46" s="155" t="s">
        <v>15</v>
      </c>
      <c r="C46" s="156">
        <v>161</v>
      </c>
      <c r="D46" s="156">
        <f t="shared" si="4"/>
        <v>982</v>
      </c>
      <c r="E46" s="156">
        <f t="shared" si="5"/>
        <v>742</v>
      </c>
      <c r="F46" s="156">
        <v>435</v>
      </c>
      <c r="G46" s="156">
        <v>307</v>
      </c>
      <c r="H46" s="156">
        <f t="shared" si="6"/>
        <v>240</v>
      </c>
      <c r="I46" s="156">
        <v>137</v>
      </c>
      <c r="J46" s="156">
        <v>103</v>
      </c>
      <c r="K46" s="156">
        <v>125489</v>
      </c>
      <c r="L46" s="156">
        <v>352080</v>
      </c>
      <c r="M46" s="161">
        <f t="shared" si="7"/>
        <v>730797</v>
      </c>
      <c r="N46" s="161">
        <v>677112</v>
      </c>
      <c r="O46" s="161">
        <v>53685</v>
      </c>
      <c r="P46" s="156" t="s">
        <v>34</v>
      </c>
      <c r="Q46" s="156" t="s">
        <v>34</v>
      </c>
    </row>
    <row r="47" spans="1:17" ht="16.5" customHeight="1">
      <c r="A47" s="412"/>
      <c r="B47" s="155" t="s">
        <v>16</v>
      </c>
      <c r="C47" s="156">
        <v>80</v>
      </c>
      <c r="D47" s="156">
        <f t="shared" si="4"/>
        <v>1143</v>
      </c>
      <c r="E47" s="156">
        <f t="shared" si="5"/>
        <v>1090</v>
      </c>
      <c r="F47" s="156">
        <v>743</v>
      </c>
      <c r="G47" s="156">
        <v>347</v>
      </c>
      <c r="H47" s="156">
        <f t="shared" si="6"/>
        <v>53</v>
      </c>
      <c r="I47" s="156">
        <v>30</v>
      </c>
      <c r="J47" s="156">
        <v>23</v>
      </c>
      <c r="K47" s="156">
        <v>234647</v>
      </c>
      <c r="L47" s="156">
        <v>727131</v>
      </c>
      <c r="M47" s="161">
        <f t="shared" si="7"/>
        <v>1507487</v>
      </c>
      <c r="N47" s="161">
        <v>1500341</v>
      </c>
      <c r="O47" s="161">
        <v>7146</v>
      </c>
      <c r="P47" s="156" t="s">
        <v>34</v>
      </c>
      <c r="Q47" s="156" t="s">
        <v>34</v>
      </c>
    </row>
    <row r="48" spans="1:17" ht="16.5" customHeight="1">
      <c r="A48" s="128"/>
      <c r="B48" s="155" t="s">
        <v>17</v>
      </c>
      <c r="C48" s="156">
        <v>41</v>
      </c>
      <c r="D48" s="156">
        <f t="shared" si="4"/>
        <v>993</v>
      </c>
      <c r="E48" s="156">
        <f t="shared" si="5"/>
        <v>987</v>
      </c>
      <c r="F48" s="156">
        <v>679</v>
      </c>
      <c r="G48" s="156">
        <v>308</v>
      </c>
      <c r="H48" s="156">
        <f t="shared" si="6"/>
        <v>6</v>
      </c>
      <c r="I48" s="156">
        <v>5</v>
      </c>
      <c r="J48" s="156">
        <v>1</v>
      </c>
      <c r="K48" s="156">
        <v>206977</v>
      </c>
      <c r="L48" s="156">
        <v>818019</v>
      </c>
      <c r="M48" s="161">
        <f t="shared" si="7"/>
        <v>1413566</v>
      </c>
      <c r="N48" s="161">
        <v>1395061</v>
      </c>
      <c r="O48" s="161">
        <v>18505</v>
      </c>
      <c r="P48" s="156" t="s">
        <v>34</v>
      </c>
      <c r="Q48" s="156" t="s">
        <v>34</v>
      </c>
    </row>
    <row r="49" spans="1:17" ht="16.5" customHeight="1">
      <c r="A49" s="128"/>
      <c r="B49" s="155" t="s">
        <v>18</v>
      </c>
      <c r="C49" s="156">
        <v>33</v>
      </c>
      <c r="D49" s="156">
        <f t="shared" si="4"/>
        <v>2594</v>
      </c>
      <c r="E49" s="156">
        <f t="shared" si="5"/>
        <v>2590</v>
      </c>
      <c r="F49" s="156">
        <v>1474</v>
      </c>
      <c r="G49" s="156">
        <v>1116</v>
      </c>
      <c r="H49" s="156">
        <f t="shared" si="6"/>
        <v>4</v>
      </c>
      <c r="I49" s="156">
        <v>3</v>
      </c>
      <c r="J49" s="156">
        <v>1</v>
      </c>
      <c r="K49" s="156">
        <v>567590</v>
      </c>
      <c r="L49" s="156">
        <v>1360215</v>
      </c>
      <c r="M49" s="161">
        <f t="shared" si="7"/>
        <v>2670248</v>
      </c>
      <c r="N49" s="161">
        <v>2666908</v>
      </c>
      <c r="O49" s="161">
        <v>3340</v>
      </c>
      <c r="P49" s="156" t="s">
        <v>34</v>
      </c>
      <c r="Q49" s="156" t="s">
        <v>34</v>
      </c>
    </row>
    <row r="50" spans="1:17" ht="16.5" customHeight="1">
      <c r="A50" s="128"/>
      <c r="B50" s="155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</row>
    <row r="51" spans="1:17" ht="16.5" customHeight="1">
      <c r="A51" s="128"/>
      <c r="B51" s="13" t="s">
        <v>9</v>
      </c>
      <c r="C51" s="157">
        <f>SUM(C52:C56)</f>
        <v>110</v>
      </c>
      <c r="D51" s="157">
        <f aca="true" t="shared" si="8" ref="D51:D56">SUM(E51,H51)</f>
        <v>1730</v>
      </c>
      <c r="E51" s="157">
        <f aca="true" t="shared" si="9" ref="E51:E56">SUM(F51:G51)</f>
        <v>1623</v>
      </c>
      <c r="F51" s="157">
        <f>SUM(F52:F56)</f>
        <v>1374</v>
      </c>
      <c r="G51" s="157">
        <f>SUM(G52:G56)</f>
        <v>249</v>
      </c>
      <c r="H51" s="157">
        <f>SUM(I51:J51)</f>
        <v>107</v>
      </c>
      <c r="I51" s="157">
        <f>SUM(I52:I56)</f>
        <v>71</v>
      </c>
      <c r="J51" s="157">
        <f>SUM(J52:J56)</f>
        <v>36</v>
      </c>
      <c r="K51" s="157">
        <f>SUM(K52:K56)</f>
        <v>448361</v>
      </c>
      <c r="L51" s="157">
        <f>SUM(L52:L56)</f>
        <v>1681629</v>
      </c>
      <c r="M51" s="157">
        <f aca="true" t="shared" si="10" ref="M51:M56">SUM(N51:P51)</f>
        <v>2680471</v>
      </c>
      <c r="N51" s="157">
        <f>SUM(N52:N56)</f>
        <v>2548595</v>
      </c>
      <c r="O51" s="157">
        <f>SUM(O52:O56)</f>
        <v>130989</v>
      </c>
      <c r="P51" s="157">
        <f>SUM(P52:P56)</f>
        <v>887</v>
      </c>
      <c r="Q51" s="157" t="s">
        <v>468</v>
      </c>
    </row>
    <row r="52" spans="1:17" ht="16.5" customHeight="1">
      <c r="A52" s="128"/>
      <c r="B52" s="155" t="s">
        <v>14</v>
      </c>
      <c r="C52" s="158">
        <v>35</v>
      </c>
      <c r="D52" s="159">
        <f t="shared" si="8"/>
        <v>74</v>
      </c>
      <c r="E52" s="158">
        <f t="shared" si="9"/>
        <v>19</v>
      </c>
      <c r="F52" s="158">
        <v>13</v>
      </c>
      <c r="G52" s="158">
        <v>6</v>
      </c>
      <c r="H52" s="158">
        <f>SUM(I52:J52)</f>
        <v>55</v>
      </c>
      <c r="I52" s="156">
        <v>37</v>
      </c>
      <c r="J52" s="156">
        <v>18</v>
      </c>
      <c r="K52" s="156">
        <v>3842</v>
      </c>
      <c r="L52" s="156">
        <v>12162</v>
      </c>
      <c r="M52" s="161">
        <f t="shared" si="10"/>
        <v>38402</v>
      </c>
      <c r="N52" s="161">
        <v>25992</v>
      </c>
      <c r="O52" s="161">
        <v>12098</v>
      </c>
      <c r="P52" s="156">
        <v>312</v>
      </c>
      <c r="Q52" s="156" t="s">
        <v>34</v>
      </c>
    </row>
    <row r="53" spans="1:17" ht="16.5" customHeight="1">
      <c r="A53" s="412" t="s">
        <v>20</v>
      </c>
      <c r="B53" s="155" t="s">
        <v>15</v>
      </c>
      <c r="C53" s="158">
        <v>30</v>
      </c>
      <c r="D53" s="159">
        <f t="shared" si="8"/>
        <v>177</v>
      </c>
      <c r="E53" s="158">
        <f t="shared" si="9"/>
        <v>143</v>
      </c>
      <c r="F53" s="158">
        <v>122</v>
      </c>
      <c r="G53" s="158">
        <v>21</v>
      </c>
      <c r="H53" s="158">
        <f>SUM(I53:J53)</f>
        <v>34</v>
      </c>
      <c r="I53" s="156">
        <v>22</v>
      </c>
      <c r="J53" s="156">
        <v>12</v>
      </c>
      <c r="K53" s="156">
        <v>29672</v>
      </c>
      <c r="L53" s="156">
        <v>39037</v>
      </c>
      <c r="M53" s="161">
        <f t="shared" si="10"/>
        <v>102236</v>
      </c>
      <c r="N53" s="161">
        <v>75546</v>
      </c>
      <c r="O53" s="161">
        <v>26115</v>
      </c>
      <c r="P53" s="156">
        <v>575</v>
      </c>
      <c r="Q53" s="156" t="s">
        <v>34</v>
      </c>
    </row>
    <row r="54" spans="1:17" ht="16.5" customHeight="1">
      <c r="A54" s="415"/>
      <c r="B54" s="155" t="s">
        <v>16</v>
      </c>
      <c r="C54" s="158">
        <v>24</v>
      </c>
      <c r="D54" s="159">
        <f t="shared" si="8"/>
        <v>326</v>
      </c>
      <c r="E54" s="158">
        <f t="shared" si="9"/>
        <v>314</v>
      </c>
      <c r="F54" s="158">
        <v>258</v>
      </c>
      <c r="G54" s="158">
        <v>56</v>
      </c>
      <c r="H54" s="158">
        <f>SUM(I54:J54)</f>
        <v>12</v>
      </c>
      <c r="I54" s="156">
        <v>8</v>
      </c>
      <c r="J54" s="156">
        <v>4</v>
      </c>
      <c r="K54" s="156">
        <v>74197</v>
      </c>
      <c r="L54" s="156">
        <v>263073</v>
      </c>
      <c r="M54" s="161">
        <f t="shared" si="10"/>
        <v>441585</v>
      </c>
      <c r="N54" s="161">
        <v>413898</v>
      </c>
      <c r="O54" s="161">
        <v>27687</v>
      </c>
      <c r="P54" s="156" t="s">
        <v>34</v>
      </c>
      <c r="Q54" s="156" t="s">
        <v>34</v>
      </c>
    </row>
    <row r="55" spans="1:17" ht="16.5" customHeight="1">
      <c r="A55" s="155"/>
      <c r="B55" s="155" t="s">
        <v>17</v>
      </c>
      <c r="C55" s="158">
        <v>7</v>
      </c>
      <c r="D55" s="159">
        <f t="shared" si="8"/>
        <v>166</v>
      </c>
      <c r="E55" s="158">
        <f t="shared" si="9"/>
        <v>160</v>
      </c>
      <c r="F55" s="158">
        <v>127</v>
      </c>
      <c r="G55" s="158">
        <v>33</v>
      </c>
      <c r="H55" s="158">
        <f>SUM(I55:J55)</f>
        <v>6</v>
      </c>
      <c r="I55" s="156">
        <v>4</v>
      </c>
      <c r="J55" s="156">
        <v>2</v>
      </c>
      <c r="K55" s="156">
        <v>41018</v>
      </c>
      <c r="L55" s="156">
        <v>54180</v>
      </c>
      <c r="M55" s="161">
        <f t="shared" si="10"/>
        <v>164985</v>
      </c>
      <c r="N55" s="161">
        <v>115321</v>
      </c>
      <c r="O55" s="161">
        <v>49664</v>
      </c>
      <c r="P55" s="156" t="s">
        <v>34</v>
      </c>
      <c r="Q55" s="156" t="s">
        <v>34</v>
      </c>
    </row>
    <row r="56" spans="1:17" ht="16.5" customHeight="1">
      <c r="A56" s="163"/>
      <c r="B56" s="164" t="s">
        <v>18</v>
      </c>
      <c r="C56" s="170">
        <v>14</v>
      </c>
      <c r="D56" s="167">
        <f t="shared" si="8"/>
        <v>987</v>
      </c>
      <c r="E56" s="158">
        <f t="shared" si="9"/>
        <v>987</v>
      </c>
      <c r="F56" s="165">
        <v>854</v>
      </c>
      <c r="G56" s="165">
        <v>133</v>
      </c>
      <c r="H56" s="166" t="s">
        <v>34</v>
      </c>
      <c r="I56" s="166" t="s">
        <v>34</v>
      </c>
      <c r="J56" s="166" t="s">
        <v>34</v>
      </c>
      <c r="K56" s="166">
        <v>299632</v>
      </c>
      <c r="L56" s="166">
        <v>1313177</v>
      </c>
      <c r="M56" s="161">
        <f t="shared" si="10"/>
        <v>1933263</v>
      </c>
      <c r="N56" s="166">
        <v>1917838</v>
      </c>
      <c r="O56" s="166">
        <v>15425</v>
      </c>
      <c r="P56" s="168" t="s">
        <v>34</v>
      </c>
      <c r="Q56" s="168" t="s">
        <v>34</v>
      </c>
    </row>
    <row r="57" spans="1:17" ht="15" customHeight="1">
      <c r="A57" s="76"/>
      <c r="B57" s="76"/>
      <c r="C57" s="62"/>
      <c r="D57" s="62"/>
      <c r="E57" s="169"/>
      <c r="F57" s="62"/>
      <c r="G57" s="62"/>
      <c r="H57" s="62"/>
      <c r="I57" s="62"/>
      <c r="J57" s="36"/>
      <c r="K57" s="36"/>
      <c r="L57" s="36"/>
      <c r="M57" s="171"/>
      <c r="N57" s="36"/>
      <c r="O57" s="36"/>
      <c r="P57" s="36"/>
      <c r="Q57" s="90"/>
    </row>
  </sheetData>
  <sheetProtection/>
  <mergeCells count="23">
    <mergeCell ref="A3:Q3"/>
    <mergeCell ref="A53:A54"/>
    <mergeCell ref="A25:A26"/>
    <mergeCell ref="A32:A33"/>
    <mergeCell ref="A39:A40"/>
    <mergeCell ref="A11:A12"/>
    <mergeCell ref="A46:A47"/>
    <mergeCell ref="A6:A8"/>
    <mergeCell ref="B6:B8"/>
    <mergeCell ref="C6:C8"/>
    <mergeCell ref="D6:J6"/>
    <mergeCell ref="A18:A19"/>
    <mergeCell ref="E7:G7"/>
    <mergeCell ref="M6:P6"/>
    <mergeCell ref="D7:D8"/>
    <mergeCell ref="O7:O8"/>
    <mergeCell ref="Q6:Q8"/>
    <mergeCell ref="P7:P8"/>
    <mergeCell ref="H7:J7"/>
    <mergeCell ref="M7:M8"/>
    <mergeCell ref="N7:N8"/>
    <mergeCell ref="K6:K8"/>
    <mergeCell ref="L6:L8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="75" zoomScaleNormal="75" zoomScalePageLayoutView="0" workbookViewId="0" topLeftCell="A1">
      <selection activeCell="A13" sqref="B13"/>
    </sheetView>
  </sheetViews>
  <sheetFormatPr defaultColWidth="10.59765625" defaultRowHeight="15"/>
  <cols>
    <col min="1" max="1" width="23.59765625" style="16" customWidth="1"/>
    <col min="2" max="2" width="15.09765625" style="16" customWidth="1"/>
    <col min="3" max="10" width="11.59765625" style="16" customWidth="1"/>
    <col min="11" max="11" width="12.59765625" style="16" customWidth="1"/>
    <col min="12" max="14" width="13.59765625" style="16" customWidth="1"/>
    <col min="15" max="15" width="12.59765625" style="16" customWidth="1"/>
    <col min="16" max="16" width="10.59765625" style="16" customWidth="1"/>
    <col min="17" max="16384" width="10.59765625" style="16" customWidth="1"/>
  </cols>
  <sheetData>
    <row r="1" spans="1:17" s="5" customFormat="1" ht="15" customHeight="1">
      <c r="A1" s="82" t="s">
        <v>415</v>
      </c>
      <c r="B1" s="32"/>
      <c r="C1" s="77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6" t="s">
        <v>416</v>
      </c>
    </row>
    <row r="2" spans="1:17" s="5" customFormat="1" ht="15" customHeight="1">
      <c r="A2" s="82"/>
      <c r="B2" s="32"/>
      <c r="C2" s="77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6"/>
    </row>
    <row r="3" spans="1:17" s="1" customFormat="1" ht="15" customHeight="1">
      <c r="A3" s="293" t="s">
        <v>512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</row>
    <row r="4" spans="1:17" s="1" customFormat="1" ht="15" customHeight="1">
      <c r="A4" s="33"/>
      <c r="B4" s="152"/>
      <c r="C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33"/>
    </row>
    <row r="5" spans="1:17" s="1" customFormat="1" ht="15" customHeight="1" thickBo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153"/>
      <c r="Q5" s="247" t="s">
        <v>402</v>
      </c>
    </row>
    <row r="6" spans="1:17" s="1" customFormat="1" ht="15" customHeight="1">
      <c r="A6" s="282" t="s">
        <v>3</v>
      </c>
      <c r="B6" s="269" t="s">
        <v>108</v>
      </c>
      <c r="C6" s="266" t="s">
        <v>4</v>
      </c>
      <c r="D6" s="573" t="s">
        <v>513</v>
      </c>
      <c r="E6" s="410"/>
      <c r="F6" s="410"/>
      <c r="G6" s="410"/>
      <c r="H6" s="410"/>
      <c r="I6" s="410"/>
      <c r="J6" s="411"/>
      <c r="K6" s="269" t="s">
        <v>275</v>
      </c>
      <c r="L6" s="269" t="s">
        <v>274</v>
      </c>
      <c r="M6" s="409" t="s">
        <v>276</v>
      </c>
      <c r="N6" s="410"/>
      <c r="O6" s="410"/>
      <c r="P6" s="410"/>
      <c r="Q6" s="401" t="s">
        <v>277</v>
      </c>
    </row>
    <row r="7" spans="1:17" s="1" customFormat="1" ht="15" customHeight="1">
      <c r="A7" s="283"/>
      <c r="B7" s="265"/>
      <c r="C7" s="267"/>
      <c r="D7" s="270" t="s">
        <v>6</v>
      </c>
      <c r="E7" s="404" t="s">
        <v>7</v>
      </c>
      <c r="F7" s="405"/>
      <c r="G7" s="406"/>
      <c r="H7" s="404" t="s">
        <v>8</v>
      </c>
      <c r="I7" s="405"/>
      <c r="J7" s="406"/>
      <c r="K7" s="265"/>
      <c r="L7" s="265"/>
      <c r="M7" s="270" t="s">
        <v>9</v>
      </c>
      <c r="N7" s="285" t="s">
        <v>43</v>
      </c>
      <c r="O7" s="285" t="s">
        <v>10</v>
      </c>
      <c r="P7" s="287" t="s">
        <v>11</v>
      </c>
      <c r="Q7" s="402"/>
    </row>
    <row r="8" spans="1:17" s="1" customFormat="1" ht="15" customHeight="1">
      <c r="A8" s="284"/>
      <c r="B8" s="286"/>
      <c r="C8" s="268"/>
      <c r="D8" s="281"/>
      <c r="E8" s="154" t="s">
        <v>9</v>
      </c>
      <c r="F8" s="154" t="s">
        <v>12</v>
      </c>
      <c r="G8" s="154" t="s">
        <v>13</v>
      </c>
      <c r="H8" s="154" t="s">
        <v>9</v>
      </c>
      <c r="I8" s="154" t="s">
        <v>12</v>
      </c>
      <c r="J8" s="154" t="s">
        <v>13</v>
      </c>
      <c r="K8" s="286"/>
      <c r="L8" s="286"/>
      <c r="M8" s="281"/>
      <c r="N8" s="286"/>
      <c r="O8" s="286"/>
      <c r="P8" s="289"/>
      <c r="Q8" s="403"/>
    </row>
    <row r="9" spans="1:17" ht="15" customHeight="1">
      <c r="A9" s="155"/>
      <c r="B9" s="13" t="s">
        <v>9</v>
      </c>
      <c r="C9" s="570">
        <f>SUM(C10:C14)</f>
        <v>41</v>
      </c>
      <c r="D9" s="569">
        <f>SUM(E9,H9)</f>
        <v>287</v>
      </c>
      <c r="E9" s="570">
        <v>240</v>
      </c>
      <c r="F9" s="569">
        <v>167</v>
      </c>
      <c r="G9" s="569">
        <v>73</v>
      </c>
      <c r="H9" s="570">
        <f>SUM(H10:H14)</f>
        <v>47</v>
      </c>
      <c r="I9" s="569">
        <f>SUM(I10:I14)</f>
        <v>30</v>
      </c>
      <c r="J9" s="569">
        <f>SUM(J10:J14)</f>
        <v>17</v>
      </c>
      <c r="K9" s="569">
        <v>59487</v>
      </c>
      <c r="L9" s="569">
        <v>274029</v>
      </c>
      <c r="M9" s="569">
        <f>SUM(N9:P9)</f>
        <v>437070</v>
      </c>
      <c r="N9" s="569">
        <v>409994</v>
      </c>
      <c r="O9" s="569">
        <v>26984</v>
      </c>
      <c r="P9" s="157">
        <f>SUM(P10:P14)</f>
        <v>92</v>
      </c>
      <c r="Q9" s="157" t="s">
        <v>510</v>
      </c>
    </row>
    <row r="10" spans="1:17" ht="15" customHeight="1">
      <c r="A10" s="155"/>
      <c r="B10" s="155" t="s">
        <v>14</v>
      </c>
      <c r="C10" s="158">
        <v>11</v>
      </c>
      <c r="D10" s="158">
        <f>SUM(E10,H10)</f>
        <v>24</v>
      </c>
      <c r="E10" s="158">
        <f>SUM(F10:G10)</f>
        <v>5</v>
      </c>
      <c r="F10" s="158">
        <v>4</v>
      </c>
      <c r="G10" s="158">
        <v>1</v>
      </c>
      <c r="H10" s="158">
        <f>SUM(I10:J10)</f>
        <v>19</v>
      </c>
      <c r="I10" s="156">
        <v>12</v>
      </c>
      <c r="J10" s="156">
        <v>7</v>
      </c>
      <c r="K10" s="156">
        <v>1075</v>
      </c>
      <c r="L10" s="156">
        <v>9250</v>
      </c>
      <c r="M10" s="159">
        <v>1344</v>
      </c>
      <c r="N10" s="159">
        <v>11202</v>
      </c>
      <c r="O10" s="159">
        <v>2637</v>
      </c>
      <c r="P10" s="156">
        <v>5</v>
      </c>
      <c r="Q10" s="156" t="s">
        <v>34</v>
      </c>
    </row>
    <row r="11" spans="1:17" ht="15" customHeight="1">
      <c r="A11" s="412" t="s">
        <v>49</v>
      </c>
      <c r="B11" s="155" t="s">
        <v>15</v>
      </c>
      <c r="C11" s="158">
        <v>24</v>
      </c>
      <c r="D11" s="158">
        <f>SUM(E11,H11)</f>
        <v>150</v>
      </c>
      <c r="E11" s="158">
        <f>SUM(F11:G11)</f>
        <v>122</v>
      </c>
      <c r="F11" s="158">
        <v>78</v>
      </c>
      <c r="G11" s="158">
        <v>44</v>
      </c>
      <c r="H11" s="158">
        <f>SUM(I11:J11)</f>
        <v>28</v>
      </c>
      <c r="I11" s="156">
        <v>18</v>
      </c>
      <c r="J11" s="156">
        <v>10</v>
      </c>
      <c r="K11" s="156">
        <v>27536</v>
      </c>
      <c r="L11" s="156">
        <v>51126</v>
      </c>
      <c r="M11" s="159">
        <f>SUM(N11:P11)</f>
        <v>117120</v>
      </c>
      <c r="N11" s="159">
        <v>104321</v>
      </c>
      <c r="O11" s="159">
        <v>12712</v>
      </c>
      <c r="P11" s="156">
        <v>87</v>
      </c>
      <c r="Q11" s="156" t="s">
        <v>34</v>
      </c>
    </row>
    <row r="12" spans="1:17" ht="15" customHeight="1">
      <c r="A12" s="412"/>
      <c r="B12" s="155" t="s">
        <v>16</v>
      </c>
      <c r="C12" s="156">
        <v>4</v>
      </c>
      <c r="D12" s="156" t="s">
        <v>296</v>
      </c>
      <c r="E12" s="156" t="s">
        <v>296</v>
      </c>
      <c r="F12" s="156" t="s">
        <v>296</v>
      </c>
      <c r="G12" s="156" t="s">
        <v>296</v>
      </c>
      <c r="H12" s="156" t="s">
        <v>34</v>
      </c>
      <c r="I12" s="156" t="s">
        <v>34</v>
      </c>
      <c r="J12" s="156" t="s">
        <v>34</v>
      </c>
      <c r="K12" s="156" t="s">
        <v>296</v>
      </c>
      <c r="L12" s="156" t="s">
        <v>296</v>
      </c>
      <c r="M12" s="156" t="s">
        <v>296</v>
      </c>
      <c r="N12" s="156" t="s">
        <v>296</v>
      </c>
      <c r="O12" s="156" t="s">
        <v>296</v>
      </c>
      <c r="P12" s="156" t="s">
        <v>34</v>
      </c>
      <c r="Q12" s="156" t="s">
        <v>34</v>
      </c>
    </row>
    <row r="13" spans="1:17" ht="15" customHeight="1">
      <c r="A13" s="128"/>
      <c r="B13" s="155" t="s">
        <v>17</v>
      </c>
      <c r="C13" s="158">
        <v>2</v>
      </c>
      <c r="D13" s="156" t="s">
        <v>296</v>
      </c>
      <c r="E13" s="156" t="s">
        <v>296</v>
      </c>
      <c r="F13" s="156" t="s">
        <v>296</v>
      </c>
      <c r="G13" s="156" t="s">
        <v>296</v>
      </c>
      <c r="H13" s="156" t="s">
        <v>34</v>
      </c>
      <c r="I13" s="156" t="s">
        <v>34</v>
      </c>
      <c r="J13" s="156" t="s">
        <v>34</v>
      </c>
      <c r="K13" s="156" t="s">
        <v>296</v>
      </c>
      <c r="L13" s="156" t="s">
        <v>296</v>
      </c>
      <c r="M13" s="156" t="s">
        <v>296</v>
      </c>
      <c r="N13" s="156" t="s">
        <v>296</v>
      </c>
      <c r="O13" s="156" t="s">
        <v>296</v>
      </c>
      <c r="P13" s="156" t="s">
        <v>34</v>
      </c>
      <c r="Q13" s="156" t="s">
        <v>34</v>
      </c>
    </row>
    <row r="14" spans="1:17" ht="15" customHeight="1">
      <c r="A14" s="128"/>
      <c r="B14" s="155" t="s">
        <v>18</v>
      </c>
      <c r="C14" s="246" t="s">
        <v>34</v>
      </c>
      <c r="D14" s="156" t="s">
        <v>34</v>
      </c>
      <c r="E14" s="156" t="s">
        <v>34</v>
      </c>
      <c r="F14" s="156" t="s">
        <v>34</v>
      </c>
      <c r="G14" s="156" t="s">
        <v>34</v>
      </c>
      <c r="H14" s="156" t="s">
        <v>34</v>
      </c>
      <c r="I14" s="156" t="s">
        <v>34</v>
      </c>
      <c r="J14" s="156" t="s">
        <v>34</v>
      </c>
      <c r="K14" s="156" t="s">
        <v>34</v>
      </c>
      <c r="L14" s="156" t="s">
        <v>34</v>
      </c>
      <c r="M14" s="161" t="s">
        <v>34</v>
      </c>
      <c r="N14" s="161" t="s">
        <v>34</v>
      </c>
      <c r="O14" s="156" t="s">
        <v>34</v>
      </c>
      <c r="P14" s="156" t="s">
        <v>34</v>
      </c>
      <c r="Q14" s="156" t="s">
        <v>34</v>
      </c>
    </row>
    <row r="15" spans="1:17" s="4" customFormat="1" ht="15" customHeight="1">
      <c r="A15" s="128"/>
      <c r="B15" s="155"/>
      <c r="C15" s="33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1:17" ht="15" customHeight="1">
      <c r="A16" s="128"/>
      <c r="B16" s="13" t="s">
        <v>9</v>
      </c>
      <c r="C16" s="569">
        <f>SUM(C17:C21)</f>
        <v>862</v>
      </c>
      <c r="D16" s="569">
        <f aca="true" t="shared" si="0" ref="D16:D21">SUM(E16,H16)</f>
        <v>6005</v>
      </c>
      <c r="E16" s="569">
        <f aca="true" t="shared" si="1" ref="E16:E21">SUM(F16:G16)</f>
        <v>4866</v>
      </c>
      <c r="F16" s="569">
        <f>SUM(F17:F21)</f>
        <v>3341</v>
      </c>
      <c r="G16" s="569">
        <f>SUM(G17:G21)</f>
        <v>1525</v>
      </c>
      <c r="H16" s="569">
        <f>SUM(I16:J16)</f>
        <v>1139</v>
      </c>
      <c r="I16" s="569">
        <f>SUM(I17:I21)</f>
        <v>727</v>
      </c>
      <c r="J16" s="569">
        <f>SUM(J17:J21)</f>
        <v>412</v>
      </c>
      <c r="K16" s="569">
        <f>SUM(K17:K21)</f>
        <v>1081661</v>
      </c>
      <c r="L16" s="569">
        <f>SUM(L17:L21)</f>
        <v>2444086</v>
      </c>
      <c r="M16" s="569">
        <f>SUM(N16:P16)</f>
        <v>4972603</v>
      </c>
      <c r="N16" s="569">
        <f>SUM(N17:N21)</f>
        <v>4097757</v>
      </c>
      <c r="O16" s="569">
        <v>834145</v>
      </c>
      <c r="P16" s="569">
        <f>SUM(P17:P21)</f>
        <v>40701</v>
      </c>
      <c r="Q16" s="157" t="s">
        <v>510</v>
      </c>
    </row>
    <row r="17" spans="1:17" ht="15" customHeight="1">
      <c r="A17" s="128"/>
      <c r="B17" s="155" t="s">
        <v>14</v>
      </c>
      <c r="C17" s="158">
        <v>430</v>
      </c>
      <c r="D17" s="158">
        <f t="shared" si="0"/>
        <v>933</v>
      </c>
      <c r="E17" s="158">
        <f t="shared" si="1"/>
        <v>260</v>
      </c>
      <c r="F17" s="158">
        <v>162</v>
      </c>
      <c r="G17" s="158">
        <v>98</v>
      </c>
      <c r="H17" s="158">
        <f>SUM(I17:J17)</f>
        <v>673</v>
      </c>
      <c r="I17" s="156">
        <v>436</v>
      </c>
      <c r="J17" s="156">
        <v>237</v>
      </c>
      <c r="K17" s="156">
        <v>50750</v>
      </c>
      <c r="L17" s="156">
        <v>146237</v>
      </c>
      <c r="M17" s="159">
        <f>SUM(N17:P17)</f>
        <v>350774</v>
      </c>
      <c r="N17" s="159">
        <v>191871</v>
      </c>
      <c r="O17" s="159">
        <v>156313</v>
      </c>
      <c r="P17" s="156">
        <v>2590</v>
      </c>
      <c r="Q17" s="156" t="s">
        <v>34</v>
      </c>
    </row>
    <row r="18" spans="1:17" ht="15" customHeight="1">
      <c r="A18" s="412" t="s">
        <v>61</v>
      </c>
      <c r="B18" s="155" t="s">
        <v>15</v>
      </c>
      <c r="C18" s="158">
        <v>317</v>
      </c>
      <c r="D18" s="158">
        <f t="shared" si="0"/>
        <v>1845</v>
      </c>
      <c r="E18" s="158">
        <f t="shared" si="1"/>
        <v>1410</v>
      </c>
      <c r="F18" s="158">
        <v>882</v>
      </c>
      <c r="G18" s="158">
        <v>528</v>
      </c>
      <c r="H18" s="158">
        <f>SUM(I18:J18)</f>
        <v>435</v>
      </c>
      <c r="I18" s="156">
        <v>270</v>
      </c>
      <c r="J18" s="156">
        <v>165</v>
      </c>
      <c r="K18" s="156">
        <v>287749</v>
      </c>
      <c r="L18" s="156">
        <v>512186</v>
      </c>
      <c r="M18" s="159">
        <v>1151408</v>
      </c>
      <c r="N18" s="159">
        <v>796601</v>
      </c>
      <c r="O18" s="159">
        <v>349116</v>
      </c>
      <c r="P18" s="156">
        <v>5641</v>
      </c>
      <c r="Q18" s="156" t="s">
        <v>34</v>
      </c>
    </row>
    <row r="19" spans="1:17" ht="15" customHeight="1">
      <c r="A19" s="412"/>
      <c r="B19" s="155" t="s">
        <v>16</v>
      </c>
      <c r="C19" s="158">
        <v>69</v>
      </c>
      <c r="D19" s="158">
        <f t="shared" si="0"/>
        <v>958</v>
      </c>
      <c r="E19" s="158">
        <f t="shared" si="1"/>
        <v>931</v>
      </c>
      <c r="F19" s="158">
        <v>617</v>
      </c>
      <c r="G19" s="158">
        <v>314</v>
      </c>
      <c r="H19" s="158">
        <f>SUM(I19:J19)</f>
        <v>27</v>
      </c>
      <c r="I19" s="156">
        <v>19</v>
      </c>
      <c r="J19" s="156">
        <v>8</v>
      </c>
      <c r="K19" s="156">
        <v>200307</v>
      </c>
      <c r="L19" s="156">
        <v>463888</v>
      </c>
      <c r="M19" s="159">
        <f>SUM(N19:P19)</f>
        <v>899027</v>
      </c>
      <c r="N19" s="159">
        <v>718473</v>
      </c>
      <c r="O19" s="159">
        <v>169415</v>
      </c>
      <c r="P19" s="156">
        <v>11139</v>
      </c>
      <c r="Q19" s="156" t="s">
        <v>34</v>
      </c>
    </row>
    <row r="20" spans="1:17" ht="15" customHeight="1">
      <c r="A20" s="128"/>
      <c r="B20" s="155" t="s">
        <v>17</v>
      </c>
      <c r="C20" s="158">
        <v>26</v>
      </c>
      <c r="D20" s="158">
        <f t="shared" si="0"/>
        <v>619</v>
      </c>
      <c r="E20" s="158">
        <f t="shared" si="1"/>
        <v>615</v>
      </c>
      <c r="F20" s="158">
        <v>445</v>
      </c>
      <c r="G20" s="158">
        <v>170</v>
      </c>
      <c r="H20" s="156">
        <f>SUM(I20:J20)</f>
        <v>4</v>
      </c>
      <c r="I20" s="156">
        <v>2</v>
      </c>
      <c r="J20" s="156">
        <v>2</v>
      </c>
      <c r="K20" s="156">
        <v>135204</v>
      </c>
      <c r="L20" s="156">
        <v>277128</v>
      </c>
      <c r="M20" s="159">
        <f>SUM(N20:P20)</f>
        <v>659253</v>
      </c>
      <c r="N20" s="159">
        <v>501375</v>
      </c>
      <c r="O20" s="159">
        <v>157666</v>
      </c>
      <c r="P20" s="156">
        <v>212</v>
      </c>
      <c r="Q20" s="156" t="s">
        <v>34</v>
      </c>
    </row>
    <row r="21" spans="1:17" ht="15" customHeight="1">
      <c r="A21" s="128"/>
      <c r="B21" s="155" t="s">
        <v>18</v>
      </c>
      <c r="C21" s="158">
        <v>20</v>
      </c>
      <c r="D21" s="158">
        <f t="shared" si="0"/>
        <v>1650</v>
      </c>
      <c r="E21" s="158">
        <f t="shared" si="1"/>
        <v>1650</v>
      </c>
      <c r="F21" s="158">
        <v>1235</v>
      </c>
      <c r="G21" s="158">
        <v>415</v>
      </c>
      <c r="H21" s="156" t="s">
        <v>34</v>
      </c>
      <c r="I21" s="156" t="s">
        <v>34</v>
      </c>
      <c r="J21" s="156" t="s">
        <v>34</v>
      </c>
      <c r="K21" s="156">
        <v>407651</v>
      </c>
      <c r="L21" s="156">
        <v>1044647</v>
      </c>
      <c r="M21" s="159">
        <f>SUM(N21:P21)</f>
        <v>1912141</v>
      </c>
      <c r="N21" s="159">
        <v>1889437</v>
      </c>
      <c r="O21" s="159">
        <v>1585</v>
      </c>
      <c r="P21" s="156">
        <v>21119</v>
      </c>
      <c r="Q21" s="156" t="s">
        <v>34</v>
      </c>
    </row>
    <row r="22" spans="1:17" s="4" customFormat="1" ht="15" customHeight="1">
      <c r="A22" s="128"/>
      <c r="B22" s="155"/>
      <c r="C22" s="24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1:17" ht="15" customHeight="1">
      <c r="A23" s="128"/>
      <c r="B23" s="13" t="s">
        <v>9</v>
      </c>
      <c r="C23" s="569">
        <f>SUM(C24:C28)</f>
        <v>1331</v>
      </c>
      <c r="D23" s="569">
        <f aca="true" t="shared" si="2" ref="D23:D28">SUM(E23,H23)</f>
        <v>20123</v>
      </c>
      <c r="E23" s="569">
        <f aca="true" t="shared" si="3" ref="E23:E28">SUM(F23:G23)</f>
        <v>18449</v>
      </c>
      <c r="F23" s="569">
        <f>SUM(F24:F28)</f>
        <v>15595</v>
      </c>
      <c r="G23" s="569">
        <f>SUM(G24:G28)</f>
        <v>2854</v>
      </c>
      <c r="H23" s="569">
        <f aca="true" t="shared" si="4" ref="H23:H28">SUM(I23:J23)</f>
        <v>1674</v>
      </c>
      <c r="I23" s="569">
        <f>SUM(I24:I28)</f>
        <v>1080</v>
      </c>
      <c r="J23" s="569">
        <f>SUM(J24:J28)</f>
        <v>594</v>
      </c>
      <c r="K23" s="569">
        <f>SUM(K24:K28)</f>
        <v>5876905</v>
      </c>
      <c r="L23" s="569">
        <f>SUM(L24:L28)</f>
        <v>19443973</v>
      </c>
      <c r="M23" s="569">
        <f aca="true" t="shared" si="5" ref="M23:M28">SUM(N23:P23)</f>
        <v>34463846</v>
      </c>
      <c r="N23" s="569">
        <f>SUM(N24:N28)</f>
        <v>32353239</v>
      </c>
      <c r="O23" s="569">
        <f>SUM(O24:O28)</f>
        <v>1976872</v>
      </c>
      <c r="P23" s="569">
        <f>SUM(P24:P28)</f>
        <v>133735</v>
      </c>
      <c r="Q23" s="157">
        <f>SUM(Q24:Q28)</f>
        <v>140</v>
      </c>
    </row>
    <row r="24" spans="1:17" ht="15" customHeight="1">
      <c r="A24" s="128"/>
      <c r="B24" s="155" t="s">
        <v>14</v>
      </c>
      <c r="C24" s="158">
        <v>668</v>
      </c>
      <c r="D24" s="158">
        <f t="shared" si="2"/>
        <v>1394</v>
      </c>
      <c r="E24" s="158">
        <f t="shared" si="3"/>
        <v>327</v>
      </c>
      <c r="F24" s="158">
        <v>220</v>
      </c>
      <c r="G24" s="158">
        <v>107</v>
      </c>
      <c r="H24" s="158">
        <f t="shared" si="4"/>
        <v>1067</v>
      </c>
      <c r="I24" s="156">
        <v>698</v>
      </c>
      <c r="J24" s="156">
        <v>369</v>
      </c>
      <c r="K24" s="156">
        <v>70926</v>
      </c>
      <c r="L24" s="156">
        <v>159107</v>
      </c>
      <c r="M24" s="159">
        <f t="shared" si="5"/>
        <v>482853</v>
      </c>
      <c r="N24" s="159">
        <v>151697</v>
      </c>
      <c r="O24" s="159">
        <v>325451</v>
      </c>
      <c r="P24" s="156">
        <v>5705</v>
      </c>
      <c r="Q24" s="156" t="s">
        <v>34</v>
      </c>
    </row>
    <row r="25" spans="1:17" ht="15" customHeight="1">
      <c r="A25" s="412" t="s">
        <v>50</v>
      </c>
      <c r="B25" s="155" t="s">
        <v>15</v>
      </c>
      <c r="C25" s="158">
        <v>419</v>
      </c>
      <c r="D25" s="158">
        <f t="shared" si="2"/>
        <v>2469</v>
      </c>
      <c r="E25" s="158">
        <f t="shared" si="3"/>
        <v>1929</v>
      </c>
      <c r="F25" s="158">
        <v>1431</v>
      </c>
      <c r="G25" s="158">
        <v>498</v>
      </c>
      <c r="H25" s="158">
        <f t="shared" si="4"/>
        <v>540</v>
      </c>
      <c r="I25" s="156">
        <v>341</v>
      </c>
      <c r="J25" s="156">
        <v>199</v>
      </c>
      <c r="K25" s="156">
        <v>416007</v>
      </c>
      <c r="L25" s="156">
        <v>531339</v>
      </c>
      <c r="M25" s="159">
        <f t="shared" si="5"/>
        <v>1421522</v>
      </c>
      <c r="N25" s="159">
        <v>793276</v>
      </c>
      <c r="O25" s="159">
        <v>606253</v>
      </c>
      <c r="P25" s="156">
        <v>21993</v>
      </c>
      <c r="Q25" s="156" t="s">
        <v>34</v>
      </c>
    </row>
    <row r="26" spans="1:17" ht="15" customHeight="1">
      <c r="A26" s="412"/>
      <c r="B26" s="155" t="s">
        <v>16</v>
      </c>
      <c r="C26" s="158">
        <v>112</v>
      </c>
      <c r="D26" s="158">
        <f t="shared" si="2"/>
        <v>1556</v>
      </c>
      <c r="E26" s="158">
        <f t="shared" si="3"/>
        <v>1500</v>
      </c>
      <c r="F26" s="158">
        <v>1228</v>
      </c>
      <c r="G26" s="158">
        <v>272</v>
      </c>
      <c r="H26" s="158">
        <f t="shared" si="4"/>
        <v>56</v>
      </c>
      <c r="I26" s="156">
        <v>33</v>
      </c>
      <c r="J26" s="156">
        <v>23</v>
      </c>
      <c r="K26" s="156">
        <v>372562</v>
      </c>
      <c r="L26" s="156">
        <v>816418</v>
      </c>
      <c r="M26" s="159">
        <f t="shared" si="5"/>
        <v>1788338</v>
      </c>
      <c r="N26" s="159">
        <v>1460694</v>
      </c>
      <c r="O26" s="159">
        <v>321214</v>
      </c>
      <c r="P26" s="156">
        <v>6430</v>
      </c>
      <c r="Q26" s="156" t="s">
        <v>34</v>
      </c>
    </row>
    <row r="27" spans="1:17" ht="15" customHeight="1">
      <c r="A27" s="128"/>
      <c r="B27" s="155" t="s">
        <v>17</v>
      </c>
      <c r="C27" s="158">
        <v>52</v>
      </c>
      <c r="D27" s="158">
        <f t="shared" si="2"/>
        <v>1302</v>
      </c>
      <c r="E27" s="158">
        <f t="shared" si="3"/>
        <v>1292</v>
      </c>
      <c r="F27" s="158">
        <v>1035</v>
      </c>
      <c r="G27" s="158">
        <v>257</v>
      </c>
      <c r="H27" s="156">
        <f t="shared" si="4"/>
        <v>10</v>
      </c>
      <c r="I27" s="156">
        <v>7</v>
      </c>
      <c r="J27" s="156">
        <v>3</v>
      </c>
      <c r="K27" s="156">
        <v>309980</v>
      </c>
      <c r="L27" s="156">
        <v>706273</v>
      </c>
      <c r="M27" s="159">
        <f t="shared" si="5"/>
        <v>1473699</v>
      </c>
      <c r="N27" s="159">
        <v>1284303</v>
      </c>
      <c r="O27" s="159">
        <v>177792</v>
      </c>
      <c r="P27" s="156">
        <v>11604</v>
      </c>
      <c r="Q27" s="156" t="s">
        <v>34</v>
      </c>
    </row>
    <row r="28" spans="1:17" ht="15" customHeight="1">
      <c r="A28" s="128"/>
      <c r="B28" s="155" t="s">
        <v>18</v>
      </c>
      <c r="C28" s="158">
        <v>80</v>
      </c>
      <c r="D28" s="158">
        <f t="shared" si="2"/>
        <v>13402</v>
      </c>
      <c r="E28" s="158">
        <f t="shared" si="3"/>
        <v>13401</v>
      </c>
      <c r="F28" s="158">
        <v>11681</v>
      </c>
      <c r="G28" s="158">
        <v>1720</v>
      </c>
      <c r="H28" s="158">
        <f t="shared" si="4"/>
        <v>1</v>
      </c>
      <c r="I28" s="156">
        <v>1</v>
      </c>
      <c r="J28" s="156" t="s">
        <v>34</v>
      </c>
      <c r="K28" s="156">
        <v>4707430</v>
      </c>
      <c r="L28" s="156">
        <v>17230836</v>
      </c>
      <c r="M28" s="159">
        <f t="shared" si="5"/>
        <v>29297434</v>
      </c>
      <c r="N28" s="159">
        <v>28663269</v>
      </c>
      <c r="O28" s="159">
        <v>546162</v>
      </c>
      <c r="P28" s="156">
        <v>88003</v>
      </c>
      <c r="Q28" s="156">
        <v>140</v>
      </c>
    </row>
    <row r="29" spans="1:17" s="4" customFormat="1" ht="15" customHeight="1">
      <c r="A29" s="128"/>
      <c r="B29" s="155"/>
      <c r="C29" s="24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17" ht="15" customHeight="1">
      <c r="A30" s="128"/>
      <c r="B30" s="13" t="s">
        <v>9</v>
      </c>
      <c r="C30" s="569">
        <f>SUM(C31:C35)</f>
        <v>166</v>
      </c>
      <c r="D30" s="569">
        <f aca="true" t="shared" si="6" ref="D30:D35">SUM(E30,H30)</f>
        <v>6839</v>
      </c>
      <c r="E30" s="569">
        <f aca="true" t="shared" si="7" ref="E30:E35">SUM(F30:G30)</f>
        <v>6715</v>
      </c>
      <c r="F30" s="569">
        <f>SUM(F31:F35)</f>
        <v>2253</v>
      </c>
      <c r="G30" s="569">
        <f>SUM(G31:G35)</f>
        <v>4462</v>
      </c>
      <c r="H30" s="569">
        <f aca="true" t="shared" si="8" ref="H30:H35">SUM(I30:J30)</f>
        <v>124</v>
      </c>
      <c r="I30" s="569">
        <f>SUM(I31:I35)</f>
        <v>81</v>
      </c>
      <c r="J30" s="569">
        <f>SUM(J31:J35)</f>
        <v>43</v>
      </c>
      <c r="K30" s="569">
        <f>SUM(K31:K35)</f>
        <v>1160181</v>
      </c>
      <c r="L30" s="569">
        <f>SUM(L31:L35)</f>
        <v>4347944</v>
      </c>
      <c r="M30" s="569">
        <f aca="true" t="shared" si="9" ref="M30:M35">SUM(N30:P30)</f>
        <v>6592009</v>
      </c>
      <c r="N30" s="569">
        <f>SUM(N31:N35)</f>
        <v>6133457</v>
      </c>
      <c r="O30" s="569">
        <f>SUM(O31:O35)</f>
        <v>297856</v>
      </c>
      <c r="P30" s="569">
        <f>SUM(P31:P35)</f>
        <v>160696</v>
      </c>
      <c r="Q30" s="157" t="s">
        <v>510</v>
      </c>
    </row>
    <row r="31" spans="1:17" ht="15" customHeight="1">
      <c r="A31" s="128"/>
      <c r="B31" s="155" t="s">
        <v>14</v>
      </c>
      <c r="C31" s="158">
        <v>36</v>
      </c>
      <c r="D31" s="158">
        <f t="shared" si="6"/>
        <v>88</v>
      </c>
      <c r="E31" s="158">
        <f t="shared" si="7"/>
        <v>36</v>
      </c>
      <c r="F31" s="158">
        <v>26</v>
      </c>
      <c r="G31" s="158">
        <v>10</v>
      </c>
      <c r="H31" s="158">
        <f t="shared" si="8"/>
        <v>52</v>
      </c>
      <c r="I31" s="156">
        <v>31</v>
      </c>
      <c r="J31" s="156">
        <v>21</v>
      </c>
      <c r="K31" s="156">
        <v>6570</v>
      </c>
      <c r="L31" s="156">
        <v>13052</v>
      </c>
      <c r="M31" s="159">
        <f t="shared" si="9"/>
        <v>34484</v>
      </c>
      <c r="N31" s="159">
        <v>19780</v>
      </c>
      <c r="O31" s="159">
        <v>14504</v>
      </c>
      <c r="P31" s="156">
        <v>200</v>
      </c>
      <c r="Q31" s="156" t="s">
        <v>34</v>
      </c>
    </row>
    <row r="32" spans="1:17" ht="15" customHeight="1">
      <c r="A32" s="412" t="s">
        <v>51</v>
      </c>
      <c r="B32" s="155" t="s">
        <v>15</v>
      </c>
      <c r="C32" s="158">
        <v>42</v>
      </c>
      <c r="D32" s="158">
        <f t="shared" si="6"/>
        <v>273</v>
      </c>
      <c r="E32" s="158">
        <f t="shared" si="7"/>
        <v>233</v>
      </c>
      <c r="F32" s="158">
        <v>110</v>
      </c>
      <c r="G32" s="158">
        <v>123</v>
      </c>
      <c r="H32" s="158">
        <f t="shared" si="8"/>
        <v>40</v>
      </c>
      <c r="I32" s="156">
        <v>28</v>
      </c>
      <c r="J32" s="156">
        <v>12</v>
      </c>
      <c r="K32" s="156">
        <v>40028</v>
      </c>
      <c r="L32" s="156">
        <v>96376</v>
      </c>
      <c r="M32" s="159">
        <f t="shared" si="9"/>
        <v>180870</v>
      </c>
      <c r="N32" s="159">
        <v>148837</v>
      </c>
      <c r="O32" s="159">
        <v>30634</v>
      </c>
      <c r="P32" s="156">
        <v>1399</v>
      </c>
      <c r="Q32" s="156" t="s">
        <v>34</v>
      </c>
    </row>
    <row r="33" spans="1:17" ht="15" customHeight="1">
      <c r="A33" s="415"/>
      <c r="B33" s="155" t="s">
        <v>16</v>
      </c>
      <c r="C33" s="158">
        <v>21</v>
      </c>
      <c r="D33" s="158">
        <f t="shared" si="6"/>
        <v>292</v>
      </c>
      <c r="E33" s="158">
        <f t="shared" si="7"/>
        <v>272</v>
      </c>
      <c r="F33" s="158">
        <v>65</v>
      </c>
      <c r="G33" s="158">
        <v>207</v>
      </c>
      <c r="H33" s="158">
        <f t="shared" si="8"/>
        <v>20</v>
      </c>
      <c r="I33" s="156">
        <v>12</v>
      </c>
      <c r="J33" s="156">
        <v>8</v>
      </c>
      <c r="K33" s="156">
        <v>38348</v>
      </c>
      <c r="L33" s="156">
        <v>61701</v>
      </c>
      <c r="M33" s="159">
        <f t="shared" si="9"/>
        <v>136085</v>
      </c>
      <c r="N33" s="159">
        <v>105014</v>
      </c>
      <c r="O33" s="159">
        <v>31071</v>
      </c>
      <c r="P33" s="156" t="s">
        <v>34</v>
      </c>
      <c r="Q33" s="156" t="s">
        <v>34</v>
      </c>
    </row>
    <row r="34" spans="1:17" ht="15" customHeight="1">
      <c r="A34" s="155"/>
      <c r="B34" s="155" t="s">
        <v>17</v>
      </c>
      <c r="C34" s="158">
        <v>19</v>
      </c>
      <c r="D34" s="158">
        <f t="shared" si="6"/>
        <v>477</v>
      </c>
      <c r="E34" s="158">
        <f t="shared" si="7"/>
        <v>469</v>
      </c>
      <c r="F34" s="158">
        <v>120</v>
      </c>
      <c r="G34" s="158">
        <v>349</v>
      </c>
      <c r="H34" s="158">
        <f t="shared" si="8"/>
        <v>8</v>
      </c>
      <c r="I34" s="156">
        <v>7</v>
      </c>
      <c r="J34" s="156">
        <v>1</v>
      </c>
      <c r="K34" s="156">
        <v>56874</v>
      </c>
      <c r="L34" s="156">
        <v>120084</v>
      </c>
      <c r="M34" s="159">
        <f t="shared" si="9"/>
        <v>219301</v>
      </c>
      <c r="N34" s="159">
        <v>167703</v>
      </c>
      <c r="O34" s="159">
        <v>51598</v>
      </c>
      <c r="P34" s="156" t="s">
        <v>34</v>
      </c>
      <c r="Q34" s="156" t="s">
        <v>34</v>
      </c>
    </row>
    <row r="35" spans="1:17" ht="15" customHeight="1">
      <c r="A35" s="155"/>
      <c r="B35" s="155" t="s">
        <v>18</v>
      </c>
      <c r="C35" s="158">
        <v>48</v>
      </c>
      <c r="D35" s="158">
        <f t="shared" si="6"/>
        <v>5709</v>
      </c>
      <c r="E35" s="158">
        <f t="shared" si="7"/>
        <v>5705</v>
      </c>
      <c r="F35" s="158">
        <v>1932</v>
      </c>
      <c r="G35" s="158">
        <v>3773</v>
      </c>
      <c r="H35" s="158">
        <f t="shared" si="8"/>
        <v>4</v>
      </c>
      <c r="I35" s="156">
        <v>3</v>
      </c>
      <c r="J35" s="156">
        <v>1</v>
      </c>
      <c r="K35" s="156">
        <v>1018361</v>
      </c>
      <c r="L35" s="156">
        <v>4056731</v>
      </c>
      <c r="M35" s="159">
        <f t="shared" si="9"/>
        <v>6021269</v>
      </c>
      <c r="N35" s="159">
        <v>5692123</v>
      </c>
      <c r="O35" s="159">
        <v>170049</v>
      </c>
      <c r="P35" s="156">
        <v>159097</v>
      </c>
      <c r="Q35" s="156" t="s">
        <v>34</v>
      </c>
    </row>
    <row r="36" spans="1:17" s="4" customFormat="1" ht="15" customHeight="1">
      <c r="A36" s="155"/>
      <c r="B36" s="155"/>
      <c r="C36" s="24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</row>
    <row r="37" spans="1:17" ht="15" customHeight="1">
      <c r="A37" s="155"/>
      <c r="B37" s="13" t="s">
        <v>9</v>
      </c>
      <c r="C37" s="569">
        <f>SUM(C38:C42)</f>
        <v>169</v>
      </c>
      <c r="D37" s="569">
        <f aca="true" t="shared" si="10" ref="D37:D42">SUM(E37,H37)</f>
        <v>2596</v>
      </c>
      <c r="E37" s="569">
        <f aca="true" t="shared" si="11" ref="E37:E42">SUM(F37:G37)</f>
        <v>2434</v>
      </c>
      <c r="F37" s="569">
        <f>SUM(F38:F42)</f>
        <v>1884</v>
      </c>
      <c r="G37" s="569">
        <f>SUM(G38:G42)</f>
        <v>550</v>
      </c>
      <c r="H37" s="569">
        <f aca="true" t="shared" si="12" ref="H37:H42">SUM(I37:J37)</f>
        <v>162</v>
      </c>
      <c r="I37" s="569">
        <f>SUM(I38:I42)</f>
        <v>114</v>
      </c>
      <c r="J37" s="569">
        <f>SUM(J38:J42)</f>
        <v>48</v>
      </c>
      <c r="K37" s="569">
        <f>SUM(K38:K42)</f>
        <v>625356</v>
      </c>
      <c r="L37" s="569">
        <f>SUM(L38:L42)</f>
        <v>1957302</v>
      </c>
      <c r="M37" s="569">
        <f aca="true" t="shared" si="13" ref="M37:M42">SUM(N37:P37)</f>
        <v>3287542</v>
      </c>
      <c r="N37" s="569">
        <f>SUM(N38:N42)</f>
        <v>2879077</v>
      </c>
      <c r="O37" s="569">
        <f>SUM(O38:O42)</f>
        <v>369151</v>
      </c>
      <c r="P37" s="569">
        <f>SUM(P38:P42)</f>
        <v>39314</v>
      </c>
      <c r="Q37" s="157">
        <f>SUM(Q38:Q42)</f>
        <v>343</v>
      </c>
    </row>
    <row r="38" spans="1:17" ht="15" customHeight="1">
      <c r="A38" s="155"/>
      <c r="B38" s="155" t="s">
        <v>14</v>
      </c>
      <c r="C38" s="158">
        <v>63</v>
      </c>
      <c r="D38" s="158">
        <f t="shared" si="10"/>
        <v>121</v>
      </c>
      <c r="E38" s="158">
        <f t="shared" si="11"/>
        <v>29</v>
      </c>
      <c r="F38" s="158">
        <v>18</v>
      </c>
      <c r="G38" s="158">
        <v>11</v>
      </c>
      <c r="H38" s="158">
        <f t="shared" si="12"/>
        <v>92</v>
      </c>
      <c r="I38" s="156">
        <v>64</v>
      </c>
      <c r="J38" s="156">
        <v>28</v>
      </c>
      <c r="K38" s="156">
        <v>5175</v>
      </c>
      <c r="L38" s="156">
        <v>11838</v>
      </c>
      <c r="M38" s="159">
        <f t="shared" si="13"/>
        <v>32519</v>
      </c>
      <c r="N38" s="159">
        <v>20051</v>
      </c>
      <c r="O38" s="156">
        <v>12038</v>
      </c>
      <c r="P38" s="33">
        <v>430</v>
      </c>
      <c r="Q38" s="156" t="s">
        <v>34</v>
      </c>
    </row>
    <row r="39" spans="1:17" ht="15" customHeight="1">
      <c r="A39" s="412" t="s">
        <v>52</v>
      </c>
      <c r="B39" s="155" t="s">
        <v>15</v>
      </c>
      <c r="C39" s="158">
        <v>42</v>
      </c>
      <c r="D39" s="158">
        <f t="shared" si="10"/>
        <v>259</v>
      </c>
      <c r="E39" s="158">
        <f t="shared" si="11"/>
        <v>208</v>
      </c>
      <c r="F39" s="158">
        <v>147</v>
      </c>
      <c r="G39" s="158">
        <v>61</v>
      </c>
      <c r="H39" s="158">
        <f t="shared" si="12"/>
        <v>51</v>
      </c>
      <c r="I39" s="156">
        <v>35</v>
      </c>
      <c r="J39" s="156">
        <v>16</v>
      </c>
      <c r="K39" s="156">
        <v>47098</v>
      </c>
      <c r="L39" s="156">
        <v>120641</v>
      </c>
      <c r="M39" s="159">
        <f t="shared" si="13"/>
        <v>216144</v>
      </c>
      <c r="N39" s="159">
        <v>169392</v>
      </c>
      <c r="O39" s="156">
        <v>46572</v>
      </c>
      <c r="P39" s="33">
        <v>180</v>
      </c>
      <c r="Q39" s="156" t="s">
        <v>34</v>
      </c>
    </row>
    <row r="40" spans="1:17" ht="15" customHeight="1">
      <c r="A40" s="412"/>
      <c r="B40" s="155" t="s">
        <v>16</v>
      </c>
      <c r="C40" s="158">
        <v>35</v>
      </c>
      <c r="D40" s="158">
        <f t="shared" si="10"/>
        <v>493</v>
      </c>
      <c r="E40" s="158">
        <f t="shared" si="11"/>
        <v>477</v>
      </c>
      <c r="F40" s="158">
        <v>312</v>
      </c>
      <c r="G40" s="158">
        <v>165</v>
      </c>
      <c r="H40" s="158">
        <f t="shared" si="12"/>
        <v>16</v>
      </c>
      <c r="I40" s="156">
        <v>12</v>
      </c>
      <c r="J40" s="156">
        <v>4</v>
      </c>
      <c r="K40" s="156">
        <v>95453</v>
      </c>
      <c r="L40" s="156">
        <v>217024</v>
      </c>
      <c r="M40" s="159">
        <f t="shared" si="13"/>
        <v>400519</v>
      </c>
      <c r="N40" s="159">
        <v>327826</v>
      </c>
      <c r="O40" s="156">
        <v>72693</v>
      </c>
      <c r="P40" s="90" t="s">
        <v>34</v>
      </c>
      <c r="Q40" s="156" t="s">
        <v>34</v>
      </c>
    </row>
    <row r="41" spans="1:17" ht="15" customHeight="1">
      <c r="A41" s="155"/>
      <c r="B41" s="155" t="s">
        <v>17</v>
      </c>
      <c r="C41" s="156">
        <v>12</v>
      </c>
      <c r="D41" s="158">
        <f t="shared" si="10"/>
        <v>289</v>
      </c>
      <c r="E41" s="158">
        <f t="shared" si="11"/>
        <v>287</v>
      </c>
      <c r="F41" s="158">
        <v>224</v>
      </c>
      <c r="G41" s="158">
        <v>63</v>
      </c>
      <c r="H41" s="156">
        <f t="shared" si="12"/>
        <v>2</v>
      </c>
      <c r="I41" s="156">
        <v>2</v>
      </c>
      <c r="J41" s="156" t="s">
        <v>34</v>
      </c>
      <c r="K41" s="156">
        <v>69324</v>
      </c>
      <c r="L41" s="156">
        <v>147563</v>
      </c>
      <c r="M41" s="159">
        <f t="shared" si="13"/>
        <v>421946</v>
      </c>
      <c r="N41" s="159">
        <v>351426</v>
      </c>
      <c r="O41" s="156">
        <v>69512</v>
      </c>
      <c r="P41" s="90">
        <v>1008</v>
      </c>
      <c r="Q41" s="156">
        <v>343</v>
      </c>
    </row>
    <row r="42" spans="1:17" ht="15" customHeight="1">
      <c r="A42" s="155"/>
      <c r="B42" s="155" t="s">
        <v>18</v>
      </c>
      <c r="C42" s="156">
        <v>17</v>
      </c>
      <c r="D42" s="158">
        <f t="shared" si="10"/>
        <v>1434</v>
      </c>
      <c r="E42" s="158">
        <f t="shared" si="11"/>
        <v>1433</v>
      </c>
      <c r="F42" s="158">
        <v>1183</v>
      </c>
      <c r="G42" s="158">
        <v>250</v>
      </c>
      <c r="H42" s="156">
        <f t="shared" si="12"/>
        <v>1</v>
      </c>
      <c r="I42" s="156">
        <v>1</v>
      </c>
      <c r="J42" s="156" t="s">
        <v>34</v>
      </c>
      <c r="K42" s="156">
        <v>408306</v>
      </c>
      <c r="L42" s="156">
        <v>1460236</v>
      </c>
      <c r="M42" s="159">
        <f t="shared" si="13"/>
        <v>2216414</v>
      </c>
      <c r="N42" s="159">
        <v>2010382</v>
      </c>
      <c r="O42" s="156">
        <v>168336</v>
      </c>
      <c r="P42" s="33">
        <v>37696</v>
      </c>
      <c r="Q42" s="156" t="s">
        <v>34</v>
      </c>
    </row>
    <row r="43" spans="1:17" s="4" customFormat="1" ht="15" customHeight="1">
      <c r="A43" s="155"/>
      <c r="B43" s="155"/>
      <c r="C43" s="33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</row>
    <row r="44" spans="1:17" ht="15" customHeight="1">
      <c r="A44" s="155"/>
      <c r="B44" s="13" t="s">
        <v>9</v>
      </c>
      <c r="C44" s="568">
        <f>SUM(C45:C49)</f>
        <v>14</v>
      </c>
      <c r="D44" s="570">
        <f>SUM(E44,H44)</f>
        <v>71</v>
      </c>
      <c r="E44" s="570">
        <f>SUM(F44:G44)</f>
        <v>48</v>
      </c>
      <c r="F44" s="569">
        <v>16</v>
      </c>
      <c r="G44" s="569">
        <v>32</v>
      </c>
      <c r="H44" s="569">
        <f>SUM(I44:J44)</f>
        <v>23</v>
      </c>
      <c r="I44" s="568">
        <v>14</v>
      </c>
      <c r="J44" s="569">
        <v>9</v>
      </c>
      <c r="K44" s="569">
        <v>6928</v>
      </c>
      <c r="L44" s="569">
        <v>7412</v>
      </c>
      <c r="M44" s="569">
        <f>SUM(N44:P44)</f>
        <v>23028</v>
      </c>
      <c r="N44" s="569">
        <v>21620</v>
      </c>
      <c r="O44" s="569">
        <f>SUM(O45:O49)</f>
        <v>776</v>
      </c>
      <c r="P44" s="569">
        <v>632</v>
      </c>
      <c r="Q44" s="157" t="s">
        <v>510</v>
      </c>
    </row>
    <row r="45" spans="1:17" ht="15" customHeight="1">
      <c r="A45" s="155"/>
      <c r="B45" s="155" t="s">
        <v>14</v>
      </c>
      <c r="C45" s="156">
        <v>9</v>
      </c>
      <c r="D45" s="158">
        <f>SUM(E45,H45)</f>
        <v>20</v>
      </c>
      <c r="E45" s="158">
        <f>SUM(F45:G45)</f>
        <v>6</v>
      </c>
      <c r="F45" s="156">
        <v>3</v>
      </c>
      <c r="G45" s="158">
        <v>3</v>
      </c>
      <c r="H45" s="158">
        <f>SUM(I45:J45)</f>
        <v>14</v>
      </c>
      <c r="I45" s="156">
        <v>10</v>
      </c>
      <c r="J45" s="156">
        <v>4</v>
      </c>
      <c r="K45" s="156">
        <v>906</v>
      </c>
      <c r="L45" s="156">
        <v>2743</v>
      </c>
      <c r="M45" s="161">
        <f>SUM(N45:P45)</f>
        <v>7449</v>
      </c>
      <c r="N45" s="161">
        <v>6290</v>
      </c>
      <c r="O45" s="161">
        <v>776</v>
      </c>
      <c r="P45" s="156">
        <v>383</v>
      </c>
      <c r="Q45" s="156" t="s">
        <v>34</v>
      </c>
    </row>
    <row r="46" spans="1:17" ht="15" customHeight="1">
      <c r="A46" s="412" t="s">
        <v>53</v>
      </c>
      <c r="B46" s="155" t="s">
        <v>15</v>
      </c>
      <c r="C46" s="156">
        <v>4</v>
      </c>
      <c r="D46" s="156" t="s">
        <v>296</v>
      </c>
      <c r="E46" s="156" t="s">
        <v>296</v>
      </c>
      <c r="F46" s="156" t="s">
        <v>296</v>
      </c>
      <c r="G46" s="156" t="s">
        <v>296</v>
      </c>
      <c r="H46" s="156" t="s">
        <v>296</v>
      </c>
      <c r="I46" s="156" t="s">
        <v>296</v>
      </c>
      <c r="J46" s="156" t="s">
        <v>296</v>
      </c>
      <c r="K46" s="156" t="s">
        <v>296</v>
      </c>
      <c r="L46" s="156" t="s">
        <v>296</v>
      </c>
      <c r="M46" s="156" t="s">
        <v>296</v>
      </c>
      <c r="N46" s="156" t="s">
        <v>296</v>
      </c>
      <c r="O46" s="156" t="s">
        <v>34</v>
      </c>
      <c r="P46" s="156" t="s">
        <v>296</v>
      </c>
      <c r="Q46" s="156" t="s">
        <v>34</v>
      </c>
    </row>
    <row r="47" spans="1:17" ht="15" customHeight="1">
      <c r="A47" s="412"/>
      <c r="B47" s="155" t="s">
        <v>16</v>
      </c>
      <c r="C47" s="156" t="s">
        <v>34</v>
      </c>
      <c r="D47" s="156" t="s">
        <v>34</v>
      </c>
      <c r="E47" s="156" t="s">
        <v>34</v>
      </c>
      <c r="F47" s="156" t="s">
        <v>34</v>
      </c>
      <c r="G47" s="156" t="s">
        <v>34</v>
      </c>
      <c r="H47" s="156" t="s">
        <v>34</v>
      </c>
      <c r="I47" s="156" t="s">
        <v>34</v>
      </c>
      <c r="J47" s="156" t="s">
        <v>34</v>
      </c>
      <c r="K47" s="156" t="s">
        <v>34</v>
      </c>
      <c r="L47" s="156" t="s">
        <v>34</v>
      </c>
      <c r="M47" s="156" t="s">
        <v>34</v>
      </c>
      <c r="N47" s="156" t="s">
        <v>34</v>
      </c>
      <c r="O47" s="156" t="s">
        <v>34</v>
      </c>
      <c r="P47" s="156" t="s">
        <v>34</v>
      </c>
      <c r="Q47" s="156" t="s">
        <v>34</v>
      </c>
    </row>
    <row r="48" spans="1:17" ht="15" customHeight="1">
      <c r="A48" s="128"/>
      <c r="B48" s="155" t="s">
        <v>17</v>
      </c>
      <c r="C48" s="156">
        <v>1</v>
      </c>
      <c r="D48" s="156" t="s">
        <v>296</v>
      </c>
      <c r="E48" s="156" t="s">
        <v>296</v>
      </c>
      <c r="F48" s="156" t="s">
        <v>296</v>
      </c>
      <c r="G48" s="156" t="s">
        <v>296</v>
      </c>
      <c r="H48" s="156" t="s">
        <v>296</v>
      </c>
      <c r="I48" s="156" t="s">
        <v>296</v>
      </c>
      <c r="J48" s="156" t="s">
        <v>296</v>
      </c>
      <c r="K48" s="156" t="s">
        <v>296</v>
      </c>
      <c r="L48" s="156" t="s">
        <v>296</v>
      </c>
      <c r="M48" s="156" t="s">
        <v>296</v>
      </c>
      <c r="N48" s="156" t="s">
        <v>296</v>
      </c>
      <c r="O48" s="156" t="s">
        <v>34</v>
      </c>
      <c r="P48" s="156" t="s">
        <v>34</v>
      </c>
      <c r="Q48" s="156" t="s">
        <v>34</v>
      </c>
    </row>
    <row r="49" spans="1:17" ht="15" customHeight="1">
      <c r="A49" s="128"/>
      <c r="B49" s="155" t="s">
        <v>18</v>
      </c>
      <c r="C49" s="156" t="s">
        <v>34</v>
      </c>
      <c r="D49" s="156" t="s">
        <v>34</v>
      </c>
      <c r="E49" s="156" t="s">
        <v>34</v>
      </c>
      <c r="F49" s="156" t="s">
        <v>34</v>
      </c>
      <c r="G49" s="156" t="s">
        <v>34</v>
      </c>
      <c r="H49" s="156" t="s">
        <v>34</v>
      </c>
      <c r="I49" s="156" t="s">
        <v>34</v>
      </c>
      <c r="J49" s="156" t="s">
        <v>34</v>
      </c>
      <c r="K49" s="156" t="s">
        <v>34</v>
      </c>
      <c r="L49" s="156" t="s">
        <v>34</v>
      </c>
      <c r="M49" s="156" t="s">
        <v>34</v>
      </c>
      <c r="N49" s="156" t="s">
        <v>34</v>
      </c>
      <c r="O49" s="156" t="s">
        <v>34</v>
      </c>
      <c r="P49" s="156" t="s">
        <v>34</v>
      </c>
      <c r="Q49" s="156" t="s">
        <v>34</v>
      </c>
    </row>
    <row r="50" spans="1:17" ht="15" customHeight="1">
      <c r="A50" s="128"/>
      <c r="B50" s="155"/>
      <c r="C50" s="36"/>
      <c r="D50" s="36"/>
      <c r="E50" s="36"/>
      <c r="F50" s="36"/>
      <c r="G50" s="36"/>
      <c r="H50" s="36"/>
      <c r="I50" s="33"/>
      <c r="J50" s="36"/>
      <c r="K50" s="36"/>
      <c r="L50" s="36"/>
      <c r="M50" s="36"/>
      <c r="N50" s="36"/>
      <c r="O50" s="36"/>
      <c r="P50" s="36"/>
      <c r="Q50" s="36"/>
    </row>
    <row r="51" spans="1:17" ht="15" customHeight="1">
      <c r="A51" s="128"/>
      <c r="B51" s="13" t="s">
        <v>9</v>
      </c>
      <c r="C51" s="569">
        <f>SUM(C53:C56)</f>
        <v>2</v>
      </c>
      <c r="D51" s="568" t="s">
        <v>514</v>
      </c>
      <c r="E51" s="568" t="s">
        <v>514</v>
      </c>
      <c r="F51" s="568" t="s">
        <v>514</v>
      </c>
      <c r="G51" s="568" t="s">
        <v>514</v>
      </c>
      <c r="H51" s="568" t="s">
        <v>514</v>
      </c>
      <c r="I51" s="568" t="s">
        <v>514</v>
      </c>
      <c r="J51" s="568" t="s">
        <v>514</v>
      </c>
      <c r="K51" s="568" t="s">
        <v>514</v>
      </c>
      <c r="L51" s="568" t="s">
        <v>514</v>
      </c>
      <c r="M51" s="568" t="s">
        <v>514</v>
      </c>
      <c r="N51" s="568" t="s">
        <v>514</v>
      </c>
      <c r="O51" s="568" t="s">
        <v>510</v>
      </c>
      <c r="P51" s="568" t="s">
        <v>510</v>
      </c>
      <c r="Q51" s="157" t="s">
        <v>510</v>
      </c>
    </row>
    <row r="52" spans="1:17" ht="15" customHeight="1">
      <c r="A52" s="128"/>
      <c r="B52" s="155" t="s">
        <v>14</v>
      </c>
      <c r="C52" s="172" t="s">
        <v>34</v>
      </c>
      <c r="D52" s="156" t="s">
        <v>34</v>
      </c>
      <c r="E52" s="156" t="s">
        <v>34</v>
      </c>
      <c r="F52" s="156" t="s">
        <v>34</v>
      </c>
      <c r="G52" s="156" t="s">
        <v>34</v>
      </c>
      <c r="H52" s="156" t="s">
        <v>34</v>
      </c>
      <c r="I52" s="156" t="s">
        <v>34</v>
      </c>
      <c r="J52" s="156" t="s">
        <v>34</v>
      </c>
      <c r="K52" s="156" t="s">
        <v>34</v>
      </c>
      <c r="L52" s="156" t="s">
        <v>34</v>
      </c>
      <c r="M52" s="156" t="s">
        <v>34</v>
      </c>
      <c r="N52" s="156" t="s">
        <v>34</v>
      </c>
      <c r="O52" s="156" t="s">
        <v>34</v>
      </c>
      <c r="P52" s="156" t="s">
        <v>34</v>
      </c>
      <c r="Q52" s="156" t="s">
        <v>34</v>
      </c>
    </row>
    <row r="53" spans="1:17" ht="15" customHeight="1">
      <c r="A53" s="412" t="s">
        <v>63</v>
      </c>
      <c r="B53" s="155" t="s">
        <v>15</v>
      </c>
      <c r="C53" s="172">
        <v>1</v>
      </c>
      <c r="D53" s="156" t="s">
        <v>296</v>
      </c>
      <c r="E53" s="156" t="s">
        <v>296</v>
      </c>
      <c r="F53" s="156" t="s">
        <v>296</v>
      </c>
      <c r="G53" s="156" t="s">
        <v>296</v>
      </c>
      <c r="H53" s="156" t="s">
        <v>296</v>
      </c>
      <c r="I53" s="156" t="s">
        <v>296</v>
      </c>
      <c r="J53" s="156" t="s">
        <v>296</v>
      </c>
      <c r="K53" s="156" t="s">
        <v>296</v>
      </c>
      <c r="L53" s="156" t="s">
        <v>296</v>
      </c>
      <c r="M53" s="156" t="s">
        <v>296</v>
      </c>
      <c r="N53" s="156" t="s">
        <v>296</v>
      </c>
      <c r="O53" s="156" t="s">
        <v>34</v>
      </c>
      <c r="P53" s="156" t="s">
        <v>34</v>
      </c>
      <c r="Q53" s="156" t="s">
        <v>34</v>
      </c>
    </row>
    <row r="54" spans="1:17" ht="15" customHeight="1">
      <c r="A54" s="412"/>
      <c r="B54" s="155" t="s">
        <v>16</v>
      </c>
      <c r="C54" s="172">
        <v>1</v>
      </c>
      <c r="D54" s="156" t="s">
        <v>296</v>
      </c>
      <c r="E54" s="156" t="s">
        <v>296</v>
      </c>
      <c r="F54" s="156" t="s">
        <v>296</v>
      </c>
      <c r="G54" s="156" t="s">
        <v>296</v>
      </c>
      <c r="H54" s="156" t="s">
        <v>296</v>
      </c>
      <c r="I54" s="156" t="s">
        <v>296</v>
      </c>
      <c r="J54" s="156" t="s">
        <v>296</v>
      </c>
      <c r="K54" s="156" t="s">
        <v>296</v>
      </c>
      <c r="L54" s="156" t="s">
        <v>296</v>
      </c>
      <c r="M54" s="156" t="s">
        <v>296</v>
      </c>
      <c r="N54" s="156" t="s">
        <v>296</v>
      </c>
      <c r="O54" s="156" t="s">
        <v>34</v>
      </c>
      <c r="P54" s="156" t="s">
        <v>34</v>
      </c>
      <c r="Q54" s="156" t="s">
        <v>34</v>
      </c>
    </row>
    <row r="55" spans="1:17" ht="15" customHeight="1">
      <c r="A55" s="128"/>
      <c r="B55" s="155" t="s">
        <v>17</v>
      </c>
      <c r="C55" s="172" t="s">
        <v>34</v>
      </c>
      <c r="D55" s="156" t="s">
        <v>34</v>
      </c>
      <c r="E55" s="156" t="s">
        <v>34</v>
      </c>
      <c r="F55" s="156" t="s">
        <v>34</v>
      </c>
      <c r="G55" s="156" t="s">
        <v>34</v>
      </c>
      <c r="H55" s="156" t="s">
        <v>34</v>
      </c>
      <c r="I55" s="90" t="s">
        <v>34</v>
      </c>
      <c r="J55" s="156" t="s">
        <v>34</v>
      </c>
      <c r="K55" s="156" t="s">
        <v>34</v>
      </c>
      <c r="L55" s="156" t="s">
        <v>34</v>
      </c>
      <c r="M55" s="156" t="s">
        <v>34</v>
      </c>
      <c r="N55" s="156" t="s">
        <v>34</v>
      </c>
      <c r="O55" s="156" t="s">
        <v>34</v>
      </c>
      <c r="P55" s="156" t="s">
        <v>34</v>
      </c>
      <c r="Q55" s="156" t="s">
        <v>34</v>
      </c>
    </row>
    <row r="56" spans="1:17" ht="15" customHeight="1">
      <c r="A56" s="128"/>
      <c r="B56" s="155" t="s">
        <v>18</v>
      </c>
      <c r="C56" s="161" t="s">
        <v>34</v>
      </c>
      <c r="D56" s="156" t="s">
        <v>34</v>
      </c>
      <c r="E56" s="156" t="s">
        <v>34</v>
      </c>
      <c r="F56" s="156" t="s">
        <v>34</v>
      </c>
      <c r="G56" s="156" t="s">
        <v>34</v>
      </c>
      <c r="H56" s="156" t="s">
        <v>34</v>
      </c>
      <c r="I56" s="90" t="s">
        <v>34</v>
      </c>
      <c r="J56" s="156" t="s">
        <v>34</v>
      </c>
      <c r="K56" s="156" t="s">
        <v>34</v>
      </c>
      <c r="L56" s="156" t="s">
        <v>34</v>
      </c>
      <c r="M56" s="156" t="s">
        <v>34</v>
      </c>
      <c r="N56" s="156" t="s">
        <v>34</v>
      </c>
      <c r="O56" s="156" t="s">
        <v>34</v>
      </c>
      <c r="P56" s="156" t="s">
        <v>34</v>
      </c>
      <c r="Q56" s="156" t="s">
        <v>34</v>
      </c>
    </row>
    <row r="57" spans="1:17" ht="15" customHeight="1">
      <c r="A57" s="128"/>
      <c r="B57" s="155"/>
      <c r="C57" s="33"/>
      <c r="D57" s="36"/>
      <c r="E57" s="36"/>
      <c r="F57" s="36"/>
      <c r="G57" s="36"/>
      <c r="H57" s="36"/>
      <c r="I57" s="36"/>
      <c r="J57" s="33"/>
      <c r="K57" s="33"/>
      <c r="L57" s="33"/>
      <c r="M57" s="33"/>
      <c r="N57" s="33"/>
      <c r="O57" s="33"/>
      <c r="P57" s="33"/>
      <c r="Q57" s="36"/>
    </row>
    <row r="58" spans="1:17" ht="15" customHeight="1">
      <c r="A58" s="128"/>
      <c r="B58" s="13" t="s">
        <v>9</v>
      </c>
      <c r="C58" s="523">
        <f>SUM(C59:C63)</f>
        <v>1526</v>
      </c>
      <c r="D58" s="569">
        <f aca="true" t="shared" si="14" ref="D58:D63">SUM(E58,H58)</f>
        <v>8102</v>
      </c>
      <c r="E58" s="569">
        <f aca="true" t="shared" si="15" ref="E58:E63">SUM(F58:G58)</f>
        <v>5478</v>
      </c>
      <c r="F58" s="569">
        <f>SUM(F59:F63)</f>
        <v>2779</v>
      </c>
      <c r="G58" s="569">
        <f>SUM(G59:G63)</f>
        <v>2699</v>
      </c>
      <c r="H58" s="569">
        <f aca="true" t="shared" si="16" ref="H58:H63">SUM(I58:J58)</f>
        <v>2624</v>
      </c>
      <c r="I58" s="569">
        <f>SUM(I59:I63)</f>
        <v>1521</v>
      </c>
      <c r="J58" s="569">
        <f>SUM(J59:J63)</f>
        <v>1103</v>
      </c>
      <c r="K58" s="569">
        <f>SUM(K59:K63)</f>
        <v>925865</v>
      </c>
      <c r="L58" s="569">
        <f>SUM(L59:L63)</f>
        <v>3352740</v>
      </c>
      <c r="M58" s="569">
        <f aca="true" t="shared" si="17" ref="M58:M63">SUM(N58:P58)</f>
        <v>6253629</v>
      </c>
      <c r="N58" s="569">
        <f>SUM(N59:N63)</f>
        <v>5540881</v>
      </c>
      <c r="O58" s="569">
        <f>SUM(O59:O63)</f>
        <v>697771</v>
      </c>
      <c r="P58" s="569">
        <f>SUM(P59:P63)</f>
        <v>14977</v>
      </c>
      <c r="Q58" s="568">
        <f>SUM(Q59:Q63)</f>
        <v>90</v>
      </c>
    </row>
    <row r="59" spans="1:17" ht="15" customHeight="1">
      <c r="A59" s="128"/>
      <c r="B59" s="155" t="s">
        <v>14</v>
      </c>
      <c r="C59" s="33">
        <v>979</v>
      </c>
      <c r="D59" s="158">
        <f t="shared" si="14"/>
        <v>1920</v>
      </c>
      <c r="E59" s="158">
        <f t="shared" si="15"/>
        <v>243</v>
      </c>
      <c r="F59" s="159">
        <v>119</v>
      </c>
      <c r="G59" s="159">
        <v>124</v>
      </c>
      <c r="H59" s="158">
        <f t="shared" si="16"/>
        <v>1677</v>
      </c>
      <c r="I59" s="161">
        <v>978</v>
      </c>
      <c r="J59" s="161">
        <v>699</v>
      </c>
      <c r="K59" s="161">
        <v>34373</v>
      </c>
      <c r="L59" s="161">
        <v>250805</v>
      </c>
      <c r="M59" s="159">
        <f t="shared" si="17"/>
        <v>593566</v>
      </c>
      <c r="N59" s="159">
        <v>276719</v>
      </c>
      <c r="O59" s="159">
        <v>314072</v>
      </c>
      <c r="P59" s="161">
        <v>2775</v>
      </c>
      <c r="Q59" s="156" t="s">
        <v>34</v>
      </c>
    </row>
    <row r="60" spans="1:17" ht="15" customHeight="1">
      <c r="A60" s="412" t="s">
        <v>252</v>
      </c>
      <c r="B60" s="155" t="s">
        <v>15</v>
      </c>
      <c r="C60" s="33">
        <v>408</v>
      </c>
      <c r="D60" s="158">
        <f t="shared" si="14"/>
        <v>2171</v>
      </c>
      <c r="E60" s="158">
        <f t="shared" si="15"/>
        <v>1347</v>
      </c>
      <c r="F60" s="159">
        <v>647</v>
      </c>
      <c r="G60" s="159">
        <v>700</v>
      </c>
      <c r="H60" s="158">
        <f t="shared" si="16"/>
        <v>824</v>
      </c>
      <c r="I60" s="161">
        <v>468</v>
      </c>
      <c r="J60" s="161">
        <v>356</v>
      </c>
      <c r="K60" s="161">
        <v>209943</v>
      </c>
      <c r="L60" s="161">
        <v>579265</v>
      </c>
      <c r="M60" s="159">
        <f t="shared" si="17"/>
        <v>1166264</v>
      </c>
      <c r="N60" s="159">
        <v>860222</v>
      </c>
      <c r="O60" s="159">
        <v>302654</v>
      </c>
      <c r="P60" s="161">
        <v>3388</v>
      </c>
      <c r="Q60" s="156">
        <v>90</v>
      </c>
    </row>
    <row r="61" spans="1:17" ht="15" customHeight="1">
      <c r="A61" s="415"/>
      <c r="B61" s="155" t="s">
        <v>16</v>
      </c>
      <c r="C61" s="33">
        <v>82</v>
      </c>
      <c r="D61" s="158">
        <f t="shared" si="14"/>
        <v>1119</v>
      </c>
      <c r="E61" s="158">
        <f t="shared" si="15"/>
        <v>1023</v>
      </c>
      <c r="F61" s="159">
        <v>512</v>
      </c>
      <c r="G61" s="159">
        <v>511</v>
      </c>
      <c r="H61" s="158">
        <f t="shared" si="16"/>
        <v>96</v>
      </c>
      <c r="I61" s="161">
        <v>57</v>
      </c>
      <c r="J61" s="156">
        <v>39</v>
      </c>
      <c r="K61" s="161">
        <v>169277</v>
      </c>
      <c r="L61" s="161">
        <v>629160</v>
      </c>
      <c r="M61" s="159">
        <f t="shared" si="17"/>
        <v>1184012</v>
      </c>
      <c r="N61" s="159">
        <v>1120895</v>
      </c>
      <c r="O61" s="159">
        <v>62664</v>
      </c>
      <c r="P61" s="161">
        <v>453</v>
      </c>
      <c r="Q61" s="156" t="s">
        <v>34</v>
      </c>
    </row>
    <row r="62" spans="1:17" ht="15" customHeight="1">
      <c r="A62" s="155"/>
      <c r="B62" s="155" t="s">
        <v>17</v>
      </c>
      <c r="C62" s="33">
        <v>30</v>
      </c>
      <c r="D62" s="158">
        <f t="shared" si="14"/>
        <v>711</v>
      </c>
      <c r="E62" s="158">
        <f t="shared" si="15"/>
        <v>686</v>
      </c>
      <c r="F62" s="159">
        <v>337</v>
      </c>
      <c r="G62" s="159">
        <v>349</v>
      </c>
      <c r="H62" s="158">
        <f t="shared" si="16"/>
        <v>25</v>
      </c>
      <c r="I62" s="161">
        <v>16</v>
      </c>
      <c r="J62" s="156">
        <v>9</v>
      </c>
      <c r="K62" s="161">
        <v>109544</v>
      </c>
      <c r="L62" s="161">
        <v>318195</v>
      </c>
      <c r="M62" s="159">
        <f t="shared" si="17"/>
        <v>636862</v>
      </c>
      <c r="N62" s="159">
        <v>614057</v>
      </c>
      <c r="O62" s="161">
        <v>16656</v>
      </c>
      <c r="P62" s="161">
        <v>6149</v>
      </c>
      <c r="Q62" s="156" t="s">
        <v>34</v>
      </c>
    </row>
    <row r="63" spans="1:17" s="30" customFormat="1" ht="15" customHeight="1">
      <c r="A63" s="34"/>
      <c r="B63" s="173" t="s">
        <v>18</v>
      </c>
      <c r="C63" s="92">
        <v>27</v>
      </c>
      <c r="D63" s="159">
        <f t="shared" si="14"/>
        <v>2181</v>
      </c>
      <c r="E63" s="159">
        <f t="shared" si="15"/>
        <v>2179</v>
      </c>
      <c r="F63" s="159">
        <v>1164</v>
      </c>
      <c r="G63" s="159">
        <v>1015</v>
      </c>
      <c r="H63" s="161">
        <f t="shared" si="16"/>
        <v>2</v>
      </c>
      <c r="I63" s="161">
        <v>2</v>
      </c>
      <c r="J63" s="161" t="s">
        <v>34</v>
      </c>
      <c r="K63" s="161">
        <v>402728</v>
      </c>
      <c r="L63" s="161">
        <v>1575315</v>
      </c>
      <c r="M63" s="159">
        <f t="shared" si="17"/>
        <v>2672925</v>
      </c>
      <c r="N63" s="159">
        <v>2668988</v>
      </c>
      <c r="O63" s="161">
        <v>1725</v>
      </c>
      <c r="P63" s="161">
        <v>2212</v>
      </c>
      <c r="Q63" s="161" t="s">
        <v>34</v>
      </c>
    </row>
    <row r="64" spans="1:17" ht="15" customHeight="1">
      <c r="A64" s="72"/>
      <c r="B64" s="174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96"/>
    </row>
    <row r="65" spans="1:17" ht="14.25">
      <c r="A65" s="33"/>
      <c r="B65" s="33"/>
      <c r="C65" s="33"/>
      <c r="D65" s="92"/>
      <c r="E65" s="92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</row>
  </sheetData>
  <sheetProtection/>
  <mergeCells count="24">
    <mergeCell ref="A3:Q3"/>
    <mergeCell ref="A6:A8"/>
    <mergeCell ref="B6:B8"/>
    <mergeCell ref="C6:C8"/>
    <mergeCell ref="D6:J6"/>
    <mergeCell ref="K6:K8"/>
    <mergeCell ref="E7:G7"/>
    <mergeCell ref="H7:J7"/>
    <mergeCell ref="M7:M8"/>
    <mergeCell ref="N7:N8"/>
    <mergeCell ref="Q6:Q8"/>
    <mergeCell ref="A53:A54"/>
    <mergeCell ref="L6:L8"/>
    <mergeCell ref="M6:P6"/>
    <mergeCell ref="D7:D8"/>
    <mergeCell ref="O7:O8"/>
    <mergeCell ref="A60:A61"/>
    <mergeCell ref="A25:A26"/>
    <mergeCell ref="A32:A33"/>
    <mergeCell ref="A39:A40"/>
    <mergeCell ref="A46:A47"/>
    <mergeCell ref="P7:P8"/>
    <mergeCell ref="A11:A12"/>
    <mergeCell ref="A18:A19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6"/>
  <sheetViews>
    <sheetView zoomScale="75" zoomScaleNormal="75" zoomScalePageLayoutView="0" workbookViewId="0" topLeftCell="A1">
      <selection activeCell="A13" sqref="B13"/>
    </sheetView>
  </sheetViews>
  <sheetFormatPr defaultColWidth="10.59765625" defaultRowHeight="15"/>
  <cols>
    <col min="1" max="1" width="6.5" style="31" customWidth="1"/>
    <col min="2" max="2" width="12.09765625" style="31" customWidth="1"/>
    <col min="3" max="3" width="17.19921875" style="31" customWidth="1"/>
    <col min="4" max="11" width="13.5" style="31" customWidth="1"/>
    <col min="12" max="17" width="15.09765625" style="31" customWidth="1"/>
    <col min="18" max="18" width="16" style="31" customWidth="1"/>
    <col min="19" max="16384" width="10.59765625" style="31" customWidth="1"/>
  </cols>
  <sheetData>
    <row r="1" spans="1:19" s="5" customFormat="1" ht="15" customHeight="1">
      <c r="A1" s="82" t="s">
        <v>420</v>
      </c>
      <c r="B1" s="32"/>
      <c r="C1" s="77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6" t="s">
        <v>421</v>
      </c>
      <c r="S1" s="32"/>
    </row>
    <row r="2" spans="1:19" s="5" customFormat="1" ht="15" customHeight="1">
      <c r="A2" s="82"/>
      <c r="B2" s="32"/>
      <c r="C2" s="77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6"/>
      <c r="S2" s="32"/>
    </row>
    <row r="3" spans="1:19" s="1" customFormat="1" ht="15" customHeight="1">
      <c r="A3" s="293" t="s">
        <v>515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33"/>
    </row>
    <row r="4" spans="1:19" s="1" customFormat="1" ht="15" customHeight="1">
      <c r="A4" s="33"/>
      <c r="B4" s="152"/>
      <c r="C4" s="152"/>
      <c r="D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33"/>
      <c r="S4" s="33"/>
    </row>
    <row r="5" spans="1:19" s="1" customFormat="1" ht="15" customHeight="1" thickBot="1">
      <c r="A5" s="178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247" t="s">
        <v>402</v>
      </c>
      <c r="S5" s="33"/>
    </row>
    <row r="6" spans="1:19" s="1" customFormat="1" ht="15" customHeight="1">
      <c r="A6" s="422" t="s">
        <v>419</v>
      </c>
      <c r="B6" s="423"/>
      <c r="C6" s="269" t="s">
        <v>107</v>
      </c>
      <c r="D6" s="179"/>
      <c r="E6" s="409" t="s">
        <v>21</v>
      </c>
      <c r="F6" s="410"/>
      <c r="G6" s="410"/>
      <c r="H6" s="410"/>
      <c r="I6" s="410"/>
      <c r="J6" s="410"/>
      <c r="K6" s="411"/>
      <c r="L6" s="269" t="s">
        <v>279</v>
      </c>
      <c r="M6" s="269" t="s">
        <v>278</v>
      </c>
      <c r="N6" s="409" t="s">
        <v>276</v>
      </c>
      <c r="O6" s="410"/>
      <c r="P6" s="410"/>
      <c r="Q6" s="410"/>
      <c r="R6" s="418" t="s">
        <v>277</v>
      </c>
      <c r="S6" s="33"/>
    </row>
    <row r="7" spans="1:19" s="1" customFormat="1" ht="15" customHeight="1">
      <c r="A7" s="424"/>
      <c r="B7" s="283"/>
      <c r="C7" s="265"/>
      <c r="D7" s="180" t="s">
        <v>22</v>
      </c>
      <c r="E7" s="270" t="s">
        <v>6</v>
      </c>
      <c r="F7" s="404" t="s">
        <v>23</v>
      </c>
      <c r="G7" s="405"/>
      <c r="H7" s="406"/>
      <c r="I7" s="404" t="s">
        <v>24</v>
      </c>
      <c r="J7" s="405"/>
      <c r="K7" s="406"/>
      <c r="L7" s="265"/>
      <c r="M7" s="265"/>
      <c r="N7" s="270" t="s">
        <v>9</v>
      </c>
      <c r="O7" s="285" t="s">
        <v>43</v>
      </c>
      <c r="P7" s="285" t="s">
        <v>10</v>
      </c>
      <c r="Q7" s="287" t="s">
        <v>11</v>
      </c>
      <c r="R7" s="402"/>
      <c r="S7" s="33"/>
    </row>
    <row r="8" spans="1:19" s="1" customFormat="1" ht="15" customHeight="1">
      <c r="A8" s="425"/>
      <c r="B8" s="284"/>
      <c r="C8" s="286"/>
      <c r="D8" s="163"/>
      <c r="E8" s="426"/>
      <c r="F8" s="181" t="s">
        <v>9</v>
      </c>
      <c r="G8" s="182" t="s">
        <v>12</v>
      </c>
      <c r="H8" s="182" t="s">
        <v>13</v>
      </c>
      <c r="I8" s="182" t="s">
        <v>9</v>
      </c>
      <c r="J8" s="182" t="s">
        <v>12</v>
      </c>
      <c r="K8" s="182" t="s">
        <v>13</v>
      </c>
      <c r="L8" s="286"/>
      <c r="M8" s="286"/>
      <c r="N8" s="281"/>
      <c r="O8" s="286"/>
      <c r="P8" s="286"/>
      <c r="Q8" s="289"/>
      <c r="R8" s="403"/>
      <c r="S8" s="33"/>
    </row>
    <row r="9" spans="1:18" s="15" customFormat="1" ht="15" customHeight="1">
      <c r="A9" s="419"/>
      <c r="B9" s="420"/>
      <c r="C9" s="21" t="s">
        <v>109</v>
      </c>
      <c r="D9" s="574">
        <f aca="true" t="shared" si="0" ref="D9:R9">SUM(D10:D14)</f>
        <v>15099</v>
      </c>
      <c r="E9" s="569">
        <f t="shared" si="0"/>
        <v>127578</v>
      </c>
      <c r="F9" s="569">
        <f t="shared" si="0"/>
        <v>104725</v>
      </c>
      <c r="G9" s="569">
        <f t="shared" si="0"/>
        <v>55267</v>
      </c>
      <c r="H9" s="569">
        <f t="shared" si="0"/>
        <v>49458</v>
      </c>
      <c r="I9" s="569">
        <f t="shared" si="0"/>
        <v>22853</v>
      </c>
      <c r="J9" s="569">
        <f t="shared" si="0"/>
        <v>12760</v>
      </c>
      <c r="K9" s="569">
        <f t="shared" si="0"/>
        <v>10093</v>
      </c>
      <c r="L9" s="575">
        <f t="shared" si="0"/>
        <v>22478969</v>
      </c>
      <c r="M9" s="574">
        <f t="shared" si="0"/>
        <v>70391946</v>
      </c>
      <c r="N9" s="574">
        <f t="shared" si="0"/>
        <v>127957455</v>
      </c>
      <c r="O9" s="574">
        <f t="shared" si="0"/>
        <v>104578633</v>
      </c>
      <c r="P9" s="574">
        <f t="shared" si="0"/>
        <v>22963834</v>
      </c>
      <c r="Q9" s="574">
        <f t="shared" si="0"/>
        <v>414988</v>
      </c>
      <c r="R9" s="574">
        <f t="shared" si="0"/>
        <v>355222</v>
      </c>
    </row>
    <row r="10" spans="1:19" s="16" customFormat="1" ht="15" customHeight="1">
      <c r="A10" s="421"/>
      <c r="B10" s="412"/>
      <c r="C10" s="62" t="s">
        <v>14</v>
      </c>
      <c r="D10" s="576">
        <v>7842</v>
      </c>
      <c r="E10" s="159">
        <f>SUM(F10,I10)</f>
        <v>17007</v>
      </c>
      <c r="F10" s="159">
        <f>SUM(G10:H10)</f>
        <v>3829</v>
      </c>
      <c r="G10" s="159">
        <v>1242</v>
      </c>
      <c r="H10" s="159">
        <v>2587</v>
      </c>
      <c r="I10" s="159">
        <f>SUM(J10:K10)</f>
        <v>13178</v>
      </c>
      <c r="J10" s="159">
        <v>7383</v>
      </c>
      <c r="K10" s="159">
        <v>5795</v>
      </c>
      <c r="L10" s="159">
        <v>551702</v>
      </c>
      <c r="M10" s="159">
        <v>2219957</v>
      </c>
      <c r="N10" s="159">
        <f>SUM(O10:Q10)</f>
        <v>5704034</v>
      </c>
      <c r="O10" s="159">
        <v>2697100</v>
      </c>
      <c r="P10" s="159">
        <v>2990900</v>
      </c>
      <c r="Q10" s="159">
        <v>16034</v>
      </c>
      <c r="R10" s="156">
        <v>4673</v>
      </c>
      <c r="S10" s="33"/>
    </row>
    <row r="11" spans="1:19" s="16" customFormat="1" ht="15" customHeight="1">
      <c r="A11" s="419" t="s">
        <v>77</v>
      </c>
      <c r="B11" s="420"/>
      <c r="C11" s="62" t="s">
        <v>15</v>
      </c>
      <c r="D11" s="577">
        <v>5159</v>
      </c>
      <c r="E11" s="159">
        <f>SUM(F11,I11)</f>
        <v>28798</v>
      </c>
      <c r="F11" s="33">
        <f>SUM(G11:H11)</f>
        <v>20057</v>
      </c>
      <c r="G11" s="161">
        <v>8254</v>
      </c>
      <c r="H11" s="161">
        <v>11803</v>
      </c>
      <c r="I11" s="159">
        <f>SUM(J11:K11)</f>
        <v>8741</v>
      </c>
      <c r="J11" s="161">
        <v>4830</v>
      </c>
      <c r="K11" s="161">
        <v>3911</v>
      </c>
      <c r="L11" s="161">
        <v>3205669</v>
      </c>
      <c r="M11" s="161">
        <v>7092145</v>
      </c>
      <c r="N11" s="159">
        <f>SUM(O11:Q11)</f>
        <v>15429480</v>
      </c>
      <c r="O11" s="161">
        <v>10144858</v>
      </c>
      <c r="P11" s="161">
        <v>5246692</v>
      </c>
      <c r="Q11" s="161">
        <v>37930</v>
      </c>
      <c r="R11" s="161">
        <v>28300</v>
      </c>
      <c r="S11" s="92"/>
    </row>
    <row r="12" spans="1:19" s="16" customFormat="1" ht="15" customHeight="1">
      <c r="A12" s="419"/>
      <c r="B12" s="420"/>
      <c r="C12" s="62" t="s">
        <v>16</v>
      </c>
      <c r="D12" s="577">
        <v>1094</v>
      </c>
      <c r="E12" s="159">
        <f>SUM(F12,I12)</f>
        <v>15049</v>
      </c>
      <c r="F12" s="159">
        <f>SUM(G12:H12)</f>
        <v>14288</v>
      </c>
      <c r="G12" s="161">
        <v>7235</v>
      </c>
      <c r="H12" s="161">
        <v>7053</v>
      </c>
      <c r="I12" s="159">
        <f>SUM(J12:K12)</f>
        <v>761</v>
      </c>
      <c r="J12" s="161">
        <v>434</v>
      </c>
      <c r="K12" s="161">
        <v>327</v>
      </c>
      <c r="L12" s="161">
        <v>2672906</v>
      </c>
      <c r="M12" s="161">
        <v>7651596</v>
      </c>
      <c r="N12" s="159">
        <f>SUM(O12:Q12)</f>
        <v>14780553</v>
      </c>
      <c r="O12" s="161">
        <v>11933953</v>
      </c>
      <c r="P12" s="161">
        <v>2813241</v>
      </c>
      <c r="Q12" s="161">
        <v>33359</v>
      </c>
      <c r="R12" s="161">
        <v>48737</v>
      </c>
      <c r="S12" s="92"/>
    </row>
    <row r="13" spans="1:19" s="16" customFormat="1" ht="15" customHeight="1">
      <c r="A13" s="417"/>
      <c r="B13" s="412"/>
      <c r="C13" s="62" t="s">
        <v>17</v>
      </c>
      <c r="D13" s="577">
        <v>433</v>
      </c>
      <c r="E13" s="159">
        <f>SUM(F13,I13)</f>
        <v>10374</v>
      </c>
      <c r="F13" s="159">
        <f>SUM(G13:H13)</f>
        <v>10226</v>
      </c>
      <c r="G13" s="161">
        <v>5226</v>
      </c>
      <c r="H13" s="161">
        <v>5000</v>
      </c>
      <c r="I13" s="159">
        <f>SUM(J13:K13)</f>
        <v>148</v>
      </c>
      <c r="J13" s="161">
        <v>95</v>
      </c>
      <c r="K13" s="161">
        <v>53</v>
      </c>
      <c r="L13" s="161">
        <v>1916631</v>
      </c>
      <c r="M13" s="161">
        <v>5503938</v>
      </c>
      <c r="N13" s="159">
        <f>SUM(O13:Q13)</f>
        <v>10437136</v>
      </c>
      <c r="O13" s="161">
        <v>8762734</v>
      </c>
      <c r="P13" s="161">
        <v>1655366</v>
      </c>
      <c r="Q13" s="161">
        <v>19036</v>
      </c>
      <c r="R13" s="161">
        <v>22180</v>
      </c>
      <c r="S13" s="92"/>
    </row>
    <row r="14" spans="1:19" s="16" customFormat="1" ht="15" customHeight="1">
      <c r="A14" s="417"/>
      <c r="B14" s="412"/>
      <c r="C14" s="62" t="s">
        <v>18</v>
      </c>
      <c r="D14" s="577">
        <v>571</v>
      </c>
      <c r="E14" s="159">
        <f>SUM(F14,I14)</f>
        <v>56350</v>
      </c>
      <c r="F14" s="159">
        <f>SUM(G14:H14)</f>
        <v>56325</v>
      </c>
      <c r="G14" s="161">
        <v>33310</v>
      </c>
      <c r="H14" s="161">
        <v>23015</v>
      </c>
      <c r="I14" s="159">
        <f>SUM(J14:K14)</f>
        <v>25</v>
      </c>
      <c r="J14" s="161">
        <v>18</v>
      </c>
      <c r="K14" s="161">
        <v>7</v>
      </c>
      <c r="L14" s="161">
        <v>14132061</v>
      </c>
      <c r="M14" s="161">
        <v>47924310</v>
      </c>
      <c r="N14" s="159">
        <f>SUM(O14:Q14)</f>
        <v>81606252</v>
      </c>
      <c r="O14" s="161">
        <v>71039988</v>
      </c>
      <c r="P14" s="161">
        <v>10257635</v>
      </c>
      <c r="Q14" s="161">
        <v>308629</v>
      </c>
      <c r="R14" s="161">
        <v>251332</v>
      </c>
      <c r="S14" s="92"/>
    </row>
    <row r="15" spans="1:19" s="16" customFormat="1" ht="15" customHeight="1">
      <c r="A15" s="417"/>
      <c r="B15" s="412"/>
      <c r="C15" s="34"/>
      <c r="D15" s="577"/>
      <c r="E15" s="159"/>
      <c r="F15" s="33"/>
      <c r="G15" s="161"/>
      <c r="H15" s="161"/>
      <c r="I15" s="161"/>
      <c r="J15" s="161"/>
      <c r="K15" s="161"/>
      <c r="L15" s="161"/>
      <c r="M15" s="161"/>
      <c r="N15" s="159"/>
      <c r="O15" s="161"/>
      <c r="P15" s="161"/>
      <c r="Q15" s="161"/>
      <c r="R15" s="36"/>
      <c r="S15" s="92"/>
    </row>
    <row r="16" spans="1:19" s="15" customFormat="1" ht="15" customHeight="1">
      <c r="A16" s="419"/>
      <c r="B16" s="420"/>
      <c r="C16" s="14" t="s">
        <v>9</v>
      </c>
      <c r="D16" s="578">
        <f>SUM(D17:D21)</f>
        <v>3533</v>
      </c>
      <c r="E16" s="569">
        <f aca="true" t="shared" si="1" ref="E16:E21">SUM(F16,I16)</f>
        <v>34806</v>
      </c>
      <c r="F16" s="569">
        <f aca="true" t="shared" si="2" ref="F16:F21">SUM(G16:H16)</f>
        <v>30432</v>
      </c>
      <c r="G16" s="157">
        <f>SUM(G17:G21)</f>
        <v>18477</v>
      </c>
      <c r="H16" s="157">
        <f>SUM(H17:H21)</f>
        <v>11955</v>
      </c>
      <c r="I16" s="157">
        <f aca="true" t="shared" si="3" ref="I16:I21">SUM(J16:K16)</f>
        <v>4374</v>
      </c>
      <c r="J16" s="157">
        <f>SUM(J17:J21)</f>
        <v>2733</v>
      </c>
      <c r="K16" s="157">
        <f>SUM(K17:K21)</f>
        <v>1641</v>
      </c>
      <c r="L16" s="157">
        <f>SUM(L17:L21)</f>
        <v>7182302</v>
      </c>
      <c r="M16" s="157">
        <f>SUM(M17:M21)</f>
        <v>18357145</v>
      </c>
      <c r="N16" s="569">
        <f aca="true" t="shared" si="4" ref="N16:N21">SUM(O16:Q16)</f>
        <v>35266916</v>
      </c>
      <c r="O16" s="157">
        <f>SUM(O17:O21)</f>
        <v>30157374</v>
      </c>
      <c r="P16" s="157">
        <f>SUM(P17:P21)</f>
        <v>5018636</v>
      </c>
      <c r="Q16" s="157">
        <f>SUM(Q17:Q21)</f>
        <v>90906</v>
      </c>
      <c r="R16" s="157">
        <f>SUM(R17:R21)</f>
        <v>185801</v>
      </c>
      <c r="S16" s="23"/>
    </row>
    <row r="17" spans="1:19" s="16" customFormat="1" ht="15" customHeight="1">
      <c r="A17" s="417"/>
      <c r="B17" s="412"/>
      <c r="C17" s="62" t="s">
        <v>14</v>
      </c>
      <c r="D17" s="577">
        <v>1730</v>
      </c>
      <c r="E17" s="159">
        <f t="shared" si="1"/>
        <v>3593</v>
      </c>
      <c r="F17" s="159">
        <f t="shared" si="2"/>
        <v>939</v>
      </c>
      <c r="G17" s="161">
        <v>507</v>
      </c>
      <c r="H17" s="161">
        <v>432</v>
      </c>
      <c r="I17" s="159">
        <f t="shared" si="3"/>
        <v>2654</v>
      </c>
      <c r="J17" s="161">
        <v>1685</v>
      </c>
      <c r="K17" s="161">
        <v>969</v>
      </c>
      <c r="L17" s="161">
        <v>186801</v>
      </c>
      <c r="M17" s="161">
        <v>580919</v>
      </c>
      <c r="N17" s="159">
        <f t="shared" si="4"/>
        <v>1354666</v>
      </c>
      <c r="O17" s="161">
        <v>911738</v>
      </c>
      <c r="P17" s="161">
        <v>434508</v>
      </c>
      <c r="Q17" s="161">
        <v>8420</v>
      </c>
      <c r="R17" s="161">
        <v>1964</v>
      </c>
      <c r="S17" s="92"/>
    </row>
    <row r="18" spans="1:19" s="16" customFormat="1" ht="15" customHeight="1">
      <c r="A18" s="417" t="s">
        <v>110</v>
      </c>
      <c r="B18" s="412"/>
      <c r="C18" s="62" t="s">
        <v>15</v>
      </c>
      <c r="D18" s="577">
        <v>1188</v>
      </c>
      <c r="E18" s="159">
        <f t="shared" si="1"/>
        <v>6969</v>
      </c>
      <c r="F18" s="159">
        <f t="shared" si="2"/>
        <v>5448</v>
      </c>
      <c r="G18" s="161">
        <v>2990</v>
      </c>
      <c r="H18" s="161">
        <v>2458</v>
      </c>
      <c r="I18" s="159">
        <f t="shared" si="3"/>
        <v>1521</v>
      </c>
      <c r="J18" s="161">
        <v>929</v>
      </c>
      <c r="K18" s="161">
        <v>592</v>
      </c>
      <c r="L18" s="161">
        <v>1083983</v>
      </c>
      <c r="M18" s="161">
        <v>2062152</v>
      </c>
      <c r="N18" s="159">
        <f t="shared" si="4"/>
        <v>4422714</v>
      </c>
      <c r="O18" s="161">
        <v>3419892</v>
      </c>
      <c r="P18" s="161">
        <v>985661</v>
      </c>
      <c r="Q18" s="161">
        <v>17161</v>
      </c>
      <c r="R18" s="161">
        <v>2092</v>
      </c>
      <c r="S18" s="92"/>
    </row>
    <row r="19" spans="1:19" s="16" customFormat="1" ht="15" customHeight="1">
      <c r="A19" s="417"/>
      <c r="B19" s="412"/>
      <c r="C19" s="62" t="s">
        <v>16</v>
      </c>
      <c r="D19" s="577">
        <v>335</v>
      </c>
      <c r="E19" s="159">
        <f t="shared" si="1"/>
        <v>4556</v>
      </c>
      <c r="F19" s="159">
        <f t="shared" si="2"/>
        <v>4407</v>
      </c>
      <c r="G19" s="161">
        <v>2578</v>
      </c>
      <c r="H19" s="161">
        <v>1829</v>
      </c>
      <c r="I19" s="159">
        <f t="shared" si="3"/>
        <v>149</v>
      </c>
      <c r="J19" s="161">
        <v>88</v>
      </c>
      <c r="K19" s="161">
        <v>61</v>
      </c>
      <c r="L19" s="161">
        <v>943926</v>
      </c>
      <c r="M19" s="161">
        <v>2281395</v>
      </c>
      <c r="N19" s="159">
        <f t="shared" si="4"/>
        <v>4582975</v>
      </c>
      <c r="O19" s="161">
        <v>3956257</v>
      </c>
      <c r="P19" s="161">
        <v>600081</v>
      </c>
      <c r="Q19" s="161">
        <v>26637</v>
      </c>
      <c r="R19" s="161">
        <v>3190</v>
      </c>
      <c r="S19" s="92"/>
    </row>
    <row r="20" spans="1:19" s="16" customFormat="1" ht="15" customHeight="1">
      <c r="A20" s="417"/>
      <c r="B20" s="412"/>
      <c r="C20" s="62" t="s">
        <v>17</v>
      </c>
      <c r="D20" s="577">
        <v>130</v>
      </c>
      <c r="E20" s="159">
        <f t="shared" si="1"/>
        <v>3146</v>
      </c>
      <c r="F20" s="159">
        <f t="shared" si="2"/>
        <v>3098</v>
      </c>
      <c r="G20" s="161">
        <v>1781</v>
      </c>
      <c r="H20" s="161">
        <v>1317</v>
      </c>
      <c r="I20" s="159">
        <f t="shared" si="3"/>
        <v>48</v>
      </c>
      <c r="J20" s="161">
        <v>30</v>
      </c>
      <c r="K20" s="161">
        <v>18</v>
      </c>
      <c r="L20" s="161">
        <v>663958</v>
      </c>
      <c r="M20" s="161">
        <v>1504672</v>
      </c>
      <c r="N20" s="159">
        <f t="shared" si="4"/>
        <v>3198788</v>
      </c>
      <c r="O20" s="161">
        <v>2869255</v>
      </c>
      <c r="P20" s="161">
        <v>329137</v>
      </c>
      <c r="Q20" s="161">
        <v>396</v>
      </c>
      <c r="R20" s="161" t="s">
        <v>34</v>
      </c>
      <c r="S20" s="92"/>
    </row>
    <row r="21" spans="1:19" s="16" customFormat="1" ht="15" customHeight="1">
      <c r="A21" s="152"/>
      <c r="B21" s="128"/>
      <c r="C21" s="62" t="s">
        <v>18</v>
      </c>
      <c r="D21" s="577">
        <v>150</v>
      </c>
      <c r="E21" s="159">
        <f t="shared" si="1"/>
        <v>16542</v>
      </c>
      <c r="F21" s="159">
        <f t="shared" si="2"/>
        <v>16540</v>
      </c>
      <c r="G21" s="161">
        <v>10621</v>
      </c>
      <c r="H21" s="161">
        <v>5919</v>
      </c>
      <c r="I21" s="159">
        <f t="shared" si="3"/>
        <v>2</v>
      </c>
      <c r="J21" s="161">
        <v>1</v>
      </c>
      <c r="K21" s="161">
        <v>1</v>
      </c>
      <c r="L21" s="161">
        <v>4303634</v>
      </c>
      <c r="M21" s="161">
        <v>11928007</v>
      </c>
      <c r="N21" s="159">
        <f t="shared" si="4"/>
        <v>21707773</v>
      </c>
      <c r="O21" s="161">
        <v>19000232</v>
      </c>
      <c r="P21" s="161">
        <v>2669249</v>
      </c>
      <c r="Q21" s="161">
        <v>38292</v>
      </c>
      <c r="R21" s="161">
        <v>178555</v>
      </c>
      <c r="S21" s="92"/>
    </row>
    <row r="22" spans="1:19" s="16" customFormat="1" ht="15" customHeight="1">
      <c r="A22" s="152"/>
      <c r="B22" s="128"/>
      <c r="C22" s="34"/>
      <c r="D22" s="577"/>
      <c r="E22" s="159"/>
      <c r="F22" s="159"/>
      <c r="G22" s="161"/>
      <c r="H22" s="161"/>
      <c r="I22" s="159"/>
      <c r="J22" s="161"/>
      <c r="K22" s="161"/>
      <c r="L22" s="161"/>
      <c r="M22" s="161"/>
      <c r="N22" s="159"/>
      <c r="O22" s="161"/>
      <c r="P22" s="161"/>
      <c r="Q22" s="161"/>
      <c r="R22" s="36"/>
      <c r="S22" s="92"/>
    </row>
    <row r="23" spans="1:19" s="15" customFormat="1" ht="15" customHeight="1">
      <c r="A23" s="419"/>
      <c r="B23" s="420"/>
      <c r="C23" s="14" t="s">
        <v>9</v>
      </c>
      <c r="D23" s="578">
        <f>SUM(D24:D28)</f>
        <v>494</v>
      </c>
      <c r="E23" s="569">
        <f aca="true" t="shared" si="5" ref="E23:E28">SUM(F23,I23)</f>
        <v>5457</v>
      </c>
      <c r="F23" s="569">
        <f aca="true" t="shared" si="6" ref="F23:F28">SUM(G23:H23)</f>
        <v>4781</v>
      </c>
      <c r="G23" s="157">
        <f>SUM(G24:G28)</f>
        <v>2254</v>
      </c>
      <c r="H23" s="157">
        <f>SUM(H24:H28)</f>
        <v>2527</v>
      </c>
      <c r="I23" s="569">
        <f>SUM(J23:K23)</f>
        <v>676</v>
      </c>
      <c r="J23" s="157">
        <f>SUM(J24:J28)</f>
        <v>388</v>
      </c>
      <c r="K23" s="157">
        <f>SUM(K24:K28)</f>
        <v>288</v>
      </c>
      <c r="L23" s="157">
        <f>SUM(L24:L28)</f>
        <v>908278</v>
      </c>
      <c r="M23" s="157">
        <f>SUM(M24:M28)</f>
        <v>3708929</v>
      </c>
      <c r="N23" s="569">
        <f aca="true" t="shared" si="7" ref="N23:N28">SUM(O23:Q23)</f>
        <v>5891067</v>
      </c>
      <c r="O23" s="157">
        <f>SUM(O24:O28)</f>
        <v>5413225</v>
      </c>
      <c r="P23" s="157">
        <f>SUM(P24:P28)</f>
        <v>442918</v>
      </c>
      <c r="Q23" s="157">
        <f>SUM(Q24:Q28)</f>
        <v>34924</v>
      </c>
      <c r="R23" s="157">
        <f>SUM(R24:R28)</f>
        <v>3967</v>
      </c>
      <c r="S23" s="23"/>
    </row>
    <row r="24" spans="1:19" s="16" customFormat="1" ht="15" customHeight="1">
      <c r="A24" s="152"/>
      <c r="B24" s="128"/>
      <c r="C24" s="62" t="s">
        <v>14</v>
      </c>
      <c r="D24" s="577">
        <v>218</v>
      </c>
      <c r="E24" s="159">
        <f t="shared" si="5"/>
        <v>479</v>
      </c>
      <c r="F24" s="159">
        <f t="shared" si="6"/>
        <v>102</v>
      </c>
      <c r="G24" s="161">
        <v>35</v>
      </c>
      <c r="H24" s="161">
        <v>67</v>
      </c>
      <c r="I24" s="159">
        <f>SUM(J24:K24)</f>
        <v>377</v>
      </c>
      <c r="J24" s="161">
        <v>217</v>
      </c>
      <c r="K24" s="161">
        <v>160</v>
      </c>
      <c r="L24" s="161">
        <v>12784</v>
      </c>
      <c r="M24" s="161">
        <v>44156</v>
      </c>
      <c r="N24" s="159">
        <f t="shared" si="7"/>
        <v>154262</v>
      </c>
      <c r="O24" s="161">
        <v>67365</v>
      </c>
      <c r="P24" s="161">
        <v>85636</v>
      </c>
      <c r="Q24" s="161">
        <v>1261</v>
      </c>
      <c r="R24" s="161">
        <v>2</v>
      </c>
      <c r="S24" s="92"/>
    </row>
    <row r="25" spans="1:19" s="16" customFormat="1" ht="15" customHeight="1">
      <c r="A25" s="417" t="s">
        <v>111</v>
      </c>
      <c r="B25" s="412"/>
      <c r="C25" s="62" t="s">
        <v>15</v>
      </c>
      <c r="D25" s="577">
        <v>178</v>
      </c>
      <c r="E25" s="159">
        <f t="shared" si="5"/>
        <v>1016</v>
      </c>
      <c r="F25" s="159">
        <f t="shared" si="6"/>
        <v>752</v>
      </c>
      <c r="G25" s="161">
        <v>334</v>
      </c>
      <c r="H25" s="161">
        <v>418</v>
      </c>
      <c r="I25" s="159">
        <f>SUM(J25:K25)</f>
        <v>264</v>
      </c>
      <c r="J25" s="161">
        <v>146</v>
      </c>
      <c r="K25" s="161">
        <v>118</v>
      </c>
      <c r="L25" s="161">
        <v>104378</v>
      </c>
      <c r="M25" s="161">
        <v>277693</v>
      </c>
      <c r="N25" s="159">
        <f t="shared" si="7"/>
        <v>559350</v>
      </c>
      <c r="O25" s="161">
        <v>441063</v>
      </c>
      <c r="P25" s="161">
        <v>117874</v>
      </c>
      <c r="Q25" s="161">
        <v>413</v>
      </c>
      <c r="R25" s="161">
        <v>3825</v>
      </c>
      <c r="S25" s="92"/>
    </row>
    <row r="26" spans="1:19" s="16" customFormat="1" ht="15" customHeight="1">
      <c r="A26" s="417"/>
      <c r="B26" s="412"/>
      <c r="C26" s="62" t="s">
        <v>16</v>
      </c>
      <c r="D26" s="577">
        <v>44</v>
      </c>
      <c r="E26" s="159">
        <f t="shared" si="5"/>
        <v>651</v>
      </c>
      <c r="F26" s="159">
        <f t="shared" si="6"/>
        <v>624</v>
      </c>
      <c r="G26" s="161">
        <v>329</v>
      </c>
      <c r="H26" s="161">
        <v>295</v>
      </c>
      <c r="I26" s="159">
        <f>SUM(J26:K26)</f>
        <v>27</v>
      </c>
      <c r="J26" s="161">
        <v>19</v>
      </c>
      <c r="K26" s="161">
        <v>8</v>
      </c>
      <c r="L26" s="161">
        <v>103533</v>
      </c>
      <c r="M26" s="161">
        <v>284203</v>
      </c>
      <c r="N26" s="159">
        <f t="shared" si="7"/>
        <v>500308</v>
      </c>
      <c r="O26" s="161">
        <v>461101</v>
      </c>
      <c r="P26" s="161">
        <v>39207</v>
      </c>
      <c r="Q26" s="161" t="s">
        <v>34</v>
      </c>
      <c r="R26" s="161" t="s">
        <v>34</v>
      </c>
      <c r="S26" s="92"/>
    </row>
    <row r="27" spans="1:19" s="16" customFormat="1" ht="15" customHeight="1">
      <c r="A27" s="152"/>
      <c r="B27" s="128"/>
      <c r="C27" s="62" t="s">
        <v>17</v>
      </c>
      <c r="D27" s="577">
        <v>20</v>
      </c>
      <c r="E27" s="159">
        <f t="shared" si="5"/>
        <v>512</v>
      </c>
      <c r="F27" s="159">
        <f t="shared" si="6"/>
        <v>504</v>
      </c>
      <c r="G27" s="161">
        <v>270</v>
      </c>
      <c r="H27" s="161">
        <v>234</v>
      </c>
      <c r="I27" s="159">
        <f>SUM(J27:K27)</f>
        <v>8</v>
      </c>
      <c r="J27" s="161">
        <v>6</v>
      </c>
      <c r="K27" s="161">
        <v>2</v>
      </c>
      <c r="L27" s="161">
        <v>79432</v>
      </c>
      <c r="M27" s="161">
        <v>262608</v>
      </c>
      <c r="N27" s="159">
        <f t="shared" si="7"/>
        <v>452611</v>
      </c>
      <c r="O27" s="161">
        <v>444397</v>
      </c>
      <c r="P27" s="161">
        <v>8214</v>
      </c>
      <c r="Q27" s="161" t="s">
        <v>34</v>
      </c>
      <c r="R27" s="161" t="s">
        <v>34</v>
      </c>
      <c r="S27" s="92"/>
    </row>
    <row r="28" spans="1:19" s="16" customFormat="1" ht="15" customHeight="1">
      <c r="A28" s="152"/>
      <c r="B28" s="128"/>
      <c r="C28" s="62" t="s">
        <v>18</v>
      </c>
      <c r="D28" s="577">
        <v>34</v>
      </c>
      <c r="E28" s="159">
        <f t="shared" si="5"/>
        <v>2799</v>
      </c>
      <c r="F28" s="159">
        <f t="shared" si="6"/>
        <v>2799</v>
      </c>
      <c r="G28" s="161">
        <v>1286</v>
      </c>
      <c r="H28" s="161">
        <v>1513</v>
      </c>
      <c r="I28" s="161" t="s">
        <v>34</v>
      </c>
      <c r="J28" s="161" t="s">
        <v>34</v>
      </c>
      <c r="K28" s="161" t="s">
        <v>34</v>
      </c>
      <c r="L28" s="161">
        <v>608151</v>
      </c>
      <c r="M28" s="161">
        <v>2840269</v>
      </c>
      <c r="N28" s="159">
        <f t="shared" si="7"/>
        <v>4224536</v>
      </c>
      <c r="O28" s="161">
        <v>3999299</v>
      </c>
      <c r="P28" s="161">
        <v>191987</v>
      </c>
      <c r="Q28" s="161">
        <v>33250</v>
      </c>
      <c r="R28" s="161">
        <v>140</v>
      </c>
      <c r="S28" s="92"/>
    </row>
    <row r="29" spans="1:19" s="4" customFormat="1" ht="15" customHeight="1">
      <c r="A29" s="417"/>
      <c r="B29" s="412"/>
      <c r="C29" s="62"/>
      <c r="D29" s="577"/>
      <c r="E29" s="159"/>
      <c r="F29" s="159"/>
      <c r="G29" s="246"/>
      <c r="H29" s="246"/>
      <c r="I29" s="159"/>
      <c r="J29" s="246"/>
      <c r="K29" s="246"/>
      <c r="L29" s="246"/>
      <c r="M29" s="246"/>
      <c r="N29" s="159"/>
      <c r="O29" s="246"/>
      <c r="P29" s="246"/>
      <c r="Q29" s="246"/>
      <c r="R29" s="36"/>
      <c r="S29" s="92"/>
    </row>
    <row r="30" spans="1:19" s="15" customFormat="1" ht="15" customHeight="1">
      <c r="A30" s="176"/>
      <c r="B30" s="118"/>
      <c r="C30" s="14" t="s">
        <v>9</v>
      </c>
      <c r="D30" s="578">
        <f>SUM(D31:D35)</f>
        <v>2311</v>
      </c>
      <c r="E30" s="569">
        <f aca="true" t="shared" si="8" ref="E30:E35">SUM(F30,I30)</f>
        <v>17527</v>
      </c>
      <c r="F30" s="569">
        <f aca="true" t="shared" si="9" ref="F30:F35">SUM(G30:H30)</f>
        <v>13430</v>
      </c>
      <c r="G30" s="157">
        <f>SUM(G31:G35)</f>
        <v>8090</v>
      </c>
      <c r="H30" s="157">
        <f>SUM(H31:H35)</f>
        <v>5340</v>
      </c>
      <c r="I30" s="569">
        <f aca="true" t="shared" si="10" ref="I30:I35">SUM(J30:K30)</f>
        <v>4097</v>
      </c>
      <c r="J30" s="157">
        <f>SUM(J31:J35)</f>
        <v>2099</v>
      </c>
      <c r="K30" s="157">
        <f>SUM(K31:K35)</f>
        <v>1998</v>
      </c>
      <c r="L30" s="157">
        <f>SUM(L31:L35)</f>
        <v>3519557</v>
      </c>
      <c r="M30" s="157">
        <f>SUM(M31:M35)</f>
        <v>15479367</v>
      </c>
      <c r="N30" s="569">
        <f aca="true" t="shared" si="11" ref="N30:N35">SUM(O30:Q30)</f>
        <v>26987585</v>
      </c>
      <c r="O30" s="157">
        <f>SUM(O31:O35)</f>
        <v>24134498</v>
      </c>
      <c r="P30" s="157">
        <f>SUM(P31:P35)</f>
        <v>2830153</v>
      </c>
      <c r="Q30" s="157">
        <f>SUM(Q31:Q35)</f>
        <v>22934</v>
      </c>
      <c r="R30" s="157">
        <f>SUM(R31:R35)</f>
        <v>6723</v>
      </c>
      <c r="S30" s="23"/>
    </row>
    <row r="31" spans="1:19" s="16" customFormat="1" ht="15" customHeight="1">
      <c r="A31" s="152"/>
      <c r="B31" s="128"/>
      <c r="C31" s="62" t="s">
        <v>14</v>
      </c>
      <c r="D31" s="577">
        <v>1187</v>
      </c>
      <c r="E31" s="159">
        <f t="shared" si="8"/>
        <v>2621</v>
      </c>
      <c r="F31" s="159">
        <f t="shared" si="9"/>
        <v>433</v>
      </c>
      <c r="G31" s="161">
        <v>111</v>
      </c>
      <c r="H31" s="161">
        <v>322</v>
      </c>
      <c r="I31" s="159">
        <f t="shared" si="10"/>
        <v>2188</v>
      </c>
      <c r="J31" s="161">
        <v>1114</v>
      </c>
      <c r="K31" s="161">
        <v>1074</v>
      </c>
      <c r="L31" s="161">
        <v>59657</v>
      </c>
      <c r="M31" s="161">
        <v>318962</v>
      </c>
      <c r="N31" s="159">
        <f t="shared" si="11"/>
        <v>825358</v>
      </c>
      <c r="O31" s="161">
        <v>354551</v>
      </c>
      <c r="P31" s="161">
        <v>469778</v>
      </c>
      <c r="Q31" s="160">
        <v>1029</v>
      </c>
      <c r="R31" s="161">
        <v>470</v>
      </c>
      <c r="S31" s="92"/>
    </row>
    <row r="32" spans="1:19" s="16" customFormat="1" ht="15" customHeight="1">
      <c r="A32" s="417" t="s">
        <v>112</v>
      </c>
      <c r="B32" s="412"/>
      <c r="C32" s="62" t="s">
        <v>15</v>
      </c>
      <c r="D32" s="577">
        <v>906</v>
      </c>
      <c r="E32" s="159">
        <f t="shared" si="8"/>
        <v>5001</v>
      </c>
      <c r="F32" s="159">
        <f t="shared" si="9"/>
        <v>3228</v>
      </c>
      <c r="G32" s="161">
        <v>969</v>
      </c>
      <c r="H32" s="161">
        <v>2259</v>
      </c>
      <c r="I32" s="159">
        <f t="shared" si="10"/>
        <v>1773</v>
      </c>
      <c r="J32" s="161">
        <v>908</v>
      </c>
      <c r="K32" s="161">
        <v>865</v>
      </c>
      <c r="L32" s="161">
        <v>478487</v>
      </c>
      <c r="M32" s="161">
        <v>1106941</v>
      </c>
      <c r="N32" s="159">
        <f t="shared" si="11"/>
        <v>2472861</v>
      </c>
      <c r="O32" s="161">
        <v>1396625</v>
      </c>
      <c r="P32" s="161">
        <v>1069751</v>
      </c>
      <c r="Q32" s="161">
        <v>6485</v>
      </c>
      <c r="R32" s="161">
        <v>2177</v>
      </c>
      <c r="S32" s="92"/>
    </row>
    <row r="33" spans="1:19" s="16" customFormat="1" ht="15" customHeight="1">
      <c r="A33" s="417"/>
      <c r="B33" s="412"/>
      <c r="C33" s="62" t="s">
        <v>16</v>
      </c>
      <c r="D33" s="577">
        <v>127</v>
      </c>
      <c r="E33" s="159">
        <f t="shared" si="8"/>
        <v>1694</v>
      </c>
      <c r="F33" s="159">
        <f t="shared" si="9"/>
        <v>1574</v>
      </c>
      <c r="G33" s="161">
        <v>737</v>
      </c>
      <c r="H33" s="161">
        <v>837</v>
      </c>
      <c r="I33" s="159">
        <f t="shared" si="10"/>
        <v>120</v>
      </c>
      <c r="J33" s="161">
        <v>67</v>
      </c>
      <c r="K33" s="161">
        <v>53</v>
      </c>
      <c r="L33" s="161">
        <v>294988</v>
      </c>
      <c r="M33" s="161">
        <v>1149258</v>
      </c>
      <c r="N33" s="159">
        <f t="shared" si="11"/>
        <v>2202044</v>
      </c>
      <c r="O33" s="161">
        <v>1736368</v>
      </c>
      <c r="P33" s="161">
        <v>462676</v>
      </c>
      <c r="Q33" s="161">
        <v>3000</v>
      </c>
      <c r="R33" s="161">
        <v>4076</v>
      </c>
      <c r="S33" s="92"/>
    </row>
    <row r="34" spans="1:19" s="16" customFormat="1" ht="15" customHeight="1">
      <c r="A34" s="152"/>
      <c r="B34" s="128"/>
      <c r="C34" s="62" t="s">
        <v>17</v>
      </c>
      <c r="D34" s="577">
        <v>44</v>
      </c>
      <c r="E34" s="159">
        <f t="shared" si="8"/>
        <v>1015</v>
      </c>
      <c r="F34" s="159">
        <f t="shared" si="9"/>
        <v>1006</v>
      </c>
      <c r="G34" s="161">
        <v>547</v>
      </c>
      <c r="H34" s="161">
        <v>459</v>
      </c>
      <c r="I34" s="159">
        <f t="shared" si="10"/>
        <v>9</v>
      </c>
      <c r="J34" s="161">
        <v>6</v>
      </c>
      <c r="K34" s="161">
        <v>3</v>
      </c>
      <c r="L34" s="161">
        <v>201311</v>
      </c>
      <c r="M34" s="33">
        <v>780858</v>
      </c>
      <c r="N34" s="159">
        <f t="shared" si="11"/>
        <v>1266362</v>
      </c>
      <c r="O34" s="161">
        <v>932783</v>
      </c>
      <c r="P34" s="161">
        <v>333549</v>
      </c>
      <c r="Q34" s="161">
        <v>30</v>
      </c>
      <c r="R34" s="161" t="s">
        <v>34</v>
      </c>
      <c r="S34" s="92"/>
    </row>
    <row r="35" spans="1:19" s="16" customFormat="1" ht="15" customHeight="1">
      <c r="A35" s="152"/>
      <c r="B35" s="128"/>
      <c r="C35" s="62" t="s">
        <v>18</v>
      </c>
      <c r="D35" s="577">
        <v>47</v>
      </c>
      <c r="E35" s="159">
        <f t="shared" si="8"/>
        <v>7196</v>
      </c>
      <c r="F35" s="159">
        <f t="shared" si="9"/>
        <v>7189</v>
      </c>
      <c r="G35" s="161">
        <v>5726</v>
      </c>
      <c r="H35" s="161">
        <v>1463</v>
      </c>
      <c r="I35" s="161">
        <f t="shared" si="10"/>
        <v>7</v>
      </c>
      <c r="J35" s="161">
        <v>4</v>
      </c>
      <c r="K35" s="161">
        <v>3</v>
      </c>
      <c r="L35" s="161">
        <v>2485114</v>
      </c>
      <c r="M35" s="161">
        <v>12123348</v>
      </c>
      <c r="N35" s="159">
        <f t="shared" si="11"/>
        <v>20220960</v>
      </c>
      <c r="O35" s="246">
        <v>19714171</v>
      </c>
      <c r="P35" s="161">
        <v>494399</v>
      </c>
      <c r="Q35" s="161">
        <v>12390</v>
      </c>
      <c r="R35" s="161" t="s">
        <v>34</v>
      </c>
      <c r="S35" s="92"/>
    </row>
    <row r="36" spans="1:19" s="16" customFormat="1" ht="15" customHeight="1">
      <c r="A36" s="152"/>
      <c r="B36" s="128"/>
      <c r="C36" s="62"/>
      <c r="D36" s="577"/>
      <c r="E36" s="159"/>
      <c r="F36" s="159"/>
      <c r="G36" s="161"/>
      <c r="H36" s="161"/>
      <c r="I36" s="159"/>
      <c r="J36" s="161"/>
      <c r="K36" s="161"/>
      <c r="L36" s="161"/>
      <c r="M36" s="161"/>
      <c r="N36" s="159"/>
      <c r="O36" s="161"/>
      <c r="P36" s="161"/>
      <c r="Q36" s="33"/>
      <c r="R36" s="36"/>
      <c r="S36" s="92"/>
    </row>
    <row r="37" spans="1:19" s="15" customFormat="1" ht="15" customHeight="1">
      <c r="A37" s="176"/>
      <c r="B37" s="118"/>
      <c r="C37" s="14" t="s">
        <v>9</v>
      </c>
      <c r="D37" s="578">
        <f>SUM(D38:D42)</f>
        <v>700</v>
      </c>
      <c r="E37" s="569">
        <f aca="true" t="shared" si="12" ref="E37:E42">SUM(F37,I37)</f>
        <v>3747</v>
      </c>
      <c r="F37" s="569">
        <f aca="true" t="shared" si="13" ref="F37:F42">SUM(G37:H37)</f>
        <v>2592</v>
      </c>
      <c r="G37" s="157">
        <f>SUM(G38:G42)</f>
        <v>1105</v>
      </c>
      <c r="H37" s="157">
        <f>SUM(H38:H42)</f>
        <v>1487</v>
      </c>
      <c r="I37" s="569">
        <f aca="true" t="shared" si="14" ref="I37:I42">SUM(J37:K37)</f>
        <v>1155</v>
      </c>
      <c r="J37" s="157">
        <f>SUM(J38:J42)</f>
        <v>744</v>
      </c>
      <c r="K37" s="157">
        <f>SUM(K38:K42)</f>
        <v>411</v>
      </c>
      <c r="L37" s="157">
        <f>SUM(L38:L42)</f>
        <v>356842</v>
      </c>
      <c r="M37" s="157">
        <f>SUM(M38:M42)</f>
        <v>989650</v>
      </c>
      <c r="N37" s="569">
        <f aca="true" t="shared" si="15" ref="N37:N42">SUM(O37:Q37)</f>
        <v>2090532</v>
      </c>
      <c r="O37" s="580">
        <f>SUM(O38:O42)</f>
        <v>1884724</v>
      </c>
      <c r="P37" s="157">
        <f>SUM(P38:P42)</f>
        <v>192968</v>
      </c>
      <c r="Q37" s="580">
        <f>SUM(Q38:Q42)</f>
        <v>12840</v>
      </c>
      <c r="R37" s="157">
        <f>SUM(R38:R42)</f>
        <v>11608</v>
      </c>
      <c r="S37" s="23"/>
    </row>
    <row r="38" spans="1:19" s="16" customFormat="1" ht="15" customHeight="1">
      <c r="A38" s="152"/>
      <c r="B38" s="128"/>
      <c r="C38" s="62" t="s">
        <v>14</v>
      </c>
      <c r="D38" s="577">
        <v>429</v>
      </c>
      <c r="E38" s="159">
        <f t="shared" si="12"/>
        <v>797</v>
      </c>
      <c r="F38" s="159">
        <f t="shared" si="13"/>
        <v>138</v>
      </c>
      <c r="G38" s="161">
        <v>78</v>
      </c>
      <c r="H38" s="161">
        <v>60</v>
      </c>
      <c r="I38" s="159">
        <f t="shared" si="14"/>
        <v>659</v>
      </c>
      <c r="J38" s="161">
        <v>449</v>
      </c>
      <c r="K38" s="161">
        <v>210</v>
      </c>
      <c r="L38" s="161">
        <v>16590</v>
      </c>
      <c r="M38" s="161">
        <v>112820</v>
      </c>
      <c r="N38" s="159">
        <f t="shared" si="15"/>
        <v>258770</v>
      </c>
      <c r="O38" s="161">
        <v>180005</v>
      </c>
      <c r="P38" s="161">
        <v>77378</v>
      </c>
      <c r="Q38" s="161">
        <v>1387</v>
      </c>
      <c r="R38" s="161">
        <v>6339</v>
      </c>
      <c r="S38" s="92"/>
    </row>
    <row r="39" spans="1:19" s="16" customFormat="1" ht="15" customHeight="1">
      <c r="A39" s="417" t="s">
        <v>113</v>
      </c>
      <c r="B39" s="412"/>
      <c r="C39" s="62" t="s">
        <v>15</v>
      </c>
      <c r="D39" s="577">
        <v>201</v>
      </c>
      <c r="E39" s="159">
        <f t="shared" si="12"/>
        <v>1165</v>
      </c>
      <c r="F39" s="159">
        <f t="shared" si="13"/>
        <v>759</v>
      </c>
      <c r="G39" s="161">
        <v>334</v>
      </c>
      <c r="H39" s="161">
        <v>425</v>
      </c>
      <c r="I39" s="159">
        <f t="shared" si="14"/>
        <v>406</v>
      </c>
      <c r="J39" s="161">
        <v>237</v>
      </c>
      <c r="K39" s="161">
        <v>169</v>
      </c>
      <c r="L39" s="161">
        <v>99418</v>
      </c>
      <c r="M39" s="161">
        <v>259183</v>
      </c>
      <c r="N39" s="159">
        <f t="shared" si="15"/>
        <v>554244</v>
      </c>
      <c r="O39" s="161">
        <v>454819</v>
      </c>
      <c r="P39" s="161">
        <v>98594</v>
      </c>
      <c r="Q39" s="161">
        <v>831</v>
      </c>
      <c r="R39" s="161">
        <v>743</v>
      </c>
      <c r="S39" s="92"/>
    </row>
    <row r="40" spans="1:19" s="16" customFormat="1" ht="15" customHeight="1">
      <c r="A40" s="417"/>
      <c r="B40" s="412"/>
      <c r="C40" s="62" t="s">
        <v>16</v>
      </c>
      <c r="D40" s="577">
        <v>43</v>
      </c>
      <c r="E40" s="159">
        <f t="shared" si="12"/>
        <v>580</v>
      </c>
      <c r="F40" s="159">
        <f t="shared" si="13"/>
        <v>511</v>
      </c>
      <c r="G40" s="161">
        <v>259</v>
      </c>
      <c r="H40" s="161">
        <v>252</v>
      </c>
      <c r="I40" s="159">
        <f t="shared" si="14"/>
        <v>69</v>
      </c>
      <c r="J40" s="161">
        <v>42</v>
      </c>
      <c r="K40" s="161">
        <v>27</v>
      </c>
      <c r="L40" s="161">
        <v>75163</v>
      </c>
      <c r="M40" s="161">
        <v>226856</v>
      </c>
      <c r="N40" s="159">
        <f t="shared" si="15"/>
        <v>427909</v>
      </c>
      <c r="O40" s="161">
        <v>415125</v>
      </c>
      <c r="P40" s="161">
        <v>10291</v>
      </c>
      <c r="Q40" s="161">
        <v>2493</v>
      </c>
      <c r="R40" s="161" t="s">
        <v>34</v>
      </c>
      <c r="S40" s="92"/>
    </row>
    <row r="41" spans="1:19" s="16" customFormat="1" ht="15" customHeight="1">
      <c r="A41" s="152"/>
      <c r="B41" s="128"/>
      <c r="C41" s="62" t="s">
        <v>17</v>
      </c>
      <c r="D41" s="577">
        <v>17</v>
      </c>
      <c r="E41" s="159">
        <f t="shared" si="12"/>
        <v>410</v>
      </c>
      <c r="F41" s="159">
        <f t="shared" si="13"/>
        <v>391</v>
      </c>
      <c r="G41" s="161">
        <v>139</v>
      </c>
      <c r="H41" s="161">
        <v>252</v>
      </c>
      <c r="I41" s="159">
        <f t="shared" si="14"/>
        <v>19</v>
      </c>
      <c r="J41" s="161">
        <v>14</v>
      </c>
      <c r="K41" s="161">
        <v>5</v>
      </c>
      <c r="L41" s="161">
        <v>47169</v>
      </c>
      <c r="M41" s="161">
        <v>71426</v>
      </c>
      <c r="N41" s="159">
        <f t="shared" si="15"/>
        <v>251150</v>
      </c>
      <c r="O41" s="161">
        <v>237296</v>
      </c>
      <c r="P41" s="161">
        <v>6705</v>
      </c>
      <c r="Q41" s="161">
        <v>7149</v>
      </c>
      <c r="R41" s="161">
        <v>4526</v>
      </c>
      <c r="S41" s="92"/>
    </row>
    <row r="42" spans="1:19" s="16" customFormat="1" ht="15" customHeight="1">
      <c r="A42" s="152"/>
      <c r="B42" s="128"/>
      <c r="C42" s="62" t="s">
        <v>18</v>
      </c>
      <c r="D42" s="577">
        <v>10</v>
      </c>
      <c r="E42" s="159">
        <f t="shared" si="12"/>
        <v>795</v>
      </c>
      <c r="F42" s="159">
        <f t="shared" si="13"/>
        <v>793</v>
      </c>
      <c r="G42" s="161">
        <v>295</v>
      </c>
      <c r="H42" s="161">
        <v>498</v>
      </c>
      <c r="I42" s="159">
        <f t="shared" si="14"/>
        <v>2</v>
      </c>
      <c r="J42" s="161">
        <v>2</v>
      </c>
      <c r="K42" s="161" t="s">
        <v>422</v>
      </c>
      <c r="L42" s="161">
        <v>118502</v>
      </c>
      <c r="M42" s="161">
        <v>319365</v>
      </c>
      <c r="N42" s="159">
        <f t="shared" si="15"/>
        <v>598459</v>
      </c>
      <c r="O42" s="161">
        <v>597479</v>
      </c>
      <c r="P42" s="161" t="s">
        <v>34</v>
      </c>
      <c r="Q42" s="161">
        <v>980</v>
      </c>
      <c r="R42" s="161"/>
      <c r="S42" s="92"/>
    </row>
    <row r="43" spans="1:19" s="16" customFormat="1" ht="15" customHeight="1">
      <c r="A43" s="152"/>
      <c r="B43" s="128"/>
      <c r="C43" s="62"/>
      <c r="D43" s="577"/>
      <c r="E43" s="159"/>
      <c r="F43" s="159"/>
      <c r="G43" s="161"/>
      <c r="H43" s="161"/>
      <c r="I43" s="159"/>
      <c r="J43" s="161"/>
      <c r="K43" s="161"/>
      <c r="L43" s="161"/>
      <c r="M43" s="161"/>
      <c r="N43" s="159"/>
      <c r="O43" s="161"/>
      <c r="P43" s="161"/>
      <c r="Q43" s="161"/>
      <c r="R43" s="33"/>
      <c r="S43" s="92"/>
    </row>
    <row r="44" spans="1:19" s="15" customFormat="1" ht="15" customHeight="1">
      <c r="A44" s="176"/>
      <c r="B44" s="118"/>
      <c r="C44" s="14" t="s">
        <v>9</v>
      </c>
      <c r="D44" s="578">
        <f>SUM(D45:D49)</f>
        <v>171</v>
      </c>
      <c r="E44" s="569">
        <f aca="true" t="shared" si="16" ref="E44:E49">SUM(F44,I44)</f>
        <v>1906</v>
      </c>
      <c r="F44" s="569">
        <f aca="true" t="shared" si="17" ref="F44:F49">SUM(G44:H44)</f>
        <v>1685</v>
      </c>
      <c r="G44" s="157">
        <f>SUM(G45:G49)</f>
        <v>441</v>
      </c>
      <c r="H44" s="157">
        <f>SUM(H45:H49)</f>
        <v>1244</v>
      </c>
      <c r="I44" s="569">
        <f>SUM(J44:K44)</f>
        <v>221</v>
      </c>
      <c r="J44" s="157">
        <f>SUM(J45:J49)</f>
        <v>124</v>
      </c>
      <c r="K44" s="157">
        <f>SUM(K45:K49)</f>
        <v>97</v>
      </c>
      <c r="L44" s="157">
        <f>SUM(L45:L49)</f>
        <v>198330</v>
      </c>
      <c r="M44" s="157">
        <f>SUM(M45:M49)</f>
        <v>417514</v>
      </c>
      <c r="N44" s="569">
        <f aca="true" t="shared" si="18" ref="N44:N49">SUM(O44:Q44)</f>
        <v>862843</v>
      </c>
      <c r="O44" s="157">
        <f>SUM(O45:O49)</f>
        <v>615704</v>
      </c>
      <c r="P44" s="157">
        <f>SUM(P45:P49)</f>
        <v>246124</v>
      </c>
      <c r="Q44" s="157">
        <f>SUM(Q45:Q49)</f>
        <v>1015</v>
      </c>
      <c r="R44" s="581">
        <f>SUM(R45:R49)</f>
        <v>22297</v>
      </c>
      <c r="S44" s="23"/>
    </row>
    <row r="45" spans="1:19" s="16" customFormat="1" ht="15" customHeight="1">
      <c r="A45" s="152"/>
      <c r="B45" s="128"/>
      <c r="C45" s="62" t="s">
        <v>14</v>
      </c>
      <c r="D45" s="577">
        <v>63</v>
      </c>
      <c r="E45" s="159">
        <f t="shared" si="16"/>
        <v>148</v>
      </c>
      <c r="F45" s="159">
        <f t="shared" si="17"/>
        <v>44</v>
      </c>
      <c r="G45" s="161">
        <v>19</v>
      </c>
      <c r="H45" s="161">
        <v>25</v>
      </c>
      <c r="I45" s="159">
        <f>SUM(J45:K45)</f>
        <v>104</v>
      </c>
      <c r="J45" s="161">
        <v>56</v>
      </c>
      <c r="K45" s="161">
        <v>48</v>
      </c>
      <c r="L45" s="161">
        <v>5457</v>
      </c>
      <c r="M45" s="161">
        <v>17511</v>
      </c>
      <c r="N45" s="159">
        <f t="shared" si="18"/>
        <v>49704</v>
      </c>
      <c r="O45" s="161">
        <v>31680</v>
      </c>
      <c r="P45" s="161">
        <v>18009</v>
      </c>
      <c r="Q45" s="161">
        <v>15</v>
      </c>
      <c r="R45" s="161">
        <v>1211</v>
      </c>
      <c r="S45" s="92"/>
    </row>
    <row r="46" spans="1:19" s="16" customFormat="1" ht="15" customHeight="1">
      <c r="A46" s="417" t="s">
        <v>114</v>
      </c>
      <c r="B46" s="412"/>
      <c r="C46" s="62" t="s">
        <v>15</v>
      </c>
      <c r="D46" s="577">
        <v>62</v>
      </c>
      <c r="E46" s="159">
        <f t="shared" si="16"/>
        <v>370</v>
      </c>
      <c r="F46" s="159">
        <f t="shared" si="17"/>
        <v>271</v>
      </c>
      <c r="G46" s="161">
        <v>125</v>
      </c>
      <c r="H46" s="161">
        <v>146</v>
      </c>
      <c r="I46" s="159">
        <f>SUM(J46:K46)</f>
        <v>99</v>
      </c>
      <c r="J46" s="161">
        <v>57</v>
      </c>
      <c r="K46" s="161">
        <v>42</v>
      </c>
      <c r="L46" s="161">
        <v>32410</v>
      </c>
      <c r="M46" s="161">
        <v>83867</v>
      </c>
      <c r="N46" s="159">
        <f t="shared" si="18"/>
        <v>175752</v>
      </c>
      <c r="O46" s="161">
        <v>121434</v>
      </c>
      <c r="P46" s="161">
        <v>54318</v>
      </c>
      <c r="Q46" s="161" t="s">
        <v>34</v>
      </c>
      <c r="R46" s="161">
        <v>3655</v>
      </c>
      <c r="S46" s="92"/>
    </row>
    <row r="47" spans="1:19" s="16" customFormat="1" ht="15" customHeight="1">
      <c r="A47" s="417"/>
      <c r="B47" s="412"/>
      <c r="C47" s="62" t="s">
        <v>16</v>
      </c>
      <c r="D47" s="577">
        <v>23</v>
      </c>
      <c r="E47" s="159">
        <f t="shared" si="16"/>
        <v>337</v>
      </c>
      <c r="F47" s="159">
        <f t="shared" si="17"/>
        <v>325</v>
      </c>
      <c r="G47" s="161">
        <v>121</v>
      </c>
      <c r="H47" s="161">
        <v>204</v>
      </c>
      <c r="I47" s="159">
        <f>SUM(J47:K47)</f>
        <v>12</v>
      </c>
      <c r="J47" s="161">
        <v>6</v>
      </c>
      <c r="K47" s="161">
        <v>6</v>
      </c>
      <c r="L47" s="161">
        <v>40221</v>
      </c>
      <c r="M47" s="161">
        <v>136409</v>
      </c>
      <c r="N47" s="160">
        <f t="shared" si="18"/>
        <v>214530</v>
      </c>
      <c r="O47" s="161">
        <v>189239</v>
      </c>
      <c r="P47" s="161">
        <v>24291</v>
      </c>
      <c r="Q47" s="161">
        <v>1000</v>
      </c>
      <c r="R47" s="161" t="s">
        <v>34</v>
      </c>
      <c r="S47" s="92"/>
    </row>
    <row r="48" spans="1:19" s="16" customFormat="1" ht="15" customHeight="1">
      <c r="A48" s="152"/>
      <c r="B48" s="128"/>
      <c r="C48" s="62" t="s">
        <v>17</v>
      </c>
      <c r="D48" s="577">
        <v>10</v>
      </c>
      <c r="E48" s="159">
        <f t="shared" si="16"/>
        <v>254</v>
      </c>
      <c r="F48" s="159">
        <f t="shared" si="17"/>
        <v>248</v>
      </c>
      <c r="G48" s="161">
        <v>60</v>
      </c>
      <c r="H48" s="161">
        <v>188</v>
      </c>
      <c r="I48" s="159">
        <f>SUM(J48:K48)</f>
        <v>6</v>
      </c>
      <c r="J48" s="161">
        <v>5</v>
      </c>
      <c r="K48" s="161">
        <v>1</v>
      </c>
      <c r="L48" s="161">
        <v>33384</v>
      </c>
      <c r="M48" s="161">
        <v>44629</v>
      </c>
      <c r="N48" s="159">
        <f t="shared" si="18"/>
        <v>134809</v>
      </c>
      <c r="O48" s="161">
        <v>116146</v>
      </c>
      <c r="P48" s="161">
        <v>18663</v>
      </c>
      <c r="Q48" s="161" t="s">
        <v>34</v>
      </c>
      <c r="R48" s="161">
        <v>17431</v>
      </c>
      <c r="S48" s="92"/>
    </row>
    <row r="49" spans="1:19" s="16" customFormat="1" ht="15" customHeight="1">
      <c r="A49" s="152"/>
      <c r="B49" s="128"/>
      <c r="C49" s="62" t="s">
        <v>18</v>
      </c>
      <c r="D49" s="577">
        <v>13</v>
      </c>
      <c r="E49" s="159">
        <f t="shared" si="16"/>
        <v>797</v>
      </c>
      <c r="F49" s="159">
        <f t="shared" si="17"/>
        <v>797</v>
      </c>
      <c r="G49" s="161">
        <v>116</v>
      </c>
      <c r="H49" s="161">
        <v>681</v>
      </c>
      <c r="I49" s="161" t="s">
        <v>34</v>
      </c>
      <c r="J49" s="161" t="s">
        <v>34</v>
      </c>
      <c r="K49" s="161" t="s">
        <v>34</v>
      </c>
      <c r="L49" s="161">
        <v>86858</v>
      </c>
      <c r="M49" s="161">
        <v>135098</v>
      </c>
      <c r="N49" s="159">
        <f t="shared" si="18"/>
        <v>288048</v>
      </c>
      <c r="O49" s="161">
        <v>157205</v>
      </c>
      <c r="P49" s="161">
        <v>130843</v>
      </c>
      <c r="Q49" s="161" t="s">
        <v>34</v>
      </c>
      <c r="R49" s="161"/>
      <c r="S49" s="92"/>
    </row>
    <row r="50" spans="1:19" s="16" customFormat="1" ht="15" customHeight="1">
      <c r="A50" s="152"/>
      <c r="B50" s="128"/>
      <c r="C50" s="62"/>
      <c r="D50" s="577"/>
      <c r="E50" s="159"/>
      <c r="F50" s="159"/>
      <c r="G50" s="161"/>
      <c r="H50" s="161"/>
      <c r="I50" s="159"/>
      <c r="J50" s="161"/>
      <c r="K50" s="161"/>
      <c r="L50" s="161"/>
      <c r="M50" s="161"/>
      <c r="N50" s="159"/>
      <c r="O50" s="161"/>
      <c r="P50" s="161"/>
      <c r="Q50" s="161"/>
      <c r="R50" s="36"/>
      <c r="S50" s="92"/>
    </row>
    <row r="51" spans="1:19" s="15" customFormat="1" ht="15" customHeight="1">
      <c r="A51" s="176"/>
      <c r="B51" s="118"/>
      <c r="C51" s="14" t="s">
        <v>9</v>
      </c>
      <c r="D51" s="578">
        <f>SUM(D52:D56)</f>
        <v>909</v>
      </c>
      <c r="E51" s="569">
        <f aca="true" t="shared" si="19" ref="E51:E56">SUM(F51,I51)</f>
        <v>8611</v>
      </c>
      <c r="F51" s="569">
        <f aca="true" t="shared" si="20" ref="F51:F56">SUM(G51:H51)</f>
        <v>7165</v>
      </c>
      <c r="G51" s="157">
        <f>SUM(G52:G56)</f>
        <v>4264</v>
      </c>
      <c r="H51" s="157">
        <f>SUM(H52:H56)</f>
        <v>2901</v>
      </c>
      <c r="I51" s="569">
        <f>SUM(J51:K51)</f>
        <v>1446</v>
      </c>
      <c r="J51" s="157">
        <f>SUM(J52:J56)</f>
        <v>757</v>
      </c>
      <c r="K51" s="157">
        <f>SUM(K52:K56)</f>
        <v>689</v>
      </c>
      <c r="L51" s="157">
        <f>SUM(L52:L56)</f>
        <v>1861655</v>
      </c>
      <c r="M51" s="157">
        <f>SUM(M52:M56)</f>
        <v>4916250</v>
      </c>
      <c r="N51" s="569">
        <f aca="true" t="shared" si="21" ref="N51:N56">SUM(O51:Q51)</f>
        <v>8389319</v>
      </c>
      <c r="O51" s="157">
        <f>SUM(O52:O56)</f>
        <v>6587858</v>
      </c>
      <c r="P51" s="157">
        <f>SUM(P52:P56)</f>
        <v>1796830</v>
      </c>
      <c r="Q51" s="157">
        <f>SUM(Q52:Q56)</f>
        <v>4631</v>
      </c>
      <c r="R51" s="157">
        <f>SUM(R52:R56)</f>
        <v>7421</v>
      </c>
      <c r="S51" s="23"/>
    </row>
    <row r="52" spans="1:19" s="16" customFormat="1" ht="15" customHeight="1">
      <c r="A52" s="417"/>
      <c r="B52" s="412"/>
      <c r="C52" s="62" t="s">
        <v>14</v>
      </c>
      <c r="D52" s="577">
        <v>477</v>
      </c>
      <c r="E52" s="159">
        <f t="shared" si="19"/>
        <v>997</v>
      </c>
      <c r="F52" s="159">
        <f t="shared" si="20"/>
        <v>154</v>
      </c>
      <c r="G52" s="161">
        <v>69</v>
      </c>
      <c r="H52" s="161">
        <v>85</v>
      </c>
      <c r="I52" s="159">
        <f>SUM(J52:K52)</f>
        <v>843</v>
      </c>
      <c r="J52" s="161">
        <v>429</v>
      </c>
      <c r="K52" s="161">
        <v>414</v>
      </c>
      <c r="L52" s="161">
        <v>24570</v>
      </c>
      <c r="M52" s="161">
        <v>109352</v>
      </c>
      <c r="N52" s="159">
        <f t="shared" si="21"/>
        <v>305792</v>
      </c>
      <c r="O52" s="161">
        <v>111080</v>
      </c>
      <c r="P52" s="161">
        <v>193805</v>
      </c>
      <c r="Q52" s="161">
        <v>907</v>
      </c>
      <c r="R52" s="161" t="s">
        <v>34</v>
      </c>
      <c r="S52" s="92"/>
    </row>
    <row r="53" spans="1:19" s="16" customFormat="1" ht="15" customHeight="1">
      <c r="A53" s="417" t="s">
        <v>115</v>
      </c>
      <c r="B53" s="412"/>
      <c r="C53" s="62" t="s">
        <v>15</v>
      </c>
      <c r="D53" s="577">
        <v>301</v>
      </c>
      <c r="E53" s="159">
        <f t="shared" si="19"/>
        <v>1650</v>
      </c>
      <c r="F53" s="159">
        <f t="shared" si="20"/>
        <v>1093</v>
      </c>
      <c r="G53" s="161">
        <v>463</v>
      </c>
      <c r="H53" s="161">
        <v>630</v>
      </c>
      <c r="I53" s="159">
        <f>SUM(J53:K53)</f>
        <v>557</v>
      </c>
      <c r="J53" s="161">
        <v>297</v>
      </c>
      <c r="K53" s="161">
        <v>260</v>
      </c>
      <c r="L53" s="161">
        <v>177173</v>
      </c>
      <c r="M53" s="161">
        <v>374534</v>
      </c>
      <c r="N53" s="159">
        <f t="shared" si="21"/>
        <v>819635</v>
      </c>
      <c r="O53" s="161">
        <v>451452</v>
      </c>
      <c r="P53" s="161">
        <v>366371</v>
      </c>
      <c r="Q53" s="161">
        <v>1812</v>
      </c>
      <c r="R53" s="161">
        <v>747</v>
      </c>
      <c r="S53" s="92"/>
    </row>
    <row r="54" spans="1:19" s="16" customFormat="1" ht="15" customHeight="1">
      <c r="A54" s="417"/>
      <c r="B54" s="412"/>
      <c r="C54" s="62" t="s">
        <v>16</v>
      </c>
      <c r="D54" s="577">
        <v>75</v>
      </c>
      <c r="E54" s="159">
        <f t="shared" si="19"/>
        <v>1004</v>
      </c>
      <c r="F54" s="159">
        <f t="shared" si="20"/>
        <v>960</v>
      </c>
      <c r="G54" s="161">
        <v>503</v>
      </c>
      <c r="H54" s="161">
        <v>457</v>
      </c>
      <c r="I54" s="159">
        <f>SUM(J54:K54)</f>
        <v>44</v>
      </c>
      <c r="J54" s="161">
        <v>29</v>
      </c>
      <c r="K54" s="161">
        <v>15</v>
      </c>
      <c r="L54" s="161">
        <v>184365</v>
      </c>
      <c r="M54" s="161">
        <v>570479</v>
      </c>
      <c r="N54" s="159">
        <f t="shared" si="21"/>
        <v>1105269</v>
      </c>
      <c r="O54" s="161">
        <v>868795</v>
      </c>
      <c r="P54" s="161">
        <v>236362</v>
      </c>
      <c r="Q54" s="161">
        <v>112</v>
      </c>
      <c r="R54" s="161">
        <v>6674</v>
      </c>
      <c r="S54" s="92"/>
    </row>
    <row r="55" spans="1:19" s="16" customFormat="1" ht="15" customHeight="1">
      <c r="A55" s="152"/>
      <c r="B55" s="128"/>
      <c r="C55" s="62" t="s">
        <v>17</v>
      </c>
      <c r="D55" s="577">
        <v>26</v>
      </c>
      <c r="E55" s="159">
        <f t="shared" si="19"/>
        <v>586</v>
      </c>
      <c r="F55" s="159">
        <f t="shared" si="20"/>
        <v>584</v>
      </c>
      <c r="G55" s="161">
        <v>301</v>
      </c>
      <c r="H55" s="161">
        <v>283</v>
      </c>
      <c r="I55" s="159">
        <f>SUM(J55:K55)</f>
        <v>2</v>
      </c>
      <c r="J55" s="161">
        <v>2</v>
      </c>
      <c r="K55" s="161" t="s">
        <v>34</v>
      </c>
      <c r="L55" s="161">
        <v>100373</v>
      </c>
      <c r="M55" s="161">
        <v>269412</v>
      </c>
      <c r="N55" s="159">
        <f t="shared" si="21"/>
        <v>518659</v>
      </c>
      <c r="O55" s="161">
        <v>389808</v>
      </c>
      <c r="P55" s="161">
        <v>127051</v>
      </c>
      <c r="Q55" s="161">
        <v>1800</v>
      </c>
      <c r="R55" s="161" t="s">
        <v>34</v>
      </c>
      <c r="S55" s="92"/>
    </row>
    <row r="56" spans="1:19" s="16" customFormat="1" ht="15" customHeight="1">
      <c r="A56" s="152"/>
      <c r="B56" s="128"/>
      <c r="C56" s="62" t="s">
        <v>18</v>
      </c>
      <c r="D56" s="577">
        <v>30</v>
      </c>
      <c r="E56" s="159">
        <f t="shared" si="19"/>
        <v>4374</v>
      </c>
      <c r="F56" s="159">
        <f t="shared" si="20"/>
        <v>4374</v>
      </c>
      <c r="G56" s="161">
        <v>2928</v>
      </c>
      <c r="H56" s="161">
        <v>1446</v>
      </c>
      <c r="I56" s="161" t="s">
        <v>34</v>
      </c>
      <c r="J56" s="161" t="s">
        <v>423</v>
      </c>
      <c r="K56" s="161" t="s">
        <v>423</v>
      </c>
      <c r="L56" s="161">
        <v>1375174</v>
      </c>
      <c r="M56" s="161">
        <v>3592473</v>
      </c>
      <c r="N56" s="159">
        <f t="shared" si="21"/>
        <v>5639964</v>
      </c>
      <c r="O56" s="161">
        <v>4766723</v>
      </c>
      <c r="P56" s="161">
        <v>873241</v>
      </c>
      <c r="Q56" s="161" t="s">
        <v>34</v>
      </c>
      <c r="R56" s="161" t="s">
        <v>424</v>
      </c>
      <c r="S56" s="92"/>
    </row>
    <row r="57" spans="1:19" s="16" customFormat="1" ht="15" customHeight="1">
      <c r="A57" s="152"/>
      <c r="B57" s="128"/>
      <c r="C57" s="62"/>
      <c r="D57" s="577"/>
      <c r="E57" s="159"/>
      <c r="F57" s="159"/>
      <c r="G57" s="161"/>
      <c r="H57" s="161"/>
      <c r="I57" s="159"/>
      <c r="J57" s="161"/>
      <c r="K57" s="33"/>
      <c r="L57" s="161"/>
      <c r="M57" s="161"/>
      <c r="N57" s="159"/>
      <c r="O57" s="161"/>
      <c r="P57" s="161"/>
      <c r="Q57" s="161"/>
      <c r="R57" s="36"/>
      <c r="S57" s="92"/>
    </row>
    <row r="58" spans="1:19" s="15" customFormat="1" ht="15" customHeight="1">
      <c r="A58" s="176"/>
      <c r="B58" s="118"/>
      <c r="C58" s="14" t="s">
        <v>9</v>
      </c>
      <c r="D58" s="578">
        <f>SUM(D59:D63)</f>
        <v>493</v>
      </c>
      <c r="E58" s="569">
        <f aca="true" t="shared" si="22" ref="E58:E63">SUM(F58,I58)</f>
        <v>4233</v>
      </c>
      <c r="F58" s="569">
        <f aca="true" t="shared" si="23" ref="F58:F63">SUM(G58:H58)</f>
        <v>3412</v>
      </c>
      <c r="G58" s="157">
        <f>SUM(G59:G63)</f>
        <v>1553</v>
      </c>
      <c r="H58" s="157">
        <f>SUM(H59:H63)</f>
        <v>1859</v>
      </c>
      <c r="I58" s="569">
        <f>SUM(J58:K58)</f>
        <v>821</v>
      </c>
      <c r="J58" s="157">
        <f>SUM(J59:J63)</f>
        <v>393</v>
      </c>
      <c r="K58" s="157">
        <f>SUM(K59:K63)</f>
        <v>428</v>
      </c>
      <c r="L58" s="157">
        <f>SUM(L59:L63)</f>
        <v>611055</v>
      </c>
      <c r="M58" s="157">
        <f>SUM(M59:M63)</f>
        <v>2440410</v>
      </c>
      <c r="N58" s="569">
        <f aca="true" t="shared" si="24" ref="N58:N63">SUM(O58:Q58)</f>
        <v>4280031</v>
      </c>
      <c r="O58" s="157">
        <f>SUM(O59:O63)</f>
        <v>3278607</v>
      </c>
      <c r="P58" s="157">
        <f>SUM(P59:P63)</f>
        <v>1000192</v>
      </c>
      <c r="Q58" s="157">
        <f>SUM(Q59:Q63)</f>
        <v>1232</v>
      </c>
      <c r="R58" s="157">
        <f>SUM(R59:R63)</f>
        <v>90</v>
      </c>
      <c r="S58" s="23"/>
    </row>
    <row r="59" spans="1:19" s="16" customFormat="1" ht="15" customHeight="1">
      <c r="A59" s="152"/>
      <c r="B59" s="128"/>
      <c r="C59" s="62" t="s">
        <v>14</v>
      </c>
      <c r="D59" s="577">
        <v>294</v>
      </c>
      <c r="E59" s="159">
        <f t="shared" si="22"/>
        <v>677</v>
      </c>
      <c r="F59" s="159">
        <f t="shared" si="23"/>
        <v>145</v>
      </c>
      <c r="G59" s="161">
        <v>24</v>
      </c>
      <c r="H59" s="161">
        <v>121</v>
      </c>
      <c r="I59" s="159">
        <f>SUM(J59:K59)</f>
        <v>532</v>
      </c>
      <c r="J59" s="161">
        <v>247</v>
      </c>
      <c r="K59" s="161">
        <v>285</v>
      </c>
      <c r="L59" s="161">
        <v>15161</v>
      </c>
      <c r="M59" s="161">
        <v>40316</v>
      </c>
      <c r="N59" s="159">
        <f t="shared" si="24"/>
        <v>181102</v>
      </c>
      <c r="O59" s="161">
        <v>20679</v>
      </c>
      <c r="P59" s="161">
        <v>160423</v>
      </c>
      <c r="Q59" s="161" t="s">
        <v>34</v>
      </c>
      <c r="R59" s="161" t="s">
        <v>423</v>
      </c>
      <c r="S59" s="92"/>
    </row>
    <row r="60" spans="1:19" s="16" customFormat="1" ht="15" customHeight="1">
      <c r="A60" s="417" t="s">
        <v>116</v>
      </c>
      <c r="B60" s="412"/>
      <c r="C60" s="62" t="s">
        <v>15</v>
      </c>
      <c r="D60" s="577">
        <v>154</v>
      </c>
      <c r="E60" s="159">
        <f t="shared" si="22"/>
        <v>803</v>
      </c>
      <c r="F60" s="159">
        <f t="shared" si="23"/>
        <v>526</v>
      </c>
      <c r="G60" s="161">
        <v>157</v>
      </c>
      <c r="H60" s="161">
        <v>369</v>
      </c>
      <c r="I60" s="159">
        <f>SUM(J60:K60)</f>
        <v>277</v>
      </c>
      <c r="J60" s="161">
        <v>140</v>
      </c>
      <c r="K60" s="161">
        <v>137</v>
      </c>
      <c r="L60" s="161">
        <v>69470</v>
      </c>
      <c r="M60" s="161">
        <v>95742</v>
      </c>
      <c r="N60" s="159">
        <f t="shared" si="24"/>
        <v>300718</v>
      </c>
      <c r="O60" s="161">
        <v>104195</v>
      </c>
      <c r="P60" s="161">
        <v>196523</v>
      </c>
      <c r="Q60" s="161" t="s">
        <v>423</v>
      </c>
      <c r="R60" s="161">
        <v>90</v>
      </c>
      <c r="S60" s="92"/>
    </row>
    <row r="61" spans="1:19" s="16" customFormat="1" ht="15" customHeight="1">
      <c r="A61" s="417"/>
      <c r="B61" s="412"/>
      <c r="C61" s="62" t="s">
        <v>16</v>
      </c>
      <c r="D61" s="577">
        <v>14</v>
      </c>
      <c r="E61" s="159">
        <f t="shared" si="22"/>
        <v>203</v>
      </c>
      <c r="F61" s="159">
        <f t="shared" si="23"/>
        <v>195</v>
      </c>
      <c r="G61" s="161">
        <v>78</v>
      </c>
      <c r="H61" s="161">
        <v>117</v>
      </c>
      <c r="I61" s="159">
        <f>SUM(J61:K61)</f>
        <v>8</v>
      </c>
      <c r="J61" s="161">
        <v>4</v>
      </c>
      <c r="K61" s="161">
        <v>4</v>
      </c>
      <c r="L61" s="161">
        <v>30172</v>
      </c>
      <c r="M61" s="161">
        <v>70861</v>
      </c>
      <c r="N61" s="159">
        <f t="shared" si="24"/>
        <v>159318</v>
      </c>
      <c r="O61" s="161">
        <v>95152</v>
      </c>
      <c r="P61" s="161">
        <v>64166</v>
      </c>
      <c r="Q61" s="161" t="s">
        <v>34</v>
      </c>
      <c r="R61" s="161" t="s">
        <v>34</v>
      </c>
      <c r="S61" s="92"/>
    </row>
    <row r="62" spans="1:19" s="16" customFormat="1" ht="15" customHeight="1">
      <c r="A62" s="152"/>
      <c r="B62" s="128"/>
      <c r="C62" s="62" t="s">
        <v>17</v>
      </c>
      <c r="D62" s="577">
        <v>10</v>
      </c>
      <c r="E62" s="159">
        <f t="shared" si="22"/>
        <v>249</v>
      </c>
      <c r="F62" s="159">
        <f t="shared" si="23"/>
        <v>245</v>
      </c>
      <c r="G62" s="161">
        <v>137</v>
      </c>
      <c r="H62" s="161">
        <v>108</v>
      </c>
      <c r="I62" s="161">
        <f>SUM(J62:K62)</f>
        <v>4</v>
      </c>
      <c r="J62" s="161">
        <v>2</v>
      </c>
      <c r="K62" s="161">
        <v>2</v>
      </c>
      <c r="L62" s="161">
        <v>43104</v>
      </c>
      <c r="M62" s="161">
        <v>84355</v>
      </c>
      <c r="N62" s="159">
        <f t="shared" si="24"/>
        <v>192137</v>
      </c>
      <c r="O62" s="161">
        <v>169725</v>
      </c>
      <c r="P62" s="161">
        <v>22412</v>
      </c>
      <c r="Q62" s="161" t="s">
        <v>425</v>
      </c>
      <c r="R62" s="161" t="s">
        <v>425</v>
      </c>
      <c r="S62" s="92"/>
    </row>
    <row r="63" spans="1:19" s="16" customFormat="1" ht="15" customHeight="1">
      <c r="A63" s="152"/>
      <c r="B63" s="57"/>
      <c r="C63" s="579" t="s">
        <v>18</v>
      </c>
      <c r="D63" s="161">
        <v>21</v>
      </c>
      <c r="E63" s="159">
        <f t="shared" si="22"/>
        <v>2301</v>
      </c>
      <c r="F63" s="159">
        <f t="shared" si="23"/>
        <v>2301</v>
      </c>
      <c r="G63" s="161">
        <v>1157</v>
      </c>
      <c r="H63" s="161">
        <v>1144</v>
      </c>
      <c r="I63" s="161" t="s">
        <v>425</v>
      </c>
      <c r="J63" s="161" t="s">
        <v>423</v>
      </c>
      <c r="K63" s="161" t="s">
        <v>425</v>
      </c>
      <c r="L63" s="161">
        <v>453148</v>
      </c>
      <c r="M63" s="161">
        <v>2149136</v>
      </c>
      <c r="N63" s="159">
        <f t="shared" si="24"/>
        <v>3446756</v>
      </c>
      <c r="O63" s="161">
        <v>2888856</v>
      </c>
      <c r="P63" s="161">
        <v>556668</v>
      </c>
      <c r="Q63" s="161">
        <v>1232</v>
      </c>
      <c r="R63" s="161" t="s">
        <v>425</v>
      </c>
      <c r="S63" s="92"/>
    </row>
    <row r="64" spans="1:19" s="16" customFormat="1" ht="15" customHeight="1">
      <c r="A64" s="152"/>
      <c r="B64" s="128"/>
      <c r="C64" s="62"/>
      <c r="D64" s="577"/>
      <c r="E64" s="159"/>
      <c r="F64" s="159"/>
      <c r="G64" s="161"/>
      <c r="H64" s="161"/>
      <c r="I64" s="159"/>
      <c r="J64" s="161"/>
      <c r="K64" s="161"/>
      <c r="L64" s="161"/>
      <c r="M64" s="161"/>
      <c r="N64" s="159"/>
      <c r="O64" s="161"/>
      <c r="P64" s="161"/>
      <c r="Q64" s="161"/>
      <c r="R64" s="92"/>
      <c r="S64" s="92"/>
    </row>
    <row r="65" spans="1:19" s="15" customFormat="1" ht="15" customHeight="1">
      <c r="A65" s="176"/>
      <c r="B65" s="118"/>
      <c r="C65" s="14" t="s">
        <v>9</v>
      </c>
      <c r="D65" s="578">
        <f>SUM(D66:D70)</f>
        <v>320</v>
      </c>
      <c r="E65" s="569">
        <f aca="true" t="shared" si="25" ref="E65:E70">SUM(F65,I65)</f>
        <v>5667</v>
      </c>
      <c r="F65" s="569">
        <f aca="true" t="shared" si="26" ref="F65:F70">SUM(G65:H65)</f>
        <v>5386</v>
      </c>
      <c r="G65" s="157">
        <f>SUM(G66:G70)</f>
        <v>3491</v>
      </c>
      <c r="H65" s="157">
        <f>SUM(H66:H70)</f>
        <v>1895</v>
      </c>
      <c r="I65" s="569">
        <f aca="true" t="shared" si="27" ref="I65:I70">SUM(J65:K65)</f>
        <v>281</v>
      </c>
      <c r="J65" s="157">
        <f>SUM(J66:J70)</f>
        <v>174</v>
      </c>
      <c r="K65" s="157">
        <f>SUM(K66:K70)</f>
        <v>107</v>
      </c>
      <c r="L65" s="157">
        <f>SUM(L66:L70)</f>
        <v>1255593</v>
      </c>
      <c r="M65" s="157">
        <f>SUM(M66:M70)</f>
        <v>4017962</v>
      </c>
      <c r="N65" s="569">
        <f aca="true" t="shared" si="28" ref="N65:N70">SUM(O65:Q65)</f>
        <v>6844406</v>
      </c>
      <c r="O65" s="157">
        <f>SUM(O66:O70)</f>
        <v>6266643</v>
      </c>
      <c r="P65" s="157">
        <f>SUM(P66:P70)</f>
        <v>548131</v>
      </c>
      <c r="Q65" s="157">
        <f>SUM(Q66:Q70)</f>
        <v>29632</v>
      </c>
      <c r="R65" s="157">
        <f>SUM(R66:R70)</f>
        <v>25885</v>
      </c>
      <c r="S65" s="23"/>
    </row>
    <row r="66" spans="1:19" s="16" customFormat="1" ht="15" customHeight="1">
      <c r="A66" s="152"/>
      <c r="B66" s="128"/>
      <c r="C66" s="62" t="s">
        <v>14</v>
      </c>
      <c r="D66" s="577">
        <v>90</v>
      </c>
      <c r="E66" s="159">
        <f t="shared" si="25"/>
        <v>201</v>
      </c>
      <c r="F66" s="159">
        <f t="shared" si="26"/>
        <v>60</v>
      </c>
      <c r="G66" s="161">
        <v>30</v>
      </c>
      <c r="H66" s="161">
        <v>30</v>
      </c>
      <c r="I66" s="159">
        <f t="shared" si="27"/>
        <v>141</v>
      </c>
      <c r="J66" s="161">
        <v>89</v>
      </c>
      <c r="K66" s="161">
        <v>52</v>
      </c>
      <c r="L66" s="161">
        <v>12470</v>
      </c>
      <c r="M66" s="161">
        <v>37141</v>
      </c>
      <c r="N66" s="159">
        <f t="shared" si="28"/>
        <v>81543</v>
      </c>
      <c r="O66" s="161">
        <v>49037</v>
      </c>
      <c r="P66" s="161">
        <v>32420</v>
      </c>
      <c r="Q66" s="161">
        <v>86</v>
      </c>
      <c r="R66" s="161" t="s">
        <v>426</v>
      </c>
      <c r="S66" s="92"/>
    </row>
    <row r="67" spans="1:19" s="16" customFormat="1" ht="15" customHeight="1">
      <c r="A67" s="417" t="s">
        <v>117</v>
      </c>
      <c r="B67" s="412"/>
      <c r="C67" s="62" t="s">
        <v>15</v>
      </c>
      <c r="D67" s="577">
        <v>113</v>
      </c>
      <c r="E67" s="159">
        <f t="shared" si="25"/>
        <v>704</v>
      </c>
      <c r="F67" s="159">
        <f t="shared" si="26"/>
        <v>582</v>
      </c>
      <c r="G67" s="161">
        <v>346</v>
      </c>
      <c r="H67" s="161">
        <v>236</v>
      </c>
      <c r="I67" s="159">
        <f t="shared" si="27"/>
        <v>122</v>
      </c>
      <c r="J67" s="161">
        <v>75</v>
      </c>
      <c r="K67" s="161">
        <v>47</v>
      </c>
      <c r="L67" s="161">
        <v>114966</v>
      </c>
      <c r="M67" s="161">
        <v>260936</v>
      </c>
      <c r="N67" s="159">
        <f t="shared" si="28"/>
        <v>528074</v>
      </c>
      <c r="O67" s="161">
        <v>411609</v>
      </c>
      <c r="P67" s="161">
        <v>114147</v>
      </c>
      <c r="Q67" s="161">
        <v>2318</v>
      </c>
      <c r="R67" s="161" t="s">
        <v>424</v>
      </c>
      <c r="S67" s="92"/>
    </row>
    <row r="68" spans="1:19" s="16" customFormat="1" ht="15" customHeight="1">
      <c r="A68" s="417"/>
      <c r="B68" s="412"/>
      <c r="C68" s="62" t="s">
        <v>16</v>
      </c>
      <c r="D68" s="577">
        <v>49</v>
      </c>
      <c r="E68" s="159">
        <f t="shared" si="25"/>
        <v>672</v>
      </c>
      <c r="F68" s="159">
        <f t="shared" si="26"/>
        <v>659</v>
      </c>
      <c r="G68" s="161">
        <v>459</v>
      </c>
      <c r="H68" s="161">
        <v>200</v>
      </c>
      <c r="I68" s="159">
        <f t="shared" si="27"/>
        <v>13</v>
      </c>
      <c r="J68" s="161">
        <v>8</v>
      </c>
      <c r="K68" s="161">
        <v>5</v>
      </c>
      <c r="L68" s="161">
        <v>141873</v>
      </c>
      <c r="M68" s="161">
        <v>397475</v>
      </c>
      <c r="N68" s="159">
        <f t="shared" si="28"/>
        <v>758432</v>
      </c>
      <c r="O68" s="161">
        <v>691502</v>
      </c>
      <c r="P68" s="161">
        <v>66930</v>
      </c>
      <c r="Q68" s="161" t="s">
        <v>424</v>
      </c>
      <c r="R68" s="161">
        <v>11107</v>
      </c>
      <c r="S68" s="92"/>
    </row>
    <row r="69" spans="1:19" s="16" customFormat="1" ht="15" customHeight="1">
      <c r="A69" s="152"/>
      <c r="B69" s="128"/>
      <c r="C69" s="62" t="s">
        <v>17</v>
      </c>
      <c r="D69" s="577">
        <v>30</v>
      </c>
      <c r="E69" s="159">
        <f t="shared" si="25"/>
        <v>734</v>
      </c>
      <c r="F69" s="159">
        <f t="shared" si="26"/>
        <v>730</v>
      </c>
      <c r="G69" s="161">
        <v>489</v>
      </c>
      <c r="H69" s="161">
        <v>241</v>
      </c>
      <c r="I69" s="159">
        <f t="shared" si="27"/>
        <v>4</v>
      </c>
      <c r="J69" s="161">
        <v>1</v>
      </c>
      <c r="K69" s="161">
        <v>3</v>
      </c>
      <c r="L69" s="161">
        <v>161891</v>
      </c>
      <c r="M69" s="161">
        <v>470031</v>
      </c>
      <c r="N69" s="159">
        <f t="shared" si="28"/>
        <v>888191</v>
      </c>
      <c r="O69" s="161">
        <v>795756</v>
      </c>
      <c r="P69" s="161">
        <v>92435</v>
      </c>
      <c r="Q69" s="161" t="s">
        <v>423</v>
      </c>
      <c r="R69" s="161">
        <v>343</v>
      </c>
      <c r="S69" s="92"/>
    </row>
    <row r="70" spans="1:19" s="16" customFormat="1" ht="15" customHeight="1">
      <c r="A70" s="152"/>
      <c r="B70" s="57"/>
      <c r="C70" s="579" t="s">
        <v>18</v>
      </c>
      <c r="D70" s="161">
        <v>38</v>
      </c>
      <c r="E70" s="159">
        <f t="shared" si="25"/>
        <v>3356</v>
      </c>
      <c r="F70" s="159">
        <f t="shared" si="26"/>
        <v>3355</v>
      </c>
      <c r="G70" s="161">
        <v>2167</v>
      </c>
      <c r="H70" s="161">
        <v>1188</v>
      </c>
      <c r="I70" s="161">
        <f t="shared" si="27"/>
        <v>1</v>
      </c>
      <c r="J70" s="161">
        <v>1</v>
      </c>
      <c r="K70" s="161" t="s">
        <v>425</v>
      </c>
      <c r="L70" s="161">
        <v>824393</v>
      </c>
      <c r="M70" s="161">
        <v>2852379</v>
      </c>
      <c r="N70" s="159">
        <f t="shared" si="28"/>
        <v>4588166</v>
      </c>
      <c r="O70" s="161">
        <v>4318739</v>
      </c>
      <c r="P70" s="161">
        <v>242199</v>
      </c>
      <c r="Q70" s="161">
        <v>27228</v>
      </c>
      <c r="R70" s="161">
        <v>14435</v>
      </c>
      <c r="S70" s="92"/>
    </row>
    <row r="71" spans="1:19" s="16" customFormat="1" ht="15" customHeight="1">
      <c r="A71" s="185"/>
      <c r="B71" s="186"/>
      <c r="C71" s="174"/>
      <c r="D71" s="187"/>
      <c r="E71" s="187"/>
      <c r="F71" s="188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68"/>
      <c r="S71" s="92"/>
    </row>
    <row r="72" spans="1:19" ht="15" customHeight="1">
      <c r="A72" s="76" t="s">
        <v>106</v>
      </c>
      <c r="B72" s="76"/>
      <c r="C72" s="76"/>
      <c r="D72" s="62"/>
      <c r="E72" s="62"/>
      <c r="F72" s="62"/>
      <c r="G72" s="62"/>
      <c r="H72" s="62"/>
      <c r="I72" s="62"/>
      <c r="J72" s="62"/>
      <c r="K72" s="62"/>
      <c r="L72" s="62" t="s">
        <v>201</v>
      </c>
      <c r="M72" s="62"/>
      <c r="N72" s="62"/>
      <c r="O72" s="62"/>
      <c r="P72" s="62"/>
      <c r="Q72" s="62"/>
      <c r="R72" s="33"/>
      <c r="S72" s="33"/>
    </row>
    <row r="73" spans="1:19" ht="14.2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</row>
    <row r="74" spans="1:19" ht="14.2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</row>
    <row r="75" spans="1:19" ht="14.2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</row>
    <row r="76" spans="1:19" ht="14.2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</row>
    <row r="77" spans="1:19" ht="14.2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</row>
    <row r="78" spans="1:19" ht="14.2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</row>
    <row r="79" spans="1:19" ht="14.2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</row>
    <row r="80" spans="1:19" ht="14.2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</row>
    <row r="81" spans="1:19" ht="14.2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</row>
    <row r="82" spans="1:19" ht="14.2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</row>
    <row r="83" spans="1:19" ht="14.2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</row>
    <row r="84" spans="1:19" ht="14.2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</row>
    <row r="85" spans="1:19" ht="14.2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</row>
    <row r="86" spans="1:19" ht="14.2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</row>
    <row r="87" spans="1:19" ht="14.2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</row>
    <row r="88" spans="1:19" ht="14.2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</row>
    <row r="89" spans="1:19" ht="14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</row>
    <row r="90" spans="1:19" ht="14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</row>
    <row r="91" spans="1:19" ht="14.2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</row>
    <row r="92" spans="1:19" ht="14.2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</row>
    <row r="93" spans="1:19" ht="14.2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</row>
    <row r="94" spans="1:19" ht="14.2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</row>
    <row r="95" spans="1:19" ht="14.2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</row>
    <row r="96" spans="1:19" ht="14.2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</row>
    <row r="97" spans="1:19" ht="14.2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</row>
    <row r="98" spans="1:19" ht="14.2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</row>
    <row r="99" spans="1:19" ht="14.2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</row>
    <row r="100" spans="1:19" ht="14.2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</row>
    <row r="101" spans="1:19" ht="14.2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</row>
    <row r="102" spans="1:19" ht="14.2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</row>
    <row r="103" spans="1:19" ht="14.2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</row>
    <row r="104" spans="1:19" ht="14.2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</row>
    <row r="105" spans="1:19" ht="14.2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</row>
    <row r="106" spans="1:19" ht="14.2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</row>
    <row r="107" spans="1:19" ht="14.2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</row>
    <row r="108" spans="1:19" ht="14.2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</row>
    <row r="109" spans="1:19" ht="14.2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</row>
    <row r="110" spans="1:19" ht="14.2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</row>
    <row r="111" spans="1:19" ht="14.2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</row>
    <row r="112" spans="1:19" ht="14.2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</row>
    <row r="113" spans="1:19" ht="14.2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</row>
    <row r="114" spans="1:19" ht="14.2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</row>
    <row r="115" spans="1:19" ht="14.2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</row>
    <row r="116" spans="1:19" ht="14.2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</row>
    <row r="117" spans="1:19" ht="14.2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</row>
    <row r="118" spans="1:19" ht="14.2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</row>
    <row r="119" spans="1:19" ht="14.2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</row>
    <row r="120" spans="1:19" ht="14.2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</row>
    <row r="121" spans="1:19" ht="14.2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</row>
    <row r="122" spans="1:19" ht="14.2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</row>
    <row r="123" spans="1:19" ht="14.2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</row>
    <row r="124" spans="1:19" ht="14.2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</row>
    <row r="125" spans="1:19" ht="14.2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</row>
    <row r="126" spans="1:19" ht="14.2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</row>
    <row r="127" spans="1:19" ht="14.2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</row>
    <row r="128" spans="1:19" ht="14.2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</row>
    <row r="129" spans="1:19" ht="14.2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</row>
    <row r="130" spans="1:19" ht="14.2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</row>
    <row r="131" spans="1:19" ht="14.2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</row>
    <row r="132" spans="1:19" ht="14.2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</row>
    <row r="133" spans="1:19" ht="14.2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</row>
    <row r="134" spans="1:19" ht="14.2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</row>
    <row r="135" spans="1:19" ht="14.2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</row>
    <row r="136" spans="1:19" ht="14.2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</row>
    <row r="137" spans="1:19" ht="14.2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</row>
    <row r="138" spans="1:19" ht="14.2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</row>
    <row r="139" spans="1:19" ht="14.2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</row>
    <row r="140" spans="1:19" ht="14.2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</row>
    <row r="141" spans="1:19" ht="14.2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</row>
    <row r="142" spans="1:19" ht="14.2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</row>
    <row r="143" spans="1:19" ht="14.2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</row>
    <row r="144" spans="1:19" ht="14.2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</row>
    <row r="145" spans="1:19" ht="14.2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</row>
    <row r="146" spans="1:19" ht="14.2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</row>
    <row r="147" spans="1:19" ht="14.2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</row>
    <row r="148" spans="1:19" ht="14.2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</row>
    <row r="149" spans="1:19" ht="14.2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</row>
    <row r="150" spans="1:19" ht="14.2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</row>
    <row r="151" spans="1:19" ht="14.2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</row>
    <row r="152" spans="1:19" ht="14.2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</row>
    <row r="153" spans="1:19" ht="14.2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</row>
    <row r="154" spans="1:19" ht="14.2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</row>
    <row r="155" spans="1:19" ht="14.2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</row>
    <row r="156" spans="1:19" ht="14.2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</row>
    <row r="157" spans="1:19" ht="14.2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</row>
    <row r="158" spans="1:19" ht="14.2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</row>
    <row r="159" spans="1:19" ht="14.2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</row>
    <row r="160" spans="1:19" ht="14.2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</row>
    <row r="161" spans="1:19" ht="14.2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</row>
    <row r="162" spans="1:19" ht="14.2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</row>
    <row r="163" spans="1:19" ht="14.2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</row>
    <row r="164" spans="1:19" ht="14.2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</row>
    <row r="165" spans="1:19" ht="14.2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</row>
    <row r="166" spans="1:19" ht="14.2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</row>
    <row r="167" spans="1:19" ht="14.2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</row>
    <row r="168" spans="1:19" ht="14.2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</row>
    <row r="169" spans="1:19" ht="14.2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</row>
    <row r="170" spans="1:19" ht="14.2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</row>
    <row r="171" spans="1:19" ht="14.2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</row>
    <row r="172" spans="1:19" ht="14.2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</row>
    <row r="173" spans="1:19" ht="14.2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</row>
    <row r="174" spans="1:19" ht="14.2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</row>
    <row r="175" spans="1:19" ht="14.2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</row>
    <row r="176" spans="1:19" ht="14.2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</row>
    <row r="177" spans="1:19" ht="14.2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</row>
    <row r="178" spans="1:19" ht="14.2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</row>
    <row r="179" spans="1:19" ht="14.2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</row>
    <row r="180" spans="1:19" ht="14.2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</row>
    <row r="181" spans="1:19" ht="14.2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</row>
    <row r="182" spans="1:19" ht="14.2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</row>
    <row r="183" spans="1:19" ht="14.2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</row>
    <row r="184" spans="1:19" ht="14.2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</row>
    <row r="185" spans="1:19" ht="14.2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</row>
    <row r="186" spans="1:19" ht="14.2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</row>
    <row r="187" spans="1:19" ht="14.2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</row>
    <row r="188" spans="1:19" ht="14.2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</row>
    <row r="189" spans="1:19" ht="14.2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</row>
    <row r="190" spans="1:19" ht="14.2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</row>
    <row r="191" spans="1:19" ht="14.2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</row>
    <row r="192" spans="1:19" ht="14.2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</row>
    <row r="193" spans="1:19" ht="14.2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</row>
    <row r="194" spans="1:19" ht="14.2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</row>
    <row r="195" spans="1:19" ht="14.2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</row>
    <row r="196" spans="1:19" ht="14.2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</row>
    <row r="197" spans="1:19" ht="14.2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</row>
    <row r="198" spans="1:19" ht="14.2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</row>
    <row r="199" spans="1:19" ht="14.2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</row>
    <row r="200" spans="1:19" ht="14.2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</row>
    <row r="201" spans="1:19" ht="14.25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</row>
    <row r="202" spans="1:19" ht="14.25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</row>
    <row r="203" spans="1:19" ht="14.25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</row>
    <row r="204" spans="1:19" ht="14.25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</row>
    <row r="205" spans="1:19" ht="14.25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</row>
    <row r="206" spans="1:19" ht="14.25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</row>
    <row r="207" spans="1:19" ht="14.25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</row>
    <row r="208" spans="1:19" ht="14.25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</row>
    <row r="209" spans="1:19" ht="14.25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</row>
    <row r="210" spans="1:19" ht="14.25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</row>
    <row r="211" spans="1:19" ht="14.25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</row>
    <row r="212" spans="1:19" ht="14.25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</row>
    <row r="213" spans="1:19" ht="14.25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</row>
    <row r="214" spans="1:19" ht="14.25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</row>
    <row r="215" spans="1:19" ht="14.25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</row>
    <row r="216" spans="1:19" ht="14.25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</row>
    <row r="217" spans="1:19" ht="14.25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</row>
    <row r="218" spans="1:19" ht="14.25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</row>
    <row r="219" spans="1:19" ht="14.25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</row>
    <row r="220" spans="1:19" ht="14.25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</row>
    <row r="221" spans="1:19" ht="14.25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</row>
    <row r="222" spans="1:19" ht="14.25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</row>
    <row r="223" spans="1:19" ht="14.25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</row>
    <row r="224" spans="1:19" ht="14.25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</row>
    <row r="225" spans="1:19" ht="14.2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</row>
    <row r="226" spans="1:19" ht="14.2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</row>
    <row r="227" spans="1:19" ht="14.2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</row>
    <row r="228" spans="1:19" ht="14.2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</row>
    <row r="229" spans="1:19" ht="14.2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</row>
    <row r="230" spans="1:19" ht="14.2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</row>
    <row r="231" spans="1:19" ht="14.2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</row>
    <row r="232" spans="1:19" ht="14.2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</row>
    <row r="233" spans="1:19" ht="14.2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</row>
    <row r="234" spans="1:19" ht="14.2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</row>
    <row r="235" spans="1:19" ht="14.2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</row>
    <row r="236" spans="1:19" ht="14.2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</row>
    <row r="237" spans="1:19" ht="14.2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</row>
    <row r="238" spans="1:19" ht="14.2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</row>
    <row r="239" spans="1:19" ht="14.2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</row>
    <row r="240" spans="1:19" ht="14.2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</row>
    <row r="241" spans="1:19" ht="14.2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</row>
    <row r="242" spans="1:19" ht="14.2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</row>
    <row r="243" spans="1:19" ht="14.2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</row>
    <row r="244" spans="1:19" ht="14.2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</row>
    <row r="245" spans="1:19" ht="14.2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</row>
    <row r="246" spans="1:19" ht="14.2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</row>
    <row r="247" spans="1:19" ht="14.2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</row>
    <row r="248" spans="1:19" ht="14.2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</row>
    <row r="249" spans="1:19" ht="14.2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</row>
    <row r="250" spans="1:19" ht="14.2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</row>
    <row r="251" spans="1:19" ht="14.2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</row>
    <row r="252" spans="1:19" ht="14.2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</row>
    <row r="253" spans="1:19" ht="14.2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</row>
    <row r="254" spans="1:19" ht="14.2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</row>
    <row r="255" spans="1:19" ht="14.2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</row>
    <row r="256" spans="1:19" ht="14.2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</row>
    <row r="257" spans="1:19" ht="14.2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</row>
    <row r="258" spans="1:19" ht="14.2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</row>
    <row r="259" spans="1:19" ht="14.2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</row>
    <row r="260" spans="1:19" ht="14.2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</row>
    <row r="261" spans="1:19" ht="14.2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</row>
    <row r="262" spans="1:19" ht="14.2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</row>
    <row r="263" spans="1:19" ht="14.2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</row>
    <row r="264" spans="1:19" ht="14.2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</row>
    <row r="265" spans="1:19" ht="14.2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</row>
    <row r="266" spans="1:19" ht="14.2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</row>
  </sheetData>
  <sheetProtection/>
  <mergeCells count="35">
    <mergeCell ref="A46:B47"/>
    <mergeCell ref="A53:B54"/>
    <mergeCell ref="A60:B61"/>
    <mergeCell ref="A67:B68"/>
    <mergeCell ref="A3:R3"/>
    <mergeCell ref="A11:B12"/>
    <mergeCell ref="A18:B19"/>
    <mergeCell ref="A25:B26"/>
    <mergeCell ref="A32:B33"/>
    <mergeCell ref="A6:B8"/>
    <mergeCell ref="E6:K6"/>
    <mergeCell ref="L6:L8"/>
    <mergeCell ref="M6:M8"/>
    <mergeCell ref="N6:Q6"/>
    <mergeCell ref="E7:E8"/>
    <mergeCell ref="F7:H7"/>
    <mergeCell ref="I7:K7"/>
    <mergeCell ref="N7:N8"/>
    <mergeCell ref="O7:O8"/>
    <mergeCell ref="P7:P8"/>
    <mergeCell ref="Q7:Q8"/>
    <mergeCell ref="A9:B9"/>
    <mergeCell ref="A10:B10"/>
    <mergeCell ref="A13:B13"/>
    <mergeCell ref="A14:B14"/>
    <mergeCell ref="A15:B15"/>
    <mergeCell ref="A16:B16"/>
    <mergeCell ref="A17:B17"/>
    <mergeCell ref="A20:B20"/>
    <mergeCell ref="A52:B52"/>
    <mergeCell ref="A39:B40"/>
    <mergeCell ref="R6:R8"/>
    <mergeCell ref="C6:C8"/>
    <mergeCell ref="A23:B23"/>
    <mergeCell ref="A29:B29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2014-04-10T07:03:27Z</cp:lastPrinted>
  <dcterms:created xsi:type="dcterms:W3CDTF">1997-12-02T04:49:28Z</dcterms:created>
  <dcterms:modified xsi:type="dcterms:W3CDTF">2014-04-10T07:04:16Z</dcterms:modified>
  <cp:category/>
  <cp:version/>
  <cp:contentType/>
  <cp:contentStatus/>
</cp:coreProperties>
</file>