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2"/>
  </bookViews>
  <sheets>
    <sheet name="076" sheetId="1" r:id="rId1"/>
    <sheet name="078" sheetId="2" r:id="rId2"/>
    <sheet name="080" sheetId="3" r:id="rId3"/>
  </sheets>
  <definedNames>
    <definedName name="_xlnm.Print_Area" localSheetId="0">'076'!$A$1:$Q$71</definedName>
    <definedName name="_xlnm.Print_Area" localSheetId="1">'078'!$A$1:$BJ$68</definedName>
    <definedName name="_xlnm.Print_Area" localSheetId="2">'080'!$A$1:$J$62</definedName>
  </definedNames>
  <calcPr fullCalcOnLoad="1"/>
</workbook>
</file>

<file path=xl/sharedStrings.xml><?xml version="1.0" encoding="utf-8"?>
<sst xmlns="http://schemas.openxmlformats.org/spreadsheetml/2006/main" count="1565" uniqueCount="159">
  <si>
    <t>総　　　数</t>
  </si>
  <si>
    <t>国　　　　　　　　　　　有</t>
  </si>
  <si>
    <t>林　野　庁</t>
  </si>
  <si>
    <t>私　　　有</t>
  </si>
  <si>
    <t>小　　　計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</si>
  <si>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</si>
  <si>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</si>
  <si>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</si>
  <si>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</si>
  <si>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</si>
  <si>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</si>
  <si>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</si>
  <si>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</si>
  <si>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</si>
  <si>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</si>
  <si>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</si>
  <si>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</si>
  <si>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</si>
  <si>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</si>
  <si>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</si>
  <si>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</si>
  <si>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</si>
  <si>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</si>
  <si>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</si>
  <si>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</si>
  <si>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</si>
  <si>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</si>
  <si>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</si>
  <si>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</si>
  <si>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</si>
  <si>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</si>
  <si>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</si>
  <si>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</si>
  <si>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</si>
  <si>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</si>
  <si>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</si>
  <si>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</si>
  <si>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</si>
  <si>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</si>
  <si>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</si>
  <si>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</si>
  <si>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</si>
  <si>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</si>
  <si>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</si>
  <si>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</si>
  <si>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</si>
  <si>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</si>
  <si>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</si>
  <si>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</si>
  <si>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</si>
  <si>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</si>
  <si>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</si>
  <si>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</si>
  <si>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</si>
  <si>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</si>
  <si>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</si>
  <si>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</si>
  <si>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市 町 村 別</t>
  </si>
  <si>
    <t>民　　　　　　　　　　　　　　　　　　　　　　　　　　　有</t>
  </si>
  <si>
    <t>公　　　　　　　　　　　　　　　　　　　　有</t>
  </si>
  <si>
    <t>国有</t>
  </si>
  <si>
    <t>公私有</t>
  </si>
  <si>
    <t>（単位　面積ヘクタール）</t>
  </si>
  <si>
    <t>加賀市</t>
  </si>
  <si>
    <t>羽咋市</t>
  </si>
  <si>
    <t>金沢市</t>
  </si>
  <si>
    <t>七尾市</t>
  </si>
  <si>
    <t>造林用種子（kg）</t>
  </si>
  <si>
    <t>(kg)</t>
  </si>
  <si>
    <t>（生）（㎏）</t>
  </si>
  <si>
    <t>（乾）(kg)</t>
  </si>
  <si>
    <t>木炭</t>
  </si>
  <si>
    <t>くり</t>
  </si>
  <si>
    <t>くるみ　　　</t>
  </si>
  <si>
    <t>まつたけ　</t>
  </si>
  <si>
    <t>金沢市</t>
  </si>
  <si>
    <t>七尾市</t>
  </si>
  <si>
    <t>加賀市</t>
  </si>
  <si>
    <t>羽咋市</t>
  </si>
  <si>
    <t>しいたけ</t>
  </si>
  <si>
    <t>わさび</t>
  </si>
  <si>
    <t>なめこ</t>
  </si>
  <si>
    <t>ひらたけ</t>
  </si>
  <si>
    <t>えのきたけ</t>
  </si>
  <si>
    <t xml:space="preserve">桐材         </t>
  </si>
  <si>
    <t xml:space="preserve">しいたけ </t>
  </si>
  <si>
    <t>（t）</t>
  </si>
  <si>
    <t>（束）</t>
  </si>
  <si>
    <t>ひのき　　　</t>
  </si>
  <si>
    <t>ま　つ　　　</t>
  </si>
  <si>
    <t>す　ぎ　　　</t>
  </si>
  <si>
    <t>（㎏）</t>
  </si>
  <si>
    <t>（単位 ヘクタール）</t>
  </si>
  <si>
    <t>森林開発　　　　　公　　団</t>
  </si>
  <si>
    <t>市郡別及び
保有形態別</t>
  </si>
  <si>
    <t>年次及び市郡別</t>
  </si>
  <si>
    <r>
      <t>干害防備保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</si>
  <si>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竹類　　　</t>
  </si>
  <si>
    <t>林業（開発）公社</t>
  </si>
  <si>
    <t>都道府県</t>
  </si>
  <si>
    <t>合計</t>
  </si>
  <si>
    <t>林野庁以外の官庁</t>
  </si>
  <si>
    <t>部分林</t>
  </si>
  <si>
    <t>小計</t>
  </si>
  <si>
    <t>合計</t>
  </si>
  <si>
    <t>資料　北陸農政局統計情報部　「林業地域調査石川県報告書」による。</t>
  </si>
  <si>
    <t>注　保健保安林欄の（　）書は外数で、保健保安林以外の保安林と兼種である。保健保安林欄以外の（）書きは内数である。</t>
  </si>
  <si>
    <t>資料　石川県造林課による</t>
  </si>
  <si>
    <t>しいたけ</t>
  </si>
  <si>
    <t>(榾)(千本)</t>
  </si>
  <si>
    <t>(㎥)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</si>
  <si>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</si>
  <si>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</si>
  <si>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t>部分林・官行造林地以外</t>
  </si>
  <si>
    <t>官行造林地</t>
  </si>
  <si>
    <t>水源かん養林</t>
  </si>
  <si>
    <t>土砂流出防備林</t>
  </si>
  <si>
    <t>土砂崩壊防備林</t>
  </si>
  <si>
    <t>飛砂防備林</t>
  </si>
  <si>
    <t>水害防備林</t>
  </si>
  <si>
    <r>
      <t>潮害防備</t>
    </r>
    <r>
      <rPr>
        <sz val="12"/>
        <rFont val="ＭＳ 明朝"/>
        <family val="1"/>
      </rPr>
      <t>林</t>
    </r>
  </si>
  <si>
    <t>なだれ防止林</t>
  </si>
  <si>
    <r>
      <t>落石防止</t>
    </r>
    <r>
      <rPr>
        <sz val="12"/>
        <rFont val="ＭＳ 明朝"/>
        <family val="1"/>
      </rPr>
      <t>林</t>
    </r>
  </si>
  <si>
    <r>
      <t>航行目標</t>
    </r>
    <r>
      <rPr>
        <sz val="12"/>
        <rFont val="ＭＳ 明朝"/>
        <family val="1"/>
      </rPr>
      <t>林</t>
    </r>
  </si>
  <si>
    <t>41　市郡別、品目別公私有林野副産物数量（昭和51～55年）</t>
  </si>
  <si>
    <t>昭和51年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</si>
  <si>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</si>
  <si>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</si>
  <si>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　市郡別、品目別公私有林野副産物数量（昭和51～55年）(つづき)</t>
  </si>
  <si>
    <t>保健保安林</t>
  </si>
  <si>
    <t>資料　石川県林業経営課</t>
  </si>
  <si>
    <t>-</t>
  </si>
  <si>
    <t>-</t>
  </si>
  <si>
    <t>-</t>
  </si>
  <si>
    <t>76　林　業</t>
  </si>
  <si>
    <t>78  林　業</t>
  </si>
  <si>
    <t>林　業 79</t>
  </si>
  <si>
    <t>80　林　業</t>
  </si>
  <si>
    <t>林　業 81</t>
  </si>
  <si>
    <t>林　業　77</t>
  </si>
  <si>
    <t>39　市　町　村　別　、　所　有　形　態　別　林　野　面　積（昭和55.8.1現在）</t>
  </si>
  <si>
    <t>６　　林　　　　　　　　　　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</si>
  <si>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</si>
  <si>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</si>
  <si>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</si>
  <si>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</si>
  <si>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</si>
  <si>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</si>
  <si>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</si>
  <si>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</si>
  <si>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</si>
  <si>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40　　市　　　郡　　　別　　、　　保　　　有　　　形　　　態　　　別　　　保　　　安　　　林　　　面　　　積　（昭和56.3.31現在）</t>
  </si>
  <si>
    <t>箇　　所</t>
  </si>
  <si>
    <t>面　　　積</t>
  </si>
  <si>
    <t>箇　所</t>
  </si>
  <si>
    <t>防　　風　　林</t>
  </si>
  <si>
    <t>魚　つ　き　林</t>
  </si>
  <si>
    <t>風　　致　　林</t>
  </si>
  <si>
    <t>総　　　　　　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</si>
</sst>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#,##0.00_ ;[Red]\-#,##0.00\ "/>
    <numFmt numFmtId="182" formatCode="0_);[Red]\(0\)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14" xfId="0" applyNumberFormat="1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176" fontId="4" fillId="0" borderId="15" xfId="0" applyNumberFormat="1" applyFont="1" applyFill="1" applyBorder="1" applyAlignment="1" applyProtection="1" quotePrefix="1">
      <alignment horizontal="distributed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179" fontId="1" fillId="0" borderId="21" xfId="0" applyNumberFormat="1" applyFont="1" applyFill="1" applyBorder="1" applyAlignment="1" applyProtection="1">
      <alignment horizontal="right" vertical="center"/>
      <protection/>
    </xf>
    <xf numFmtId="38" fontId="1" fillId="0" borderId="21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40" fontId="1" fillId="0" borderId="0" xfId="49" applyNumberFormat="1" applyFont="1" applyFill="1" applyBorder="1" applyAlignment="1" applyProtection="1">
      <alignment horizontal="right" vertical="center"/>
      <protection/>
    </xf>
    <xf numFmtId="40" fontId="1" fillId="0" borderId="21" xfId="49" applyNumberFormat="1" applyFont="1" applyFill="1" applyBorder="1" applyAlignment="1" applyProtection="1">
      <alignment horizontal="right" vertical="center"/>
      <protection/>
    </xf>
    <xf numFmtId="40" fontId="4" fillId="0" borderId="0" xfId="49" applyNumberFormat="1" applyFont="1" applyFill="1" applyBorder="1" applyAlignment="1" applyProtection="1" quotePrefix="1">
      <alignment horizontal="right" vertical="center"/>
      <protection/>
    </xf>
    <xf numFmtId="40" fontId="4" fillId="0" borderId="0" xfId="0" applyNumberFormat="1" applyFont="1" applyFill="1" applyBorder="1" applyAlignment="1" applyProtection="1" quotePrefix="1">
      <alignment horizontal="right" vertical="center"/>
      <protection/>
    </xf>
    <xf numFmtId="38" fontId="4" fillId="0" borderId="0" xfId="49" applyNumberFormat="1" applyFont="1" applyFill="1" applyBorder="1" applyAlignment="1" applyProtection="1">
      <alignment horizontal="right" vertical="center" wrapText="1"/>
      <protection/>
    </xf>
    <xf numFmtId="182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top"/>
    </xf>
    <xf numFmtId="0" fontId="15" fillId="0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15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38" fontId="4" fillId="0" borderId="21" xfId="49" applyFont="1" applyFill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21" xfId="49" applyNumberFormat="1" applyFont="1" applyFill="1" applyBorder="1" applyAlignment="1">
      <alignment horizontal="right"/>
    </xf>
    <xf numFmtId="180" fontId="4" fillId="0" borderId="0" xfId="49" applyNumberFormat="1" applyFont="1" applyFill="1" applyBorder="1" applyAlignment="1">
      <alignment horizontal="right"/>
    </xf>
    <xf numFmtId="38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180" fontId="4" fillId="0" borderId="0" xfId="49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>
      <alignment horizontal="distributed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23" xfId="0" applyFont="1" applyFill="1" applyBorder="1" applyAlignment="1">
      <alignment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distributed" vertical="center"/>
      <protection/>
    </xf>
    <xf numFmtId="0" fontId="15" fillId="0" borderId="22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37" fontId="37" fillId="0" borderId="24" xfId="0" applyNumberFormat="1" applyFont="1" applyFill="1" applyBorder="1" applyAlignment="1" applyProtection="1">
      <alignment horizontal="right" vertical="center"/>
      <protection/>
    </xf>
    <xf numFmtId="37" fontId="37" fillId="0" borderId="13" xfId="0" applyNumberFormat="1" applyFont="1" applyFill="1" applyBorder="1" applyAlignment="1" applyProtection="1">
      <alignment horizontal="right" vertical="center"/>
      <protection/>
    </xf>
    <xf numFmtId="37" fontId="4" fillId="0" borderId="41" xfId="0" applyNumberFormat="1" applyFont="1" applyFill="1" applyBorder="1" applyAlignment="1" applyProtection="1">
      <alignment horizontal="right" vertical="center"/>
      <protection/>
    </xf>
    <xf numFmtId="0" fontId="37" fillId="0" borderId="41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right" vertical="center"/>
      <protection/>
    </xf>
    <xf numFmtId="37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179" fontId="36" fillId="0" borderId="48" xfId="0" applyNumberFormat="1" applyFont="1" applyFill="1" applyBorder="1" applyAlignment="1" applyProtection="1">
      <alignment horizontal="right" vertical="center"/>
      <protection/>
    </xf>
    <xf numFmtId="179" fontId="36" fillId="0" borderId="46" xfId="0" applyNumberFormat="1" applyFont="1" applyFill="1" applyBorder="1" applyAlignment="1" applyProtection="1">
      <alignment horizontal="right" vertical="center"/>
      <protection/>
    </xf>
    <xf numFmtId="178" fontId="36" fillId="0" borderId="0" xfId="0" applyNumberFormat="1" applyFont="1" applyFill="1" applyBorder="1" applyAlignment="1" applyProtection="1">
      <alignment horizontal="right" vertical="center"/>
      <protection/>
    </xf>
    <xf numFmtId="179" fontId="36" fillId="0" borderId="0" xfId="0" applyNumberFormat="1" applyFont="1" applyFill="1" applyBorder="1" applyAlignment="1" applyProtection="1">
      <alignment horizontal="right" vertical="center"/>
      <protection/>
    </xf>
    <xf numFmtId="176" fontId="36" fillId="0" borderId="0" xfId="0" applyNumberFormat="1" applyFont="1" applyFill="1" applyBorder="1" applyAlignment="1" applyProtection="1">
      <alignment horizontal="right" vertical="center"/>
      <protection/>
    </xf>
    <xf numFmtId="38" fontId="36" fillId="0" borderId="20" xfId="49" applyFont="1" applyFill="1" applyBorder="1" applyAlignment="1" applyProtection="1">
      <alignment horizontal="right" vertical="center"/>
      <protection/>
    </xf>
    <xf numFmtId="38" fontId="36" fillId="0" borderId="0" xfId="49" applyFont="1" applyFill="1" applyBorder="1" applyAlignment="1" applyProtection="1">
      <alignment horizontal="right" vertical="center"/>
      <protection/>
    </xf>
    <xf numFmtId="40" fontId="36" fillId="0" borderId="0" xfId="49" applyNumberFormat="1" applyFont="1" applyFill="1" applyBorder="1" applyAlignment="1" applyProtection="1">
      <alignment horizontal="right" vertical="center"/>
      <protection/>
    </xf>
    <xf numFmtId="40" fontId="37" fillId="0" borderId="0" xfId="49" applyNumberFormat="1" applyFont="1" applyFill="1" applyBorder="1" applyAlignment="1" applyProtection="1" quotePrefix="1">
      <alignment horizontal="right" vertical="center"/>
      <protection/>
    </xf>
    <xf numFmtId="176" fontId="37" fillId="0" borderId="0" xfId="0" applyNumberFormat="1" applyFont="1" applyFill="1" applyBorder="1" applyAlignment="1" applyProtection="1" quotePrefix="1">
      <alignment horizontal="right" vertical="center"/>
      <protection/>
    </xf>
    <xf numFmtId="179" fontId="1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8" fontId="15" fillId="0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/>
    </xf>
    <xf numFmtId="38" fontId="15" fillId="0" borderId="0" xfId="49" applyNumberFormat="1" applyFont="1" applyFill="1" applyBorder="1" applyAlignment="1" applyProtection="1">
      <alignment horizontal="right" vertical="center" wrapText="1"/>
      <protection/>
    </xf>
    <xf numFmtId="38" fontId="15" fillId="0" borderId="0" xfId="49" applyFont="1" applyFill="1" applyBorder="1" applyAlignment="1" applyProtection="1">
      <alignment horizontal="right" vertical="center" wrapText="1"/>
      <protection/>
    </xf>
    <xf numFmtId="38" fontId="15" fillId="0" borderId="0" xfId="49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2.625" style="4" customWidth="1"/>
    <col min="2" max="2" width="11.25390625" style="4" customWidth="1"/>
    <col min="3" max="17" width="14.125" style="4" customWidth="1"/>
    <col min="18" max="16384" width="10.625" style="4" customWidth="1"/>
  </cols>
  <sheetData>
    <row r="1" spans="1:17" s="2" customFormat="1" ht="15" customHeight="1">
      <c r="A1" s="71" t="s">
        <v>134</v>
      </c>
      <c r="C1" s="16"/>
      <c r="Q1" s="3" t="s">
        <v>139</v>
      </c>
    </row>
    <row r="2" spans="1:17" s="2" customFormat="1" ht="15" customHeight="1">
      <c r="A2" s="71"/>
      <c r="C2" s="16"/>
      <c r="Q2" s="3"/>
    </row>
    <row r="3" spans="1:17" ht="21" customHeight="1">
      <c r="A3" s="161" t="s">
        <v>141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21" customHeight="1">
      <c r="A4" s="7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8" customHeight="1">
      <c r="A5" s="163" t="s">
        <v>140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2:17" ht="1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92</v>
      </c>
    </row>
    <row r="7" spans="1:17" ht="15" customHeight="1">
      <c r="A7" s="109" t="s">
        <v>57</v>
      </c>
      <c r="B7" s="110"/>
      <c r="C7" s="117" t="s">
        <v>0</v>
      </c>
      <c r="D7" s="138" t="s">
        <v>1</v>
      </c>
      <c r="E7" s="139"/>
      <c r="F7" s="139"/>
      <c r="G7" s="139"/>
      <c r="H7" s="139"/>
      <c r="I7" s="140"/>
      <c r="J7" s="138" t="s">
        <v>58</v>
      </c>
      <c r="K7" s="139"/>
      <c r="L7" s="139"/>
      <c r="M7" s="139"/>
      <c r="N7" s="139"/>
      <c r="O7" s="139"/>
      <c r="P7" s="139"/>
      <c r="Q7" s="139"/>
    </row>
    <row r="8" spans="1:17" ht="15" customHeight="1">
      <c r="A8" s="111"/>
      <c r="B8" s="112"/>
      <c r="C8" s="118"/>
      <c r="D8" s="103" t="s">
        <v>104</v>
      </c>
      <c r="E8" s="120" t="s">
        <v>2</v>
      </c>
      <c r="F8" s="121"/>
      <c r="G8" s="121"/>
      <c r="H8" s="122"/>
      <c r="I8" s="100" t="s">
        <v>101</v>
      </c>
      <c r="J8" s="103" t="s">
        <v>100</v>
      </c>
      <c r="K8" s="106" t="s">
        <v>93</v>
      </c>
      <c r="L8" s="133" t="s">
        <v>59</v>
      </c>
      <c r="M8" s="134"/>
      <c r="N8" s="134"/>
      <c r="O8" s="134"/>
      <c r="P8" s="135"/>
      <c r="Q8" s="98" t="s">
        <v>3</v>
      </c>
    </row>
    <row r="9" spans="1:17" ht="15" customHeight="1">
      <c r="A9" s="113"/>
      <c r="B9" s="114"/>
      <c r="C9" s="118"/>
      <c r="D9" s="104"/>
      <c r="E9" s="103" t="s">
        <v>103</v>
      </c>
      <c r="F9" s="123" t="s">
        <v>113</v>
      </c>
      <c r="G9" s="125" t="s">
        <v>102</v>
      </c>
      <c r="H9" s="127" t="s">
        <v>114</v>
      </c>
      <c r="I9" s="101"/>
      <c r="J9" s="104"/>
      <c r="K9" s="107"/>
      <c r="L9" s="98" t="s">
        <v>4</v>
      </c>
      <c r="M9" s="127" t="s">
        <v>99</v>
      </c>
      <c r="N9" s="125" t="s">
        <v>98</v>
      </c>
      <c r="O9" s="127" t="s">
        <v>5</v>
      </c>
      <c r="P9" s="96" t="s">
        <v>6</v>
      </c>
      <c r="Q9" s="136"/>
    </row>
    <row r="10" spans="1:17" ht="15" customHeight="1">
      <c r="A10" s="115"/>
      <c r="B10" s="116"/>
      <c r="C10" s="119"/>
      <c r="D10" s="105"/>
      <c r="E10" s="143"/>
      <c r="F10" s="124"/>
      <c r="G10" s="126"/>
      <c r="H10" s="128"/>
      <c r="I10" s="102"/>
      <c r="J10" s="105"/>
      <c r="K10" s="108"/>
      <c r="L10" s="99"/>
      <c r="M10" s="128"/>
      <c r="N10" s="172"/>
      <c r="O10" s="128"/>
      <c r="P10" s="97"/>
      <c r="Q10" s="137"/>
    </row>
    <row r="11" spans="1:17" ht="15" customHeight="1">
      <c r="A11" s="131" t="s">
        <v>7</v>
      </c>
      <c r="B11" s="132"/>
      <c r="C11" s="165">
        <f>SUM(C12:C19,C22,C25:C28,C31:C38,C41:C45,C48:C51,C54:C59,C62:C65,C68)</f>
        <v>282024</v>
      </c>
      <c r="D11" s="166">
        <f>SUM(D12:D19,D22,D25:D28,D31:D38,D41:D45,D48:D51,D54:D59,D62:D65,D68)</f>
        <v>27860</v>
      </c>
      <c r="E11" s="166">
        <f>SUM(E12:E19,E22,E25:E28,E31:E38,E41:E45,E48:E51,E54:E59,E62:E65,E68)</f>
        <v>27670</v>
      </c>
      <c r="F11" s="166">
        <f aca="true" t="shared" si="0" ref="F11:Q11">SUM(F12:F19,F22,F25:F28,F31:F38,F41:F45,F48:F51,F54:F59,F62:F65,F68)</f>
        <v>26680</v>
      </c>
      <c r="G11" s="166">
        <f t="shared" si="0"/>
        <v>31</v>
      </c>
      <c r="H11" s="166">
        <f t="shared" si="0"/>
        <v>959</v>
      </c>
      <c r="I11" s="166">
        <f t="shared" si="0"/>
        <v>190</v>
      </c>
      <c r="J11" s="166">
        <f t="shared" si="0"/>
        <v>254164</v>
      </c>
      <c r="K11" s="166">
        <f t="shared" si="0"/>
        <v>4950</v>
      </c>
      <c r="L11" s="166">
        <f t="shared" si="0"/>
        <v>24423</v>
      </c>
      <c r="M11" s="166">
        <f t="shared" si="0"/>
        <v>10026</v>
      </c>
      <c r="N11" s="166">
        <f t="shared" si="0"/>
        <v>8992</v>
      </c>
      <c r="O11" s="166">
        <f t="shared" si="0"/>
        <v>5180</v>
      </c>
      <c r="P11" s="166">
        <f t="shared" si="0"/>
        <v>225</v>
      </c>
      <c r="Q11" s="166">
        <f t="shared" si="0"/>
        <v>224791</v>
      </c>
    </row>
    <row r="12" spans="1:17" ht="15" customHeight="1">
      <c r="A12" s="129" t="s">
        <v>8</v>
      </c>
      <c r="B12" s="130"/>
      <c r="C12" s="167">
        <f>SUM(D12,J12)</f>
        <v>28162</v>
      </c>
      <c r="D12" s="8">
        <f>SUM(E12,I12)</f>
        <v>6165</v>
      </c>
      <c r="E12" s="8">
        <f>SUM(F12:H12)</f>
        <v>6126</v>
      </c>
      <c r="F12" s="8">
        <v>6126</v>
      </c>
      <c r="G12" s="8" t="s">
        <v>132</v>
      </c>
      <c r="H12" s="8" t="s">
        <v>132</v>
      </c>
      <c r="I12" s="8">
        <v>39</v>
      </c>
      <c r="J12" s="8">
        <f>SUM(K12:L12,Q12)</f>
        <v>21997</v>
      </c>
      <c r="K12" s="8">
        <v>81</v>
      </c>
      <c r="L12" s="8">
        <f>SUM(M12:P12)</f>
        <v>2672</v>
      </c>
      <c r="M12" s="8">
        <v>1151</v>
      </c>
      <c r="N12" s="8" t="s">
        <v>132</v>
      </c>
      <c r="O12" s="8">
        <v>1521</v>
      </c>
      <c r="P12" s="8" t="s">
        <v>132</v>
      </c>
      <c r="Q12" s="8">
        <v>19244</v>
      </c>
    </row>
    <row r="13" spans="1:17" ht="15" customHeight="1">
      <c r="A13" s="129" t="s">
        <v>9</v>
      </c>
      <c r="B13" s="130"/>
      <c r="C13" s="167">
        <f aca="true" t="shared" si="1" ref="C13:C19">SUM(D13,J13)</f>
        <v>8381</v>
      </c>
      <c r="D13" s="8">
        <f>SUM(E13,I13)</f>
        <v>31</v>
      </c>
      <c r="E13" s="8" t="s">
        <v>132</v>
      </c>
      <c r="F13" s="8" t="s">
        <v>132</v>
      </c>
      <c r="G13" s="8" t="s">
        <v>132</v>
      </c>
      <c r="H13" s="8" t="s">
        <v>132</v>
      </c>
      <c r="I13" s="8">
        <v>31</v>
      </c>
      <c r="J13" s="8">
        <f aca="true" t="shared" si="2" ref="J13:J19">SUM(K13:L13,Q13)</f>
        <v>8350</v>
      </c>
      <c r="K13" s="8">
        <v>6</v>
      </c>
      <c r="L13" s="8">
        <f aca="true" t="shared" si="3" ref="L13:L18">SUM(M13:P13)</f>
        <v>370</v>
      </c>
      <c r="M13" s="8">
        <v>25</v>
      </c>
      <c r="N13" s="8">
        <v>297</v>
      </c>
      <c r="O13" s="8">
        <v>48</v>
      </c>
      <c r="P13" s="8" t="s">
        <v>132</v>
      </c>
      <c r="Q13" s="8">
        <v>7974</v>
      </c>
    </row>
    <row r="14" spans="1:17" ht="15" customHeight="1">
      <c r="A14" s="129" t="s">
        <v>10</v>
      </c>
      <c r="B14" s="130"/>
      <c r="C14" s="167">
        <f t="shared" si="1"/>
        <v>26369</v>
      </c>
      <c r="D14" s="8">
        <f>SUM(E14,I14)</f>
        <v>4493</v>
      </c>
      <c r="E14" s="8">
        <f>SUM(F14:H14)</f>
        <v>4459</v>
      </c>
      <c r="F14" s="8">
        <v>4459</v>
      </c>
      <c r="G14" s="8" t="s">
        <v>132</v>
      </c>
      <c r="H14" s="8" t="s">
        <v>132</v>
      </c>
      <c r="I14" s="8">
        <v>34</v>
      </c>
      <c r="J14" s="8">
        <f t="shared" si="2"/>
        <v>21876</v>
      </c>
      <c r="K14" s="8">
        <v>458</v>
      </c>
      <c r="L14" s="8">
        <f t="shared" si="3"/>
        <v>761</v>
      </c>
      <c r="M14" s="8">
        <v>318</v>
      </c>
      <c r="N14" s="8">
        <v>297</v>
      </c>
      <c r="O14" s="8">
        <v>146</v>
      </c>
      <c r="P14" s="8" t="s">
        <v>142</v>
      </c>
      <c r="Q14" s="8">
        <v>20657</v>
      </c>
    </row>
    <row r="15" spans="1:17" ht="15" customHeight="1">
      <c r="A15" s="129" t="s">
        <v>11</v>
      </c>
      <c r="B15" s="130"/>
      <c r="C15" s="167">
        <f t="shared" si="1"/>
        <v>21005</v>
      </c>
      <c r="D15" s="8">
        <f>SUM(E15,I15)</f>
        <v>115</v>
      </c>
      <c r="E15" s="8">
        <f>SUM(F15:H15)</f>
        <v>105</v>
      </c>
      <c r="F15" s="8" t="s">
        <v>132</v>
      </c>
      <c r="G15" s="8" t="s">
        <v>132</v>
      </c>
      <c r="H15" s="8">
        <v>105</v>
      </c>
      <c r="I15" s="8">
        <v>10</v>
      </c>
      <c r="J15" s="8">
        <f t="shared" si="2"/>
        <v>20890</v>
      </c>
      <c r="K15" s="8">
        <v>782</v>
      </c>
      <c r="L15" s="8">
        <f t="shared" si="3"/>
        <v>2225</v>
      </c>
      <c r="M15" s="8">
        <v>790</v>
      </c>
      <c r="N15" s="8">
        <v>1229</v>
      </c>
      <c r="O15" s="8">
        <v>206</v>
      </c>
      <c r="P15" s="8" t="s">
        <v>132</v>
      </c>
      <c r="Q15" s="8">
        <v>17883</v>
      </c>
    </row>
    <row r="16" spans="1:17" ht="15" customHeight="1">
      <c r="A16" s="129" t="s">
        <v>12</v>
      </c>
      <c r="B16" s="130"/>
      <c r="C16" s="167">
        <f t="shared" si="1"/>
        <v>18528</v>
      </c>
      <c r="D16" s="8" t="s">
        <v>132</v>
      </c>
      <c r="E16" s="8" t="s">
        <v>132</v>
      </c>
      <c r="F16" s="8" t="s">
        <v>132</v>
      </c>
      <c r="G16" s="8" t="s">
        <v>132</v>
      </c>
      <c r="H16" s="8" t="s">
        <v>132</v>
      </c>
      <c r="I16" s="8" t="s">
        <v>132</v>
      </c>
      <c r="J16" s="8">
        <f t="shared" si="2"/>
        <v>18528</v>
      </c>
      <c r="K16" s="8">
        <v>24</v>
      </c>
      <c r="L16" s="8">
        <f t="shared" si="3"/>
        <v>1885</v>
      </c>
      <c r="M16" s="8">
        <v>724</v>
      </c>
      <c r="N16" s="8">
        <v>992</v>
      </c>
      <c r="O16" s="8">
        <v>169</v>
      </c>
      <c r="P16" s="8" t="s">
        <v>132</v>
      </c>
      <c r="Q16" s="8">
        <v>16619</v>
      </c>
    </row>
    <row r="17" spans="1:17" ht="15" customHeight="1">
      <c r="A17" s="129" t="s">
        <v>13</v>
      </c>
      <c r="B17" s="130"/>
      <c r="C17" s="167">
        <f t="shared" si="1"/>
        <v>6904</v>
      </c>
      <c r="D17" s="8">
        <f>SUM(E17,I17)</f>
        <v>579</v>
      </c>
      <c r="E17" s="8">
        <f>SUM(F17:H17)</f>
        <v>565</v>
      </c>
      <c r="F17" s="8">
        <v>534</v>
      </c>
      <c r="G17" s="8">
        <v>31</v>
      </c>
      <c r="H17" s="8" t="s">
        <v>132</v>
      </c>
      <c r="I17" s="8">
        <v>14</v>
      </c>
      <c r="J17" s="8">
        <f t="shared" si="2"/>
        <v>6325</v>
      </c>
      <c r="K17" s="8" t="s">
        <v>131</v>
      </c>
      <c r="L17" s="8">
        <f t="shared" si="3"/>
        <v>686</v>
      </c>
      <c r="M17" s="8">
        <v>277</v>
      </c>
      <c r="N17" s="8">
        <v>317</v>
      </c>
      <c r="O17" s="8">
        <v>91</v>
      </c>
      <c r="P17" s="8">
        <v>1</v>
      </c>
      <c r="Q17" s="8">
        <v>5639</v>
      </c>
    </row>
    <row r="18" spans="1:17" ht="15" customHeight="1">
      <c r="A18" s="129" t="s">
        <v>14</v>
      </c>
      <c r="B18" s="130"/>
      <c r="C18" s="167">
        <f t="shared" si="1"/>
        <v>2905</v>
      </c>
      <c r="D18" s="8" t="s">
        <v>132</v>
      </c>
      <c r="E18" s="8" t="s">
        <v>143</v>
      </c>
      <c r="F18" s="8" t="s">
        <v>143</v>
      </c>
      <c r="G18" s="8" t="s">
        <v>132</v>
      </c>
      <c r="H18" s="8" t="s">
        <v>144</v>
      </c>
      <c r="I18" s="8" t="s">
        <v>132</v>
      </c>
      <c r="J18" s="8">
        <f t="shared" si="2"/>
        <v>2905</v>
      </c>
      <c r="K18" s="8" t="s">
        <v>131</v>
      </c>
      <c r="L18" s="8">
        <f t="shared" si="3"/>
        <v>205</v>
      </c>
      <c r="M18" s="8">
        <v>20</v>
      </c>
      <c r="N18" s="8">
        <v>73</v>
      </c>
      <c r="O18" s="8">
        <v>96</v>
      </c>
      <c r="P18" s="8">
        <v>16</v>
      </c>
      <c r="Q18" s="8">
        <v>2700</v>
      </c>
    </row>
    <row r="19" spans="1:17" ht="15" customHeight="1">
      <c r="A19" s="129" t="s">
        <v>15</v>
      </c>
      <c r="B19" s="130"/>
      <c r="C19" s="167">
        <f t="shared" si="1"/>
        <v>30</v>
      </c>
      <c r="D19" s="8" t="s">
        <v>143</v>
      </c>
      <c r="E19" s="8" t="s">
        <v>143</v>
      </c>
      <c r="F19" s="8" t="s">
        <v>132</v>
      </c>
      <c r="G19" s="8" t="s">
        <v>132</v>
      </c>
      <c r="H19" s="8" t="s">
        <v>145</v>
      </c>
      <c r="I19" s="8" t="s">
        <v>145</v>
      </c>
      <c r="J19" s="8">
        <f t="shared" si="2"/>
        <v>30</v>
      </c>
      <c r="K19" s="8" t="s">
        <v>131</v>
      </c>
      <c r="L19" s="8" t="s">
        <v>145</v>
      </c>
      <c r="M19" s="8" t="s">
        <v>143</v>
      </c>
      <c r="N19" s="8" t="s">
        <v>145</v>
      </c>
      <c r="O19" s="8" t="s">
        <v>145</v>
      </c>
      <c r="P19" s="8" t="s">
        <v>146</v>
      </c>
      <c r="Q19" s="8">
        <v>30</v>
      </c>
    </row>
    <row r="20" spans="1:17" ht="15" customHeight="1">
      <c r="A20" s="141"/>
      <c r="B20" s="142"/>
      <c r="C20" s="168"/>
      <c r="D20" s="169"/>
      <c r="E20" s="169"/>
      <c r="F20" s="169"/>
      <c r="G20" s="169"/>
      <c r="H20" s="169"/>
      <c r="I20" s="169"/>
      <c r="J20" s="6"/>
      <c r="K20" s="6"/>
      <c r="L20" s="6"/>
      <c r="M20" s="169"/>
      <c r="N20" s="169"/>
      <c r="O20" s="169"/>
      <c r="P20" s="169"/>
      <c r="Q20" s="169"/>
    </row>
    <row r="21" spans="1:17" ht="15" customHeight="1">
      <c r="A21" s="141" t="s">
        <v>16</v>
      </c>
      <c r="B21" s="142"/>
      <c r="C21" s="167">
        <f>SUM(D21,J21)</f>
        <v>14628</v>
      </c>
      <c r="D21" s="8">
        <f>SUM(E21,I21)</f>
        <v>888</v>
      </c>
      <c r="E21" s="8">
        <f>SUM(F21:H21)</f>
        <v>888</v>
      </c>
      <c r="F21" s="8">
        <f>SUM(F22)</f>
        <v>852</v>
      </c>
      <c r="G21" s="8" t="s">
        <v>145</v>
      </c>
      <c r="H21" s="8">
        <f>SUM(H22)</f>
        <v>36</v>
      </c>
      <c r="I21" s="8" t="s">
        <v>146</v>
      </c>
      <c r="J21" s="8">
        <f>SUM(K21:L21,Q21)</f>
        <v>13740</v>
      </c>
      <c r="K21" s="8">
        <f>SUM(K22)</f>
        <v>1960</v>
      </c>
      <c r="L21" s="8">
        <f>SUM(M21:P21)</f>
        <v>1095</v>
      </c>
      <c r="M21" s="8">
        <f>SUM(M22)</f>
        <v>801</v>
      </c>
      <c r="N21" s="8">
        <f>SUM(N22)</f>
        <v>277</v>
      </c>
      <c r="O21" s="8">
        <f>SUM(O22)</f>
        <v>17</v>
      </c>
      <c r="P21" s="8" t="s">
        <v>143</v>
      </c>
      <c r="Q21" s="8">
        <f>SUM(Q22)</f>
        <v>10685</v>
      </c>
    </row>
    <row r="22" spans="1:17" ht="15" customHeight="1">
      <c r="A22" s="73"/>
      <c r="B22" s="7" t="s">
        <v>17</v>
      </c>
      <c r="C22" s="167">
        <f>SUM(D22,J22)</f>
        <v>14628</v>
      </c>
      <c r="D22" s="8">
        <f>SUM(E22,I22)</f>
        <v>888</v>
      </c>
      <c r="E22" s="8">
        <f>SUM(F22:H22)</f>
        <v>888</v>
      </c>
      <c r="F22" s="8">
        <v>852</v>
      </c>
      <c r="G22" s="8" t="s">
        <v>145</v>
      </c>
      <c r="H22" s="8">
        <v>36</v>
      </c>
      <c r="I22" s="8" t="s">
        <v>145</v>
      </c>
      <c r="J22" s="8">
        <f>SUM(K22:L22,Q22)</f>
        <v>13740</v>
      </c>
      <c r="K22" s="8">
        <v>1960</v>
      </c>
      <c r="L22" s="8">
        <f>SUM(M22:P22)</f>
        <v>1095</v>
      </c>
      <c r="M22" s="8">
        <v>801</v>
      </c>
      <c r="N22" s="8">
        <v>277</v>
      </c>
      <c r="O22" s="8">
        <v>17</v>
      </c>
      <c r="P22" s="8" t="s">
        <v>143</v>
      </c>
      <c r="Q22" s="8">
        <v>10685</v>
      </c>
    </row>
    <row r="23" spans="1:17" ht="15" customHeight="1">
      <c r="A23" s="73"/>
      <c r="B23" s="7"/>
      <c r="C23" s="170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 customHeight="1">
      <c r="A24" s="141" t="s">
        <v>18</v>
      </c>
      <c r="B24" s="142"/>
      <c r="C24" s="167">
        <f>SUM(D24,J24)</f>
        <v>3743</v>
      </c>
      <c r="D24" s="8">
        <f>SUM(E24,I24)</f>
        <v>26</v>
      </c>
      <c r="E24" s="8" t="s">
        <v>146</v>
      </c>
      <c r="F24" s="8" t="s">
        <v>143</v>
      </c>
      <c r="G24" s="8" t="s">
        <v>145</v>
      </c>
      <c r="H24" s="8" t="s">
        <v>132</v>
      </c>
      <c r="I24" s="8">
        <f>SUM(I25:I28)</f>
        <v>26</v>
      </c>
      <c r="J24" s="8">
        <f>SUM(K24:L24,Q24)</f>
        <v>3717</v>
      </c>
      <c r="K24" s="8" t="s">
        <v>131</v>
      </c>
      <c r="L24" s="8">
        <f>SUM(M24:P24)</f>
        <v>212</v>
      </c>
      <c r="M24" s="8">
        <f>SUM(M25:M28)</f>
        <v>57</v>
      </c>
      <c r="N24" s="8">
        <f>SUM(N25:N28)</f>
        <v>101</v>
      </c>
      <c r="O24" s="8">
        <f>SUM(O25:O28)</f>
        <v>54</v>
      </c>
      <c r="P24" s="8" t="s">
        <v>132</v>
      </c>
      <c r="Q24" s="8">
        <f>SUM(Q25:Q28)</f>
        <v>3505</v>
      </c>
    </row>
    <row r="25" spans="1:17" ht="15" customHeight="1">
      <c r="A25" s="73"/>
      <c r="B25" s="7" t="s">
        <v>19</v>
      </c>
      <c r="C25" s="167">
        <f>SUM(D25,J25)</f>
        <v>122</v>
      </c>
      <c r="D25" s="8" t="s">
        <v>132</v>
      </c>
      <c r="E25" s="8" t="s">
        <v>132</v>
      </c>
      <c r="F25" s="8" t="s">
        <v>132</v>
      </c>
      <c r="G25" s="8" t="s">
        <v>132</v>
      </c>
      <c r="H25" s="8" t="s">
        <v>146</v>
      </c>
      <c r="I25" s="8" t="s">
        <v>146</v>
      </c>
      <c r="J25" s="8">
        <f>SUM(K25:L25,Q25)</f>
        <v>122</v>
      </c>
      <c r="K25" s="8" t="s">
        <v>131</v>
      </c>
      <c r="L25" s="8">
        <f>SUM(M25:P25)</f>
        <v>17</v>
      </c>
      <c r="M25" s="8">
        <v>1</v>
      </c>
      <c r="N25" s="8" t="s">
        <v>144</v>
      </c>
      <c r="O25" s="8">
        <v>16</v>
      </c>
      <c r="P25" s="8" t="s">
        <v>144</v>
      </c>
      <c r="Q25" s="8">
        <v>105</v>
      </c>
    </row>
    <row r="26" spans="1:17" ht="15" customHeight="1">
      <c r="A26" s="73"/>
      <c r="B26" s="7" t="s">
        <v>20</v>
      </c>
      <c r="C26" s="167">
        <f>SUM(D26,J26)</f>
        <v>13</v>
      </c>
      <c r="D26" s="8" t="s">
        <v>144</v>
      </c>
      <c r="E26" s="8" t="s">
        <v>144</v>
      </c>
      <c r="F26" s="8" t="s">
        <v>146</v>
      </c>
      <c r="G26" s="8" t="s">
        <v>132</v>
      </c>
      <c r="H26" s="8" t="s">
        <v>132</v>
      </c>
      <c r="I26" s="8" t="s">
        <v>132</v>
      </c>
      <c r="J26" s="8">
        <f>SUM(K26:L26,Q26)</f>
        <v>13</v>
      </c>
      <c r="K26" s="8" t="s">
        <v>131</v>
      </c>
      <c r="L26" s="8">
        <f>SUM(M26:P26)</f>
        <v>8</v>
      </c>
      <c r="M26" s="8" t="s">
        <v>144</v>
      </c>
      <c r="N26" s="8" t="s">
        <v>146</v>
      </c>
      <c r="O26" s="8">
        <v>8</v>
      </c>
      <c r="P26" s="8" t="s">
        <v>144</v>
      </c>
      <c r="Q26" s="8">
        <v>5</v>
      </c>
    </row>
    <row r="27" spans="1:17" ht="15" customHeight="1">
      <c r="A27" s="73"/>
      <c r="B27" s="7" t="s">
        <v>21</v>
      </c>
      <c r="C27" s="167">
        <f>SUM(D27,J27)</f>
        <v>3608</v>
      </c>
      <c r="D27" s="8">
        <f>SUM(E27,I27)</f>
        <v>26</v>
      </c>
      <c r="E27" s="8" t="s">
        <v>147</v>
      </c>
      <c r="F27" s="8" t="s">
        <v>148</v>
      </c>
      <c r="G27" s="8" t="s">
        <v>132</v>
      </c>
      <c r="H27" s="8" t="s">
        <v>146</v>
      </c>
      <c r="I27" s="8">
        <v>26</v>
      </c>
      <c r="J27" s="8">
        <f>SUM(K27:L27,Q27)</f>
        <v>3582</v>
      </c>
      <c r="K27" s="8" t="s">
        <v>131</v>
      </c>
      <c r="L27" s="8">
        <f>SUM(M27:P27)</f>
        <v>187</v>
      </c>
      <c r="M27" s="8">
        <v>56</v>
      </c>
      <c r="N27" s="8">
        <v>101</v>
      </c>
      <c r="O27" s="8">
        <v>30</v>
      </c>
      <c r="P27" s="8" t="s">
        <v>144</v>
      </c>
      <c r="Q27" s="8">
        <v>3395</v>
      </c>
    </row>
    <row r="28" spans="1:17" ht="15" customHeight="1">
      <c r="A28" s="73"/>
      <c r="B28" s="7" t="s">
        <v>22</v>
      </c>
      <c r="C28" s="167">
        <f>SUM(D28,J28)</f>
        <v>0</v>
      </c>
      <c r="D28" s="8" t="s">
        <v>144</v>
      </c>
      <c r="E28" s="8" t="s">
        <v>142</v>
      </c>
      <c r="F28" s="8" t="s">
        <v>143</v>
      </c>
      <c r="G28" s="8" t="s">
        <v>144</v>
      </c>
      <c r="H28" s="8" t="s">
        <v>144</v>
      </c>
      <c r="I28" s="8" t="s">
        <v>144</v>
      </c>
      <c r="J28" s="8" t="s">
        <v>146</v>
      </c>
      <c r="K28" s="8" t="s">
        <v>144</v>
      </c>
      <c r="L28" s="8" t="s">
        <v>144</v>
      </c>
      <c r="M28" s="8" t="s">
        <v>142</v>
      </c>
      <c r="N28" s="8" t="s">
        <v>144</v>
      </c>
      <c r="O28" s="8" t="s">
        <v>146</v>
      </c>
      <c r="P28" s="8" t="s">
        <v>144</v>
      </c>
      <c r="Q28" s="8" t="s">
        <v>144</v>
      </c>
    </row>
    <row r="29" spans="1:17" ht="15" customHeight="1">
      <c r="A29" s="73"/>
      <c r="B29" s="7"/>
      <c r="C29" s="17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 customHeight="1">
      <c r="A30" s="141" t="s">
        <v>23</v>
      </c>
      <c r="B30" s="142"/>
      <c r="C30" s="167">
        <f aca="true" t="shared" si="4" ref="C30:C35">SUM(D30,J30)</f>
        <v>55934</v>
      </c>
      <c r="D30" s="8">
        <f aca="true" t="shared" si="5" ref="D30:D35">SUM(E30,I30)</f>
        <v>15176</v>
      </c>
      <c r="E30" s="8">
        <f aca="true" t="shared" si="6" ref="E30:E35">SUM(F30:H30)</f>
        <v>15172</v>
      </c>
      <c r="F30" s="8">
        <f>SUM(F31:F38)</f>
        <v>14709</v>
      </c>
      <c r="G30" s="8" t="s">
        <v>144</v>
      </c>
      <c r="H30" s="8">
        <f>SUM(H31:H38)</f>
        <v>463</v>
      </c>
      <c r="I30" s="8">
        <f>SUM(I31:I38)</f>
        <v>4</v>
      </c>
      <c r="J30" s="8">
        <f aca="true" t="shared" si="7" ref="J30:J36">SUM(K30:L30,Q30)</f>
        <v>40758</v>
      </c>
      <c r="K30" s="8">
        <f>SUM(K31:K38)</f>
        <v>438</v>
      </c>
      <c r="L30" s="8">
        <f aca="true" t="shared" si="8" ref="L30:L36">SUM(M30:P30)</f>
        <v>5822</v>
      </c>
      <c r="M30" s="8">
        <f>SUM(M31:M38)</f>
        <v>3493</v>
      </c>
      <c r="N30" s="8">
        <f>SUM(N31:N38)</f>
        <v>760</v>
      </c>
      <c r="O30" s="8">
        <f>SUM(O31:O38)</f>
        <v>1557</v>
      </c>
      <c r="P30" s="8">
        <f>SUM(P31:P38)</f>
        <v>12</v>
      </c>
      <c r="Q30" s="8">
        <f>SUM(Q31:Q38)</f>
        <v>34498</v>
      </c>
    </row>
    <row r="31" spans="1:17" ht="15" customHeight="1">
      <c r="A31" s="73"/>
      <c r="B31" s="7" t="s">
        <v>24</v>
      </c>
      <c r="C31" s="167">
        <f t="shared" si="4"/>
        <v>55</v>
      </c>
      <c r="D31" s="8" t="s">
        <v>144</v>
      </c>
      <c r="E31" s="8" t="s">
        <v>144</v>
      </c>
      <c r="F31" s="8" t="s">
        <v>144</v>
      </c>
      <c r="G31" s="8" t="s">
        <v>144</v>
      </c>
      <c r="H31" s="8" t="s">
        <v>144</v>
      </c>
      <c r="I31" s="8" t="s">
        <v>144</v>
      </c>
      <c r="J31" s="8">
        <f t="shared" si="7"/>
        <v>55</v>
      </c>
      <c r="K31" s="8" t="s">
        <v>131</v>
      </c>
      <c r="L31" s="8">
        <f t="shared" si="8"/>
        <v>36</v>
      </c>
      <c r="M31" s="8" t="s">
        <v>144</v>
      </c>
      <c r="N31" s="8" t="s">
        <v>144</v>
      </c>
      <c r="O31" s="8">
        <v>24</v>
      </c>
      <c r="P31" s="8">
        <v>12</v>
      </c>
      <c r="Q31" s="8">
        <v>19</v>
      </c>
    </row>
    <row r="32" spans="1:17" ht="15" customHeight="1">
      <c r="A32" s="73"/>
      <c r="B32" s="7" t="s">
        <v>25</v>
      </c>
      <c r="C32" s="167">
        <f t="shared" si="4"/>
        <v>1883</v>
      </c>
      <c r="D32" s="8" t="s">
        <v>144</v>
      </c>
      <c r="E32" s="8" t="s">
        <v>144</v>
      </c>
      <c r="F32" s="8" t="s">
        <v>144</v>
      </c>
      <c r="G32" s="8" t="s">
        <v>144</v>
      </c>
      <c r="H32" s="8" t="s">
        <v>144</v>
      </c>
      <c r="I32" s="8" t="s">
        <v>144</v>
      </c>
      <c r="J32" s="8">
        <f t="shared" si="7"/>
        <v>1883</v>
      </c>
      <c r="K32" s="8" t="s">
        <v>131</v>
      </c>
      <c r="L32" s="8">
        <f t="shared" si="8"/>
        <v>177</v>
      </c>
      <c r="M32" s="8">
        <v>92</v>
      </c>
      <c r="N32" s="8">
        <v>12</v>
      </c>
      <c r="O32" s="8">
        <v>73</v>
      </c>
      <c r="P32" s="8" t="s">
        <v>144</v>
      </c>
      <c r="Q32" s="8">
        <v>1706</v>
      </c>
    </row>
    <row r="33" spans="1:17" ht="15" customHeight="1">
      <c r="A33" s="73"/>
      <c r="B33" s="7" t="s">
        <v>26</v>
      </c>
      <c r="C33" s="167">
        <f t="shared" si="4"/>
        <v>0</v>
      </c>
      <c r="D33" s="8" t="s">
        <v>144</v>
      </c>
      <c r="E33" s="8" t="s">
        <v>144</v>
      </c>
      <c r="F33" s="8" t="s">
        <v>144</v>
      </c>
      <c r="G33" s="8" t="s">
        <v>144</v>
      </c>
      <c r="H33" s="8" t="s">
        <v>144</v>
      </c>
      <c r="I33" s="8" t="s">
        <v>144</v>
      </c>
      <c r="J33" s="8" t="s">
        <v>144</v>
      </c>
      <c r="K33" s="8" t="s">
        <v>144</v>
      </c>
      <c r="L33" s="8" t="s">
        <v>144</v>
      </c>
      <c r="M33" s="8" t="s">
        <v>144</v>
      </c>
      <c r="N33" s="8" t="s">
        <v>144</v>
      </c>
      <c r="O33" s="8" t="s">
        <v>144</v>
      </c>
      <c r="P33" s="8" t="s">
        <v>144</v>
      </c>
      <c r="Q33" s="8" t="s">
        <v>144</v>
      </c>
    </row>
    <row r="34" spans="1:17" ht="15" customHeight="1">
      <c r="A34" s="73"/>
      <c r="B34" s="7" t="s">
        <v>27</v>
      </c>
      <c r="C34" s="167">
        <f t="shared" si="4"/>
        <v>6673</v>
      </c>
      <c r="D34" s="8">
        <f t="shared" si="5"/>
        <v>205</v>
      </c>
      <c r="E34" s="8">
        <f t="shared" si="6"/>
        <v>205</v>
      </c>
      <c r="F34" s="8">
        <v>205</v>
      </c>
      <c r="G34" s="8" t="s">
        <v>144</v>
      </c>
      <c r="H34" s="8" t="s">
        <v>144</v>
      </c>
      <c r="I34" s="8" t="s">
        <v>144</v>
      </c>
      <c r="J34" s="8">
        <f t="shared" si="7"/>
        <v>6468</v>
      </c>
      <c r="K34" s="8" t="s">
        <v>131</v>
      </c>
      <c r="L34" s="8">
        <f t="shared" si="8"/>
        <v>249</v>
      </c>
      <c r="M34" s="8">
        <v>49</v>
      </c>
      <c r="N34" s="8">
        <v>108</v>
      </c>
      <c r="O34" s="8">
        <v>92</v>
      </c>
      <c r="P34" s="8" t="s">
        <v>144</v>
      </c>
      <c r="Q34" s="8">
        <v>6219</v>
      </c>
    </row>
    <row r="35" spans="1:17" ht="15" customHeight="1">
      <c r="A35" s="73"/>
      <c r="B35" s="7" t="s">
        <v>28</v>
      </c>
      <c r="C35" s="167">
        <f t="shared" si="4"/>
        <v>11536</v>
      </c>
      <c r="D35" s="8">
        <f t="shared" si="5"/>
        <v>5017</v>
      </c>
      <c r="E35" s="8">
        <f t="shared" si="6"/>
        <v>5017</v>
      </c>
      <c r="F35" s="8">
        <v>5017</v>
      </c>
      <c r="G35" s="8" t="s">
        <v>144</v>
      </c>
      <c r="H35" s="8" t="s">
        <v>144</v>
      </c>
      <c r="I35" s="8" t="s">
        <v>144</v>
      </c>
      <c r="J35" s="8">
        <f t="shared" si="7"/>
        <v>6519</v>
      </c>
      <c r="K35" s="8" t="s">
        <v>131</v>
      </c>
      <c r="L35" s="8">
        <f t="shared" si="8"/>
        <v>1769</v>
      </c>
      <c r="M35" s="8">
        <v>1719</v>
      </c>
      <c r="N35" s="8">
        <v>30</v>
      </c>
      <c r="O35" s="8">
        <v>20</v>
      </c>
      <c r="P35" s="8" t="s">
        <v>144</v>
      </c>
      <c r="Q35" s="8">
        <v>4750</v>
      </c>
    </row>
    <row r="36" spans="1:17" ht="15" customHeight="1">
      <c r="A36" s="73"/>
      <c r="B36" s="7" t="s">
        <v>29</v>
      </c>
      <c r="C36" s="167">
        <f>SUM(D36,J36)</f>
        <v>6021</v>
      </c>
      <c r="D36" s="8">
        <f>SUM(E36,I36)</f>
        <v>5</v>
      </c>
      <c r="E36" s="8">
        <f>SUM(F36:H36)</f>
        <v>5</v>
      </c>
      <c r="F36" s="8" t="s">
        <v>144</v>
      </c>
      <c r="G36" s="8" t="s">
        <v>144</v>
      </c>
      <c r="H36" s="8">
        <v>5</v>
      </c>
      <c r="I36" s="8" t="s">
        <v>144</v>
      </c>
      <c r="J36" s="8">
        <f t="shared" si="7"/>
        <v>6016</v>
      </c>
      <c r="K36" s="8">
        <v>68</v>
      </c>
      <c r="L36" s="8">
        <f t="shared" si="8"/>
        <v>371</v>
      </c>
      <c r="M36" s="8">
        <v>164</v>
      </c>
      <c r="N36" s="8">
        <v>159</v>
      </c>
      <c r="O36" s="8">
        <v>48</v>
      </c>
      <c r="P36" s="8" t="s">
        <v>144</v>
      </c>
      <c r="Q36" s="8">
        <v>5577</v>
      </c>
    </row>
    <row r="37" spans="1:17" ht="15" customHeight="1">
      <c r="A37" s="73"/>
      <c r="B37" s="7" t="s">
        <v>30</v>
      </c>
      <c r="C37" s="167">
        <f>SUM(D37,J37)</f>
        <v>10190</v>
      </c>
      <c r="D37" s="8">
        <f>SUM(E37,I37)</f>
        <v>3960</v>
      </c>
      <c r="E37" s="8">
        <f>SUM(F37:H37)</f>
        <v>3956</v>
      </c>
      <c r="F37" s="8">
        <v>3940</v>
      </c>
      <c r="G37" s="8" t="s">
        <v>144</v>
      </c>
      <c r="H37" s="8">
        <v>16</v>
      </c>
      <c r="I37" s="8">
        <v>4</v>
      </c>
      <c r="J37" s="8">
        <f>SUM(K37:L37,Q37)</f>
        <v>6230</v>
      </c>
      <c r="K37" s="8">
        <v>71</v>
      </c>
      <c r="L37" s="8">
        <f>SUM(M37:P37)</f>
        <v>1831</v>
      </c>
      <c r="M37" s="8">
        <v>397</v>
      </c>
      <c r="N37" s="8">
        <v>157</v>
      </c>
      <c r="O37" s="8">
        <v>1277</v>
      </c>
      <c r="P37" s="8" t="s">
        <v>144</v>
      </c>
      <c r="Q37" s="8">
        <v>4328</v>
      </c>
    </row>
    <row r="38" spans="1:17" ht="15" customHeight="1">
      <c r="A38" s="73"/>
      <c r="B38" s="7" t="s">
        <v>31</v>
      </c>
      <c r="C38" s="167">
        <f>SUM(D38,J38)</f>
        <v>19576</v>
      </c>
      <c r="D38" s="8">
        <f>SUM(E38,I38)</f>
        <v>5989</v>
      </c>
      <c r="E38" s="8">
        <f>SUM(F38:H38)</f>
        <v>5989</v>
      </c>
      <c r="F38" s="8">
        <v>5547</v>
      </c>
      <c r="G38" s="8" t="s">
        <v>144</v>
      </c>
      <c r="H38" s="8">
        <v>442</v>
      </c>
      <c r="I38" s="8" t="s">
        <v>144</v>
      </c>
      <c r="J38" s="8">
        <f>SUM(K38:L38,Q38)</f>
        <v>13587</v>
      </c>
      <c r="K38" s="8">
        <v>299</v>
      </c>
      <c r="L38" s="8">
        <f>SUM(M38:P38)</f>
        <v>1389</v>
      </c>
      <c r="M38" s="8">
        <v>1072</v>
      </c>
      <c r="N38" s="8">
        <v>294</v>
      </c>
      <c r="O38" s="8">
        <v>23</v>
      </c>
      <c r="P38" s="8" t="s">
        <v>144</v>
      </c>
      <c r="Q38" s="8">
        <v>11899</v>
      </c>
    </row>
    <row r="39" spans="1:17" ht="15" customHeight="1">
      <c r="A39" s="73"/>
      <c r="B39" s="7"/>
      <c r="C39" s="17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8" ht="15" customHeight="1">
      <c r="A40" s="141" t="s">
        <v>32</v>
      </c>
      <c r="B40" s="142"/>
      <c r="C40" s="167">
        <f aca="true" t="shared" si="9" ref="C40:C45">SUM(D40,J40)</f>
        <v>8473</v>
      </c>
      <c r="D40" s="8">
        <f>SUM(E40,I40)</f>
        <v>59</v>
      </c>
      <c r="E40" s="8">
        <f>SUM(F40:H40)</f>
        <v>55</v>
      </c>
      <c r="F40" s="8" t="s">
        <v>144</v>
      </c>
      <c r="G40" s="8" t="s">
        <v>144</v>
      </c>
      <c r="H40" s="8">
        <f>SUM(H41:H45)</f>
        <v>55</v>
      </c>
      <c r="I40" s="8">
        <f>SUM(I41:I45)</f>
        <v>4</v>
      </c>
      <c r="J40" s="8">
        <f aca="true" t="shared" si="10" ref="J40:J45">SUM(K40:L40,Q40)</f>
        <v>8414</v>
      </c>
      <c r="K40" s="8">
        <f>SUM(K41:K45)</f>
        <v>30</v>
      </c>
      <c r="L40" s="8">
        <f aca="true" t="shared" si="11" ref="L40:L45">SUM(M40:P40)</f>
        <v>1836</v>
      </c>
      <c r="M40" s="8">
        <f>SUM(M41:M45)</f>
        <v>1049</v>
      </c>
      <c r="N40" s="8">
        <f>SUM(N41:N45)</f>
        <v>506</v>
      </c>
      <c r="O40" s="8">
        <f>SUM(O41:O45)</f>
        <v>155</v>
      </c>
      <c r="P40" s="8">
        <f>SUM(P41:P45)</f>
        <v>126</v>
      </c>
      <c r="Q40" s="8">
        <f>SUM(Q41:Q45)</f>
        <v>6548</v>
      </c>
      <c r="R40" s="17"/>
    </row>
    <row r="41" spans="1:17" ht="15" customHeight="1">
      <c r="A41" s="73"/>
      <c r="B41" s="7" t="s">
        <v>33</v>
      </c>
      <c r="C41" s="167">
        <f t="shared" si="9"/>
        <v>5695</v>
      </c>
      <c r="D41" s="8" t="s">
        <v>144</v>
      </c>
      <c r="E41" s="8" t="s">
        <v>144</v>
      </c>
      <c r="F41" s="8" t="s">
        <v>144</v>
      </c>
      <c r="G41" s="8" t="s">
        <v>144</v>
      </c>
      <c r="H41" s="8" t="s">
        <v>144</v>
      </c>
      <c r="I41" s="8" t="s">
        <v>144</v>
      </c>
      <c r="J41" s="8">
        <f t="shared" si="10"/>
        <v>5695</v>
      </c>
      <c r="K41" s="8">
        <v>30</v>
      </c>
      <c r="L41" s="8">
        <f t="shared" si="11"/>
        <v>1210</v>
      </c>
      <c r="M41" s="8">
        <v>766</v>
      </c>
      <c r="N41" s="8">
        <v>347</v>
      </c>
      <c r="O41" s="8">
        <v>9</v>
      </c>
      <c r="P41" s="8">
        <v>88</v>
      </c>
      <c r="Q41" s="8">
        <v>4455</v>
      </c>
    </row>
    <row r="42" spans="1:17" ht="15" customHeight="1">
      <c r="A42" s="73"/>
      <c r="B42" s="7" t="s">
        <v>34</v>
      </c>
      <c r="C42" s="167">
        <f t="shared" si="9"/>
        <v>1303</v>
      </c>
      <c r="D42" s="8">
        <f>SUM(E42,I42)</f>
        <v>58</v>
      </c>
      <c r="E42" s="8">
        <f>SUM(F42:H42)</f>
        <v>55</v>
      </c>
      <c r="F42" s="8" t="s">
        <v>144</v>
      </c>
      <c r="G42" s="8" t="s">
        <v>144</v>
      </c>
      <c r="H42" s="8">
        <v>55</v>
      </c>
      <c r="I42" s="8">
        <v>3</v>
      </c>
      <c r="J42" s="8">
        <f t="shared" si="10"/>
        <v>1245</v>
      </c>
      <c r="K42" s="8" t="s">
        <v>131</v>
      </c>
      <c r="L42" s="8">
        <f t="shared" si="11"/>
        <v>269</v>
      </c>
      <c r="M42" s="8">
        <v>72</v>
      </c>
      <c r="N42" s="8">
        <v>135</v>
      </c>
      <c r="O42" s="8">
        <v>24</v>
      </c>
      <c r="P42" s="8">
        <v>38</v>
      </c>
      <c r="Q42" s="8">
        <v>976</v>
      </c>
    </row>
    <row r="43" spans="1:17" ht="15" customHeight="1">
      <c r="A43" s="73"/>
      <c r="B43" s="7" t="s">
        <v>35</v>
      </c>
      <c r="C43" s="167">
        <f t="shared" si="9"/>
        <v>88</v>
      </c>
      <c r="D43" s="8" t="s">
        <v>144</v>
      </c>
      <c r="E43" s="8" t="s">
        <v>144</v>
      </c>
      <c r="F43" s="8" t="s">
        <v>144</v>
      </c>
      <c r="G43" s="8" t="s">
        <v>144</v>
      </c>
      <c r="H43" s="8" t="s">
        <v>144</v>
      </c>
      <c r="I43" s="8" t="s">
        <v>144</v>
      </c>
      <c r="J43" s="8">
        <f t="shared" si="10"/>
        <v>88</v>
      </c>
      <c r="K43" s="8" t="s">
        <v>131</v>
      </c>
      <c r="L43" s="8">
        <f t="shared" si="11"/>
        <v>51</v>
      </c>
      <c r="M43" s="8">
        <v>15</v>
      </c>
      <c r="N43" s="8" t="s">
        <v>144</v>
      </c>
      <c r="O43" s="8">
        <v>36</v>
      </c>
      <c r="P43" s="8" t="s">
        <v>144</v>
      </c>
      <c r="Q43" s="8">
        <v>37</v>
      </c>
    </row>
    <row r="44" spans="1:17" ht="15" customHeight="1">
      <c r="A44" s="73"/>
      <c r="B44" s="7" t="s">
        <v>36</v>
      </c>
      <c r="C44" s="167">
        <f t="shared" si="9"/>
        <v>1120</v>
      </c>
      <c r="D44" s="8" t="s">
        <v>144</v>
      </c>
      <c r="E44" s="8" t="s">
        <v>144</v>
      </c>
      <c r="F44" s="8" t="s">
        <v>144</v>
      </c>
      <c r="G44" s="8" t="s">
        <v>144</v>
      </c>
      <c r="H44" s="8" t="s">
        <v>144</v>
      </c>
      <c r="I44" s="8" t="s">
        <v>144</v>
      </c>
      <c r="J44" s="8">
        <f t="shared" si="10"/>
        <v>1120</v>
      </c>
      <c r="K44" s="8" t="s">
        <v>131</v>
      </c>
      <c r="L44" s="8">
        <f t="shared" si="11"/>
        <v>55</v>
      </c>
      <c r="M44" s="8">
        <v>28</v>
      </c>
      <c r="N44" s="8">
        <v>24</v>
      </c>
      <c r="O44" s="8">
        <v>3</v>
      </c>
      <c r="P44" s="8" t="s">
        <v>144</v>
      </c>
      <c r="Q44" s="8">
        <v>1065</v>
      </c>
    </row>
    <row r="45" spans="1:17" ht="15" customHeight="1">
      <c r="A45" s="73"/>
      <c r="B45" s="7" t="s">
        <v>37</v>
      </c>
      <c r="C45" s="167">
        <f t="shared" si="9"/>
        <v>267</v>
      </c>
      <c r="D45" s="8">
        <f>SUM(E45,I45)</f>
        <v>1</v>
      </c>
      <c r="E45" s="8" t="s">
        <v>144</v>
      </c>
      <c r="F45" s="8" t="s">
        <v>144</v>
      </c>
      <c r="G45" s="8" t="s">
        <v>144</v>
      </c>
      <c r="H45" s="8" t="s">
        <v>144</v>
      </c>
      <c r="I45" s="8">
        <v>1</v>
      </c>
      <c r="J45" s="8">
        <f t="shared" si="10"/>
        <v>266</v>
      </c>
      <c r="K45" s="8" t="s">
        <v>131</v>
      </c>
      <c r="L45" s="8">
        <f t="shared" si="11"/>
        <v>251</v>
      </c>
      <c r="M45" s="8">
        <v>168</v>
      </c>
      <c r="N45" s="8" t="s">
        <v>144</v>
      </c>
      <c r="O45" s="8">
        <v>83</v>
      </c>
      <c r="P45" s="8" t="s">
        <v>144</v>
      </c>
      <c r="Q45" s="8">
        <v>15</v>
      </c>
    </row>
    <row r="46" spans="1:17" ht="15" customHeight="1">
      <c r="A46" s="73"/>
      <c r="B46" s="7"/>
      <c r="C46" s="17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customHeight="1">
      <c r="A47" s="141" t="s">
        <v>38</v>
      </c>
      <c r="B47" s="142"/>
      <c r="C47" s="167">
        <f>SUM(D47,J47)</f>
        <v>23470</v>
      </c>
      <c r="D47" s="8">
        <f>SUM(E47,I47)</f>
        <v>143</v>
      </c>
      <c r="E47" s="8">
        <f>SUM(F47:H47)</f>
        <v>133</v>
      </c>
      <c r="F47" s="8" t="s">
        <v>144</v>
      </c>
      <c r="G47" s="8" t="s">
        <v>144</v>
      </c>
      <c r="H47" s="8">
        <f>SUM(H48:H51)</f>
        <v>133</v>
      </c>
      <c r="I47" s="8">
        <f>SUM(I48:I51)</f>
        <v>10</v>
      </c>
      <c r="J47" s="8">
        <f>SUM(K47:L47,Q47)</f>
        <v>23327</v>
      </c>
      <c r="K47" s="8">
        <f>SUM(K48:K51)</f>
        <v>421</v>
      </c>
      <c r="L47" s="8">
        <f>SUM(M47:P47)</f>
        <v>2222</v>
      </c>
      <c r="M47" s="8">
        <f>SUM(M48:M51)</f>
        <v>183</v>
      </c>
      <c r="N47" s="8">
        <f>SUM(N48:N51)</f>
        <v>1397</v>
      </c>
      <c r="O47" s="8">
        <f>SUM(O48:O51)</f>
        <v>617</v>
      </c>
      <c r="P47" s="8">
        <f>SUM(P48:P51)</f>
        <v>25</v>
      </c>
      <c r="Q47" s="8">
        <f>SUM(Q48:Q51)</f>
        <v>20684</v>
      </c>
    </row>
    <row r="48" spans="1:17" ht="15" customHeight="1">
      <c r="A48" s="9"/>
      <c r="B48" s="7" t="s">
        <v>39</v>
      </c>
      <c r="C48" s="167">
        <f>SUM(D48,J48)</f>
        <v>9332</v>
      </c>
      <c r="D48" s="8">
        <f>SUM(E48,I48)</f>
        <v>75</v>
      </c>
      <c r="E48" s="8">
        <f>SUM(F48:H48)</f>
        <v>72</v>
      </c>
      <c r="F48" s="8" t="s">
        <v>144</v>
      </c>
      <c r="G48" s="8" t="s">
        <v>144</v>
      </c>
      <c r="H48" s="8">
        <v>72</v>
      </c>
      <c r="I48" s="8">
        <v>3</v>
      </c>
      <c r="J48" s="8">
        <f>SUM(K48:L48,Q48)</f>
        <v>9257</v>
      </c>
      <c r="K48" s="8" t="s">
        <v>131</v>
      </c>
      <c r="L48" s="8">
        <f>SUM(M48:P48)</f>
        <v>939</v>
      </c>
      <c r="M48" s="8">
        <v>45</v>
      </c>
      <c r="N48" s="8">
        <v>892</v>
      </c>
      <c r="O48" s="8">
        <v>2</v>
      </c>
      <c r="P48" s="8" t="s">
        <v>144</v>
      </c>
      <c r="Q48" s="8">
        <v>8318</v>
      </c>
    </row>
    <row r="49" spans="1:17" ht="15" customHeight="1">
      <c r="A49" s="9"/>
      <c r="B49" s="7" t="s">
        <v>40</v>
      </c>
      <c r="C49" s="167">
        <f>SUM(D49,J49)</f>
        <v>3801</v>
      </c>
      <c r="D49" s="8">
        <f>SUM(E49,I49)</f>
        <v>1</v>
      </c>
      <c r="E49" s="8" t="s">
        <v>144</v>
      </c>
      <c r="F49" s="8" t="s">
        <v>144</v>
      </c>
      <c r="G49" s="8" t="s">
        <v>144</v>
      </c>
      <c r="H49" s="8" t="s">
        <v>144</v>
      </c>
      <c r="I49" s="8">
        <v>1</v>
      </c>
      <c r="J49" s="8">
        <f>SUM(K49:L49,Q49)</f>
        <v>3800</v>
      </c>
      <c r="K49" s="8">
        <v>44</v>
      </c>
      <c r="L49" s="8">
        <f>SUM(M49:P49)</f>
        <v>458</v>
      </c>
      <c r="M49" s="8">
        <v>79</v>
      </c>
      <c r="N49" s="8">
        <v>236</v>
      </c>
      <c r="O49" s="8">
        <v>143</v>
      </c>
      <c r="P49" s="8" t="s">
        <v>144</v>
      </c>
      <c r="Q49" s="8">
        <v>3298</v>
      </c>
    </row>
    <row r="50" spans="1:17" ht="15" customHeight="1">
      <c r="A50" s="9"/>
      <c r="B50" s="7" t="s">
        <v>41</v>
      </c>
      <c r="C50" s="167">
        <f>SUM(D50,J50)</f>
        <v>7103</v>
      </c>
      <c r="D50" s="8">
        <f>SUM(E50,I50)</f>
        <v>2</v>
      </c>
      <c r="E50" s="8" t="s">
        <v>144</v>
      </c>
      <c r="F50" s="8" t="s">
        <v>144</v>
      </c>
      <c r="G50" s="8" t="s">
        <v>144</v>
      </c>
      <c r="H50" s="8" t="s">
        <v>144</v>
      </c>
      <c r="I50" s="8">
        <v>2</v>
      </c>
      <c r="J50" s="8">
        <f>SUM(K50:L50,Q50)</f>
        <v>7101</v>
      </c>
      <c r="K50" s="8" t="s">
        <v>131</v>
      </c>
      <c r="L50" s="8">
        <f>SUM(M50:P50)</f>
        <v>524</v>
      </c>
      <c r="M50" s="8">
        <v>29</v>
      </c>
      <c r="N50" s="8">
        <v>133</v>
      </c>
      <c r="O50" s="8">
        <v>362</v>
      </c>
      <c r="P50" s="8" t="s">
        <v>144</v>
      </c>
      <c r="Q50" s="8">
        <v>6577</v>
      </c>
    </row>
    <row r="51" spans="1:17" ht="15" customHeight="1">
      <c r="A51" s="9"/>
      <c r="B51" s="7" t="s">
        <v>42</v>
      </c>
      <c r="C51" s="167">
        <f>SUM(D51,J51)</f>
        <v>3234</v>
      </c>
      <c r="D51" s="8">
        <f>SUM(E51,I51)</f>
        <v>65</v>
      </c>
      <c r="E51" s="8">
        <f>SUM(F51:H51)</f>
        <v>61</v>
      </c>
      <c r="F51" s="8" t="s">
        <v>144</v>
      </c>
      <c r="G51" s="8" t="s">
        <v>144</v>
      </c>
      <c r="H51" s="8">
        <v>61</v>
      </c>
      <c r="I51" s="8">
        <v>4</v>
      </c>
      <c r="J51" s="8">
        <f>SUM(K51:L51,Q51)</f>
        <v>3169</v>
      </c>
      <c r="K51" s="8">
        <v>377</v>
      </c>
      <c r="L51" s="8">
        <f>SUM(M51:P51)</f>
        <v>301</v>
      </c>
      <c r="M51" s="8">
        <v>30</v>
      </c>
      <c r="N51" s="8">
        <v>136</v>
      </c>
      <c r="O51" s="8">
        <v>110</v>
      </c>
      <c r="P51" s="8">
        <v>25</v>
      </c>
      <c r="Q51" s="8">
        <v>2491</v>
      </c>
    </row>
    <row r="52" spans="1:17" ht="15" customHeight="1">
      <c r="A52" s="9"/>
      <c r="B52" s="7"/>
      <c r="C52" s="17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" customHeight="1">
      <c r="A53" s="141" t="s">
        <v>43</v>
      </c>
      <c r="B53" s="142"/>
      <c r="C53" s="167">
        <f aca="true" t="shared" si="12" ref="C53:C59">SUM(D53,J53)</f>
        <v>17203</v>
      </c>
      <c r="D53" s="8">
        <f>SUM(E53,I53)</f>
        <v>7</v>
      </c>
      <c r="E53" s="8" t="s">
        <v>144</v>
      </c>
      <c r="F53" s="8" t="s">
        <v>144</v>
      </c>
      <c r="G53" s="8" t="s">
        <v>144</v>
      </c>
      <c r="H53" s="8" t="s">
        <v>144</v>
      </c>
      <c r="I53" s="8">
        <f>SUM(I54:I59)</f>
        <v>7</v>
      </c>
      <c r="J53" s="8">
        <f aca="true" t="shared" si="13" ref="J53:J58">SUM(K53:L53,Q53)</f>
        <v>17196</v>
      </c>
      <c r="K53" s="8" t="s">
        <v>131</v>
      </c>
      <c r="L53" s="8">
        <f aca="true" t="shared" si="14" ref="L53:L58">SUM(M53:P53)</f>
        <v>1384</v>
      </c>
      <c r="M53" s="8">
        <f>SUM(M54:M59)</f>
        <v>624</v>
      </c>
      <c r="N53" s="8">
        <f>SUM(N54:N59)</f>
        <v>573</v>
      </c>
      <c r="O53" s="8">
        <f>SUM(O54:O59)</f>
        <v>142</v>
      </c>
      <c r="P53" s="8">
        <f>SUM(P54:P59)</f>
        <v>45</v>
      </c>
      <c r="Q53" s="8">
        <f>SUM(Q54:Q59)</f>
        <v>15812</v>
      </c>
    </row>
    <row r="54" spans="1:17" ht="15" customHeight="1">
      <c r="A54" s="73"/>
      <c r="B54" s="7" t="s">
        <v>44</v>
      </c>
      <c r="C54" s="167">
        <f t="shared" si="12"/>
        <v>1721</v>
      </c>
      <c r="D54" s="8">
        <f>SUM(E54,I54)</f>
        <v>3</v>
      </c>
      <c r="E54" s="8" t="s">
        <v>144</v>
      </c>
      <c r="F54" s="8" t="s">
        <v>144</v>
      </c>
      <c r="G54" s="8" t="s">
        <v>144</v>
      </c>
      <c r="H54" s="8" t="s">
        <v>144</v>
      </c>
      <c r="I54" s="8">
        <v>3</v>
      </c>
      <c r="J54" s="8">
        <f t="shared" si="13"/>
        <v>1718</v>
      </c>
      <c r="K54" s="8" t="s">
        <v>131</v>
      </c>
      <c r="L54" s="8">
        <f t="shared" si="14"/>
        <v>54</v>
      </c>
      <c r="M54" s="8">
        <v>27</v>
      </c>
      <c r="N54" s="8">
        <v>14</v>
      </c>
      <c r="O54" s="8">
        <v>13</v>
      </c>
      <c r="P54" s="8" t="s">
        <v>144</v>
      </c>
      <c r="Q54" s="8">
        <v>1664</v>
      </c>
    </row>
    <row r="55" spans="1:17" ht="15" customHeight="1">
      <c r="A55" s="73"/>
      <c r="B55" s="7" t="s">
        <v>45</v>
      </c>
      <c r="C55" s="167">
        <f t="shared" si="12"/>
        <v>1369</v>
      </c>
      <c r="D55" s="8" t="s">
        <v>144</v>
      </c>
      <c r="E55" s="8" t="s">
        <v>144</v>
      </c>
      <c r="F55" s="8" t="s">
        <v>144</v>
      </c>
      <c r="G55" s="8" t="s">
        <v>144</v>
      </c>
      <c r="H55" s="8" t="s">
        <v>144</v>
      </c>
      <c r="I55" s="8" t="s">
        <v>144</v>
      </c>
      <c r="J55" s="8">
        <f t="shared" si="13"/>
        <v>1369</v>
      </c>
      <c r="K55" s="8" t="s">
        <v>131</v>
      </c>
      <c r="L55" s="8">
        <f t="shared" si="14"/>
        <v>120</v>
      </c>
      <c r="M55" s="8" t="s">
        <v>144</v>
      </c>
      <c r="N55" s="8">
        <v>117</v>
      </c>
      <c r="O55" s="8">
        <v>3</v>
      </c>
      <c r="P55" s="8" t="s">
        <v>144</v>
      </c>
      <c r="Q55" s="8">
        <v>1249</v>
      </c>
    </row>
    <row r="56" spans="1:17" ht="15" customHeight="1">
      <c r="A56" s="73"/>
      <c r="B56" s="7" t="s">
        <v>46</v>
      </c>
      <c r="C56" s="167">
        <f t="shared" si="12"/>
        <v>7540</v>
      </c>
      <c r="D56" s="8">
        <f>SUM(E56,I56)</f>
        <v>4</v>
      </c>
      <c r="E56" s="8" t="s">
        <v>144</v>
      </c>
      <c r="F56" s="8" t="s">
        <v>144</v>
      </c>
      <c r="G56" s="8" t="s">
        <v>144</v>
      </c>
      <c r="H56" s="8" t="s">
        <v>144</v>
      </c>
      <c r="I56" s="8">
        <v>4</v>
      </c>
      <c r="J56" s="8">
        <f t="shared" si="13"/>
        <v>7536</v>
      </c>
      <c r="K56" s="8" t="s">
        <v>131</v>
      </c>
      <c r="L56" s="8">
        <f t="shared" si="14"/>
        <v>510</v>
      </c>
      <c r="M56" s="8">
        <v>3</v>
      </c>
      <c r="N56" s="8">
        <v>436</v>
      </c>
      <c r="O56" s="8">
        <v>26</v>
      </c>
      <c r="P56" s="8">
        <v>45</v>
      </c>
      <c r="Q56" s="8">
        <v>7026</v>
      </c>
    </row>
    <row r="57" spans="1:17" ht="15" customHeight="1">
      <c r="A57" s="73"/>
      <c r="B57" s="7" t="s">
        <v>47</v>
      </c>
      <c r="C57" s="167">
        <f t="shared" si="12"/>
        <v>2891</v>
      </c>
      <c r="D57" s="8" t="s">
        <v>144</v>
      </c>
      <c r="E57" s="8" t="s">
        <v>144</v>
      </c>
      <c r="F57" s="8" t="s">
        <v>144</v>
      </c>
      <c r="G57" s="8" t="s">
        <v>144</v>
      </c>
      <c r="H57" s="8" t="s">
        <v>144</v>
      </c>
      <c r="I57" s="8" t="s">
        <v>144</v>
      </c>
      <c r="J57" s="8">
        <f t="shared" si="13"/>
        <v>2891</v>
      </c>
      <c r="K57" s="8" t="s">
        <v>131</v>
      </c>
      <c r="L57" s="8">
        <f t="shared" si="14"/>
        <v>645</v>
      </c>
      <c r="M57" s="8">
        <v>582</v>
      </c>
      <c r="N57" s="8">
        <v>6</v>
      </c>
      <c r="O57" s="8">
        <v>57</v>
      </c>
      <c r="P57" s="8" t="s">
        <v>144</v>
      </c>
      <c r="Q57" s="8">
        <v>2246</v>
      </c>
    </row>
    <row r="58" spans="1:17" ht="15" customHeight="1">
      <c r="A58" s="73"/>
      <c r="B58" s="7" t="s">
        <v>48</v>
      </c>
      <c r="C58" s="167">
        <f t="shared" si="12"/>
        <v>2919</v>
      </c>
      <c r="D58" s="8" t="s">
        <v>144</v>
      </c>
      <c r="E58" s="8" t="s">
        <v>144</v>
      </c>
      <c r="F58" s="8" t="s">
        <v>144</v>
      </c>
      <c r="G58" s="8" t="s">
        <v>144</v>
      </c>
      <c r="H58" s="8" t="s">
        <v>144</v>
      </c>
      <c r="I58" s="8" t="s">
        <v>144</v>
      </c>
      <c r="J58" s="8">
        <f t="shared" si="13"/>
        <v>2919</v>
      </c>
      <c r="K58" s="8" t="s">
        <v>131</v>
      </c>
      <c r="L58" s="8">
        <f t="shared" si="14"/>
        <v>51</v>
      </c>
      <c r="M58" s="8">
        <v>12</v>
      </c>
      <c r="N58" s="8" t="s">
        <v>144</v>
      </c>
      <c r="O58" s="8">
        <v>39</v>
      </c>
      <c r="P58" s="8" t="s">
        <v>144</v>
      </c>
      <c r="Q58" s="8">
        <v>2868</v>
      </c>
    </row>
    <row r="59" spans="1:17" ht="15" customHeight="1">
      <c r="A59" s="73"/>
      <c r="B59" s="7" t="s">
        <v>49</v>
      </c>
      <c r="C59" s="167">
        <f t="shared" si="12"/>
        <v>763</v>
      </c>
      <c r="D59" s="8" t="s">
        <v>144</v>
      </c>
      <c r="E59" s="8" t="s">
        <v>144</v>
      </c>
      <c r="F59" s="8" t="s">
        <v>144</v>
      </c>
      <c r="G59" s="8" t="s">
        <v>144</v>
      </c>
      <c r="H59" s="8" t="s">
        <v>144</v>
      </c>
      <c r="I59" s="8" t="s">
        <v>144</v>
      </c>
      <c r="J59" s="8">
        <f>SUM(K59:L59,Q59)</f>
        <v>763</v>
      </c>
      <c r="K59" s="8" t="s">
        <v>131</v>
      </c>
      <c r="L59" s="8">
        <f>SUM(M59:P59)</f>
        <v>4</v>
      </c>
      <c r="M59" s="8" t="s">
        <v>144</v>
      </c>
      <c r="N59" s="8" t="s">
        <v>144</v>
      </c>
      <c r="O59" s="8">
        <v>4</v>
      </c>
      <c r="P59" s="8" t="s">
        <v>144</v>
      </c>
      <c r="Q59" s="8">
        <v>759</v>
      </c>
    </row>
    <row r="60" spans="1:17" ht="15" customHeight="1">
      <c r="A60" s="73"/>
      <c r="B60" s="7"/>
      <c r="C60" s="17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" customHeight="1">
      <c r="A61" s="141" t="s">
        <v>50</v>
      </c>
      <c r="B61" s="142"/>
      <c r="C61" s="167">
        <f>SUM(D61,J61)</f>
        <v>42759</v>
      </c>
      <c r="D61" s="8">
        <f>SUM(E61,I61)</f>
        <v>177</v>
      </c>
      <c r="E61" s="8">
        <f>SUM(F61:H61)</f>
        <v>167</v>
      </c>
      <c r="F61" s="8" t="s">
        <v>144</v>
      </c>
      <c r="G61" s="8" t="s">
        <v>144</v>
      </c>
      <c r="H61" s="8">
        <f>SUM(H62:H65)</f>
        <v>167</v>
      </c>
      <c r="I61" s="8">
        <f>SUM(I62:I65)</f>
        <v>10</v>
      </c>
      <c r="J61" s="8">
        <f>SUM(K61:L61,Q61)</f>
        <v>42582</v>
      </c>
      <c r="K61" s="8">
        <f>SUM(K62:K65)</f>
        <v>750</v>
      </c>
      <c r="L61" s="8">
        <f>SUM(M61:P61)</f>
        <v>2851</v>
      </c>
      <c r="M61" s="8">
        <f>SUM(M62:M65)</f>
        <v>512</v>
      </c>
      <c r="N61" s="8">
        <f>SUM(N62:N65)</f>
        <v>1990</v>
      </c>
      <c r="O61" s="8">
        <f>SUM(O62:O65)</f>
        <v>349</v>
      </c>
      <c r="P61" s="8" t="s">
        <v>144</v>
      </c>
      <c r="Q61" s="8">
        <f>SUM(Q62:Q65)</f>
        <v>38981</v>
      </c>
    </row>
    <row r="62" spans="1:17" ht="15" customHeight="1">
      <c r="A62" s="73"/>
      <c r="B62" s="7" t="s">
        <v>51</v>
      </c>
      <c r="C62" s="167">
        <f>SUM(D62,J62)</f>
        <v>13696</v>
      </c>
      <c r="D62" s="8">
        <f>SUM(E62,I62)</f>
        <v>3</v>
      </c>
      <c r="E62" s="8" t="s">
        <v>144</v>
      </c>
      <c r="F62" s="8" t="s">
        <v>144</v>
      </c>
      <c r="G62" s="8" t="s">
        <v>144</v>
      </c>
      <c r="H62" s="8" t="s">
        <v>144</v>
      </c>
      <c r="I62" s="8">
        <v>3</v>
      </c>
      <c r="J62" s="8">
        <f>SUM(K62:L62,Q62)</f>
        <v>13693</v>
      </c>
      <c r="K62" s="8">
        <v>115</v>
      </c>
      <c r="L62" s="8">
        <f>SUM(M62:P62)</f>
        <v>589</v>
      </c>
      <c r="M62" s="8">
        <v>101</v>
      </c>
      <c r="N62" s="8">
        <v>386</v>
      </c>
      <c r="O62" s="8">
        <v>102</v>
      </c>
      <c r="P62" s="8" t="s">
        <v>144</v>
      </c>
      <c r="Q62" s="8">
        <v>12989</v>
      </c>
    </row>
    <row r="63" spans="1:17" ht="15" customHeight="1">
      <c r="A63" s="73"/>
      <c r="B63" s="7" t="s">
        <v>52</v>
      </c>
      <c r="C63" s="167">
        <f>SUM(D63,J63)</f>
        <v>11798</v>
      </c>
      <c r="D63" s="8">
        <f>SUM(E63,I63)</f>
        <v>101</v>
      </c>
      <c r="E63" s="8">
        <f>SUM(F63:H63)</f>
        <v>101</v>
      </c>
      <c r="F63" s="8" t="s">
        <v>144</v>
      </c>
      <c r="G63" s="8" t="s">
        <v>144</v>
      </c>
      <c r="H63" s="8">
        <v>101</v>
      </c>
      <c r="I63" s="8" t="s">
        <v>144</v>
      </c>
      <c r="J63" s="8">
        <f>SUM(K63:L63,Q63)</f>
        <v>11697</v>
      </c>
      <c r="K63" s="8">
        <v>335</v>
      </c>
      <c r="L63" s="8">
        <f>SUM(M63:P63)</f>
        <v>853</v>
      </c>
      <c r="M63" s="8">
        <v>182</v>
      </c>
      <c r="N63" s="8">
        <v>547</v>
      </c>
      <c r="O63" s="8">
        <v>124</v>
      </c>
      <c r="P63" s="8" t="s">
        <v>144</v>
      </c>
      <c r="Q63" s="8">
        <v>10509</v>
      </c>
    </row>
    <row r="64" spans="1:17" ht="15" customHeight="1">
      <c r="A64" s="73"/>
      <c r="B64" s="7" t="s">
        <v>53</v>
      </c>
      <c r="C64" s="167">
        <f>SUM(D64,J64)</f>
        <v>8883</v>
      </c>
      <c r="D64" s="8">
        <f>SUM(E64,I64)</f>
        <v>72</v>
      </c>
      <c r="E64" s="8">
        <f>SUM(F64:H64)</f>
        <v>66</v>
      </c>
      <c r="F64" s="8" t="s">
        <v>144</v>
      </c>
      <c r="G64" s="8" t="s">
        <v>144</v>
      </c>
      <c r="H64" s="8">
        <v>66</v>
      </c>
      <c r="I64" s="8">
        <v>6</v>
      </c>
      <c r="J64" s="8">
        <f>SUM(K64:L64,Q64)</f>
        <v>8811</v>
      </c>
      <c r="K64" s="8" t="s">
        <v>131</v>
      </c>
      <c r="L64" s="8">
        <f>SUM(M64:P64)</f>
        <v>729</v>
      </c>
      <c r="M64" s="8">
        <v>112</v>
      </c>
      <c r="N64" s="8">
        <v>591</v>
      </c>
      <c r="O64" s="8">
        <v>26</v>
      </c>
      <c r="P64" s="8" t="s">
        <v>144</v>
      </c>
      <c r="Q64" s="8">
        <v>8082</v>
      </c>
    </row>
    <row r="65" spans="1:17" ht="15" customHeight="1">
      <c r="A65" s="73"/>
      <c r="B65" s="7" t="s">
        <v>54</v>
      </c>
      <c r="C65" s="167">
        <f>SUM(D65,J65)</f>
        <v>8382</v>
      </c>
      <c r="D65" s="8">
        <f>SUM(E65,I65)</f>
        <v>1</v>
      </c>
      <c r="E65" s="8" t="s">
        <v>144</v>
      </c>
      <c r="F65" s="8" t="s">
        <v>144</v>
      </c>
      <c r="G65" s="8" t="s">
        <v>144</v>
      </c>
      <c r="H65" s="8" t="s">
        <v>144</v>
      </c>
      <c r="I65" s="8">
        <v>1</v>
      </c>
      <c r="J65" s="8">
        <f>SUM(K65:L65,Q65)</f>
        <v>8381</v>
      </c>
      <c r="K65" s="8">
        <v>300</v>
      </c>
      <c r="L65" s="8">
        <f>SUM(M65:P65)</f>
        <v>680</v>
      </c>
      <c r="M65" s="8">
        <v>117</v>
      </c>
      <c r="N65" s="8">
        <v>466</v>
      </c>
      <c r="O65" s="8">
        <v>97</v>
      </c>
      <c r="P65" s="8" t="s">
        <v>144</v>
      </c>
      <c r="Q65" s="8">
        <v>7401</v>
      </c>
    </row>
    <row r="66" spans="1:17" ht="15" customHeight="1">
      <c r="A66" s="73"/>
      <c r="B66" s="7"/>
      <c r="C66" s="17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5" customHeight="1">
      <c r="A67" s="141" t="s">
        <v>55</v>
      </c>
      <c r="B67" s="142"/>
      <c r="C67" s="167">
        <f>SUM(D67,J67)</f>
        <v>3530</v>
      </c>
      <c r="D67" s="8">
        <f>SUM(E67,I67)</f>
        <v>1</v>
      </c>
      <c r="E67" s="8" t="s">
        <v>144</v>
      </c>
      <c r="F67" s="8" t="s">
        <v>144</v>
      </c>
      <c r="G67" s="8" t="s">
        <v>144</v>
      </c>
      <c r="H67" s="8" t="s">
        <v>144</v>
      </c>
      <c r="I67" s="8">
        <v>1</v>
      </c>
      <c r="J67" s="8">
        <f>SUM(K67:L67,Q67)</f>
        <v>3529</v>
      </c>
      <c r="K67" s="8" t="s">
        <v>131</v>
      </c>
      <c r="L67" s="8">
        <f>SUM(M67:P67)</f>
        <v>197</v>
      </c>
      <c r="M67" s="8">
        <f>SUM(M68)</f>
        <v>2</v>
      </c>
      <c r="N67" s="8">
        <f>SUM(N68)</f>
        <v>183</v>
      </c>
      <c r="O67" s="8">
        <f>SUM(O68)</f>
        <v>12</v>
      </c>
      <c r="P67" s="8" t="s">
        <v>144</v>
      </c>
      <c r="Q67" s="8">
        <f>SUM(Q68)</f>
        <v>3332</v>
      </c>
    </row>
    <row r="68" spans="1:17" ht="15" customHeight="1">
      <c r="A68" s="72"/>
      <c r="B68" s="10" t="s">
        <v>56</v>
      </c>
      <c r="C68" s="171">
        <f>SUM(D68,J68)</f>
        <v>3530</v>
      </c>
      <c r="D68" s="11">
        <f>SUM(E68,I68)</f>
        <v>1</v>
      </c>
      <c r="E68" s="11" t="s">
        <v>144</v>
      </c>
      <c r="F68" s="11" t="s">
        <v>144</v>
      </c>
      <c r="G68" s="11" t="s">
        <v>144</v>
      </c>
      <c r="H68" s="11" t="s">
        <v>144</v>
      </c>
      <c r="I68" s="11">
        <v>1</v>
      </c>
      <c r="J68" s="11">
        <f>SUM(K68:L68,Q68)</f>
        <v>3529</v>
      </c>
      <c r="K68" s="11" t="s">
        <v>131</v>
      </c>
      <c r="L68" s="11">
        <f>SUM(M68:P68)</f>
        <v>197</v>
      </c>
      <c r="M68" s="11">
        <v>2</v>
      </c>
      <c r="N68" s="11">
        <v>183</v>
      </c>
      <c r="O68" s="11">
        <v>12</v>
      </c>
      <c r="P68" s="11" t="s">
        <v>144</v>
      </c>
      <c r="Q68" s="11">
        <v>3332</v>
      </c>
    </row>
    <row r="69" spans="1:17" ht="15" customHeight="1">
      <c r="A69" s="12" t="s">
        <v>105</v>
      </c>
      <c r="B69" s="12"/>
      <c r="C69" s="13"/>
      <c r="D69" s="13"/>
      <c r="E69" s="13"/>
      <c r="F69" s="13"/>
      <c r="G69" s="13"/>
      <c r="H69" s="13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5" customHeight="1"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4.25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4.25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4.25">
      <c r="A73" s="15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4.25">
      <c r="A74" s="15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4.25">
      <c r="A75" s="15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4.25">
      <c r="A76" s="1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4.25">
      <c r="A77" s="15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4.25">
      <c r="A78" s="15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4.25">
      <c r="A79" s="15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4.25">
      <c r="A80" s="15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</sheetData>
  <sheetProtection/>
  <mergeCells count="40">
    <mergeCell ref="A30:B30"/>
    <mergeCell ref="A67:B67"/>
    <mergeCell ref="A40:B40"/>
    <mergeCell ref="A47:B47"/>
    <mergeCell ref="A53:B53"/>
    <mergeCell ref="A61:B61"/>
    <mergeCell ref="A19:B19"/>
    <mergeCell ref="A20:B20"/>
    <mergeCell ref="A21:B21"/>
    <mergeCell ref="A24:B24"/>
    <mergeCell ref="E9:E10"/>
    <mergeCell ref="A16:B16"/>
    <mergeCell ref="A17:B17"/>
    <mergeCell ref="A18:B18"/>
    <mergeCell ref="A13:B13"/>
    <mergeCell ref="A14:B14"/>
    <mergeCell ref="A15:B15"/>
    <mergeCell ref="A11:B11"/>
    <mergeCell ref="A12:B12"/>
    <mergeCell ref="A3:Q3"/>
    <mergeCell ref="A5:Q5"/>
    <mergeCell ref="L8:P8"/>
    <mergeCell ref="Q8:Q10"/>
    <mergeCell ref="D7:I7"/>
    <mergeCell ref="J7:Q7"/>
    <mergeCell ref="D8:D10"/>
    <mergeCell ref="A7:B10"/>
    <mergeCell ref="C7:C10"/>
    <mergeCell ref="E8:H8"/>
    <mergeCell ref="F9:F10"/>
    <mergeCell ref="G9:G10"/>
    <mergeCell ref="H9:H10"/>
    <mergeCell ref="O9:O10"/>
    <mergeCell ref="P9:P10"/>
    <mergeCell ref="L9:L10"/>
    <mergeCell ref="I8:I10"/>
    <mergeCell ref="J8:J10"/>
    <mergeCell ref="K8:K10"/>
    <mergeCell ref="M9:M10"/>
    <mergeCell ref="N9:N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2.625" style="4" customWidth="1"/>
    <col min="2" max="2" width="14.50390625" style="4" customWidth="1"/>
    <col min="3" max="4" width="7.875" style="36" customWidth="1"/>
    <col min="5" max="6" width="11.625" style="4" customWidth="1"/>
    <col min="7" max="7" width="5.625" style="4" customWidth="1"/>
    <col min="8" max="8" width="9.375" style="4" customWidth="1"/>
    <col min="9" max="9" width="9.625" style="4" customWidth="1"/>
    <col min="10" max="10" width="10.625" style="4" customWidth="1"/>
    <col min="11" max="11" width="5.625" style="4" customWidth="1"/>
    <col min="12" max="12" width="6.75390625" style="4" customWidth="1"/>
    <col min="13" max="14" width="9.625" style="4" customWidth="1"/>
    <col min="15" max="16" width="5.625" style="4" customWidth="1"/>
    <col min="17" max="18" width="9.625" style="4" customWidth="1"/>
    <col min="19" max="20" width="5.625" style="4" customWidth="1"/>
    <col min="21" max="22" width="9.625" style="4" customWidth="1"/>
    <col min="23" max="24" width="5.625" style="4" customWidth="1"/>
    <col min="25" max="26" width="9.625" style="4" customWidth="1"/>
    <col min="27" max="28" width="5.625" style="4" customWidth="1"/>
    <col min="29" max="30" width="9.625" style="4" customWidth="1"/>
    <col min="31" max="32" width="5.625" style="4" customWidth="1"/>
    <col min="33" max="34" width="9.625" style="4" customWidth="1"/>
    <col min="35" max="36" width="5.625" style="4" customWidth="1"/>
    <col min="37" max="38" width="9.625" style="0" customWidth="1"/>
    <col min="39" max="40" width="5.625" style="4" customWidth="1"/>
    <col min="41" max="42" width="9.625" style="4" customWidth="1"/>
    <col min="43" max="44" width="5.625" style="4" customWidth="1"/>
    <col min="45" max="46" width="9.625" style="4" customWidth="1"/>
    <col min="47" max="48" width="5.625" style="4" customWidth="1"/>
    <col min="49" max="50" width="9.625" style="4" customWidth="1"/>
    <col min="51" max="52" width="5.625" style="4" customWidth="1"/>
    <col min="53" max="54" width="9.625" style="4" customWidth="1"/>
    <col min="55" max="55" width="6.125" style="4" customWidth="1"/>
    <col min="56" max="56" width="5.625" style="4" customWidth="1"/>
    <col min="57" max="57" width="11.625" style="4" customWidth="1"/>
    <col min="58" max="58" width="9.625" style="4" customWidth="1"/>
    <col min="59" max="60" width="5.625" style="4" customWidth="1"/>
    <col min="61" max="62" width="9.625" style="4" customWidth="1"/>
    <col min="63" max="16384" width="10.625" style="4" customWidth="1"/>
  </cols>
  <sheetData>
    <row r="1" spans="1:62" s="2" customFormat="1" ht="29.25" customHeight="1">
      <c r="A1" s="71" t="s">
        <v>135</v>
      </c>
      <c r="C1" s="1"/>
      <c r="E1" s="40"/>
      <c r="BJ1" s="3" t="s">
        <v>136</v>
      </c>
    </row>
    <row r="2" spans="1:62" s="2" customFormat="1" ht="29.25" customHeight="1">
      <c r="A2" s="71"/>
      <c r="C2" s="1"/>
      <c r="E2" s="40"/>
      <c r="BJ2" s="3"/>
    </row>
    <row r="3" spans="1:62" ht="18" customHeight="1">
      <c r="A3" s="163" t="s">
        <v>151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spans="1:62" ht="29.25" customHeight="1" thickBot="1">
      <c r="A4" s="27"/>
      <c r="B4" s="26"/>
      <c r="C4" s="31"/>
      <c r="D4" s="31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9" t="s">
        <v>62</v>
      </c>
    </row>
    <row r="5" spans="1:63" ht="29.25" customHeight="1">
      <c r="A5" s="146" t="s">
        <v>94</v>
      </c>
      <c r="B5" s="147"/>
      <c r="C5" s="150" t="s">
        <v>158</v>
      </c>
      <c r="D5" s="150"/>
      <c r="E5" s="150"/>
      <c r="F5" s="150"/>
      <c r="G5" s="144" t="s">
        <v>115</v>
      </c>
      <c r="H5" s="144"/>
      <c r="I5" s="144"/>
      <c r="J5" s="144"/>
      <c r="K5" s="144" t="s">
        <v>116</v>
      </c>
      <c r="L5" s="144"/>
      <c r="M5" s="144"/>
      <c r="N5" s="144"/>
      <c r="O5" s="144" t="s">
        <v>117</v>
      </c>
      <c r="P5" s="144"/>
      <c r="Q5" s="144"/>
      <c r="R5" s="144"/>
      <c r="S5" s="144" t="s">
        <v>118</v>
      </c>
      <c r="T5" s="144"/>
      <c r="U5" s="144"/>
      <c r="V5" s="144"/>
      <c r="W5" s="144" t="s">
        <v>155</v>
      </c>
      <c r="X5" s="144"/>
      <c r="Y5" s="144"/>
      <c r="Z5" s="144"/>
      <c r="AA5" s="144" t="s">
        <v>119</v>
      </c>
      <c r="AB5" s="144"/>
      <c r="AC5" s="144"/>
      <c r="AD5" s="144"/>
      <c r="AE5" s="144" t="s">
        <v>120</v>
      </c>
      <c r="AF5" s="144"/>
      <c r="AG5" s="144"/>
      <c r="AH5" s="144"/>
      <c r="AI5" s="144" t="s">
        <v>121</v>
      </c>
      <c r="AJ5" s="144"/>
      <c r="AK5" s="144"/>
      <c r="AL5" s="144"/>
      <c r="AM5" s="144" t="s">
        <v>122</v>
      </c>
      <c r="AN5" s="144"/>
      <c r="AO5" s="144"/>
      <c r="AP5" s="144"/>
      <c r="AQ5" s="144" t="s">
        <v>156</v>
      </c>
      <c r="AR5" s="144"/>
      <c r="AS5" s="144"/>
      <c r="AT5" s="144"/>
      <c r="AU5" s="144" t="s">
        <v>123</v>
      </c>
      <c r="AV5" s="144"/>
      <c r="AW5" s="144"/>
      <c r="AX5" s="144"/>
      <c r="AY5" s="144" t="s">
        <v>157</v>
      </c>
      <c r="AZ5" s="144"/>
      <c r="BA5" s="144"/>
      <c r="BB5" s="144"/>
      <c r="BC5" s="144" t="s">
        <v>129</v>
      </c>
      <c r="BD5" s="144"/>
      <c r="BE5" s="144"/>
      <c r="BF5" s="144"/>
      <c r="BG5" s="144" t="s">
        <v>96</v>
      </c>
      <c r="BH5" s="144"/>
      <c r="BI5" s="144"/>
      <c r="BJ5" s="153"/>
      <c r="BK5" s="21"/>
    </row>
    <row r="6" spans="1:63" ht="29.25" customHeight="1">
      <c r="A6" s="148"/>
      <c r="B6" s="148"/>
      <c r="C6" s="145" t="s">
        <v>152</v>
      </c>
      <c r="D6" s="145"/>
      <c r="E6" s="145" t="s">
        <v>153</v>
      </c>
      <c r="F6" s="145"/>
      <c r="G6" s="145" t="s">
        <v>152</v>
      </c>
      <c r="H6" s="145"/>
      <c r="I6" s="145" t="s">
        <v>153</v>
      </c>
      <c r="J6" s="145"/>
      <c r="K6" s="145" t="s">
        <v>154</v>
      </c>
      <c r="L6" s="145"/>
      <c r="M6" s="145" t="s">
        <v>153</v>
      </c>
      <c r="N6" s="145"/>
      <c r="O6" s="145" t="s">
        <v>154</v>
      </c>
      <c r="P6" s="145"/>
      <c r="Q6" s="145" t="s">
        <v>153</v>
      </c>
      <c r="R6" s="145"/>
      <c r="S6" s="145" t="s">
        <v>154</v>
      </c>
      <c r="T6" s="145"/>
      <c r="U6" s="145" t="s">
        <v>153</v>
      </c>
      <c r="V6" s="145"/>
      <c r="W6" s="145" t="s">
        <v>154</v>
      </c>
      <c r="X6" s="145"/>
      <c r="Y6" s="145" t="s">
        <v>153</v>
      </c>
      <c r="Z6" s="145"/>
      <c r="AA6" s="145" t="s">
        <v>154</v>
      </c>
      <c r="AB6" s="145"/>
      <c r="AC6" s="145" t="s">
        <v>153</v>
      </c>
      <c r="AD6" s="145"/>
      <c r="AE6" s="145" t="s">
        <v>154</v>
      </c>
      <c r="AF6" s="145"/>
      <c r="AG6" s="145" t="s">
        <v>153</v>
      </c>
      <c r="AH6" s="145"/>
      <c r="AI6" s="145" t="s">
        <v>154</v>
      </c>
      <c r="AJ6" s="145"/>
      <c r="AK6" s="145" t="s">
        <v>153</v>
      </c>
      <c r="AL6" s="145"/>
      <c r="AM6" s="145" t="s">
        <v>154</v>
      </c>
      <c r="AN6" s="145"/>
      <c r="AO6" s="145" t="s">
        <v>153</v>
      </c>
      <c r="AP6" s="145"/>
      <c r="AQ6" s="145" t="s">
        <v>154</v>
      </c>
      <c r="AR6" s="145"/>
      <c r="AS6" s="145" t="s">
        <v>153</v>
      </c>
      <c r="AT6" s="145"/>
      <c r="AU6" s="145" t="s">
        <v>154</v>
      </c>
      <c r="AV6" s="145"/>
      <c r="AW6" s="145" t="s">
        <v>153</v>
      </c>
      <c r="AX6" s="145"/>
      <c r="AY6" s="145" t="s">
        <v>154</v>
      </c>
      <c r="AZ6" s="145"/>
      <c r="BA6" s="145" t="s">
        <v>153</v>
      </c>
      <c r="BB6" s="145"/>
      <c r="BC6" s="145" t="s">
        <v>154</v>
      </c>
      <c r="BD6" s="145"/>
      <c r="BE6" s="145" t="s">
        <v>153</v>
      </c>
      <c r="BF6" s="145"/>
      <c r="BG6" s="145" t="s">
        <v>154</v>
      </c>
      <c r="BH6" s="145"/>
      <c r="BI6" s="145" t="s">
        <v>153</v>
      </c>
      <c r="BJ6" s="184"/>
      <c r="BK6" s="21"/>
    </row>
    <row r="7" spans="1:63" ht="29.25" customHeight="1">
      <c r="A7" s="151" t="s">
        <v>7</v>
      </c>
      <c r="B7" s="152"/>
      <c r="C7" s="173">
        <f>SUM(C9:C16,C18:C25)</f>
        <v>39</v>
      </c>
      <c r="D7" s="174"/>
      <c r="E7" s="175">
        <f>SUM(E9:E16,E18:E25)</f>
        <v>2343.7400000000002</v>
      </c>
      <c r="F7" s="175"/>
      <c r="G7" s="176">
        <f>SUM(G9:G16,G18:G25)</f>
        <v>7</v>
      </c>
      <c r="H7" s="176"/>
      <c r="I7" s="177">
        <f>SUM(I9:I16,I18:I25)</f>
        <v>709.45</v>
      </c>
      <c r="J7" s="177"/>
      <c r="K7" s="176">
        <f>SUM(K9:K16,K18:K25)</f>
        <v>2</v>
      </c>
      <c r="L7" s="176"/>
      <c r="M7" s="177">
        <f>SUM(M9:M16,M18:M25)</f>
        <v>895.36</v>
      </c>
      <c r="N7" s="177"/>
      <c r="O7" s="176"/>
      <c r="P7" s="176"/>
      <c r="Q7" s="177"/>
      <c r="R7" s="177"/>
      <c r="S7" s="176">
        <f>SUM(S9:S16,S18:S25)</f>
        <v>11</v>
      </c>
      <c r="T7" s="176"/>
      <c r="U7" s="177">
        <f>SUM(U9:U16,U18:U25)</f>
        <v>145.72</v>
      </c>
      <c r="V7" s="177"/>
      <c r="W7" s="176">
        <f>SUM(W9:W16,W18:W25)</f>
        <v>10</v>
      </c>
      <c r="X7" s="176"/>
      <c r="Y7" s="177">
        <f>SUM(Y9:Y16,Y18:Y25)</f>
        <v>480.89000000000004</v>
      </c>
      <c r="Z7" s="177"/>
      <c r="AA7" s="176"/>
      <c r="AB7" s="176"/>
      <c r="AC7" s="177"/>
      <c r="AD7" s="177"/>
      <c r="AE7" s="176">
        <f>SUM(AE9:AE16,AE18:AE25)</f>
        <v>1</v>
      </c>
      <c r="AF7" s="176"/>
      <c r="AG7" s="177">
        <f>SUM(AG9:AG16,AG18:AG25)</f>
        <v>61.89</v>
      </c>
      <c r="AH7" s="177"/>
      <c r="AI7" s="176"/>
      <c r="AJ7" s="176"/>
      <c r="AK7" s="177"/>
      <c r="AL7" s="177"/>
      <c r="AM7" s="176"/>
      <c r="AN7" s="176"/>
      <c r="AO7" s="177"/>
      <c r="AP7" s="177"/>
      <c r="AQ7" s="176">
        <f>SUM(AQ9:AQ16,AQ18:AQ25)</f>
        <v>1</v>
      </c>
      <c r="AR7" s="176"/>
      <c r="AS7" s="177">
        <f>SUM(AS9:AS16,AS18:AS25)</f>
        <v>4.12</v>
      </c>
      <c r="AT7" s="177"/>
      <c r="AU7" s="176">
        <f>SUM(AU9:AU16,AU18:AU25)</f>
        <v>3</v>
      </c>
      <c r="AV7" s="176"/>
      <c r="AW7" s="177">
        <f>SUM(AW9:AW16,AW18:AW25)</f>
        <v>11.98</v>
      </c>
      <c r="AX7" s="177"/>
      <c r="AY7" s="176"/>
      <c r="AZ7" s="176"/>
      <c r="BA7" s="177"/>
      <c r="BB7" s="177"/>
      <c r="BC7" s="176">
        <f>SUM(BC9:BC16,BC18:BC25)</f>
        <v>39</v>
      </c>
      <c r="BD7" s="176"/>
      <c r="BE7" s="177">
        <f>SUM(BE9:BE16,BE18:BE25)</f>
        <v>2343.7400000000002</v>
      </c>
      <c r="BF7" s="177"/>
      <c r="BG7" s="176">
        <f>SUM(BG9:BG16,BG18:BG25)</f>
        <v>4</v>
      </c>
      <c r="BH7" s="176"/>
      <c r="BI7" s="177">
        <f>SUM(BI9:BI16,BI18:BI25)</f>
        <v>34.33</v>
      </c>
      <c r="BJ7" s="177"/>
      <c r="BK7" s="21"/>
    </row>
    <row r="8" spans="1:63" ht="29.25" customHeight="1">
      <c r="A8" s="18"/>
      <c r="B8" s="24"/>
      <c r="C8" s="178">
        <f>SUM(D9:D16,D18:D25)</f>
        <v>1496</v>
      </c>
      <c r="D8" s="179"/>
      <c r="E8" s="180">
        <f>SUM(F9:F16,F18:F25)</f>
        <v>66031.23000000001</v>
      </c>
      <c r="F8" s="180"/>
      <c r="G8" s="179">
        <f>SUM(H9:H16,H18:H25)</f>
        <v>466</v>
      </c>
      <c r="H8" s="179"/>
      <c r="I8" s="180">
        <f>SUM(J9:J16,J18:J25)</f>
        <v>56971.579999999994</v>
      </c>
      <c r="J8" s="180"/>
      <c r="K8" s="179">
        <f>SUM(L9:L16,L18:L25)</f>
        <v>644</v>
      </c>
      <c r="L8" s="179"/>
      <c r="M8" s="180">
        <f>SUM(N9:N16,N18:N25)</f>
        <v>5597.990000000001</v>
      </c>
      <c r="N8" s="180"/>
      <c r="O8" s="179">
        <f>SUM(P9:P16,P18:P25)</f>
        <v>93</v>
      </c>
      <c r="P8" s="179"/>
      <c r="Q8" s="180">
        <f>SUM(R9:R16,R18:R25)</f>
        <v>71.5</v>
      </c>
      <c r="R8" s="180"/>
      <c r="S8" s="179">
        <f>SUM(T9:T16,T18:T25)</f>
        <v>77</v>
      </c>
      <c r="T8" s="179"/>
      <c r="U8" s="180">
        <f>SUM(V9:V16,V18:V25)</f>
        <v>1240.68</v>
      </c>
      <c r="V8" s="180"/>
      <c r="W8" s="179">
        <f>SUM(X9:X16,X18:X25)</f>
        <v>62</v>
      </c>
      <c r="X8" s="179"/>
      <c r="Y8" s="180">
        <f>SUM(Z9:Z16,Z18:Z25)</f>
        <v>728.85</v>
      </c>
      <c r="Z8" s="180"/>
      <c r="AA8" s="179">
        <f>SUM(AB9:AB16,AB18:AB25)</f>
        <v>2</v>
      </c>
      <c r="AB8" s="179"/>
      <c r="AC8" s="180">
        <f>SUM(AD9:AD16,AD18:AD25)</f>
        <v>0.78</v>
      </c>
      <c r="AD8" s="180"/>
      <c r="AE8" s="179">
        <f>SUM(AF9:AF16,AF18:AF25)</f>
        <v>8</v>
      </c>
      <c r="AF8" s="179"/>
      <c r="AG8" s="180">
        <f>SUM(AH9:AH16,AH18:AH25)</f>
        <v>71.37</v>
      </c>
      <c r="AH8" s="180"/>
      <c r="AI8" s="179">
        <f>SUM(AJ9:AJ16,AJ18:AJ25)</f>
        <v>59</v>
      </c>
      <c r="AJ8" s="179"/>
      <c r="AK8" s="180">
        <f>SUM(AL9:AL16,AL18:AL25)</f>
        <v>743.17</v>
      </c>
      <c r="AL8" s="180"/>
      <c r="AM8" s="179">
        <f>SUM(AN9:AN16,AN18:AN25)</f>
        <v>2</v>
      </c>
      <c r="AN8" s="179"/>
      <c r="AO8" s="180">
        <f>SUM(AP9:AP16,AP18:AP25)</f>
        <v>1.09</v>
      </c>
      <c r="AP8" s="180"/>
      <c r="AQ8" s="179">
        <f>SUM(AR9:AR16,AR18:AR25)</f>
        <v>17</v>
      </c>
      <c r="AR8" s="179"/>
      <c r="AS8" s="180">
        <f>SUM(AT9:AT16,AT18:AT25)</f>
        <v>75.74000000000001</v>
      </c>
      <c r="AT8" s="180"/>
      <c r="AU8" s="179">
        <f>SUM(AV9:AV16,AV18:AV25)</f>
        <v>10</v>
      </c>
      <c r="AV8" s="179"/>
      <c r="AW8" s="180">
        <f>SUM(AX9:AX16,AX18:AX25)</f>
        <v>53.19</v>
      </c>
      <c r="AX8" s="180"/>
      <c r="AY8" s="179">
        <f>SUM(AZ9:AZ16,AZ18:AZ25)</f>
        <v>14</v>
      </c>
      <c r="AZ8" s="179"/>
      <c r="BA8" s="180">
        <f>SUM(BB9:BB16,BB18:BB25)</f>
        <v>70.71</v>
      </c>
      <c r="BB8" s="180"/>
      <c r="BC8" s="179">
        <f>SUM(BD9:BD16,BD18:BD25)</f>
        <v>25</v>
      </c>
      <c r="BD8" s="179"/>
      <c r="BE8" s="180">
        <f>SUM(BF9:BF16,BF18:BF25)</f>
        <v>311.69</v>
      </c>
      <c r="BF8" s="180"/>
      <c r="BG8" s="179">
        <f>SUM(BH9:BH16,BH18:BH25)</f>
        <v>5</v>
      </c>
      <c r="BH8" s="179"/>
      <c r="BI8" s="180">
        <f>SUM(BJ9:BJ16,BJ18:BJ25)</f>
        <v>84.53</v>
      </c>
      <c r="BJ8" s="180"/>
      <c r="BK8" s="21"/>
    </row>
    <row r="9" spans="1:62" ht="29.25" customHeight="1">
      <c r="A9" s="18"/>
      <c r="B9" s="30" t="s">
        <v>65</v>
      </c>
      <c r="C9" s="53">
        <f>C29+C49</f>
        <v>1</v>
      </c>
      <c r="D9" s="39">
        <f>D29+D49</f>
        <v>245</v>
      </c>
      <c r="E9" s="61">
        <f>E29+E49</f>
        <v>15.35</v>
      </c>
      <c r="F9" s="64">
        <f>F29+F49</f>
        <v>10598.939999999999</v>
      </c>
      <c r="G9" s="53"/>
      <c r="H9" s="39">
        <f>H29+H49</f>
        <v>112</v>
      </c>
      <c r="I9" s="61"/>
      <c r="J9" s="64">
        <f>J29+J49</f>
        <v>9913.22</v>
      </c>
      <c r="K9" s="53"/>
      <c r="L9" s="39">
        <f>L29+L49</f>
        <v>86</v>
      </c>
      <c r="M9" s="61"/>
      <c r="N9" s="64">
        <f>N29+N49</f>
        <v>407.98</v>
      </c>
      <c r="O9" s="53"/>
      <c r="P9" s="39">
        <v>21</v>
      </c>
      <c r="Q9" s="61"/>
      <c r="R9" s="64">
        <v>6.59</v>
      </c>
      <c r="S9" s="53"/>
      <c r="T9" s="39">
        <v>9</v>
      </c>
      <c r="U9" s="53"/>
      <c r="V9" s="64">
        <v>124.16</v>
      </c>
      <c r="W9" s="53"/>
      <c r="X9" s="39">
        <v>4</v>
      </c>
      <c r="Y9" s="53"/>
      <c r="Z9" s="64">
        <v>49.23</v>
      </c>
      <c r="AA9" s="53"/>
      <c r="AB9" s="39" t="s">
        <v>131</v>
      </c>
      <c r="AC9" s="61"/>
      <c r="AD9" s="64" t="s">
        <v>131</v>
      </c>
      <c r="AE9" s="53"/>
      <c r="AF9" s="39" t="s">
        <v>131</v>
      </c>
      <c r="AG9" s="61"/>
      <c r="AH9" s="64" t="s">
        <v>131</v>
      </c>
      <c r="AI9" s="53"/>
      <c r="AJ9" s="39">
        <v>10</v>
      </c>
      <c r="AK9" s="61"/>
      <c r="AL9" s="64">
        <v>40.21</v>
      </c>
      <c r="AM9" s="53"/>
      <c r="AN9" s="39">
        <v>1</v>
      </c>
      <c r="AO9" s="61"/>
      <c r="AP9" s="64">
        <v>0.33</v>
      </c>
      <c r="AQ9" s="53"/>
      <c r="AR9" s="39" t="s">
        <v>131</v>
      </c>
      <c r="AS9" s="61"/>
      <c r="AT9" s="64" t="s">
        <v>131</v>
      </c>
      <c r="AU9" s="53"/>
      <c r="AV9" s="39" t="s">
        <v>131</v>
      </c>
      <c r="AW9" s="61"/>
      <c r="AX9" s="64" t="s">
        <v>131</v>
      </c>
      <c r="AY9" s="53"/>
      <c r="AZ9" s="39" t="s">
        <v>131</v>
      </c>
      <c r="BA9" s="61"/>
      <c r="BB9" s="64" t="s">
        <v>131</v>
      </c>
      <c r="BC9" s="53">
        <f aca="true" t="shared" si="0" ref="BC9:BC15">BC29+BC49</f>
        <v>1</v>
      </c>
      <c r="BD9" s="39">
        <v>1</v>
      </c>
      <c r="BE9" s="61">
        <f aca="true" t="shared" si="1" ref="BE9:BE15">BE29+BE49</f>
        <v>15.35</v>
      </c>
      <c r="BF9" s="64">
        <v>12.22</v>
      </c>
      <c r="BG9" s="53">
        <f>BG29+BG49</f>
        <v>1</v>
      </c>
      <c r="BH9" s="39">
        <v>1</v>
      </c>
      <c r="BI9" s="53">
        <f>BI29+BI49</f>
        <v>15.35</v>
      </c>
      <c r="BJ9" s="64">
        <v>45</v>
      </c>
    </row>
    <row r="10" spans="1:62" ht="29.25" customHeight="1">
      <c r="A10" s="18"/>
      <c r="B10" s="30" t="s">
        <v>66</v>
      </c>
      <c r="C10" s="53">
        <f aca="true" t="shared" si="2" ref="C10:D16">C30+C50</f>
        <v>2</v>
      </c>
      <c r="D10" s="39">
        <v>69</v>
      </c>
      <c r="E10" s="61">
        <f>E30+E50</f>
        <v>86.9</v>
      </c>
      <c r="F10" s="64">
        <v>319.11</v>
      </c>
      <c r="G10" s="53">
        <f>G30+G50</f>
        <v>2</v>
      </c>
      <c r="H10" s="39">
        <v>32</v>
      </c>
      <c r="I10" s="61">
        <f>I30+I50</f>
        <v>86.9</v>
      </c>
      <c r="J10" s="64">
        <v>272.53</v>
      </c>
      <c r="K10" s="53"/>
      <c r="L10" s="39">
        <v>18</v>
      </c>
      <c r="M10" s="61"/>
      <c r="N10" s="64">
        <v>15.5</v>
      </c>
      <c r="O10" s="53"/>
      <c r="P10" s="39">
        <v>6</v>
      </c>
      <c r="Q10" s="61"/>
      <c r="R10" s="64">
        <v>6.77</v>
      </c>
      <c r="S10" s="53"/>
      <c r="T10" s="39" t="s">
        <v>132</v>
      </c>
      <c r="U10" s="53"/>
      <c r="V10" s="64" t="s">
        <v>132</v>
      </c>
      <c r="W10" s="53"/>
      <c r="X10" s="39" t="s">
        <v>132</v>
      </c>
      <c r="Y10" s="53"/>
      <c r="Z10" s="64" t="s">
        <v>132</v>
      </c>
      <c r="AA10" s="53"/>
      <c r="AB10" s="39" t="s">
        <v>131</v>
      </c>
      <c r="AC10" s="61"/>
      <c r="AD10" s="64" t="s">
        <v>131</v>
      </c>
      <c r="AE10" s="53"/>
      <c r="AF10" s="39" t="s">
        <v>131</v>
      </c>
      <c r="AG10" s="61"/>
      <c r="AH10" s="64" t="s">
        <v>131</v>
      </c>
      <c r="AI10" s="53"/>
      <c r="AJ10" s="39" t="s">
        <v>132</v>
      </c>
      <c r="AK10" s="61"/>
      <c r="AL10" s="64" t="s">
        <v>132</v>
      </c>
      <c r="AM10" s="53"/>
      <c r="AN10" s="39" t="s">
        <v>131</v>
      </c>
      <c r="AO10" s="61"/>
      <c r="AP10" s="64" t="s">
        <v>131</v>
      </c>
      <c r="AQ10" s="53"/>
      <c r="AR10" s="39">
        <v>2</v>
      </c>
      <c r="AS10" s="61"/>
      <c r="AT10" s="64">
        <v>20.86</v>
      </c>
      <c r="AU10" s="53"/>
      <c r="AV10" s="39" t="s">
        <v>131</v>
      </c>
      <c r="AW10" s="61"/>
      <c r="AX10" s="64" t="s">
        <v>131</v>
      </c>
      <c r="AY10" s="53"/>
      <c r="AZ10" s="39" t="s">
        <v>131</v>
      </c>
      <c r="BA10" s="61"/>
      <c r="BB10" s="64" t="s">
        <v>131</v>
      </c>
      <c r="BC10" s="53">
        <f t="shared" si="0"/>
        <v>2</v>
      </c>
      <c r="BD10" s="39">
        <v>1</v>
      </c>
      <c r="BE10" s="61">
        <f t="shared" si="1"/>
        <v>86.9</v>
      </c>
      <c r="BF10" s="64">
        <v>3.45</v>
      </c>
      <c r="BG10" s="53"/>
      <c r="BH10" s="39" t="s">
        <v>131</v>
      </c>
      <c r="BI10" s="53"/>
      <c r="BJ10" s="64" t="s">
        <v>131</v>
      </c>
    </row>
    <row r="11" spans="1:62" ht="29.25" customHeight="1">
      <c r="A11" s="18"/>
      <c r="B11" s="23" t="s">
        <v>10</v>
      </c>
      <c r="C11" s="53">
        <f t="shared" si="2"/>
        <v>4</v>
      </c>
      <c r="D11" s="39">
        <f t="shared" si="2"/>
        <v>67</v>
      </c>
      <c r="E11" s="61">
        <f aca="true" t="shared" si="3" ref="E11:F16">E31+E51</f>
        <v>39.04</v>
      </c>
      <c r="F11" s="64">
        <f t="shared" si="3"/>
        <v>7597.790000000001</v>
      </c>
      <c r="G11" s="53"/>
      <c r="H11" s="39">
        <f>H31+H51</f>
        <v>23</v>
      </c>
      <c r="I11" s="61"/>
      <c r="J11" s="64">
        <f>J31+J51</f>
        <v>6852.91</v>
      </c>
      <c r="K11" s="53"/>
      <c r="L11" s="39">
        <f>L31+L51</f>
        <v>19</v>
      </c>
      <c r="M11" s="61"/>
      <c r="N11" s="64">
        <f>N31+N51</f>
        <v>535.04</v>
      </c>
      <c r="O11" s="53"/>
      <c r="P11" s="39">
        <v>2</v>
      </c>
      <c r="Q11" s="61"/>
      <c r="R11" s="64">
        <v>0.16</v>
      </c>
      <c r="S11" s="53">
        <f>S31+S51</f>
        <v>1</v>
      </c>
      <c r="T11" s="39">
        <v>3</v>
      </c>
      <c r="U11" s="53">
        <f>U31+U51</f>
        <v>20.06</v>
      </c>
      <c r="V11" s="64">
        <v>38.15</v>
      </c>
      <c r="W11" s="53"/>
      <c r="X11" s="39">
        <f>X31+X51</f>
        <v>5</v>
      </c>
      <c r="Y11" s="53"/>
      <c r="Z11" s="64">
        <f>Z31+Z51</f>
        <v>73.06</v>
      </c>
      <c r="AA11" s="53"/>
      <c r="AB11" s="39" t="s">
        <v>131</v>
      </c>
      <c r="AC11" s="61"/>
      <c r="AD11" s="64" t="s">
        <v>131</v>
      </c>
      <c r="AE11" s="53"/>
      <c r="AF11" s="39" t="s">
        <v>131</v>
      </c>
      <c r="AG11" s="61"/>
      <c r="AH11" s="64" t="s">
        <v>131</v>
      </c>
      <c r="AI11" s="53"/>
      <c r="AJ11" s="39">
        <f>AJ31+AJ51</f>
        <v>7</v>
      </c>
      <c r="AK11" s="61"/>
      <c r="AL11" s="64">
        <f>AL31+AL51</f>
        <v>49</v>
      </c>
      <c r="AM11" s="53"/>
      <c r="AN11" s="39"/>
      <c r="AO11" s="61"/>
      <c r="AP11" s="64" t="s">
        <v>131</v>
      </c>
      <c r="AQ11" s="53"/>
      <c r="AR11" s="39">
        <v>4</v>
      </c>
      <c r="AS11" s="61"/>
      <c r="AT11" s="64">
        <v>10.59</v>
      </c>
      <c r="AU11" s="53"/>
      <c r="AV11" s="39" t="s">
        <v>131</v>
      </c>
      <c r="AW11" s="61"/>
      <c r="AX11" s="64" t="s">
        <v>131</v>
      </c>
      <c r="AY11" s="53"/>
      <c r="AZ11" s="39" t="s">
        <v>131</v>
      </c>
      <c r="BA11" s="61"/>
      <c r="BB11" s="64" t="s">
        <v>131</v>
      </c>
      <c r="BC11" s="53">
        <f t="shared" si="0"/>
        <v>4</v>
      </c>
      <c r="BD11" s="39">
        <v>1</v>
      </c>
      <c r="BE11" s="61">
        <f t="shared" si="1"/>
        <v>39.04</v>
      </c>
      <c r="BF11" s="64">
        <v>19.9</v>
      </c>
      <c r="BG11" s="53">
        <f>BG31+BG51</f>
        <v>3</v>
      </c>
      <c r="BH11" s="39">
        <v>3</v>
      </c>
      <c r="BI11" s="53">
        <f>BI31+BI51</f>
        <v>18.98</v>
      </c>
      <c r="BJ11" s="64">
        <v>18.98</v>
      </c>
    </row>
    <row r="12" spans="1:62" ht="29.25" customHeight="1">
      <c r="A12" s="18"/>
      <c r="B12" s="23" t="s">
        <v>11</v>
      </c>
      <c r="C12" s="53">
        <f t="shared" si="2"/>
        <v>2</v>
      </c>
      <c r="D12" s="39">
        <v>122</v>
      </c>
      <c r="E12" s="61">
        <f t="shared" si="3"/>
        <v>135.19</v>
      </c>
      <c r="F12" s="64">
        <v>1671.9</v>
      </c>
      <c r="G12" s="53"/>
      <c r="H12" s="39">
        <v>31</v>
      </c>
      <c r="I12" s="61"/>
      <c r="J12" s="64">
        <v>1391.99</v>
      </c>
      <c r="K12" s="53">
        <f>K32+K52</f>
        <v>1</v>
      </c>
      <c r="L12" s="39">
        <v>71</v>
      </c>
      <c r="M12" s="61">
        <f>M32+M52</f>
        <v>119.5</v>
      </c>
      <c r="N12" s="64">
        <v>194.64</v>
      </c>
      <c r="O12" s="53"/>
      <c r="P12" s="39">
        <v>12</v>
      </c>
      <c r="Q12" s="61"/>
      <c r="R12" s="64">
        <v>7.7</v>
      </c>
      <c r="S12" s="53"/>
      <c r="T12" s="39">
        <v>1</v>
      </c>
      <c r="U12" s="53"/>
      <c r="V12" s="64">
        <v>11.32</v>
      </c>
      <c r="W12" s="53">
        <f>W32+W52</f>
        <v>1</v>
      </c>
      <c r="X12" s="39">
        <v>2</v>
      </c>
      <c r="Y12" s="53">
        <f>Y32+Y52</f>
        <v>15.69</v>
      </c>
      <c r="Z12" s="64">
        <v>15.84</v>
      </c>
      <c r="AA12" s="53"/>
      <c r="AB12" s="39" t="s">
        <v>131</v>
      </c>
      <c r="AC12" s="61"/>
      <c r="AD12" s="64" t="s">
        <v>131</v>
      </c>
      <c r="AE12" s="53"/>
      <c r="AF12" s="39" t="s">
        <v>131</v>
      </c>
      <c r="AG12" s="61"/>
      <c r="AH12" s="64" t="s">
        <v>131</v>
      </c>
      <c r="AI12" s="53"/>
      <c r="AJ12" s="39" t="s">
        <v>132</v>
      </c>
      <c r="AK12" s="61"/>
      <c r="AL12" s="64" t="s">
        <v>132</v>
      </c>
      <c r="AM12" s="53"/>
      <c r="AN12" s="39">
        <v>1</v>
      </c>
      <c r="AO12" s="61"/>
      <c r="AP12" s="64">
        <v>0.76</v>
      </c>
      <c r="AQ12" s="53"/>
      <c r="AR12" s="39" t="s">
        <v>131</v>
      </c>
      <c r="AS12" s="61"/>
      <c r="AT12" s="64" t="s">
        <v>131</v>
      </c>
      <c r="AU12" s="53"/>
      <c r="AV12" s="39">
        <v>3</v>
      </c>
      <c r="AW12" s="61"/>
      <c r="AX12" s="64">
        <v>1.89</v>
      </c>
      <c r="AY12" s="53"/>
      <c r="AZ12" s="39" t="s">
        <v>131</v>
      </c>
      <c r="BA12" s="61"/>
      <c r="BB12" s="64" t="s">
        <v>131</v>
      </c>
      <c r="BC12" s="53">
        <f t="shared" si="0"/>
        <v>2</v>
      </c>
      <c r="BD12" s="39">
        <v>1</v>
      </c>
      <c r="BE12" s="61">
        <f t="shared" si="1"/>
        <v>135.19</v>
      </c>
      <c r="BF12" s="64">
        <v>47.76</v>
      </c>
      <c r="BG12" s="53"/>
      <c r="BH12" s="39" t="s">
        <v>131</v>
      </c>
      <c r="BI12" s="53"/>
      <c r="BJ12" s="64" t="s">
        <v>131</v>
      </c>
    </row>
    <row r="13" spans="1:62" ht="29.25" customHeight="1">
      <c r="A13" s="18"/>
      <c r="B13" s="23" t="s">
        <v>12</v>
      </c>
      <c r="C13" s="53">
        <f t="shared" si="2"/>
        <v>3</v>
      </c>
      <c r="D13" s="39">
        <v>87</v>
      </c>
      <c r="E13" s="61">
        <f t="shared" si="3"/>
        <v>65.37</v>
      </c>
      <c r="F13" s="64">
        <v>366.2</v>
      </c>
      <c r="G13" s="53">
        <f>G33+G53</f>
        <v>1</v>
      </c>
      <c r="H13" s="39">
        <v>3</v>
      </c>
      <c r="I13" s="61">
        <f>I33+I53</f>
        <v>48.57</v>
      </c>
      <c r="J13" s="64">
        <v>123.38</v>
      </c>
      <c r="K13" s="53"/>
      <c r="L13" s="39">
        <v>77</v>
      </c>
      <c r="M13" s="61"/>
      <c r="N13" s="64">
        <v>203.5</v>
      </c>
      <c r="O13" s="53"/>
      <c r="P13" s="39">
        <v>2</v>
      </c>
      <c r="Q13" s="61"/>
      <c r="R13" s="64">
        <v>1.32</v>
      </c>
      <c r="S13" s="53">
        <f>S33+S53</f>
        <v>1</v>
      </c>
      <c r="T13" s="39">
        <v>3</v>
      </c>
      <c r="U13" s="53">
        <f>U33+U53</f>
        <v>10.32</v>
      </c>
      <c r="V13" s="64">
        <v>23.22</v>
      </c>
      <c r="W13" s="53"/>
      <c r="X13" s="39" t="s">
        <v>132</v>
      </c>
      <c r="Y13" s="53"/>
      <c r="Z13" s="64" t="s">
        <v>132</v>
      </c>
      <c r="AA13" s="53"/>
      <c r="AB13" s="39" t="s">
        <v>131</v>
      </c>
      <c r="AC13" s="61"/>
      <c r="AD13" s="64" t="s">
        <v>131</v>
      </c>
      <c r="AE13" s="53"/>
      <c r="AF13" s="39" t="s">
        <v>131</v>
      </c>
      <c r="AG13" s="61"/>
      <c r="AH13" s="64" t="s">
        <v>131</v>
      </c>
      <c r="AI13" s="53"/>
      <c r="AJ13" s="39" t="s">
        <v>132</v>
      </c>
      <c r="AK13" s="61"/>
      <c r="AL13" s="64" t="s">
        <v>149</v>
      </c>
      <c r="AM13" s="53"/>
      <c r="AN13" s="39" t="s">
        <v>131</v>
      </c>
      <c r="AO13" s="61"/>
      <c r="AP13" s="64" t="s">
        <v>131</v>
      </c>
      <c r="AQ13" s="53"/>
      <c r="AR13" s="39">
        <v>1</v>
      </c>
      <c r="AS13" s="61"/>
      <c r="AT13" s="64">
        <v>6.95</v>
      </c>
      <c r="AU13" s="53">
        <v>1</v>
      </c>
      <c r="AV13" s="39">
        <v>1</v>
      </c>
      <c r="AW13" s="61">
        <v>6.48</v>
      </c>
      <c r="AX13" s="64">
        <v>7.83</v>
      </c>
      <c r="AY13" s="53"/>
      <c r="AZ13" s="39" t="s">
        <v>131</v>
      </c>
      <c r="BA13" s="61"/>
      <c r="BB13" s="64" t="s">
        <v>131</v>
      </c>
      <c r="BC13" s="53">
        <f t="shared" si="0"/>
        <v>3</v>
      </c>
      <c r="BD13" s="39"/>
      <c r="BE13" s="61">
        <f t="shared" si="1"/>
        <v>65.37</v>
      </c>
      <c r="BF13" s="64" t="s">
        <v>131</v>
      </c>
      <c r="BG13" s="53"/>
      <c r="BH13" s="39" t="s">
        <v>131</v>
      </c>
      <c r="BI13" s="53"/>
      <c r="BJ13" s="64" t="s">
        <v>131</v>
      </c>
    </row>
    <row r="14" spans="1:62" ht="29.25" customHeight="1">
      <c r="A14" s="18"/>
      <c r="B14" s="30" t="s">
        <v>63</v>
      </c>
      <c r="C14" s="53">
        <f t="shared" si="2"/>
        <v>9</v>
      </c>
      <c r="D14" s="39">
        <f>D34+D54</f>
        <v>59</v>
      </c>
      <c r="E14" s="61">
        <f t="shared" si="3"/>
        <v>476.16</v>
      </c>
      <c r="F14" s="64">
        <f t="shared" si="3"/>
        <v>715.73</v>
      </c>
      <c r="G14" s="53"/>
      <c r="H14" s="39">
        <v>23</v>
      </c>
      <c r="I14" s="61"/>
      <c r="J14" s="64">
        <v>64.45</v>
      </c>
      <c r="K14" s="53"/>
      <c r="L14" s="39">
        <v>4</v>
      </c>
      <c r="M14" s="61"/>
      <c r="N14" s="64">
        <v>19</v>
      </c>
      <c r="O14" s="53"/>
      <c r="P14" s="39">
        <v>5</v>
      </c>
      <c r="Q14" s="61"/>
      <c r="R14" s="64">
        <v>6.19</v>
      </c>
      <c r="S14" s="53">
        <f>S34+S54</f>
        <v>3</v>
      </c>
      <c r="T14" s="39">
        <v>6</v>
      </c>
      <c r="U14" s="53">
        <f>U34+U54</f>
        <v>48.36</v>
      </c>
      <c r="V14" s="64">
        <f>V34+V54</f>
        <v>85.03</v>
      </c>
      <c r="W14" s="53">
        <f>W34+W54</f>
        <v>6</v>
      </c>
      <c r="X14" s="39">
        <f>X34+X54</f>
        <v>9</v>
      </c>
      <c r="Y14" s="53">
        <f>Y34+Y54</f>
        <v>427.8</v>
      </c>
      <c r="Z14" s="64">
        <f>Z34+Z54</f>
        <v>461.92</v>
      </c>
      <c r="AA14" s="53"/>
      <c r="AB14" s="39" t="s">
        <v>131</v>
      </c>
      <c r="AC14" s="61"/>
      <c r="AD14" s="64" t="s">
        <v>131</v>
      </c>
      <c r="AE14" s="53"/>
      <c r="AF14" s="39">
        <v>7</v>
      </c>
      <c r="AG14" s="61"/>
      <c r="AH14" s="64">
        <v>9.48</v>
      </c>
      <c r="AI14" s="53"/>
      <c r="AJ14" s="39" t="s">
        <v>132</v>
      </c>
      <c r="AK14" s="61"/>
      <c r="AL14" s="64" t="s">
        <v>132</v>
      </c>
      <c r="AM14" s="53"/>
      <c r="AN14" s="39" t="s">
        <v>131</v>
      </c>
      <c r="AO14" s="61"/>
      <c r="AP14" s="64" t="s">
        <v>131</v>
      </c>
      <c r="AQ14" s="53"/>
      <c r="AR14" s="39" t="s">
        <v>131</v>
      </c>
      <c r="AS14" s="61"/>
      <c r="AT14" s="64" t="s">
        <v>131</v>
      </c>
      <c r="AU14" s="53"/>
      <c r="AV14" s="39" t="s">
        <v>131</v>
      </c>
      <c r="AW14" s="61"/>
      <c r="AX14" s="64" t="s">
        <v>131</v>
      </c>
      <c r="AY14" s="53"/>
      <c r="AZ14" s="39">
        <v>3</v>
      </c>
      <c r="BA14" s="61"/>
      <c r="BB14" s="64">
        <v>9.67</v>
      </c>
      <c r="BC14" s="53">
        <f t="shared" si="0"/>
        <v>9</v>
      </c>
      <c r="BD14" s="39">
        <v>2</v>
      </c>
      <c r="BE14" s="61">
        <f t="shared" si="1"/>
        <v>476.16</v>
      </c>
      <c r="BF14" s="64">
        <v>59.99</v>
      </c>
      <c r="BG14" s="53"/>
      <c r="BH14" s="39" t="s">
        <v>131</v>
      </c>
      <c r="BI14" s="53"/>
      <c r="BJ14" s="64" t="s">
        <v>131</v>
      </c>
    </row>
    <row r="15" spans="1:62" ht="29.25" customHeight="1">
      <c r="A15" s="18"/>
      <c r="B15" s="30" t="s">
        <v>64</v>
      </c>
      <c r="C15" s="53">
        <f t="shared" si="2"/>
        <v>1</v>
      </c>
      <c r="D15" s="39">
        <v>45</v>
      </c>
      <c r="E15" s="61">
        <f t="shared" si="3"/>
        <v>6.52</v>
      </c>
      <c r="F15" s="64">
        <v>272.64</v>
      </c>
      <c r="G15" s="53"/>
      <c r="H15" s="39">
        <v>1</v>
      </c>
      <c r="I15" s="61"/>
      <c r="J15" s="64">
        <v>45.17</v>
      </c>
      <c r="K15" s="53"/>
      <c r="L15" s="39">
        <v>15</v>
      </c>
      <c r="M15" s="61"/>
      <c r="N15" s="64">
        <v>108.41</v>
      </c>
      <c r="O15" s="53"/>
      <c r="P15" s="39">
        <v>4</v>
      </c>
      <c r="Q15" s="61"/>
      <c r="R15" s="64">
        <v>2.24</v>
      </c>
      <c r="S15" s="53">
        <f>S35+S55</f>
        <v>1</v>
      </c>
      <c r="T15" s="39">
        <v>6</v>
      </c>
      <c r="U15" s="53">
        <f>U35+U55</f>
        <v>6.52</v>
      </c>
      <c r="V15" s="64">
        <v>94.65</v>
      </c>
      <c r="W15" s="53"/>
      <c r="X15" s="39">
        <v>15</v>
      </c>
      <c r="Y15" s="53"/>
      <c r="Z15" s="64">
        <v>10.41</v>
      </c>
      <c r="AA15" s="53"/>
      <c r="AB15" s="39" t="s">
        <v>131</v>
      </c>
      <c r="AC15" s="61"/>
      <c r="AD15" s="64" t="s">
        <v>131</v>
      </c>
      <c r="AE15" s="53"/>
      <c r="AF15" s="39" t="s">
        <v>131</v>
      </c>
      <c r="AG15" s="61"/>
      <c r="AH15" s="64" t="s">
        <v>131</v>
      </c>
      <c r="AI15" s="53"/>
      <c r="AJ15" s="39" t="s">
        <v>132</v>
      </c>
      <c r="AK15" s="61"/>
      <c r="AL15" s="64" t="s">
        <v>132</v>
      </c>
      <c r="AM15" s="53"/>
      <c r="AN15" s="39" t="s">
        <v>131</v>
      </c>
      <c r="AO15" s="61"/>
      <c r="AP15" s="64" t="s">
        <v>131</v>
      </c>
      <c r="AQ15" s="53"/>
      <c r="AR15" s="39">
        <v>1</v>
      </c>
      <c r="AS15" s="61"/>
      <c r="AT15" s="64">
        <v>3.24</v>
      </c>
      <c r="AU15" s="53"/>
      <c r="AV15" s="39" t="s">
        <v>131</v>
      </c>
      <c r="AW15" s="61"/>
      <c r="AX15" s="64" t="s">
        <v>131</v>
      </c>
      <c r="AY15" s="53"/>
      <c r="AZ15" s="39">
        <v>1</v>
      </c>
      <c r="BA15" s="61"/>
      <c r="BB15" s="64">
        <v>2.43</v>
      </c>
      <c r="BC15" s="53">
        <f t="shared" si="0"/>
        <v>1</v>
      </c>
      <c r="BD15" s="39">
        <v>2</v>
      </c>
      <c r="BE15" s="61">
        <f t="shared" si="1"/>
        <v>6.52</v>
      </c>
      <c r="BF15" s="64">
        <v>6.09</v>
      </c>
      <c r="BG15" s="53"/>
      <c r="BH15" s="39" t="s">
        <v>131</v>
      </c>
      <c r="BI15" s="53"/>
      <c r="BJ15" s="64" t="s">
        <v>131</v>
      </c>
    </row>
    <row r="16" spans="1:62" ht="29.25" customHeight="1">
      <c r="A16" s="18"/>
      <c r="B16" s="23" t="s">
        <v>15</v>
      </c>
      <c r="C16" s="53">
        <f t="shared" si="2"/>
        <v>0</v>
      </c>
      <c r="D16" s="39">
        <v>6</v>
      </c>
      <c r="E16" s="61">
        <f t="shared" si="3"/>
        <v>0</v>
      </c>
      <c r="F16" s="64">
        <v>27.88</v>
      </c>
      <c r="G16" s="53"/>
      <c r="H16" s="39" t="s">
        <v>132</v>
      </c>
      <c r="I16" s="61"/>
      <c r="J16" s="64" t="s">
        <v>132</v>
      </c>
      <c r="K16" s="53"/>
      <c r="L16" s="39" t="s">
        <v>132</v>
      </c>
      <c r="M16" s="61"/>
      <c r="N16" s="64" t="s">
        <v>132</v>
      </c>
      <c r="O16" s="53"/>
      <c r="P16" s="39" t="s">
        <v>131</v>
      </c>
      <c r="Q16" s="61"/>
      <c r="R16" s="64" t="s">
        <v>131</v>
      </c>
      <c r="S16" s="53"/>
      <c r="T16" s="39">
        <v>5</v>
      </c>
      <c r="U16" s="53"/>
      <c r="V16" s="64">
        <v>24.56</v>
      </c>
      <c r="W16" s="53"/>
      <c r="X16" s="39">
        <v>1</v>
      </c>
      <c r="Y16" s="53"/>
      <c r="Z16" s="64">
        <v>3.32</v>
      </c>
      <c r="AA16" s="53"/>
      <c r="AB16" s="39" t="s">
        <v>131</v>
      </c>
      <c r="AC16" s="61"/>
      <c r="AD16" s="64" t="s">
        <v>131</v>
      </c>
      <c r="AE16" s="53"/>
      <c r="AF16" s="39" t="s">
        <v>131</v>
      </c>
      <c r="AG16" s="61"/>
      <c r="AH16" s="64" t="s">
        <v>131</v>
      </c>
      <c r="AI16" s="53"/>
      <c r="AJ16" s="39" t="s">
        <v>132</v>
      </c>
      <c r="AK16" s="61"/>
      <c r="AL16" s="64" t="s">
        <v>132</v>
      </c>
      <c r="AM16" s="53"/>
      <c r="AN16" s="39" t="s">
        <v>131</v>
      </c>
      <c r="AO16" s="61"/>
      <c r="AP16" s="64" t="s">
        <v>131</v>
      </c>
      <c r="AQ16" s="53"/>
      <c r="AR16" s="39" t="s">
        <v>131</v>
      </c>
      <c r="AS16" s="61"/>
      <c r="AT16" s="64" t="s">
        <v>131</v>
      </c>
      <c r="AU16" s="53"/>
      <c r="AV16" s="39" t="s">
        <v>131</v>
      </c>
      <c r="AW16" s="61"/>
      <c r="AX16" s="64" t="s">
        <v>131</v>
      </c>
      <c r="AY16" s="53"/>
      <c r="AZ16" s="39" t="s">
        <v>131</v>
      </c>
      <c r="BA16" s="61"/>
      <c r="BB16" s="64" t="s">
        <v>131</v>
      </c>
      <c r="BC16" s="53"/>
      <c r="BD16" s="39" t="s">
        <v>131</v>
      </c>
      <c r="BE16" s="61"/>
      <c r="BF16" s="64" t="s">
        <v>131</v>
      </c>
      <c r="BG16" s="53"/>
      <c r="BH16" s="39" t="s">
        <v>131</v>
      </c>
      <c r="BI16" s="53"/>
      <c r="BJ16" s="64" t="s">
        <v>131</v>
      </c>
    </row>
    <row r="17" spans="1:62" ht="29.25" customHeight="1">
      <c r="A17" s="18"/>
      <c r="B17" s="24"/>
      <c r="C17" s="53"/>
      <c r="D17" s="39"/>
      <c r="E17" s="61"/>
      <c r="F17" s="181"/>
      <c r="G17" s="6"/>
      <c r="H17" s="19"/>
      <c r="I17" s="62"/>
      <c r="J17" s="64"/>
      <c r="K17" s="6"/>
      <c r="L17" s="19"/>
      <c r="M17" s="62"/>
      <c r="N17" s="64"/>
      <c r="O17" s="6"/>
      <c r="P17" s="19"/>
      <c r="Q17" s="62"/>
      <c r="R17" s="64"/>
      <c r="S17" s="6"/>
      <c r="T17" s="19"/>
      <c r="U17" s="6"/>
      <c r="V17" s="64"/>
      <c r="W17" s="6"/>
      <c r="X17" s="19"/>
      <c r="Y17" s="6"/>
      <c r="Z17" s="64"/>
      <c r="AA17" s="6"/>
      <c r="AB17" s="19"/>
      <c r="AC17" s="62"/>
      <c r="AD17" s="64"/>
      <c r="AE17" s="6"/>
      <c r="AF17" s="19"/>
      <c r="AG17" s="62"/>
      <c r="AH17" s="64"/>
      <c r="AI17" s="6"/>
      <c r="AJ17" s="19"/>
      <c r="AK17" s="62"/>
      <c r="AL17" s="64"/>
      <c r="AM17" s="6"/>
      <c r="AN17" s="19"/>
      <c r="AO17" s="62"/>
      <c r="AP17" s="64"/>
      <c r="AQ17" s="6"/>
      <c r="AR17" s="19"/>
      <c r="AS17" s="62"/>
      <c r="AT17" s="64"/>
      <c r="AU17" s="6"/>
      <c r="AV17" s="19"/>
      <c r="AW17" s="62"/>
      <c r="AX17" s="64"/>
      <c r="AY17" s="6"/>
      <c r="AZ17" s="19"/>
      <c r="BA17" s="62"/>
      <c r="BB17" s="64"/>
      <c r="BC17" s="6"/>
      <c r="BD17" s="19"/>
      <c r="BE17" s="62"/>
      <c r="BF17" s="64"/>
      <c r="BG17" s="6"/>
      <c r="BH17" s="19"/>
      <c r="BI17" s="6"/>
      <c r="BJ17" s="64"/>
    </row>
    <row r="18" spans="1:62" ht="29.25" customHeight="1">
      <c r="A18" s="18"/>
      <c r="B18" s="23" t="s">
        <v>16</v>
      </c>
      <c r="C18" s="53">
        <f aca="true" t="shared" si="4" ref="C18:J18">C38+C58</f>
        <v>1</v>
      </c>
      <c r="D18" s="39">
        <f t="shared" si="4"/>
        <v>94</v>
      </c>
      <c r="E18" s="61">
        <f t="shared" si="4"/>
        <v>100.58</v>
      </c>
      <c r="F18" s="64">
        <f t="shared" si="4"/>
        <v>5709.52</v>
      </c>
      <c r="G18" s="53">
        <f t="shared" si="4"/>
        <v>1</v>
      </c>
      <c r="H18" s="39">
        <f t="shared" si="4"/>
        <v>70</v>
      </c>
      <c r="I18" s="61">
        <f t="shared" si="4"/>
        <v>100.58</v>
      </c>
      <c r="J18" s="64">
        <f t="shared" si="4"/>
        <v>5599.27</v>
      </c>
      <c r="K18" s="53"/>
      <c r="L18" s="39">
        <v>12</v>
      </c>
      <c r="M18" s="61"/>
      <c r="N18" s="64">
        <v>41.3</v>
      </c>
      <c r="O18" s="53"/>
      <c r="P18" s="39">
        <v>1</v>
      </c>
      <c r="Q18" s="61"/>
      <c r="R18" s="64">
        <v>0.05</v>
      </c>
      <c r="S18" s="53"/>
      <c r="T18" s="39" t="s">
        <v>132</v>
      </c>
      <c r="U18" s="53"/>
      <c r="V18" s="64" t="s">
        <v>132</v>
      </c>
      <c r="W18" s="53"/>
      <c r="X18" s="39" t="s">
        <v>143</v>
      </c>
      <c r="Y18" s="53"/>
      <c r="Z18" s="64" t="s">
        <v>143</v>
      </c>
      <c r="AA18" s="53"/>
      <c r="AB18" s="39" t="s">
        <v>131</v>
      </c>
      <c r="AC18" s="61"/>
      <c r="AD18" s="64" t="s">
        <v>131</v>
      </c>
      <c r="AE18" s="53"/>
      <c r="AF18" s="39" t="s">
        <v>131</v>
      </c>
      <c r="AG18" s="61"/>
      <c r="AH18" s="64" t="s">
        <v>131</v>
      </c>
      <c r="AI18" s="53"/>
      <c r="AJ18" s="39">
        <v>5</v>
      </c>
      <c r="AK18" s="61"/>
      <c r="AL18" s="64">
        <v>27.03</v>
      </c>
      <c r="AM18" s="53"/>
      <c r="AN18" s="39" t="s">
        <v>131</v>
      </c>
      <c r="AO18" s="61"/>
      <c r="AP18" s="64" t="s">
        <v>131</v>
      </c>
      <c r="AQ18" s="53"/>
      <c r="AR18" s="39" t="s">
        <v>131</v>
      </c>
      <c r="AS18" s="61"/>
      <c r="AT18" s="64" t="s">
        <v>131</v>
      </c>
      <c r="AU18" s="53"/>
      <c r="AV18" s="39" t="s">
        <v>131</v>
      </c>
      <c r="AW18" s="61"/>
      <c r="AX18" s="64" t="s">
        <v>131</v>
      </c>
      <c r="AY18" s="53"/>
      <c r="AZ18" s="39">
        <v>6</v>
      </c>
      <c r="BA18" s="61"/>
      <c r="BB18" s="64">
        <v>41.87</v>
      </c>
      <c r="BC18" s="53">
        <f aca="true" t="shared" si="5" ref="BC18:BC24">BC38+BC58</f>
        <v>1</v>
      </c>
      <c r="BD18" s="39"/>
      <c r="BE18" s="61">
        <f aca="true" t="shared" si="6" ref="BE18:BE24">BE38+BE58</f>
        <v>100.58</v>
      </c>
      <c r="BF18" s="64"/>
      <c r="BG18" s="53"/>
      <c r="BH18" s="39" t="s">
        <v>131</v>
      </c>
      <c r="BI18" s="53"/>
      <c r="BJ18" s="64" t="s">
        <v>131</v>
      </c>
    </row>
    <row r="19" spans="1:62" ht="29.25" customHeight="1">
      <c r="A19" s="73"/>
      <c r="B19" s="23" t="s">
        <v>18</v>
      </c>
      <c r="C19" s="53">
        <f aca="true" t="shared" si="7" ref="C19:D25">C39+C59</f>
        <v>2</v>
      </c>
      <c r="D19" s="39">
        <v>11</v>
      </c>
      <c r="E19" s="61">
        <f aca="true" t="shared" si="8" ref="E19:F25">E39+E59</f>
        <v>20.73</v>
      </c>
      <c r="F19" s="64">
        <v>57.88</v>
      </c>
      <c r="G19" s="53"/>
      <c r="H19" s="39" t="s">
        <v>132</v>
      </c>
      <c r="I19" s="61"/>
      <c r="J19" s="64" t="s">
        <v>150</v>
      </c>
      <c r="K19" s="53"/>
      <c r="L19" s="39">
        <v>4</v>
      </c>
      <c r="M19" s="61"/>
      <c r="N19" s="64">
        <v>0.18</v>
      </c>
      <c r="O19" s="53"/>
      <c r="P19" s="39">
        <v>1</v>
      </c>
      <c r="Q19" s="61"/>
      <c r="R19" s="64">
        <v>0.16</v>
      </c>
      <c r="S19" s="53">
        <f>S39+S59</f>
        <v>2</v>
      </c>
      <c r="T19" s="39">
        <v>3</v>
      </c>
      <c r="U19" s="53">
        <f>U39+U59</f>
        <v>20.73</v>
      </c>
      <c r="V19" s="64">
        <v>48.39</v>
      </c>
      <c r="W19" s="53"/>
      <c r="X19" s="39" t="s">
        <v>132</v>
      </c>
      <c r="Y19" s="53"/>
      <c r="Z19" s="64" t="s">
        <v>143</v>
      </c>
      <c r="AA19" s="53"/>
      <c r="AB19" s="39" t="s">
        <v>131</v>
      </c>
      <c r="AC19" s="61"/>
      <c r="AD19" s="64" t="s">
        <v>131</v>
      </c>
      <c r="AE19" s="53"/>
      <c r="AF19" s="39" t="s">
        <v>131</v>
      </c>
      <c r="AG19" s="61"/>
      <c r="AH19" s="64" t="s">
        <v>131</v>
      </c>
      <c r="AI19" s="53"/>
      <c r="AJ19" s="39" t="s">
        <v>143</v>
      </c>
      <c r="AK19" s="61"/>
      <c r="AL19" s="64" t="s">
        <v>132</v>
      </c>
      <c r="AM19" s="53"/>
      <c r="AN19" s="39" t="s">
        <v>131</v>
      </c>
      <c r="AO19" s="61"/>
      <c r="AP19" s="64" t="s">
        <v>131</v>
      </c>
      <c r="AQ19" s="53"/>
      <c r="AR19" s="39" t="s">
        <v>131</v>
      </c>
      <c r="AS19" s="61"/>
      <c r="AT19" s="64" t="s">
        <v>131</v>
      </c>
      <c r="AU19" s="53"/>
      <c r="AV19" s="39" t="s">
        <v>131</v>
      </c>
      <c r="AW19" s="61"/>
      <c r="AX19" s="64" t="s">
        <v>131</v>
      </c>
      <c r="AY19" s="53"/>
      <c r="AZ19" s="39">
        <v>1</v>
      </c>
      <c r="BA19" s="61"/>
      <c r="BB19" s="64">
        <v>1.55</v>
      </c>
      <c r="BC19" s="53">
        <f t="shared" si="5"/>
        <v>2</v>
      </c>
      <c r="BD19" s="39">
        <v>2</v>
      </c>
      <c r="BE19" s="61">
        <f t="shared" si="6"/>
        <v>20.73</v>
      </c>
      <c r="BF19" s="64">
        <v>7.6</v>
      </c>
      <c r="BG19" s="53"/>
      <c r="BH19" s="39" t="s">
        <v>131</v>
      </c>
      <c r="BI19" s="53"/>
      <c r="BJ19" s="64" t="s">
        <v>131</v>
      </c>
    </row>
    <row r="20" spans="1:62" ht="29.25" customHeight="1">
      <c r="A20" s="73"/>
      <c r="B20" s="23" t="s">
        <v>23</v>
      </c>
      <c r="C20" s="53">
        <f t="shared" si="7"/>
        <v>3</v>
      </c>
      <c r="D20" s="39">
        <f t="shared" si="7"/>
        <v>243</v>
      </c>
      <c r="E20" s="61">
        <f t="shared" si="8"/>
        <v>1133.15</v>
      </c>
      <c r="F20" s="64">
        <f t="shared" si="8"/>
        <v>33607.29</v>
      </c>
      <c r="G20" s="53">
        <f aca="true" t="shared" si="9" ref="G20:N20">G40+G60</f>
        <v>1</v>
      </c>
      <c r="H20" s="39">
        <f t="shared" si="9"/>
        <v>72</v>
      </c>
      <c r="I20" s="61">
        <f t="shared" si="9"/>
        <v>336</v>
      </c>
      <c r="J20" s="64">
        <f t="shared" si="9"/>
        <v>29605.78</v>
      </c>
      <c r="K20" s="53">
        <f t="shared" si="9"/>
        <v>1</v>
      </c>
      <c r="L20" s="39">
        <f t="shared" si="9"/>
        <v>126</v>
      </c>
      <c r="M20" s="61">
        <f t="shared" si="9"/>
        <v>775.86</v>
      </c>
      <c r="N20" s="64">
        <f t="shared" si="9"/>
        <v>3283.54</v>
      </c>
      <c r="O20" s="53"/>
      <c r="P20" s="39">
        <v>1</v>
      </c>
      <c r="Q20" s="61"/>
      <c r="R20" s="64">
        <v>0.7</v>
      </c>
      <c r="S20" s="53"/>
      <c r="T20" s="39">
        <v>3</v>
      </c>
      <c r="U20" s="53"/>
      <c r="V20" s="64">
        <v>29.57</v>
      </c>
      <c r="W20" s="53">
        <f>W40+W60</f>
        <v>1</v>
      </c>
      <c r="X20" s="39">
        <v>1</v>
      </c>
      <c r="Y20" s="53">
        <f>Y40+Y60</f>
        <v>21.29</v>
      </c>
      <c r="Z20" s="64">
        <v>21.29</v>
      </c>
      <c r="AA20" s="53"/>
      <c r="AB20" s="39">
        <v>2</v>
      </c>
      <c r="AC20" s="61"/>
      <c r="AD20" s="64">
        <v>0.78</v>
      </c>
      <c r="AE20" s="53"/>
      <c r="AF20" s="39" t="s">
        <v>131</v>
      </c>
      <c r="AG20" s="61"/>
      <c r="AH20" s="64" t="s">
        <v>131</v>
      </c>
      <c r="AI20" s="53"/>
      <c r="AJ20" s="39">
        <v>37</v>
      </c>
      <c r="AK20" s="61"/>
      <c r="AL20" s="64">
        <v>626.93</v>
      </c>
      <c r="AM20" s="53"/>
      <c r="AN20" s="39" t="s">
        <v>131</v>
      </c>
      <c r="AO20" s="61"/>
      <c r="AP20" s="64" t="s">
        <v>131</v>
      </c>
      <c r="AQ20" s="53"/>
      <c r="AR20" s="39" t="s">
        <v>131</v>
      </c>
      <c r="AS20" s="61"/>
      <c r="AT20" s="64" t="s">
        <v>131</v>
      </c>
      <c r="AU20" s="53"/>
      <c r="AV20" s="39" t="s">
        <v>131</v>
      </c>
      <c r="AW20" s="61"/>
      <c r="AX20" s="64" t="s">
        <v>131</v>
      </c>
      <c r="AY20" s="53"/>
      <c r="AZ20" s="39" t="s">
        <v>131</v>
      </c>
      <c r="BA20" s="61"/>
      <c r="BB20" s="64" t="s">
        <v>131</v>
      </c>
      <c r="BC20" s="53">
        <f t="shared" si="5"/>
        <v>3</v>
      </c>
      <c r="BD20" s="39">
        <v>1</v>
      </c>
      <c r="BE20" s="61">
        <f t="shared" si="6"/>
        <v>1133.15</v>
      </c>
      <c r="BF20" s="64">
        <v>38.7</v>
      </c>
      <c r="BG20" s="53"/>
      <c r="BH20" s="39" t="s">
        <v>131</v>
      </c>
      <c r="BI20" s="53"/>
      <c r="BJ20" s="64" t="s">
        <v>131</v>
      </c>
    </row>
    <row r="21" spans="1:62" ht="29.25" customHeight="1">
      <c r="A21" s="18"/>
      <c r="B21" s="23" t="s">
        <v>32</v>
      </c>
      <c r="C21" s="53">
        <f t="shared" si="7"/>
        <v>2</v>
      </c>
      <c r="D21" s="39">
        <v>53</v>
      </c>
      <c r="E21" s="61">
        <f t="shared" si="8"/>
        <v>97.86</v>
      </c>
      <c r="F21" s="64">
        <v>756.89</v>
      </c>
      <c r="G21" s="53">
        <f>G41+G61</f>
        <v>1</v>
      </c>
      <c r="H21" s="39">
        <v>16</v>
      </c>
      <c r="I21" s="61">
        <f>I41+I61</f>
        <v>97.7</v>
      </c>
      <c r="J21" s="64">
        <v>224.29</v>
      </c>
      <c r="K21" s="53"/>
      <c r="L21" s="39">
        <v>17</v>
      </c>
      <c r="M21" s="61"/>
      <c r="N21" s="64">
        <v>19.38</v>
      </c>
      <c r="O21" s="53"/>
      <c r="P21" s="39">
        <v>4</v>
      </c>
      <c r="Q21" s="61"/>
      <c r="R21" s="64">
        <v>0.95</v>
      </c>
      <c r="S21" s="53">
        <f>S41+S61</f>
        <v>1</v>
      </c>
      <c r="T21" s="39">
        <v>14</v>
      </c>
      <c r="U21" s="53">
        <f>U41+U61</f>
        <v>0.16</v>
      </c>
      <c r="V21" s="64">
        <v>500.22</v>
      </c>
      <c r="W21" s="53"/>
      <c r="X21" s="39" t="s">
        <v>132</v>
      </c>
      <c r="Y21" s="53"/>
      <c r="Z21" s="64" t="s">
        <v>144</v>
      </c>
      <c r="AA21" s="53"/>
      <c r="AB21" s="39" t="s">
        <v>131</v>
      </c>
      <c r="AC21" s="61"/>
      <c r="AD21" s="64" t="s">
        <v>131</v>
      </c>
      <c r="AE21" s="53"/>
      <c r="AF21" s="39" t="s">
        <v>131</v>
      </c>
      <c r="AG21" s="61"/>
      <c r="AH21" s="64" t="s">
        <v>131</v>
      </c>
      <c r="AI21" s="53"/>
      <c r="AJ21" s="39" t="s">
        <v>144</v>
      </c>
      <c r="AK21" s="61"/>
      <c r="AL21" s="64" t="s">
        <v>144</v>
      </c>
      <c r="AM21" s="53"/>
      <c r="AN21" s="39" t="s">
        <v>131</v>
      </c>
      <c r="AO21" s="61"/>
      <c r="AP21" s="64" t="s">
        <v>131</v>
      </c>
      <c r="AQ21" s="53"/>
      <c r="AR21" s="39" t="s">
        <v>131</v>
      </c>
      <c r="AS21" s="61"/>
      <c r="AT21" s="64" t="s">
        <v>131</v>
      </c>
      <c r="AU21" s="53"/>
      <c r="AV21" s="39" t="s">
        <v>131</v>
      </c>
      <c r="AW21" s="61"/>
      <c r="AX21" s="64" t="s">
        <v>131</v>
      </c>
      <c r="AY21" s="53"/>
      <c r="AZ21" s="39" t="s">
        <v>131</v>
      </c>
      <c r="BA21" s="61"/>
      <c r="BB21" s="64" t="s">
        <v>131</v>
      </c>
      <c r="BC21" s="53">
        <f t="shared" si="5"/>
        <v>2</v>
      </c>
      <c r="BD21" s="39">
        <v>2</v>
      </c>
      <c r="BE21" s="61">
        <f t="shared" si="6"/>
        <v>97.86</v>
      </c>
      <c r="BF21" s="64">
        <v>12.05</v>
      </c>
      <c r="BG21" s="53"/>
      <c r="BH21" s="39" t="s">
        <v>131</v>
      </c>
      <c r="BI21" s="53"/>
      <c r="BJ21" s="64" t="s">
        <v>131</v>
      </c>
    </row>
    <row r="22" spans="1:62" ht="29.25" customHeight="1">
      <c r="A22" s="73"/>
      <c r="B22" s="23" t="s">
        <v>38</v>
      </c>
      <c r="C22" s="53">
        <f t="shared" si="7"/>
        <v>6</v>
      </c>
      <c r="D22" s="39">
        <f t="shared" si="7"/>
        <v>109</v>
      </c>
      <c r="E22" s="61">
        <f t="shared" si="8"/>
        <v>61.18</v>
      </c>
      <c r="F22" s="64">
        <f t="shared" si="8"/>
        <v>1532.73</v>
      </c>
      <c r="G22" s="53"/>
      <c r="H22" s="39">
        <v>7</v>
      </c>
      <c r="I22" s="61"/>
      <c r="J22" s="64">
        <v>1018.86</v>
      </c>
      <c r="K22" s="53"/>
      <c r="L22" s="39">
        <v>44</v>
      </c>
      <c r="M22" s="61"/>
      <c r="N22" s="64">
        <v>133.14</v>
      </c>
      <c r="O22" s="53"/>
      <c r="P22" s="39">
        <v>7</v>
      </c>
      <c r="Q22" s="61"/>
      <c r="R22" s="64">
        <v>18.74</v>
      </c>
      <c r="S22" s="53">
        <f>S42+S62</f>
        <v>2</v>
      </c>
      <c r="T22" s="39">
        <v>21</v>
      </c>
      <c r="U22" s="53">
        <f>U42+U62</f>
        <v>39.57</v>
      </c>
      <c r="V22" s="64">
        <f>V42+V62</f>
        <v>239.41</v>
      </c>
      <c r="W22" s="53">
        <f>W42+W62</f>
        <v>2</v>
      </c>
      <c r="X22" s="39">
        <v>22</v>
      </c>
      <c r="Y22" s="53">
        <f>Y42+Y62</f>
        <v>16.11</v>
      </c>
      <c r="Z22" s="64">
        <v>92.84</v>
      </c>
      <c r="AA22" s="53"/>
      <c r="AB22" s="39" t="s">
        <v>131</v>
      </c>
      <c r="AC22" s="61"/>
      <c r="AD22" s="64" t="s">
        <v>131</v>
      </c>
      <c r="AE22" s="53"/>
      <c r="AF22" s="39" t="s">
        <v>131</v>
      </c>
      <c r="AG22" s="61"/>
      <c r="AH22" s="64" t="s">
        <v>131</v>
      </c>
      <c r="AI22" s="53"/>
      <c r="AJ22" s="39" t="s">
        <v>143</v>
      </c>
      <c r="AK22" s="61"/>
      <c r="AL22" s="64" t="s">
        <v>144</v>
      </c>
      <c r="AM22" s="53"/>
      <c r="AN22" s="39" t="s">
        <v>131</v>
      </c>
      <c r="AO22" s="61"/>
      <c r="AP22" s="64" t="s">
        <v>131</v>
      </c>
      <c r="AQ22" s="53"/>
      <c r="AR22" s="39">
        <v>2</v>
      </c>
      <c r="AS22" s="61"/>
      <c r="AT22" s="64">
        <v>13.93</v>
      </c>
      <c r="AU22" s="53">
        <v>2</v>
      </c>
      <c r="AV22" s="39">
        <v>4</v>
      </c>
      <c r="AW22" s="61">
        <v>5.5</v>
      </c>
      <c r="AX22" s="64">
        <v>8.25</v>
      </c>
      <c r="AY22" s="53"/>
      <c r="AZ22" s="39" t="s">
        <v>131</v>
      </c>
      <c r="BA22" s="61"/>
      <c r="BB22" s="64" t="s">
        <v>131</v>
      </c>
      <c r="BC22" s="53">
        <f t="shared" si="5"/>
        <v>6</v>
      </c>
      <c r="BD22" s="39">
        <v>2</v>
      </c>
      <c r="BE22" s="61">
        <f t="shared" si="6"/>
        <v>61.18</v>
      </c>
      <c r="BF22" s="64">
        <v>7.56</v>
      </c>
      <c r="BG22" s="53"/>
      <c r="BH22" s="39" t="s">
        <v>131</v>
      </c>
      <c r="BI22" s="53"/>
      <c r="BJ22" s="64" t="s">
        <v>131</v>
      </c>
    </row>
    <row r="23" spans="1:62" ht="29.25" customHeight="1">
      <c r="A23" s="73"/>
      <c r="B23" s="23" t="s">
        <v>43</v>
      </c>
      <c r="C23" s="53">
        <f t="shared" si="7"/>
        <v>1</v>
      </c>
      <c r="D23" s="39">
        <v>138</v>
      </c>
      <c r="E23" s="61">
        <f t="shared" si="8"/>
        <v>39.7</v>
      </c>
      <c r="F23" s="64">
        <v>1049.83</v>
      </c>
      <c r="G23" s="53">
        <f>G43+G63</f>
        <v>1</v>
      </c>
      <c r="H23" s="39">
        <v>22</v>
      </c>
      <c r="I23" s="61">
        <f>I43+I63</f>
        <v>39.7</v>
      </c>
      <c r="J23" s="64">
        <v>564.96</v>
      </c>
      <c r="K23" s="53"/>
      <c r="L23" s="39">
        <v>95</v>
      </c>
      <c r="M23" s="61"/>
      <c r="N23" s="64">
        <v>457.39</v>
      </c>
      <c r="O23" s="53"/>
      <c r="P23" s="39">
        <v>17</v>
      </c>
      <c r="Q23" s="61"/>
      <c r="R23" s="64">
        <v>5.53</v>
      </c>
      <c r="S23" s="53"/>
      <c r="T23" s="39" t="s">
        <v>144</v>
      </c>
      <c r="U23" s="53"/>
      <c r="V23" s="64" t="s">
        <v>146</v>
      </c>
      <c r="W23" s="53"/>
      <c r="X23" s="39">
        <v>1</v>
      </c>
      <c r="Y23" s="53"/>
      <c r="Z23" s="64">
        <v>0.73</v>
      </c>
      <c r="AA23" s="53"/>
      <c r="AB23" s="39" t="s">
        <v>131</v>
      </c>
      <c r="AC23" s="61"/>
      <c r="AD23" s="64" t="s">
        <v>131</v>
      </c>
      <c r="AE23" s="53"/>
      <c r="AF23" s="39" t="s">
        <v>131</v>
      </c>
      <c r="AG23" s="61"/>
      <c r="AH23" s="64" t="s">
        <v>131</v>
      </c>
      <c r="AI23" s="53"/>
      <c r="AJ23" s="39" t="s">
        <v>144</v>
      </c>
      <c r="AK23" s="61"/>
      <c r="AL23" s="64" t="s">
        <v>146</v>
      </c>
      <c r="AM23" s="53"/>
      <c r="AN23" s="39" t="s">
        <v>131</v>
      </c>
      <c r="AO23" s="61"/>
      <c r="AP23" s="64" t="s">
        <v>131</v>
      </c>
      <c r="AQ23" s="53"/>
      <c r="AR23" s="39" t="s">
        <v>131</v>
      </c>
      <c r="AS23" s="61"/>
      <c r="AT23" s="64" t="s">
        <v>131</v>
      </c>
      <c r="AU23" s="53"/>
      <c r="AV23" s="39" t="s">
        <v>131</v>
      </c>
      <c r="AW23" s="61"/>
      <c r="AX23" s="64" t="s">
        <v>131</v>
      </c>
      <c r="AY23" s="53"/>
      <c r="AZ23" s="39">
        <v>1</v>
      </c>
      <c r="BA23" s="61"/>
      <c r="BB23" s="64">
        <v>0.89</v>
      </c>
      <c r="BC23" s="53">
        <f t="shared" si="5"/>
        <v>1</v>
      </c>
      <c r="BD23" s="39">
        <v>2</v>
      </c>
      <c r="BE23" s="61">
        <f t="shared" si="6"/>
        <v>39.7</v>
      </c>
      <c r="BF23" s="64">
        <v>20.33</v>
      </c>
      <c r="BG23" s="53"/>
      <c r="BH23" s="39" t="s">
        <v>131</v>
      </c>
      <c r="BI23" s="53"/>
      <c r="BJ23" s="64" t="s">
        <v>131</v>
      </c>
    </row>
    <row r="24" spans="1:62" ht="29.25" customHeight="1">
      <c r="A24" s="73"/>
      <c r="B24" s="23" t="s">
        <v>50</v>
      </c>
      <c r="C24" s="53">
        <f t="shared" si="7"/>
        <v>2</v>
      </c>
      <c r="D24" s="39">
        <v>137</v>
      </c>
      <c r="E24" s="61">
        <f t="shared" si="8"/>
        <v>66.01</v>
      </c>
      <c r="F24" s="64">
        <v>1714.37</v>
      </c>
      <c r="G24" s="53"/>
      <c r="H24" s="39">
        <v>54</v>
      </c>
      <c r="I24" s="61"/>
      <c r="J24" s="64">
        <v>1294.77</v>
      </c>
      <c r="K24" s="53"/>
      <c r="L24" s="39">
        <v>55</v>
      </c>
      <c r="M24" s="61"/>
      <c r="N24" s="64">
        <v>178.41</v>
      </c>
      <c r="O24" s="53"/>
      <c r="P24" s="39">
        <v>5</v>
      </c>
      <c r="Q24" s="61"/>
      <c r="R24" s="64">
        <v>10.59</v>
      </c>
      <c r="S24" s="53"/>
      <c r="T24" s="39">
        <v>3</v>
      </c>
      <c r="U24" s="53"/>
      <c r="V24" s="64">
        <v>22</v>
      </c>
      <c r="W24" s="53"/>
      <c r="X24" s="39">
        <v>2</v>
      </c>
      <c r="Y24" s="53"/>
      <c r="Z24" s="64">
        <v>0.21</v>
      </c>
      <c r="AA24" s="53"/>
      <c r="AB24" s="39" t="s">
        <v>131</v>
      </c>
      <c r="AC24" s="61"/>
      <c r="AD24" s="64" t="s">
        <v>131</v>
      </c>
      <c r="AE24" s="53">
        <v>1</v>
      </c>
      <c r="AF24" s="39">
        <v>1</v>
      </c>
      <c r="AG24" s="61">
        <v>61.89</v>
      </c>
      <c r="AH24" s="64">
        <v>61.89</v>
      </c>
      <c r="AI24" s="53"/>
      <c r="AJ24" s="39" t="s">
        <v>143</v>
      </c>
      <c r="AK24" s="61"/>
      <c r="AL24" s="64" t="s">
        <v>144</v>
      </c>
      <c r="AM24" s="53"/>
      <c r="AN24" s="39" t="s">
        <v>131</v>
      </c>
      <c r="AO24" s="61"/>
      <c r="AP24" s="64" t="s">
        <v>131</v>
      </c>
      <c r="AQ24" s="53">
        <v>1</v>
      </c>
      <c r="AR24" s="39">
        <v>6</v>
      </c>
      <c r="AS24" s="61">
        <v>4.12</v>
      </c>
      <c r="AT24" s="64">
        <v>15.3</v>
      </c>
      <c r="AU24" s="53"/>
      <c r="AV24" s="39">
        <v>2</v>
      </c>
      <c r="AW24" s="61"/>
      <c r="AX24" s="64">
        <v>35.22</v>
      </c>
      <c r="AY24" s="53"/>
      <c r="AZ24" s="39">
        <v>1</v>
      </c>
      <c r="BA24" s="61"/>
      <c r="BB24" s="64">
        <v>0.71</v>
      </c>
      <c r="BC24" s="53">
        <f t="shared" si="5"/>
        <v>2</v>
      </c>
      <c r="BD24" s="39">
        <v>5</v>
      </c>
      <c r="BE24" s="61">
        <f t="shared" si="6"/>
        <v>66.01</v>
      </c>
      <c r="BF24" s="64">
        <v>66.36</v>
      </c>
      <c r="BG24" s="53"/>
      <c r="BH24" s="39">
        <v>1</v>
      </c>
      <c r="BI24" s="53"/>
      <c r="BJ24" s="64">
        <v>20.55</v>
      </c>
    </row>
    <row r="25" spans="1:62" ht="29.25" customHeight="1">
      <c r="A25" s="73"/>
      <c r="B25" s="23" t="s">
        <v>55</v>
      </c>
      <c r="C25" s="53">
        <f t="shared" si="7"/>
        <v>0</v>
      </c>
      <c r="D25" s="39">
        <v>11</v>
      </c>
      <c r="E25" s="61">
        <f t="shared" si="8"/>
        <v>0</v>
      </c>
      <c r="F25" s="64">
        <v>32.53</v>
      </c>
      <c r="G25" s="53"/>
      <c r="H25" s="39" t="s">
        <v>144</v>
      </c>
      <c r="I25" s="61"/>
      <c r="J25" s="64" t="s">
        <v>143</v>
      </c>
      <c r="K25" s="53"/>
      <c r="L25" s="39">
        <v>1</v>
      </c>
      <c r="M25" s="61"/>
      <c r="N25" s="64">
        <v>0.58</v>
      </c>
      <c r="O25" s="53"/>
      <c r="P25" s="39">
        <v>5</v>
      </c>
      <c r="Q25" s="61"/>
      <c r="R25" s="64">
        <v>3.81</v>
      </c>
      <c r="S25" s="53"/>
      <c r="T25" s="39" t="s">
        <v>146</v>
      </c>
      <c r="U25" s="53"/>
      <c r="V25" s="64" t="s">
        <v>143</v>
      </c>
      <c r="W25" s="53"/>
      <c r="X25" s="39" t="s">
        <v>144</v>
      </c>
      <c r="Y25" s="53"/>
      <c r="Z25" s="64" t="s">
        <v>132</v>
      </c>
      <c r="AA25" s="53"/>
      <c r="AB25" s="39" t="s">
        <v>131</v>
      </c>
      <c r="AC25" s="61"/>
      <c r="AD25" s="64" t="s">
        <v>131</v>
      </c>
      <c r="AE25" s="53"/>
      <c r="AF25" s="39" t="s">
        <v>131</v>
      </c>
      <c r="AG25" s="61"/>
      <c r="AH25" s="64" t="s">
        <v>131</v>
      </c>
      <c r="AI25" s="53"/>
      <c r="AJ25" s="39" t="s">
        <v>132</v>
      </c>
      <c r="AK25" s="61"/>
      <c r="AL25" s="64" t="s">
        <v>132</v>
      </c>
      <c r="AM25" s="53"/>
      <c r="AN25" s="39" t="s">
        <v>131</v>
      </c>
      <c r="AO25" s="61"/>
      <c r="AP25" s="64" t="s">
        <v>131</v>
      </c>
      <c r="AQ25" s="53"/>
      <c r="AR25" s="39">
        <v>1</v>
      </c>
      <c r="AS25" s="61"/>
      <c r="AT25" s="64">
        <v>4.87</v>
      </c>
      <c r="AU25" s="53"/>
      <c r="AV25" s="39" t="s">
        <v>131</v>
      </c>
      <c r="AW25" s="61"/>
      <c r="AX25" s="64" t="s">
        <v>131</v>
      </c>
      <c r="AY25" s="53"/>
      <c r="AZ25" s="39">
        <v>1</v>
      </c>
      <c r="BA25" s="61"/>
      <c r="BB25" s="64">
        <v>13.59</v>
      </c>
      <c r="BC25" s="53"/>
      <c r="BD25" s="39">
        <v>3</v>
      </c>
      <c r="BE25" s="61"/>
      <c r="BF25" s="64">
        <v>9.68</v>
      </c>
      <c r="BG25" s="53"/>
      <c r="BH25" s="39" t="s">
        <v>131</v>
      </c>
      <c r="BI25" s="53"/>
      <c r="BJ25" s="64" t="s">
        <v>131</v>
      </c>
    </row>
    <row r="26" spans="1:62" ht="29.25" customHeight="1">
      <c r="A26" s="73"/>
      <c r="B26" s="24"/>
      <c r="C26" s="53"/>
      <c r="D26" s="33"/>
      <c r="E26" s="61"/>
      <c r="F26" s="182"/>
      <c r="G26" s="53"/>
      <c r="H26" s="39"/>
      <c r="I26" s="53"/>
      <c r="J26" s="64"/>
      <c r="K26" s="53"/>
      <c r="L26" s="39"/>
      <c r="M26" s="53"/>
      <c r="N26" s="64"/>
      <c r="O26" s="53"/>
      <c r="P26" s="39"/>
      <c r="Q26" s="53"/>
      <c r="R26" s="64"/>
      <c r="S26" s="53"/>
      <c r="T26" s="39"/>
      <c r="U26" s="53"/>
      <c r="V26" s="64"/>
      <c r="W26" s="53"/>
      <c r="X26" s="39"/>
      <c r="Y26" s="53"/>
      <c r="Z26" s="64"/>
      <c r="AA26" s="53"/>
      <c r="AB26" s="39"/>
      <c r="AC26" s="53"/>
      <c r="AD26" s="64"/>
      <c r="AE26" s="53"/>
      <c r="AF26" s="39"/>
      <c r="AG26" s="53"/>
      <c r="AH26" s="64"/>
      <c r="AI26" s="53"/>
      <c r="AJ26" s="39"/>
      <c r="AK26" s="53"/>
      <c r="AL26" s="64"/>
      <c r="AM26" s="53"/>
      <c r="AN26" s="39"/>
      <c r="AO26" s="53"/>
      <c r="AP26" s="64"/>
      <c r="AQ26" s="53"/>
      <c r="AR26" s="39"/>
      <c r="AS26" s="53"/>
      <c r="AT26" s="64"/>
      <c r="AU26" s="53"/>
      <c r="AV26" s="39"/>
      <c r="AW26" s="53"/>
      <c r="AX26" s="64"/>
      <c r="AY26" s="53"/>
      <c r="AZ26" s="39"/>
      <c r="BA26" s="53"/>
      <c r="BB26" s="64"/>
      <c r="BC26" s="53"/>
      <c r="BD26" s="39"/>
      <c r="BE26" s="53"/>
      <c r="BF26" s="64"/>
      <c r="BG26" s="53"/>
      <c r="BH26" s="39"/>
      <c r="BI26" s="53"/>
      <c r="BJ26" s="64"/>
    </row>
    <row r="27" spans="1:63" ht="29.25" customHeight="1">
      <c r="A27" s="129" t="s">
        <v>60</v>
      </c>
      <c r="B27" s="149"/>
      <c r="C27" s="53">
        <f>SUM(C29:C36,C38:C45)</f>
        <v>7</v>
      </c>
      <c r="D27" s="39">
        <f>SUM(D29:D36,D38:D45)</f>
        <v>39</v>
      </c>
      <c r="E27" s="61">
        <f>SUM(E29:E36,E38:E45)</f>
        <v>432.59000000000003</v>
      </c>
      <c r="F27" s="64">
        <f>SUM(F29:F36,F38:F45)</f>
        <v>34462.74</v>
      </c>
      <c r="G27" s="53"/>
      <c r="H27" s="39">
        <f>SUM(H29:H36,H38:H45)</f>
        <v>22</v>
      </c>
      <c r="I27" s="53"/>
      <c r="J27" s="64">
        <f>SUM(J29:J36,J38:J45)</f>
        <v>32919.28</v>
      </c>
      <c r="K27" s="53"/>
      <c r="L27" s="39">
        <f>SUM(L29:L36,L38:L45)</f>
        <v>7</v>
      </c>
      <c r="M27" s="61"/>
      <c r="N27" s="64">
        <f>SUM(N29:N36,N38:N45)</f>
        <v>1029.54</v>
      </c>
      <c r="O27" s="53"/>
      <c r="P27" s="39" t="s">
        <v>131</v>
      </c>
      <c r="Q27" s="61"/>
      <c r="R27" s="64" t="s">
        <v>131</v>
      </c>
      <c r="S27" s="53">
        <f aca="true" t="shared" si="10" ref="S27:Z27">SUM(S29:S36,S38:S45)</f>
        <v>1</v>
      </c>
      <c r="T27" s="39">
        <f t="shared" si="10"/>
        <v>2</v>
      </c>
      <c r="U27" s="61">
        <f t="shared" si="10"/>
        <v>4.79</v>
      </c>
      <c r="V27" s="64">
        <f t="shared" si="10"/>
        <v>6.9399999999999995</v>
      </c>
      <c r="W27" s="53">
        <f t="shared" si="10"/>
        <v>6</v>
      </c>
      <c r="X27" s="39">
        <f t="shared" si="10"/>
        <v>7</v>
      </c>
      <c r="Y27" s="61">
        <f t="shared" si="10"/>
        <v>427.8</v>
      </c>
      <c r="Z27" s="64">
        <f t="shared" si="10"/>
        <v>500.88</v>
      </c>
      <c r="AA27" s="53"/>
      <c r="AB27" s="39" t="s">
        <v>131</v>
      </c>
      <c r="AC27" s="61"/>
      <c r="AD27" s="64" t="s">
        <v>131</v>
      </c>
      <c r="AE27" s="53"/>
      <c r="AF27" s="39" t="s">
        <v>131</v>
      </c>
      <c r="AG27" s="61"/>
      <c r="AH27" s="64" t="s">
        <v>131</v>
      </c>
      <c r="AI27" s="53"/>
      <c r="AJ27" s="39">
        <f>SUM(AJ29:AJ36,AJ38:AJ45)</f>
        <v>1</v>
      </c>
      <c r="AK27" s="61"/>
      <c r="AL27" s="64">
        <f>SUM(AL29:AL36,AL38:AL45)</f>
        <v>6.1</v>
      </c>
      <c r="AM27" s="53"/>
      <c r="AN27" s="39" t="s">
        <v>131</v>
      </c>
      <c r="AO27" s="61"/>
      <c r="AP27" s="64" t="s">
        <v>131</v>
      </c>
      <c r="AQ27" s="53"/>
      <c r="AR27" s="39" t="s">
        <v>131</v>
      </c>
      <c r="AS27" s="61"/>
      <c r="AT27" s="64" t="s">
        <v>131</v>
      </c>
      <c r="AU27" s="53"/>
      <c r="AV27" s="39" t="s">
        <v>131</v>
      </c>
      <c r="AW27" s="61"/>
      <c r="AX27" s="64" t="s">
        <v>131</v>
      </c>
      <c r="AY27" s="53"/>
      <c r="AZ27" s="39" t="s">
        <v>131</v>
      </c>
      <c r="BA27" s="61"/>
      <c r="BB27" s="64" t="s">
        <v>131</v>
      </c>
      <c r="BC27" s="53">
        <f>SUM(BC29:BC36,BC38:BC45)</f>
        <v>7</v>
      </c>
      <c r="BD27" s="39"/>
      <c r="BE27" s="61">
        <f>SUM(BE29:BE36,BE38:BE45)</f>
        <v>432.59000000000003</v>
      </c>
      <c r="BF27" s="64"/>
      <c r="BG27" s="53"/>
      <c r="BH27" s="39" t="s">
        <v>131</v>
      </c>
      <c r="BI27" s="61"/>
      <c r="BJ27" s="64" t="s">
        <v>131</v>
      </c>
      <c r="BK27" s="17"/>
    </row>
    <row r="28" spans="1:62" ht="29.25" customHeight="1">
      <c r="A28" s="73"/>
      <c r="B28" s="24"/>
      <c r="C28" s="53"/>
      <c r="D28" s="39"/>
      <c r="E28" s="61"/>
      <c r="F28" s="66"/>
      <c r="G28" s="53"/>
      <c r="H28" s="39"/>
      <c r="I28" s="53"/>
      <c r="J28" s="64"/>
      <c r="K28" s="53"/>
      <c r="L28" s="39"/>
      <c r="M28" s="61"/>
      <c r="N28" s="64"/>
      <c r="O28" s="53"/>
      <c r="P28" s="39"/>
      <c r="Q28" s="61"/>
      <c r="R28" s="64"/>
      <c r="S28" s="53"/>
      <c r="T28" s="39"/>
      <c r="U28" s="61"/>
      <c r="V28" s="64"/>
      <c r="W28" s="53"/>
      <c r="X28" s="39"/>
      <c r="Y28" s="61"/>
      <c r="Z28" s="64"/>
      <c r="AA28" s="53"/>
      <c r="AB28" s="39"/>
      <c r="AC28" s="61"/>
      <c r="AD28" s="64"/>
      <c r="AE28" s="53"/>
      <c r="AF28" s="39"/>
      <c r="AG28" s="61"/>
      <c r="AH28" s="64"/>
      <c r="AI28" s="53"/>
      <c r="AJ28" s="39"/>
      <c r="AK28" s="61"/>
      <c r="AL28" s="64"/>
      <c r="AM28" s="53"/>
      <c r="AN28" s="39"/>
      <c r="AO28" s="61"/>
      <c r="AP28" s="64"/>
      <c r="AQ28" s="53"/>
      <c r="AR28" s="39"/>
      <c r="AS28" s="61"/>
      <c r="AT28" s="64"/>
      <c r="AU28" s="53"/>
      <c r="AV28" s="39"/>
      <c r="AW28" s="61"/>
      <c r="AX28" s="64"/>
      <c r="AY28" s="53"/>
      <c r="AZ28" s="39"/>
      <c r="BA28" s="61"/>
      <c r="BB28" s="64"/>
      <c r="BC28" s="53"/>
      <c r="BD28" s="39"/>
      <c r="BE28" s="61"/>
      <c r="BF28" s="64"/>
      <c r="BG28" s="53"/>
      <c r="BH28" s="39"/>
      <c r="BI28" s="61"/>
      <c r="BJ28" s="64"/>
    </row>
    <row r="29" spans="1:62" ht="29.25" customHeight="1">
      <c r="A29" s="73"/>
      <c r="B29" s="23" t="s">
        <v>8</v>
      </c>
      <c r="C29" s="53"/>
      <c r="D29" s="39">
        <f>SUM(H29,L29,P29,T29,X29,AB29,AF29,AJ29,AN29,AR29,AV29,AZ29,BH29)</f>
        <v>3</v>
      </c>
      <c r="E29" s="61"/>
      <c r="F29" s="64">
        <f>SUM(J29,N29,R29,V29,Z29,AD29,AH29,AL29,AP29,AT29,AX29,BB29,BJ29)</f>
        <v>6358.5599999999995</v>
      </c>
      <c r="G29" s="53"/>
      <c r="H29" s="39">
        <v>2</v>
      </c>
      <c r="I29" s="53"/>
      <c r="J29" s="64">
        <v>6071.32</v>
      </c>
      <c r="K29" s="53"/>
      <c r="L29" s="39">
        <v>1</v>
      </c>
      <c r="M29" s="61"/>
      <c r="N29" s="64">
        <v>287.24</v>
      </c>
      <c r="O29" s="53"/>
      <c r="P29" s="39" t="s">
        <v>131</v>
      </c>
      <c r="Q29" s="61"/>
      <c r="R29" s="64" t="s">
        <v>131</v>
      </c>
      <c r="S29" s="53"/>
      <c r="T29" s="39" t="s">
        <v>131</v>
      </c>
      <c r="U29" s="61"/>
      <c r="V29" s="64" t="s">
        <v>131</v>
      </c>
      <c r="W29" s="53"/>
      <c r="X29" s="39" t="s">
        <v>131</v>
      </c>
      <c r="Y29" s="61"/>
      <c r="Z29" s="64" t="s">
        <v>131</v>
      </c>
      <c r="AA29" s="53"/>
      <c r="AB29" s="39" t="s">
        <v>131</v>
      </c>
      <c r="AC29" s="61"/>
      <c r="AD29" s="64" t="s">
        <v>131</v>
      </c>
      <c r="AE29" s="53"/>
      <c r="AF29" s="39" t="s">
        <v>131</v>
      </c>
      <c r="AG29" s="61"/>
      <c r="AH29" s="64" t="s">
        <v>131</v>
      </c>
      <c r="AI29" s="53"/>
      <c r="AJ29" s="39" t="s">
        <v>131</v>
      </c>
      <c r="AK29" s="61"/>
      <c r="AL29" s="64" t="s">
        <v>131</v>
      </c>
      <c r="AM29" s="53"/>
      <c r="AN29" s="39" t="s">
        <v>131</v>
      </c>
      <c r="AO29" s="61"/>
      <c r="AP29" s="64" t="s">
        <v>131</v>
      </c>
      <c r="AQ29" s="53"/>
      <c r="AR29" s="39" t="s">
        <v>131</v>
      </c>
      <c r="AS29" s="61"/>
      <c r="AT29" s="64" t="s">
        <v>131</v>
      </c>
      <c r="AU29" s="53"/>
      <c r="AV29" s="39" t="s">
        <v>131</v>
      </c>
      <c r="AW29" s="61"/>
      <c r="AX29" s="64" t="s">
        <v>131</v>
      </c>
      <c r="AY29" s="53"/>
      <c r="AZ29" s="39" t="s">
        <v>131</v>
      </c>
      <c r="BA29" s="61"/>
      <c r="BB29" s="64" t="s">
        <v>131</v>
      </c>
      <c r="BC29" s="53"/>
      <c r="BD29" s="39" t="s">
        <v>131</v>
      </c>
      <c r="BE29" s="61"/>
      <c r="BF29" s="64" t="s">
        <v>131</v>
      </c>
      <c r="BG29" s="53"/>
      <c r="BH29" s="39" t="s">
        <v>131</v>
      </c>
      <c r="BI29" s="61"/>
      <c r="BJ29" s="64" t="s">
        <v>131</v>
      </c>
    </row>
    <row r="30" spans="1:62" ht="29.25" customHeight="1">
      <c r="A30" s="73"/>
      <c r="B30" s="23" t="s">
        <v>9</v>
      </c>
      <c r="C30" s="53"/>
      <c r="D30" s="39" t="s">
        <v>131</v>
      </c>
      <c r="E30" s="61"/>
      <c r="F30" s="64" t="s">
        <v>131</v>
      </c>
      <c r="G30" s="53"/>
      <c r="H30" s="39" t="s">
        <v>131</v>
      </c>
      <c r="I30" s="53"/>
      <c r="J30" s="64" t="s">
        <v>131</v>
      </c>
      <c r="K30" s="53"/>
      <c r="L30" s="39" t="s">
        <v>131</v>
      </c>
      <c r="M30" s="61"/>
      <c r="N30" s="64" t="s">
        <v>131</v>
      </c>
      <c r="O30" s="53"/>
      <c r="P30" s="39" t="s">
        <v>131</v>
      </c>
      <c r="Q30" s="61"/>
      <c r="R30" s="64" t="s">
        <v>131</v>
      </c>
      <c r="S30" s="53"/>
      <c r="T30" s="39" t="s">
        <v>131</v>
      </c>
      <c r="U30" s="61"/>
      <c r="V30" s="64" t="s">
        <v>131</v>
      </c>
      <c r="W30" s="53"/>
      <c r="X30" s="39" t="s">
        <v>131</v>
      </c>
      <c r="Y30" s="61"/>
      <c r="Z30" s="64" t="s">
        <v>131</v>
      </c>
      <c r="AA30" s="53"/>
      <c r="AB30" s="39" t="s">
        <v>131</v>
      </c>
      <c r="AC30" s="61"/>
      <c r="AD30" s="64" t="s">
        <v>131</v>
      </c>
      <c r="AE30" s="53"/>
      <c r="AF30" s="39" t="s">
        <v>131</v>
      </c>
      <c r="AG30" s="61"/>
      <c r="AH30" s="64" t="s">
        <v>131</v>
      </c>
      <c r="AI30" s="53"/>
      <c r="AJ30" s="39" t="s">
        <v>131</v>
      </c>
      <c r="AK30" s="61"/>
      <c r="AL30" s="64" t="s">
        <v>131</v>
      </c>
      <c r="AM30" s="53"/>
      <c r="AN30" s="39" t="s">
        <v>131</v>
      </c>
      <c r="AO30" s="61"/>
      <c r="AP30" s="64" t="s">
        <v>131</v>
      </c>
      <c r="AQ30" s="53"/>
      <c r="AR30" s="39" t="s">
        <v>131</v>
      </c>
      <c r="AS30" s="61"/>
      <c r="AT30" s="64" t="s">
        <v>131</v>
      </c>
      <c r="AU30" s="53"/>
      <c r="AV30" s="39" t="s">
        <v>131</v>
      </c>
      <c r="AW30" s="61"/>
      <c r="AX30" s="64" t="s">
        <v>131</v>
      </c>
      <c r="AY30" s="53"/>
      <c r="AZ30" s="39" t="s">
        <v>131</v>
      </c>
      <c r="BA30" s="61"/>
      <c r="BB30" s="64" t="s">
        <v>131</v>
      </c>
      <c r="BC30" s="53"/>
      <c r="BD30" s="39" t="s">
        <v>131</v>
      </c>
      <c r="BE30" s="61"/>
      <c r="BF30" s="64" t="s">
        <v>131</v>
      </c>
      <c r="BG30" s="53"/>
      <c r="BH30" s="39" t="s">
        <v>131</v>
      </c>
      <c r="BI30" s="61"/>
      <c r="BJ30" s="64" t="s">
        <v>131</v>
      </c>
    </row>
    <row r="31" spans="1:62" ht="29.25" customHeight="1">
      <c r="A31" s="73"/>
      <c r="B31" s="23" t="s">
        <v>10</v>
      </c>
      <c r="C31" s="53"/>
      <c r="D31" s="39">
        <f>SUM(H31,L31,P31,T31,X31,AB31,AF31,AJ31,AN31,AR31,AV31,AZ31,BH31)</f>
        <v>12</v>
      </c>
      <c r="E31" s="61"/>
      <c r="F31" s="64">
        <f>SUM(J31,N31,R31,V31,Z31,AD31,AH31,AL31,AP31,AT31,AX31,BB31,BJ31)</f>
        <v>4490.93</v>
      </c>
      <c r="G31" s="53"/>
      <c r="H31" s="39">
        <v>6</v>
      </c>
      <c r="I31" s="53"/>
      <c r="J31" s="64">
        <v>4255.66</v>
      </c>
      <c r="K31" s="53"/>
      <c r="L31" s="39">
        <v>4</v>
      </c>
      <c r="M31" s="61"/>
      <c r="N31" s="64">
        <v>156.39</v>
      </c>
      <c r="O31" s="53"/>
      <c r="P31" s="39" t="s">
        <v>131</v>
      </c>
      <c r="Q31" s="61"/>
      <c r="R31" s="64" t="s">
        <v>131</v>
      </c>
      <c r="S31" s="53"/>
      <c r="T31" s="39" t="s">
        <v>131</v>
      </c>
      <c r="U31" s="61"/>
      <c r="V31" s="64" t="s">
        <v>131</v>
      </c>
      <c r="W31" s="53"/>
      <c r="X31" s="39">
        <v>1</v>
      </c>
      <c r="Y31" s="61"/>
      <c r="Z31" s="64">
        <v>72.78</v>
      </c>
      <c r="AA31" s="53"/>
      <c r="AB31" s="39" t="s">
        <v>131</v>
      </c>
      <c r="AC31" s="61"/>
      <c r="AD31" s="64" t="s">
        <v>131</v>
      </c>
      <c r="AE31" s="53"/>
      <c r="AF31" s="39" t="s">
        <v>131</v>
      </c>
      <c r="AG31" s="61"/>
      <c r="AH31" s="64" t="s">
        <v>131</v>
      </c>
      <c r="AI31" s="53"/>
      <c r="AJ31" s="39">
        <v>1</v>
      </c>
      <c r="AK31" s="61"/>
      <c r="AL31" s="64">
        <v>6.1</v>
      </c>
      <c r="AM31" s="53"/>
      <c r="AN31" s="39" t="s">
        <v>131</v>
      </c>
      <c r="AO31" s="61"/>
      <c r="AP31" s="64" t="s">
        <v>131</v>
      </c>
      <c r="AQ31" s="53"/>
      <c r="AR31" s="39" t="s">
        <v>131</v>
      </c>
      <c r="AS31" s="61"/>
      <c r="AT31" s="64" t="s">
        <v>131</v>
      </c>
      <c r="AU31" s="53"/>
      <c r="AV31" s="39" t="s">
        <v>131</v>
      </c>
      <c r="AW31" s="61"/>
      <c r="AX31" s="64" t="s">
        <v>131</v>
      </c>
      <c r="AY31" s="53"/>
      <c r="AZ31" s="39" t="s">
        <v>131</v>
      </c>
      <c r="BA31" s="61"/>
      <c r="BB31" s="64" t="s">
        <v>131</v>
      </c>
      <c r="BC31" s="53"/>
      <c r="BD31" s="39" t="s">
        <v>131</v>
      </c>
      <c r="BE31" s="61"/>
      <c r="BF31" s="64" t="s">
        <v>131</v>
      </c>
      <c r="BG31" s="53"/>
      <c r="BH31" s="39" t="s">
        <v>131</v>
      </c>
      <c r="BI31" s="61"/>
      <c r="BJ31" s="64" t="s">
        <v>131</v>
      </c>
    </row>
    <row r="32" spans="1:62" ht="29.25" customHeight="1">
      <c r="A32" s="73"/>
      <c r="B32" s="23" t="s">
        <v>11</v>
      </c>
      <c r="C32" s="53"/>
      <c r="D32" s="39" t="s">
        <v>131</v>
      </c>
      <c r="E32" s="61"/>
      <c r="F32" s="64" t="s">
        <v>131</v>
      </c>
      <c r="G32" s="53"/>
      <c r="H32" s="39" t="s">
        <v>131</v>
      </c>
      <c r="I32" s="53"/>
      <c r="J32" s="64" t="s">
        <v>131</v>
      </c>
      <c r="K32" s="53"/>
      <c r="L32" s="39" t="s">
        <v>131</v>
      </c>
      <c r="M32" s="61"/>
      <c r="N32" s="64" t="s">
        <v>131</v>
      </c>
      <c r="O32" s="53"/>
      <c r="P32" s="39" t="s">
        <v>131</v>
      </c>
      <c r="Q32" s="61"/>
      <c r="R32" s="64" t="s">
        <v>131</v>
      </c>
      <c r="S32" s="53"/>
      <c r="T32" s="39" t="s">
        <v>131</v>
      </c>
      <c r="U32" s="61"/>
      <c r="V32" s="64" t="s">
        <v>131</v>
      </c>
      <c r="W32" s="53"/>
      <c r="X32" s="39" t="s">
        <v>131</v>
      </c>
      <c r="Y32" s="61"/>
      <c r="Z32" s="64" t="s">
        <v>131</v>
      </c>
      <c r="AA32" s="53"/>
      <c r="AB32" s="39" t="s">
        <v>131</v>
      </c>
      <c r="AC32" s="61"/>
      <c r="AD32" s="64" t="s">
        <v>131</v>
      </c>
      <c r="AE32" s="53"/>
      <c r="AF32" s="39" t="s">
        <v>131</v>
      </c>
      <c r="AG32" s="61"/>
      <c r="AH32" s="64" t="s">
        <v>131</v>
      </c>
      <c r="AI32" s="53"/>
      <c r="AJ32" s="39" t="s">
        <v>131</v>
      </c>
      <c r="AK32" s="61"/>
      <c r="AL32" s="64" t="s">
        <v>131</v>
      </c>
      <c r="AM32" s="53"/>
      <c r="AN32" s="39" t="s">
        <v>131</v>
      </c>
      <c r="AO32" s="61"/>
      <c r="AP32" s="64" t="s">
        <v>131</v>
      </c>
      <c r="AQ32" s="53"/>
      <c r="AR32" s="39" t="s">
        <v>131</v>
      </c>
      <c r="AS32" s="61"/>
      <c r="AT32" s="64" t="s">
        <v>131</v>
      </c>
      <c r="AU32" s="53"/>
      <c r="AV32" s="39" t="s">
        <v>131</v>
      </c>
      <c r="AW32" s="61"/>
      <c r="AX32" s="64" t="s">
        <v>131</v>
      </c>
      <c r="AY32" s="53"/>
      <c r="AZ32" s="39" t="s">
        <v>131</v>
      </c>
      <c r="BA32" s="61"/>
      <c r="BB32" s="64" t="s">
        <v>131</v>
      </c>
      <c r="BC32" s="53"/>
      <c r="BD32" s="39" t="s">
        <v>131</v>
      </c>
      <c r="BE32" s="61"/>
      <c r="BF32" s="64" t="s">
        <v>131</v>
      </c>
      <c r="BG32" s="53"/>
      <c r="BH32" s="39" t="s">
        <v>131</v>
      </c>
      <c r="BI32" s="61"/>
      <c r="BJ32" s="64" t="s">
        <v>131</v>
      </c>
    </row>
    <row r="33" spans="1:62" ht="29.25" customHeight="1">
      <c r="A33" s="73"/>
      <c r="B33" s="23" t="s">
        <v>12</v>
      </c>
      <c r="C33" s="53"/>
      <c r="D33" s="39" t="s">
        <v>131</v>
      </c>
      <c r="E33" s="61"/>
      <c r="F33" s="64" t="s">
        <v>131</v>
      </c>
      <c r="G33" s="53"/>
      <c r="H33" s="39" t="s">
        <v>131</v>
      </c>
      <c r="I33" s="53"/>
      <c r="J33" s="64" t="s">
        <v>131</v>
      </c>
      <c r="K33" s="53"/>
      <c r="L33" s="39" t="s">
        <v>131</v>
      </c>
      <c r="M33" s="61"/>
      <c r="N33" s="64" t="s">
        <v>131</v>
      </c>
      <c r="O33" s="53"/>
      <c r="P33" s="39" t="s">
        <v>131</v>
      </c>
      <c r="Q33" s="61"/>
      <c r="R33" s="64" t="s">
        <v>131</v>
      </c>
      <c r="S33" s="53"/>
      <c r="T33" s="39">
        <v>1</v>
      </c>
      <c r="U33" s="61"/>
      <c r="V33" s="64" t="s">
        <v>132</v>
      </c>
      <c r="W33" s="53"/>
      <c r="X33" s="39" t="s">
        <v>131</v>
      </c>
      <c r="Y33" s="61"/>
      <c r="Z33" s="64" t="s">
        <v>131</v>
      </c>
      <c r="AA33" s="53"/>
      <c r="AB33" s="39" t="s">
        <v>131</v>
      </c>
      <c r="AC33" s="61"/>
      <c r="AD33" s="64" t="s">
        <v>131</v>
      </c>
      <c r="AE33" s="53"/>
      <c r="AF33" s="39" t="s">
        <v>131</v>
      </c>
      <c r="AG33" s="61"/>
      <c r="AH33" s="64" t="s">
        <v>131</v>
      </c>
      <c r="AI33" s="53"/>
      <c r="AJ33" s="39" t="s">
        <v>131</v>
      </c>
      <c r="AK33" s="61"/>
      <c r="AL33" s="64" t="s">
        <v>131</v>
      </c>
      <c r="AM33" s="53"/>
      <c r="AN33" s="39" t="s">
        <v>131</v>
      </c>
      <c r="AO33" s="61"/>
      <c r="AP33" s="64" t="s">
        <v>131</v>
      </c>
      <c r="AQ33" s="53"/>
      <c r="AR33" s="39" t="s">
        <v>131</v>
      </c>
      <c r="AS33" s="61"/>
      <c r="AT33" s="64" t="s">
        <v>131</v>
      </c>
      <c r="AU33" s="53"/>
      <c r="AV33" s="39" t="s">
        <v>131</v>
      </c>
      <c r="AW33" s="61"/>
      <c r="AX33" s="64" t="s">
        <v>131</v>
      </c>
      <c r="AY33" s="53"/>
      <c r="AZ33" s="39" t="s">
        <v>131</v>
      </c>
      <c r="BA33" s="61"/>
      <c r="BB33" s="64" t="s">
        <v>131</v>
      </c>
      <c r="BC33" s="53"/>
      <c r="BD33" s="39" t="s">
        <v>131</v>
      </c>
      <c r="BE33" s="61"/>
      <c r="BF33" s="64" t="s">
        <v>131</v>
      </c>
      <c r="BG33" s="53"/>
      <c r="BH33" s="39" t="s">
        <v>131</v>
      </c>
      <c r="BI33" s="61"/>
      <c r="BJ33" s="64" t="s">
        <v>131</v>
      </c>
    </row>
    <row r="34" spans="1:62" ht="29.25" customHeight="1">
      <c r="A34" s="73"/>
      <c r="B34" s="23" t="s">
        <v>13</v>
      </c>
      <c r="C34" s="53">
        <f>SUM(G34,K34,O34,S34,W34,AA34,AE34,AI34,AM34,AQ34,AU34,AY34,BG34)</f>
        <v>6</v>
      </c>
      <c r="D34" s="39">
        <v>7</v>
      </c>
      <c r="E34" s="61">
        <f>SUM(I34,M34,Q34,U34,Y34,AC34,AG34,AK34,AO34,AS34,AW34,BA34,BI34)</f>
        <v>427.8</v>
      </c>
      <c r="F34" s="64">
        <f>SUM(J34,N34,R34,V34,Z34,AD34,AH34,AL34,AP34,AT34,AX34,BB34,BJ34)</f>
        <v>430.25</v>
      </c>
      <c r="G34" s="53"/>
      <c r="H34" s="39" t="s">
        <v>131</v>
      </c>
      <c r="I34" s="53"/>
      <c r="J34" s="64" t="s">
        <v>131</v>
      </c>
      <c r="K34" s="53"/>
      <c r="L34" s="39" t="s">
        <v>131</v>
      </c>
      <c r="M34" s="61"/>
      <c r="N34" s="64" t="s">
        <v>131</v>
      </c>
      <c r="O34" s="53"/>
      <c r="P34" s="39" t="s">
        <v>131</v>
      </c>
      <c r="Q34" s="61"/>
      <c r="R34" s="64" t="s">
        <v>131</v>
      </c>
      <c r="S34" s="53"/>
      <c r="T34" s="39" t="s">
        <v>131</v>
      </c>
      <c r="U34" s="61"/>
      <c r="V34" s="64">
        <v>2.15</v>
      </c>
      <c r="W34" s="53">
        <v>6</v>
      </c>
      <c r="X34" s="39">
        <v>6</v>
      </c>
      <c r="Y34" s="61">
        <v>427.8</v>
      </c>
      <c r="Z34" s="64">
        <v>428.1</v>
      </c>
      <c r="AA34" s="53"/>
      <c r="AB34" s="39" t="s">
        <v>131</v>
      </c>
      <c r="AC34" s="61"/>
      <c r="AD34" s="64" t="s">
        <v>131</v>
      </c>
      <c r="AE34" s="53"/>
      <c r="AF34" s="39" t="s">
        <v>131</v>
      </c>
      <c r="AG34" s="61"/>
      <c r="AH34" s="64" t="s">
        <v>131</v>
      </c>
      <c r="AI34" s="53"/>
      <c r="AJ34" s="39" t="s">
        <v>131</v>
      </c>
      <c r="AK34" s="61"/>
      <c r="AL34" s="64" t="s">
        <v>131</v>
      </c>
      <c r="AM34" s="53"/>
      <c r="AN34" s="39" t="s">
        <v>131</v>
      </c>
      <c r="AO34" s="61"/>
      <c r="AP34" s="64" t="s">
        <v>131</v>
      </c>
      <c r="AQ34" s="53"/>
      <c r="AR34" s="39" t="s">
        <v>131</v>
      </c>
      <c r="AS34" s="61"/>
      <c r="AT34" s="64" t="s">
        <v>131</v>
      </c>
      <c r="AU34" s="53"/>
      <c r="AV34" s="39" t="s">
        <v>131</v>
      </c>
      <c r="AW34" s="61"/>
      <c r="AX34" s="64" t="s">
        <v>131</v>
      </c>
      <c r="AY34" s="53"/>
      <c r="AZ34" s="39" t="s">
        <v>131</v>
      </c>
      <c r="BA34" s="61"/>
      <c r="BB34" s="64" t="s">
        <v>131</v>
      </c>
      <c r="BC34" s="53">
        <v>6</v>
      </c>
      <c r="BD34" s="39" t="s">
        <v>131</v>
      </c>
      <c r="BE34" s="61">
        <v>427.8</v>
      </c>
      <c r="BF34" s="64"/>
      <c r="BG34" s="53"/>
      <c r="BH34" s="39" t="s">
        <v>131</v>
      </c>
      <c r="BI34" s="61"/>
      <c r="BJ34" s="64" t="s">
        <v>131</v>
      </c>
    </row>
    <row r="35" spans="1:62" ht="29.25" customHeight="1">
      <c r="A35" s="73"/>
      <c r="B35" s="23" t="s">
        <v>14</v>
      </c>
      <c r="C35" s="53"/>
      <c r="D35" s="39" t="s">
        <v>131</v>
      </c>
      <c r="E35" s="61"/>
      <c r="F35" s="64" t="s">
        <v>131</v>
      </c>
      <c r="G35" s="53"/>
      <c r="H35" s="39" t="s">
        <v>131</v>
      </c>
      <c r="I35" s="53"/>
      <c r="J35" s="64" t="s">
        <v>131</v>
      </c>
      <c r="K35" s="53"/>
      <c r="L35" s="39" t="s">
        <v>131</v>
      </c>
      <c r="M35" s="61"/>
      <c r="N35" s="64" t="s">
        <v>131</v>
      </c>
      <c r="O35" s="53"/>
      <c r="P35" s="39" t="s">
        <v>131</v>
      </c>
      <c r="Q35" s="61"/>
      <c r="R35" s="64" t="s">
        <v>131</v>
      </c>
      <c r="S35" s="53"/>
      <c r="T35" s="39" t="s">
        <v>131</v>
      </c>
      <c r="U35" s="61"/>
      <c r="V35" s="64" t="s">
        <v>131</v>
      </c>
      <c r="W35" s="53"/>
      <c r="X35" s="39" t="s">
        <v>131</v>
      </c>
      <c r="Y35" s="61"/>
      <c r="Z35" s="64" t="s">
        <v>131</v>
      </c>
      <c r="AA35" s="53"/>
      <c r="AB35" s="39" t="s">
        <v>131</v>
      </c>
      <c r="AC35" s="61"/>
      <c r="AD35" s="64" t="s">
        <v>131</v>
      </c>
      <c r="AE35" s="53"/>
      <c r="AF35" s="39" t="s">
        <v>131</v>
      </c>
      <c r="AG35" s="61"/>
      <c r="AH35" s="64" t="s">
        <v>131</v>
      </c>
      <c r="AI35" s="53"/>
      <c r="AJ35" s="39" t="s">
        <v>131</v>
      </c>
      <c r="AK35" s="61"/>
      <c r="AL35" s="64" t="s">
        <v>131</v>
      </c>
      <c r="AM35" s="53"/>
      <c r="AN35" s="39" t="s">
        <v>131</v>
      </c>
      <c r="AO35" s="61"/>
      <c r="AP35" s="64" t="s">
        <v>131</v>
      </c>
      <c r="AQ35" s="53"/>
      <c r="AR35" s="39" t="s">
        <v>131</v>
      </c>
      <c r="AS35" s="61"/>
      <c r="AT35" s="64" t="s">
        <v>131</v>
      </c>
      <c r="AU35" s="53"/>
      <c r="AV35" s="39" t="s">
        <v>131</v>
      </c>
      <c r="AW35" s="61"/>
      <c r="AX35" s="64" t="s">
        <v>131</v>
      </c>
      <c r="AY35" s="53"/>
      <c r="AZ35" s="39" t="s">
        <v>131</v>
      </c>
      <c r="BA35" s="61"/>
      <c r="BB35" s="64" t="s">
        <v>131</v>
      </c>
      <c r="BC35" s="53"/>
      <c r="BD35" s="39" t="s">
        <v>131</v>
      </c>
      <c r="BE35" s="61"/>
      <c r="BF35" s="64" t="s">
        <v>131</v>
      </c>
      <c r="BG35" s="53"/>
      <c r="BH35" s="39" t="s">
        <v>131</v>
      </c>
      <c r="BI35" s="61"/>
      <c r="BJ35" s="64" t="s">
        <v>131</v>
      </c>
    </row>
    <row r="36" spans="1:62" ht="29.25" customHeight="1">
      <c r="A36" s="73"/>
      <c r="B36" s="23" t="s">
        <v>15</v>
      </c>
      <c r="C36" s="53"/>
      <c r="D36" s="39" t="s">
        <v>131</v>
      </c>
      <c r="E36" s="61"/>
      <c r="F36" s="64" t="s">
        <v>131</v>
      </c>
      <c r="G36" s="53"/>
      <c r="H36" s="39" t="s">
        <v>131</v>
      </c>
      <c r="I36" s="53"/>
      <c r="J36" s="64" t="s">
        <v>131</v>
      </c>
      <c r="K36" s="53"/>
      <c r="L36" s="39" t="s">
        <v>131</v>
      </c>
      <c r="M36" s="61"/>
      <c r="N36" s="64" t="s">
        <v>131</v>
      </c>
      <c r="O36" s="53"/>
      <c r="P36" s="39" t="s">
        <v>131</v>
      </c>
      <c r="Q36" s="61"/>
      <c r="R36" s="64" t="s">
        <v>131</v>
      </c>
      <c r="S36" s="53"/>
      <c r="T36" s="39" t="s">
        <v>131</v>
      </c>
      <c r="U36" s="61"/>
      <c r="V36" s="64" t="s">
        <v>131</v>
      </c>
      <c r="W36" s="53"/>
      <c r="X36" s="39" t="s">
        <v>131</v>
      </c>
      <c r="Y36" s="61"/>
      <c r="Z36" s="64" t="s">
        <v>131</v>
      </c>
      <c r="AA36" s="53"/>
      <c r="AB36" s="39" t="s">
        <v>131</v>
      </c>
      <c r="AC36" s="61"/>
      <c r="AD36" s="64" t="s">
        <v>131</v>
      </c>
      <c r="AE36" s="53"/>
      <c r="AF36" s="39" t="s">
        <v>131</v>
      </c>
      <c r="AG36" s="61"/>
      <c r="AH36" s="64" t="s">
        <v>131</v>
      </c>
      <c r="AI36" s="53"/>
      <c r="AJ36" s="39" t="s">
        <v>131</v>
      </c>
      <c r="AK36" s="61"/>
      <c r="AL36" s="64" t="s">
        <v>131</v>
      </c>
      <c r="AM36" s="53"/>
      <c r="AN36" s="39" t="s">
        <v>131</v>
      </c>
      <c r="AO36" s="61"/>
      <c r="AP36" s="64" t="s">
        <v>131</v>
      </c>
      <c r="AQ36" s="53"/>
      <c r="AR36" s="39" t="s">
        <v>131</v>
      </c>
      <c r="AS36" s="61"/>
      <c r="AT36" s="64" t="s">
        <v>131</v>
      </c>
      <c r="AU36" s="53"/>
      <c r="AV36" s="39" t="s">
        <v>131</v>
      </c>
      <c r="AW36" s="61"/>
      <c r="AX36" s="64" t="s">
        <v>131</v>
      </c>
      <c r="AY36" s="53"/>
      <c r="AZ36" s="39" t="s">
        <v>131</v>
      </c>
      <c r="BA36" s="61"/>
      <c r="BB36" s="64" t="s">
        <v>131</v>
      </c>
      <c r="BC36" s="53"/>
      <c r="BD36" s="39" t="s">
        <v>131</v>
      </c>
      <c r="BE36" s="61"/>
      <c r="BF36" s="64" t="s">
        <v>131</v>
      </c>
      <c r="BG36" s="53"/>
      <c r="BH36" s="39" t="s">
        <v>131</v>
      </c>
      <c r="BI36" s="61"/>
      <c r="BJ36" s="64" t="s">
        <v>131</v>
      </c>
    </row>
    <row r="37" spans="1:62" ht="29.25" customHeight="1">
      <c r="A37" s="18"/>
      <c r="B37" s="24"/>
      <c r="C37" s="53"/>
      <c r="D37" s="39"/>
      <c r="E37" s="61"/>
      <c r="F37" s="181"/>
      <c r="G37" s="53"/>
      <c r="H37" s="39"/>
      <c r="I37" s="53"/>
      <c r="J37" s="64"/>
      <c r="K37" s="53"/>
      <c r="L37" s="39"/>
      <c r="M37" s="61"/>
      <c r="N37" s="64"/>
      <c r="O37" s="53"/>
      <c r="P37" s="39"/>
      <c r="Q37" s="61"/>
      <c r="R37" s="64"/>
      <c r="S37" s="53"/>
      <c r="T37" s="39"/>
      <c r="U37" s="61"/>
      <c r="V37" s="64"/>
      <c r="W37" s="53"/>
      <c r="X37" s="39"/>
      <c r="Y37" s="61"/>
      <c r="Z37" s="64"/>
      <c r="AA37" s="53"/>
      <c r="AB37" s="39"/>
      <c r="AC37" s="61"/>
      <c r="AD37" s="64"/>
      <c r="AE37" s="53"/>
      <c r="AF37" s="39"/>
      <c r="AG37" s="61"/>
      <c r="AH37" s="64"/>
      <c r="AI37" s="53"/>
      <c r="AJ37" s="39"/>
      <c r="AK37" s="61"/>
      <c r="AL37" s="64"/>
      <c r="AM37" s="53"/>
      <c r="AN37" s="39"/>
      <c r="AO37" s="61"/>
      <c r="AP37" s="64"/>
      <c r="AQ37" s="53"/>
      <c r="AR37" s="39"/>
      <c r="AS37" s="61"/>
      <c r="AT37" s="64"/>
      <c r="AU37" s="53"/>
      <c r="AV37" s="39"/>
      <c r="AW37" s="61"/>
      <c r="AX37" s="64"/>
      <c r="AY37" s="53"/>
      <c r="AZ37" s="39"/>
      <c r="BA37" s="61"/>
      <c r="BB37" s="64"/>
      <c r="BC37" s="53"/>
      <c r="BD37" s="39"/>
      <c r="BE37" s="61"/>
      <c r="BF37" s="64"/>
      <c r="BG37" s="53"/>
      <c r="BH37" s="39"/>
      <c r="BI37" s="61"/>
      <c r="BJ37" s="64"/>
    </row>
    <row r="38" spans="1:62" ht="29.25" customHeight="1">
      <c r="A38" s="73"/>
      <c r="B38" s="23" t="s">
        <v>16</v>
      </c>
      <c r="C38" s="53"/>
      <c r="D38" s="39">
        <f>SUM(H38,L38,P38,T38,X38,AB38,AF38,AJ38,AN38,AR38,AV38,AZ38,BH38)</f>
        <v>1</v>
      </c>
      <c r="E38" s="61"/>
      <c r="F38" s="64">
        <f>SUM(J38,N38,R38,V38,Z38,AD38,AH38,AL38,AP38,AT38,AX38,BB38,BJ38)</f>
        <v>865.34</v>
      </c>
      <c r="G38" s="53"/>
      <c r="H38" s="39">
        <v>1</v>
      </c>
      <c r="I38" s="53"/>
      <c r="J38" s="64">
        <v>865.34</v>
      </c>
      <c r="K38" s="53"/>
      <c r="L38" s="39" t="s">
        <v>131</v>
      </c>
      <c r="M38" s="61"/>
      <c r="N38" s="64" t="s">
        <v>131</v>
      </c>
      <c r="O38" s="53"/>
      <c r="P38" s="39" t="s">
        <v>131</v>
      </c>
      <c r="Q38" s="61"/>
      <c r="R38" s="64" t="s">
        <v>131</v>
      </c>
      <c r="S38" s="53"/>
      <c r="T38" s="39" t="s">
        <v>131</v>
      </c>
      <c r="U38" s="61"/>
      <c r="V38" s="64" t="s">
        <v>131</v>
      </c>
      <c r="W38" s="53"/>
      <c r="X38" s="39" t="s">
        <v>131</v>
      </c>
      <c r="Y38" s="61"/>
      <c r="Z38" s="64" t="s">
        <v>131</v>
      </c>
      <c r="AA38" s="53"/>
      <c r="AB38" s="39" t="s">
        <v>131</v>
      </c>
      <c r="AC38" s="61"/>
      <c r="AD38" s="64" t="s">
        <v>131</v>
      </c>
      <c r="AE38" s="53"/>
      <c r="AF38" s="39" t="s">
        <v>131</v>
      </c>
      <c r="AG38" s="61"/>
      <c r="AH38" s="64" t="s">
        <v>131</v>
      </c>
      <c r="AI38" s="53"/>
      <c r="AJ38" s="39" t="s">
        <v>131</v>
      </c>
      <c r="AK38" s="61"/>
      <c r="AL38" s="64" t="s">
        <v>131</v>
      </c>
      <c r="AM38" s="53"/>
      <c r="AN38" s="39" t="s">
        <v>131</v>
      </c>
      <c r="AO38" s="61"/>
      <c r="AP38" s="64" t="s">
        <v>131</v>
      </c>
      <c r="AQ38" s="53"/>
      <c r="AR38" s="39" t="s">
        <v>131</v>
      </c>
      <c r="AS38" s="61"/>
      <c r="AT38" s="64" t="s">
        <v>131</v>
      </c>
      <c r="AU38" s="53"/>
      <c r="AV38" s="39" t="s">
        <v>131</v>
      </c>
      <c r="AW38" s="61"/>
      <c r="AX38" s="64" t="s">
        <v>131</v>
      </c>
      <c r="AY38" s="53"/>
      <c r="AZ38" s="39" t="s">
        <v>131</v>
      </c>
      <c r="BA38" s="61"/>
      <c r="BB38" s="64" t="s">
        <v>131</v>
      </c>
      <c r="BC38" s="53"/>
      <c r="BD38" s="39" t="s">
        <v>131</v>
      </c>
      <c r="BE38" s="61"/>
      <c r="BF38" s="64" t="s">
        <v>131</v>
      </c>
      <c r="BG38" s="53"/>
      <c r="BH38" s="39" t="s">
        <v>131</v>
      </c>
      <c r="BI38" s="61"/>
      <c r="BJ38" s="64" t="s">
        <v>131</v>
      </c>
    </row>
    <row r="39" spans="1:62" ht="29.25" customHeight="1">
      <c r="A39" s="73"/>
      <c r="B39" s="23" t="s">
        <v>18</v>
      </c>
      <c r="C39" s="53"/>
      <c r="D39" s="39" t="s">
        <v>131</v>
      </c>
      <c r="E39" s="61"/>
      <c r="F39" s="64" t="s">
        <v>131</v>
      </c>
      <c r="G39" s="53"/>
      <c r="H39" s="39" t="s">
        <v>131</v>
      </c>
      <c r="I39" s="53"/>
      <c r="J39" s="64" t="s">
        <v>131</v>
      </c>
      <c r="K39" s="53"/>
      <c r="L39" s="39" t="s">
        <v>131</v>
      </c>
      <c r="M39" s="61"/>
      <c r="N39" s="64" t="s">
        <v>131</v>
      </c>
      <c r="O39" s="53"/>
      <c r="P39" s="39" t="s">
        <v>131</v>
      </c>
      <c r="Q39" s="61"/>
      <c r="R39" s="64" t="s">
        <v>131</v>
      </c>
      <c r="S39" s="53"/>
      <c r="T39" s="39" t="s">
        <v>131</v>
      </c>
      <c r="U39" s="61"/>
      <c r="V39" s="64" t="s">
        <v>131</v>
      </c>
      <c r="W39" s="53"/>
      <c r="X39" s="39" t="s">
        <v>131</v>
      </c>
      <c r="Y39" s="61"/>
      <c r="Z39" s="64" t="s">
        <v>131</v>
      </c>
      <c r="AA39" s="53"/>
      <c r="AB39" s="39" t="s">
        <v>131</v>
      </c>
      <c r="AC39" s="61"/>
      <c r="AD39" s="64" t="s">
        <v>131</v>
      </c>
      <c r="AE39" s="53"/>
      <c r="AF39" s="39" t="s">
        <v>131</v>
      </c>
      <c r="AG39" s="61"/>
      <c r="AH39" s="64" t="s">
        <v>131</v>
      </c>
      <c r="AI39" s="53"/>
      <c r="AJ39" s="39" t="s">
        <v>131</v>
      </c>
      <c r="AK39" s="61"/>
      <c r="AL39" s="64" t="s">
        <v>131</v>
      </c>
      <c r="AM39" s="53"/>
      <c r="AN39" s="39" t="s">
        <v>131</v>
      </c>
      <c r="AO39" s="61"/>
      <c r="AP39" s="64" t="s">
        <v>131</v>
      </c>
      <c r="AQ39" s="53"/>
      <c r="AR39" s="39" t="s">
        <v>131</v>
      </c>
      <c r="AS39" s="61"/>
      <c r="AT39" s="64" t="s">
        <v>131</v>
      </c>
      <c r="AU39" s="53"/>
      <c r="AV39" s="39" t="s">
        <v>131</v>
      </c>
      <c r="AW39" s="61"/>
      <c r="AX39" s="64" t="s">
        <v>131</v>
      </c>
      <c r="AY39" s="53"/>
      <c r="AZ39" s="39" t="s">
        <v>131</v>
      </c>
      <c r="BA39" s="61"/>
      <c r="BB39" s="64" t="s">
        <v>131</v>
      </c>
      <c r="BC39" s="53"/>
      <c r="BD39" s="39" t="s">
        <v>131</v>
      </c>
      <c r="BE39" s="61"/>
      <c r="BF39" s="64" t="s">
        <v>131</v>
      </c>
      <c r="BG39" s="53"/>
      <c r="BH39" s="39" t="s">
        <v>131</v>
      </c>
      <c r="BI39" s="61"/>
      <c r="BJ39" s="64" t="s">
        <v>131</v>
      </c>
    </row>
    <row r="40" spans="1:62" ht="29.25" customHeight="1">
      <c r="A40" s="73"/>
      <c r="B40" s="23" t="s">
        <v>23</v>
      </c>
      <c r="C40" s="53"/>
      <c r="D40" s="39">
        <f>SUM(H40,L40,P40,T40,X40,AB40,AF40,AJ40,AN40,AR40,AV40,AZ40,BH40)</f>
        <v>15</v>
      </c>
      <c r="E40" s="61"/>
      <c r="F40" s="64">
        <f>SUM(J40,N40,R40,V40,Z40,AD40,AH40,AL40,AP40,AT40,AX40,BB40,BJ40)</f>
        <v>22312.87</v>
      </c>
      <c r="G40" s="53"/>
      <c r="H40" s="39">
        <v>13</v>
      </c>
      <c r="I40" s="53"/>
      <c r="J40" s="64">
        <v>21726.96</v>
      </c>
      <c r="K40" s="53"/>
      <c r="L40" s="39">
        <v>2</v>
      </c>
      <c r="M40" s="61"/>
      <c r="N40" s="64">
        <v>585.91</v>
      </c>
      <c r="O40" s="53"/>
      <c r="P40" s="39" t="s">
        <v>131</v>
      </c>
      <c r="Q40" s="61"/>
      <c r="R40" s="64" t="s">
        <v>131</v>
      </c>
      <c r="S40" s="53"/>
      <c r="T40" s="39" t="s">
        <v>131</v>
      </c>
      <c r="U40" s="61"/>
      <c r="V40" s="64" t="s">
        <v>131</v>
      </c>
      <c r="W40" s="53"/>
      <c r="X40" s="39" t="s">
        <v>131</v>
      </c>
      <c r="Y40" s="61"/>
      <c r="Z40" s="64" t="s">
        <v>131</v>
      </c>
      <c r="AA40" s="53"/>
      <c r="AB40" s="39" t="s">
        <v>131</v>
      </c>
      <c r="AC40" s="61"/>
      <c r="AD40" s="64" t="s">
        <v>131</v>
      </c>
      <c r="AE40" s="53"/>
      <c r="AF40" s="39" t="s">
        <v>131</v>
      </c>
      <c r="AG40" s="61"/>
      <c r="AH40" s="64" t="s">
        <v>131</v>
      </c>
      <c r="AI40" s="53"/>
      <c r="AJ40" s="39" t="s">
        <v>131</v>
      </c>
      <c r="AK40" s="61"/>
      <c r="AL40" s="64" t="s">
        <v>131</v>
      </c>
      <c r="AM40" s="53"/>
      <c r="AN40" s="39" t="s">
        <v>131</v>
      </c>
      <c r="AO40" s="61"/>
      <c r="AP40" s="64" t="s">
        <v>131</v>
      </c>
      <c r="AQ40" s="53"/>
      <c r="AR40" s="39" t="s">
        <v>131</v>
      </c>
      <c r="AS40" s="61"/>
      <c r="AT40" s="64" t="s">
        <v>131</v>
      </c>
      <c r="AU40" s="53"/>
      <c r="AV40" s="39" t="s">
        <v>131</v>
      </c>
      <c r="AW40" s="61"/>
      <c r="AX40" s="64" t="s">
        <v>131</v>
      </c>
      <c r="AY40" s="53"/>
      <c r="AZ40" s="39" t="s">
        <v>131</v>
      </c>
      <c r="BA40" s="61"/>
      <c r="BB40" s="64" t="s">
        <v>131</v>
      </c>
      <c r="BC40" s="53"/>
      <c r="BD40" s="39" t="s">
        <v>131</v>
      </c>
      <c r="BE40" s="61"/>
      <c r="BF40" s="64" t="s">
        <v>131</v>
      </c>
      <c r="BG40" s="53"/>
      <c r="BH40" s="39" t="s">
        <v>131</v>
      </c>
      <c r="BI40" s="61"/>
      <c r="BJ40" s="64" t="s">
        <v>131</v>
      </c>
    </row>
    <row r="41" spans="1:62" ht="29.25" customHeight="1">
      <c r="A41" s="73"/>
      <c r="B41" s="23" t="s">
        <v>32</v>
      </c>
      <c r="C41" s="53"/>
      <c r="D41" s="39" t="s">
        <v>131</v>
      </c>
      <c r="E41" s="61"/>
      <c r="F41" s="64" t="s">
        <v>131</v>
      </c>
      <c r="G41" s="53"/>
      <c r="H41" s="39" t="s">
        <v>131</v>
      </c>
      <c r="I41" s="53"/>
      <c r="J41" s="64" t="s">
        <v>131</v>
      </c>
      <c r="K41" s="53"/>
      <c r="L41" s="39" t="s">
        <v>131</v>
      </c>
      <c r="M41" s="61"/>
      <c r="N41" s="64" t="s">
        <v>131</v>
      </c>
      <c r="O41" s="53"/>
      <c r="P41" s="39" t="s">
        <v>131</v>
      </c>
      <c r="Q41" s="61"/>
      <c r="R41" s="64" t="s">
        <v>131</v>
      </c>
      <c r="S41" s="53"/>
      <c r="T41" s="39" t="s">
        <v>131</v>
      </c>
      <c r="U41" s="61"/>
      <c r="V41" s="64" t="s">
        <v>131</v>
      </c>
      <c r="W41" s="53"/>
      <c r="X41" s="39" t="s">
        <v>131</v>
      </c>
      <c r="Y41" s="61"/>
      <c r="Z41" s="64" t="s">
        <v>131</v>
      </c>
      <c r="AA41" s="53"/>
      <c r="AB41" s="39" t="s">
        <v>131</v>
      </c>
      <c r="AC41" s="61"/>
      <c r="AD41" s="64" t="s">
        <v>131</v>
      </c>
      <c r="AE41" s="53"/>
      <c r="AF41" s="39" t="s">
        <v>131</v>
      </c>
      <c r="AG41" s="61"/>
      <c r="AH41" s="64" t="s">
        <v>131</v>
      </c>
      <c r="AI41" s="53"/>
      <c r="AJ41" s="39" t="s">
        <v>131</v>
      </c>
      <c r="AK41" s="61"/>
      <c r="AL41" s="64" t="s">
        <v>131</v>
      </c>
      <c r="AM41" s="53"/>
      <c r="AN41" s="39" t="s">
        <v>131</v>
      </c>
      <c r="AO41" s="61"/>
      <c r="AP41" s="64" t="s">
        <v>131</v>
      </c>
      <c r="AQ41" s="53"/>
      <c r="AR41" s="39" t="s">
        <v>131</v>
      </c>
      <c r="AS41" s="61"/>
      <c r="AT41" s="64" t="s">
        <v>131</v>
      </c>
      <c r="AU41" s="53"/>
      <c r="AV41" s="39" t="s">
        <v>131</v>
      </c>
      <c r="AW41" s="61"/>
      <c r="AX41" s="64" t="s">
        <v>131</v>
      </c>
      <c r="AY41" s="53"/>
      <c r="AZ41" s="39" t="s">
        <v>131</v>
      </c>
      <c r="BA41" s="61"/>
      <c r="BB41" s="64" t="s">
        <v>131</v>
      </c>
      <c r="BC41" s="53"/>
      <c r="BD41" s="39" t="s">
        <v>131</v>
      </c>
      <c r="BE41" s="61"/>
      <c r="BF41" s="64" t="s">
        <v>131</v>
      </c>
      <c r="BG41" s="53"/>
      <c r="BH41" s="39" t="s">
        <v>131</v>
      </c>
      <c r="BI41" s="61"/>
      <c r="BJ41" s="64" t="s">
        <v>131</v>
      </c>
    </row>
    <row r="42" spans="1:62" ht="29.25" customHeight="1">
      <c r="A42" s="73"/>
      <c r="B42" s="23" t="s">
        <v>38</v>
      </c>
      <c r="C42" s="53">
        <f>SUM(G42,K42,O42,S42,W42,AA42,AE42,AI42,AM42,AQ42,AU42,AY42,BG42)</f>
        <v>1</v>
      </c>
      <c r="D42" s="39">
        <f>SUM(H42,L42,P42,T42,X42,AB42,AF42,AJ42,AN42,AR42,AV42,AZ42,BH42)</f>
        <v>1</v>
      </c>
      <c r="E42" s="61">
        <f>SUM(I42,M42,Q42,U42,Y42,AC42,AG42,AK42,AO42,AS42,AW42,BA42,BI42)</f>
        <v>4.79</v>
      </c>
      <c r="F42" s="64">
        <f>SUM(J42,N42,R42,V42,Z42,AD42,AH42,AL42,AP42,AT42,AX42,BB42,BJ42)</f>
        <v>4.79</v>
      </c>
      <c r="G42" s="53"/>
      <c r="H42" s="39" t="s">
        <v>131</v>
      </c>
      <c r="I42" s="53"/>
      <c r="J42" s="64" t="s">
        <v>131</v>
      </c>
      <c r="K42" s="53"/>
      <c r="L42" s="39" t="s">
        <v>131</v>
      </c>
      <c r="M42" s="61"/>
      <c r="N42" s="64" t="s">
        <v>131</v>
      </c>
      <c r="O42" s="53"/>
      <c r="P42" s="39" t="s">
        <v>131</v>
      </c>
      <c r="Q42" s="61"/>
      <c r="R42" s="64" t="s">
        <v>131</v>
      </c>
      <c r="S42" s="53">
        <v>1</v>
      </c>
      <c r="T42" s="39">
        <v>1</v>
      </c>
      <c r="U42" s="61">
        <v>4.79</v>
      </c>
      <c r="V42" s="64">
        <v>4.79</v>
      </c>
      <c r="W42" s="53"/>
      <c r="X42" s="39" t="s">
        <v>131</v>
      </c>
      <c r="Y42" s="61"/>
      <c r="Z42" s="64" t="s">
        <v>131</v>
      </c>
      <c r="AA42" s="53"/>
      <c r="AB42" s="39" t="s">
        <v>131</v>
      </c>
      <c r="AC42" s="61"/>
      <c r="AD42" s="64" t="s">
        <v>131</v>
      </c>
      <c r="AE42" s="53"/>
      <c r="AF42" s="39" t="s">
        <v>131</v>
      </c>
      <c r="AG42" s="61"/>
      <c r="AH42" s="64" t="s">
        <v>131</v>
      </c>
      <c r="AI42" s="53"/>
      <c r="AJ42" s="39" t="s">
        <v>131</v>
      </c>
      <c r="AK42" s="61"/>
      <c r="AL42" s="64" t="s">
        <v>131</v>
      </c>
      <c r="AM42" s="53"/>
      <c r="AN42" s="39" t="s">
        <v>131</v>
      </c>
      <c r="AO42" s="61"/>
      <c r="AP42" s="64" t="s">
        <v>131</v>
      </c>
      <c r="AQ42" s="53"/>
      <c r="AR42" s="39" t="s">
        <v>131</v>
      </c>
      <c r="AS42" s="61"/>
      <c r="AT42" s="64" t="s">
        <v>131</v>
      </c>
      <c r="AU42" s="53"/>
      <c r="AV42" s="39" t="s">
        <v>131</v>
      </c>
      <c r="AW42" s="61"/>
      <c r="AX42" s="64" t="s">
        <v>131</v>
      </c>
      <c r="AY42" s="53"/>
      <c r="AZ42" s="39" t="s">
        <v>131</v>
      </c>
      <c r="BA42" s="61"/>
      <c r="BB42" s="64" t="s">
        <v>131</v>
      </c>
      <c r="BC42" s="53">
        <v>1</v>
      </c>
      <c r="BD42" s="39" t="s">
        <v>131</v>
      </c>
      <c r="BE42" s="61">
        <v>4.79</v>
      </c>
      <c r="BF42" s="64" t="s">
        <v>131</v>
      </c>
      <c r="BG42" s="53"/>
      <c r="BH42" s="39" t="s">
        <v>131</v>
      </c>
      <c r="BI42" s="61"/>
      <c r="BJ42" s="64" t="s">
        <v>131</v>
      </c>
    </row>
    <row r="43" spans="1:62" ht="29.25" customHeight="1">
      <c r="A43" s="73"/>
      <c r="B43" s="23" t="s">
        <v>43</v>
      </c>
      <c r="C43" s="53"/>
      <c r="D43" s="39" t="s">
        <v>131</v>
      </c>
      <c r="E43" s="61"/>
      <c r="F43" s="64" t="s">
        <v>131</v>
      </c>
      <c r="G43" s="53"/>
      <c r="H43" s="39" t="s">
        <v>131</v>
      </c>
      <c r="I43" s="53"/>
      <c r="J43" s="64" t="s">
        <v>131</v>
      </c>
      <c r="K43" s="53"/>
      <c r="L43" s="39" t="s">
        <v>131</v>
      </c>
      <c r="M43" s="61"/>
      <c r="N43" s="64" t="s">
        <v>131</v>
      </c>
      <c r="O43" s="53"/>
      <c r="P43" s="39" t="s">
        <v>131</v>
      </c>
      <c r="Q43" s="61"/>
      <c r="R43" s="64" t="s">
        <v>131</v>
      </c>
      <c r="S43" s="53"/>
      <c r="T43" s="39" t="s">
        <v>131</v>
      </c>
      <c r="U43" s="61"/>
      <c r="V43" s="64" t="s">
        <v>131</v>
      </c>
      <c r="W43" s="53"/>
      <c r="X43" s="39" t="s">
        <v>131</v>
      </c>
      <c r="Y43" s="61"/>
      <c r="Z43" s="64" t="s">
        <v>131</v>
      </c>
      <c r="AA43" s="53"/>
      <c r="AB43" s="39" t="s">
        <v>131</v>
      </c>
      <c r="AC43" s="61"/>
      <c r="AD43" s="64" t="s">
        <v>131</v>
      </c>
      <c r="AE43" s="53"/>
      <c r="AF43" s="39" t="s">
        <v>131</v>
      </c>
      <c r="AG43" s="61"/>
      <c r="AH43" s="64" t="s">
        <v>131</v>
      </c>
      <c r="AI43" s="53"/>
      <c r="AJ43" s="39" t="s">
        <v>131</v>
      </c>
      <c r="AK43" s="61"/>
      <c r="AL43" s="64" t="s">
        <v>131</v>
      </c>
      <c r="AM43" s="53"/>
      <c r="AN43" s="39" t="s">
        <v>131</v>
      </c>
      <c r="AO43" s="61"/>
      <c r="AP43" s="64" t="s">
        <v>131</v>
      </c>
      <c r="AQ43" s="53"/>
      <c r="AR43" s="39" t="s">
        <v>131</v>
      </c>
      <c r="AS43" s="61"/>
      <c r="AT43" s="64" t="s">
        <v>131</v>
      </c>
      <c r="AU43" s="53"/>
      <c r="AV43" s="39" t="s">
        <v>131</v>
      </c>
      <c r="AW43" s="61"/>
      <c r="AX43" s="64" t="s">
        <v>131</v>
      </c>
      <c r="AY43" s="53"/>
      <c r="AZ43" s="39" t="s">
        <v>131</v>
      </c>
      <c r="BA43" s="61"/>
      <c r="BB43" s="64" t="s">
        <v>131</v>
      </c>
      <c r="BC43" s="53"/>
      <c r="BD43" s="39" t="s">
        <v>131</v>
      </c>
      <c r="BE43" s="61"/>
      <c r="BF43" s="64" t="s">
        <v>131</v>
      </c>
      <c r="BG43" s="53"/>
      <c r="BH43" s="39" t="s">
        <v>131</v>
      </c>
      <c r="BI43" s="61"/>
      <c r="BJ43" s="64" t="s">
        <v>131</v>
      </c>
    </row>
    <row r="44" spans="1:62" ht="29.25" customHeight="1">
      <c r="A44" s="18"/>
      <c r="B44" s="23" t="s">
        <v>50</v>
      </c>
      <c r="C44" s="53"/>
      <c r="D44" s="39" t="s">
        <v>131</v>
      </c>
      <c r="E44" s="61"/>
      <c r="F44" s="64" t="s">
        <v>131</v>
      </c>
      <c r="G44" s="53"/>
      <c r="H44" s="39" t="s">
        <v>131</v>
      </c>
      <c r="I44" s="53"/>
      <c r="J44" s="64" t="s">
        <v>131</v>
      </c>
      <c r="K44" s="53"/>
      <c r="L44" s="39" t="s">
        <v>131</v>
      </c>
      <c r="M44" s="61"/>
      <c r="N44" s="64" t="s">
        <v>131</v>
      </c>
      <c r="O44" s="53"/>
      <c r="P44" s="39" t="s">
        <v>131</v>
      </c>
      <c r="Q44" s="61"/>
      <c r="R44" s="64" t="s">
        <v>131</v>
      </c>
      <c r="S44" s="53"/>
      <c r="T44" s="39" t="s">
        <v>131</v>
      </c>
      <c r="U44" s="61"/>
      <c r="V44" s="64" t="s">
        <v>131</v>
      </c>
      <c r="W44" s="53"/>
      <c r="X44" s="39" t="s">
        <v>131</v>
      </c>
      <c r="Y44" s="61"/>
      <c r="Z44" s="64" t="s">
        <v>131</v>
      </c>
      <c r="AA44" s="53"/>
      <c r="AB44" s="39" t="s">
        <v>131</v>
      </c>
      <c r="AC44" s="61"/>
      <c r="AD44" s="64" t="s">
        <v>131</v>
      </c>
      <c r="AE44" s="53"/>
      <c r="AF44" s="39" t="s">
        <v>131</v>
      </c>
      <c r="AG44" s="61"/>
      <c r="AH44" s="64" t="s">
        <v>131</v>
      </c>
      <c r="AI44" s="53"/>
      <c r="AJ44" s="39" t="s">
        <v>131</v>
      </c>
      <c r="AK44" s="61"/>
      <c r="AL44" s="64" t="s">
        <v>131</v>
      </c>
      <c r="AM44" s="53"/>
      <c r="AN44" s="39" t="s">
        <v>131</v>
      </c>
      <c r="AO44" s="61"/>
      <c r="AP44" s="64" t="s">
        <v>131</v>
      </c>
      <c r="AQ44" s="53"/>
      <c r="AR44" s="39" t="s">
        <v>131</v>
      </c>
      <c r="AS44" s="61"/>
      <c r="AT44" s="64" t="s">
        <v>131</v>
      </c>
      <c r="AU44" s="53"/>
      <c r="AV44" s="39" t="s">
        <v>131</v>
      </c>
      <c r="AW44" s="61"/>
      <c r="AX44" s="64" t="s">
        <v>131</v>
      </c>
      <c r="AY44" s="53"/>
      <c r="AZ44" s="39" t="s">
        <v>131</v>
      </c>
      <c r="BA44" s="61"/>
      <c r="BB44" s="64" t="s">
        <v>131</v>
      </c>
      <c r="BC44" s="53"/>
      <c r="BD44" s="39" t="s">
        <v>131</v>
      </c>
      <c r="BE44" s="61"/>
      <c r="BF44" s="64" t="s">
        <v>131</v>
      </c>
      <c r="BG44" s="53"/>
      <c r="BH44" s="39" t="s">
        <v>131</v>
      </c>
      <c r="BI44" s="61"/>
      <c r="BJ44" s="64" t="s">
        <v>131</v>
      </c>
    </row>
    <row r="45" spans="1:62" ht="29.25" customHeight="1">
      <c r="A45" s="9"/>
      <c r="B45" s="23" t="s">
        <v>55</v>
      </c>
      <c r="C45" s="53"/>
      <c r="D45" s="39" t="s">
        <v>131</v>
      </c>
      <c r="E45" s="61"/>
      <c r="F45" s="64" t="s">
        <v>131</v>
      </c>
      <c r="G45" s="53"/>
      <c r="H45" s="39" t="s">
        <v>131</v>
      </c>
      <c r="I45" s="53"/>
      <c r="J45" s="64" t="s">
        <v>131</v>
      </c>
      <c r="K45" s="53"/>
      <c r="L45" s="39" t="s">
        <v>131</v>
      </c>
      <c r="M45" s="61"/>
      <c r="N45" s="64" t="s">
        <v>131</v>
      </c>
      <c r="O45" s="53"/>
      <c r="P45" s="39" t="s">
        <v>131</v>
      </c>
      <c r="Q45" s="61"/>
      <c r="R45" s="64" t="s">
        <v>131</v>
      </c>
      <c r="S45" s="53"/>
      <c r="T45" s="39" t="s">
        <v>131</v>
      </c>
      <c r="U45" s="61"/>
      <c r="V45" s="64" t="s">
        <v>131</v>
      </c>
      <c r="W45" s="53"/>
      <c r="X45" s="39" t="s">
        <v>131</v>
      </c>
      <c r="Y45" s="61"/>
      <c r="Z45" s="64" t="s">
        <v>131</v>
      </c>
      <c r="AA45" s="53"/>
      <c r="AB45" s="39" t="s">
        <v>131</v>
      </c>
      <c r="AC45" s="61"/>
      <c r="AD45" s="64" t="s">
        <v>131</v>
      </c>
      <c r="AE45" s="53"/>
      <c r="AF45" s="39" t="s">
        <v>131</v>
      </c>
      <c r="AG45" s="61"/>
      <c r="AH45" s="64" t="s">
        <v>131</v>
      </c>
      <c r="AI45" s="53"/>
      <c r="AJ45" s="39" t="s">
        <v>131</v>
      </c>
      <c r="AK45" s="61"/>
      <c r="AL45" s="64" t="s">
        <v>131</v>
      </c>
      <c r="AM45" s="53"/>
      <c r="AN45" s="39" t="s">
        <v>131</v>
      </c>
      <c r="AO45" s="61"/>
      <c r="AP45" s="64" t="s">
        <v>131</v>
      </c>
      <c r="AQ45" s="53"/>
      <c r="AR45" s="39" t="s">
        <v>131</v>
      </c>
      <c r="AS45" s="61"/>
      <c r="AT45" s="64" t="s">
        <v>131</v>
      </c>
      <c r="AU45" s="53"/>
      <c r="AV45" s="39" t="s">
        <v>131</v>
      </c>
      <c r="AW45" s="61"/>
      <c r="AX45" s="64" t="s">
        <v>131</v>
      </c>
      <c r="AY45" s="53"/>
      <c r="AZ45" s="39" t="s">
        <v>131</v>
      </c>
      <c r="BA45" s="61"/>
      <c r="BB45" s="64" t="s">
        <v>131</v>
      </c>
      <c r="BC45" s="53"/>
      <c r="BD45" s="39" t="s">
        <v>131</v>
      </c>
      <c r="BE45" s="61"/>
      <c r="BF45" s="64" t="s">
        <v>131</v>
      </c>
      <c r="BG45" s="53"/>
      <c r="BH45" s="39" t="s">
        <v>131</v>
      </c>
      <c r="BI45" s="61"/>
      <c r="BJ45" s="64" t="s">
        <v>131</v>
      </c>
    </row>
    <row r="46" spans="1:62" ht="29.25" customHeight="1">
      <c r="A46" s="9"/>
      <c r="B46" s="24"/>
      <c r="C46" s="53"/>
      <c r="D46" s="32"/>
      <c r="E46" s="61"/>
      <c r="F46" s="67"/>
      <c r="G46" s="53"/>
      <c r="H46" s="39"/>
      <c r="I46" s="53"/>
      <c r="J46" s="64"/>
      <c r="K46" s="53"/>
      <c r="L46" s="39"/>
      <c r="M46" s="61"/>
      <c r="N46" s="64"/>
      <c r="O46" s="53"/>
      <c r="P46" s="39"/>
      <c r="Q46" s="61"/>
      <c r="R46" s="64"/>
      <c r="S46" s="53"/>
      <c r="T46" s="39"/>
      <c r="U46" s="61"/>
      <c r="V46" s="64"/>
      <c r="W46" s="53"/>
      <c r="X46" s="39"/>
      <c r="Y46" s="61"/>
      <c r="Z46" s="64"/>
      <c r="AA46" s="53"/>
      <c r="AB46" s="39"/>
      <c r="AC46" s="61"/>
      <c r="AD46" s="64"/>
      <c r="AE46" s="53"/>
      <c r="AF46" s="39"/>
      <c r="AG46" s="61"/>
      <c r="AH46" s="64"/>
      <c r="AI46" s="53"/>
      <c r="AJ46" s="39"/>
      <c r="AK46" s="61"/>
      <c r="AL46" s="64"/>
      <c r="AM46" s="53"/>
      <c r="AN46" s="39"/>
      <c r="AO46" s="61"/>
      <c r="AP46" s="64"/>
      <c r="AQ46" s="53"/>
      <c r="AR46" s="39"/>
      <c r="AS46" s="61"/>
      <c r="AT46" s="64"/>
      <c r="AU46" s="53"/>
      <c r="AV46" s="39"/>
      <c r="AW46" s="61"/>
      <c r="AX46" s="64"/>
      <c r="AY46" s="53"/>
      <c r="AZ46" s="39"/>
      <c r="BA46" s="61"/>
      <c r="BB46" s="64"/>
      <c r="BC46" s="53"/>
      <c r="BD46" s="39"/>
      <c r="BE46" s="61"/>
      <c r="BF46" s="64"/>
      <c r="BG46" s="53"/>
      <c r="BH46" s="39"/>
      <c r="BI46" s="61"/>
      <c r="BJ46" s="64"/>
    </row>
    <row r="47" spans="1:64" ht="29.25" customHeight="1">
      <c r="A47" s="129" t="s">
        <v>61</v>
      </c>
      <c r="B47" s="149"/>
      <c r="C47" s="53">
        <f aca="true" t="shared" si="11" ref="C47:N47">SUM(C49:C56,C58:C65)</f>
        <v>32</v>
      </c>
      <c r="D47" s="39">
        <f t="shared" si="11"/>
        <v>1447</v>
      </c>
      <c r="E47" s="61">
        <f t="shared" si="11"/>
        <v>1911.15</v>
      </c>
      <c r="F47" s="64">
        <f t="shared" si="11"/>
        <v>31568.489999999998</v>
      </c>
      <c r="G47" s="53">
        <f t="shared" si="11"/>
        <v>7</v>
      </c>
      <c r="H47" s="39">
        <f t="shared" si="11"/>
        <v>444</v>
      </c>
      <c r="I47" s="61">
        <f t="shared" si="11"/>
        <v>709.45</v>
      </c>
      <c r="J47" s="64">
        <f t="shared" si="11"/>
        <v>24052.3</v>
      </c>
      <c r="K47" s="53">
        <f t="shared" si="11"/>
        <v>2</v>
      </c>
      <c r="L47" s="39">
        <f t="shared" si="11"/>
        <v>637</v>
      </c>
      <c r="M47" s="61">
        <f t="shared" si="11"/>
        <v>895.36</v>
      </c>
      <c r="N47" s="64">
        <f t="shared" si="11"/>
        <v>4568.45</v>
      </c>
      <c r="O47" s="53"/>
      <c r="P47" s="39">
        <f>SUM(P49:P56,P58:P65)</f>
        <v>93</v>
      </c>
      <c r="Q47" s="61"/>
      <c r="R47" s="64">
        <f aca="true" t="shared" si="12" ref="R47:BJ47">SUM(R49:R56,R58:R65)</f>
        <v>71.5</v>
      </c>
      <c r="S47" s="53">
        <f t="shared" si="12"/>
        <v>10</v>
      </c>
      <c r="T47" s="39">
        <f t="shared" si="12"/>
        <v>75</v>
      </c>
      <c r="U47" s="61">
        <f t="shared" si="12"/>
        <v>140.93</v>
      </c>
      <c r="V47" s="64">
        <f t="shared" si="12"/>
        <v>1233.74</v>
      </c>
      <c r="W47" s="53">
        <f t="shared" si="12"/>
        <v>4</v>
      </c>
      <c r="X47" s="39">
        <f t="shared" si="12"/>
        <v>55</v>
      </c>
      <c r="Y47" s="61">
        <f t="shared" si="12"/>
        <v>53.089999999999996</v>
      </c>
      <c r="Z47" s="64">
        <f t="shared" si="12"/>
        <v>227.96999999999997</v>
      </c>
      <c r="AA47" s="53"/>
      <c r="AB47" s="39">
        <f t="shared" si="12"/>
        <v>2</v>
      </c>
      <c r="AC47" s="61"/>
      <c r="AD47" s="64">
        <f t="shared" si="12"/>
        <v>0.78</v>
      </c>
      <c r="AE47" s="53">
        <f t="shared" si="12"/>
        <v>1</v>
      </c>
      <c r="AF47" s="39">
        <f t="shared" si="12"/>
        <v>8</v>
      </c>
      <c r="AG47" s="61">
        <f t="shared" si="12"/>
        <v>61.89</v>
      </c>
      <c r="AH47" s="64">
        <f t="shared" si="12"/>
        <v>71.37</v>
      </c>
      <c r="AI47" s="53"/>
      <c r="AJ47" s="39">
        <f t="shared" si="12"/>
        <v>60</v>
      </c>
      <c r="AK47" s="61"/>
      <c r="AL47" s="64">
        <f t="shared" si="12"/>
        <v>745.43</v>
      </c>
      <c r="AM47" s="53"/>
      <c r="AN47" s="39">
        <f t="shared" si="12"/>
        <v>2</v>
      </c>
      <c r="AO47" s="61"/>
      <c r="AP47" s="64">
        <f t="shared" si="12"/>
        <v>1.09</v>
      </c>
      <c r="AQ47" s="53">
        <f t="shared" si="12"/>
        <v>1</v>
      </c>
      <c r="AR47" s="39">
        <f t="shared" si="12"/>
        <v>17</v>
      </c>
      <c r="AS47" s="61">
        <f t="shared" si="12"/>
        <v>4.12</v>
      </c>
      <c r="AT47" s="64">
        <f t="shared" si="12"/>
        <v>75.74000000000001</v>
      </c>
      <c r="AU47" s="53">
        <f t="shared" si="12"/>
        <v>3</v>
      </c>
      <c r="AV47" s="39">
        <f t="shared" si="12"/>
        <v>10</v>
      </c>
      <c r="AW47" s="61">
        <f t="shared" si="12"/>
        <v>11.98</v>
      </c>
      <c r="AX47" s="64">
        <f t="shared" si="12"/>
        <v>53.19</v>
      </c>
      <c r="AY47" s="53"/>
      <c r="AZ47" s="39">
        <f t="shared" si="12"/>
        <v>14</v>
      </c>
      <c r="BA47" s="61"/>
      <c r="BB47" s="64">
        <f t="shared" si="12"/>
        <v>70.71</v>
      </c>
      <c r="BC47" s="53">
        <f t="shared" si="12"/>
        <v>32</v>
      </c>
      <c r="BD47" s="39">
        <f t="shared" si="12"/>
        <v>25</v>
      </c>
      <c r="BE47" s="61">
        <f t="shared" si="12"/>
        <v>1911.15</v>
      </c>
      <c r="BF47" s="64">
        <f t="shared" si="12"/>
        <v>311.69</v>
      </c>
      <c r="BG47" s="53">
        <f t="shared" si="12"/>
        <v>4</v>
      </c>
      <c r="BH47" s="39">
        <f t="shared" si="12"/>
        <v>5</v>
      </c>
      <c r="BI47" s="61">
        <f t="shared" si="12"/>
        <v>34.33</v>
      </c>
      <c r="BJ47" s="64">
        <f t="shared" si="12"/>
        <v>84.53</v>
      </c>
      <c r="BK47" s="37"/>
      <c r="BL47" s="38"/>
    </row>
    <row r="48" spans="1:62" ht="29.25" customHeight="1">
      <c r="A48" s="9"/>
      <c r="B48" s="24"/>
      <c r="C48" s="53"/>
      <c r="D48" s="32"/>
      <c r="E48" s="61"/>
      <c r="F48" s="67"/>
      <c r="G48" s="53"/>
      <c r="H48" s="39"/>
      <c r="I48" s="61"/>
      <c r="J48" s="64"/>
      <c r="K48" s="53"/>
      <c r="L48" s="39"/>
      <c r="M48" s="61"/>
      <c r="N48" s="64"/>
      <c r="O48" s="53"/>
      <c r="P48" s="39"/>
      <c r="Q48" s="61"/>
      <c r="R48" s="64"/>
      <c r="S48" s="53"/>
      <c r="T48" s="39"/>
      <c r="U48" s="61"/>
      <c r="V48" s="64"/>
      <c r="W48" s="53"/>
      <c r="X48" s="39"/>
      <c r="Y48" s="61"/>
      <c r="Z48" s="64"/>
      <c r="AA48" s="53"/>
      <c r="AB48" s="39"/>
      <c r="AC48" s="61"/>
      <c r="AD48" s="64"/>
      <c r="AE48" s="53"/>
      <c r="AF48" s="39"/>
      <c r="AG48" s="61"/>
      <c r="AH48" s="64"/>
      <c r="AI48" s="53"/>
      <c r="AJ48" s="39"/>
      <c r="AK48" s="61"/>
      <c r="AL48" s="64"/>
      <c r="AM48" s="53"/>
      <c r="AN48" s="39"/>
      <c r="AO48" s="61"/>
      <c r="AP48" s="64"/>
      <c r="AQ48" s="53"/>
      <c r="AR48" s="39"/>
      <c r="AS48" s="61"/>
      <c r="AT48" s="64"/>
      <c r="AU48" s="53"/>
      <c r="AV48" s="39"/>
      <c r="AW48" s="61"/>
      <c r="AX48" s="64"/>
      <c r="AY48" s="53"/>
      <c r="AZ48" s="39"/>
      <c r="BA48" s="61"/>
      <c r="BB48" s="64"/>
      <c r="BC48" s="53"/>
      <c r="BD48" s="39"/>
      <c r="BE48" s="61"/>
      <c r="BF48" s="64"/>
      <c r="BG48" s="53"/>
      <c r="BH48" s="39"/>
      <c r="BI48" s="61"/>
      <c r="BJ48" s="64"/>
    </row>
    <row r="49" spans="1:62" ht="29.25" customHeight="1">
      <c r="A49" s="9"/>
      <c r="B49" s="23" t="s">
        <v>8</v>
      </c>
      <c r="C49" s="53">
        <f aca="true" t="shared" si="13" ref="C49:C55">SUM(G49,K49,O49,S49,W49,AA49,AE49,AI49,AM49,AQ49,AU49,AY49,BG49)</f>
        <v>1</v>
      </c>
      <c r="D49" s="39">
        <f>SUM(H49,L49,P49,T49,X49,AB49,AF49,AJ49,AN49,AR49,AV49,AZ49,BD49,BH49)</f>
        <v>242</v>
      </c>
      <c r="E49" s="61">
        <f aca="true" t="shared" si="14" ref="E49:E55">SUM(I49,M49,Q49,U49,Y49,AC49,AG49,AK49,AO49,AS49,AW49,BA49,BI49)</f>
        <v>15.35</v>
      </c>
      <c r="F49" s="64">
        <f>SUM(J49,N49,R49,V49,Z49,AD49,AH49,AL49,AP49,AT49,AX49,BB49,BF49,BJ49)</f>
        <v>4240.38</v>
      </c>
      <c r="G49" s="53"/>
      <c r="H49" s="39">
        <v>110</v>
      </c>
      <c r="I49" s="61"/>
      <c r="J49" s="64">
        <v>3841.9</v>
      </c>
      <c r="K49" s="53"/>
      <c r="L49" s="39">
        <v>85</v>
      </c>
      <c r="M49" s="61"/>
      <c r="N49" s="64">
        <v>120.74</v>
      </c>
      <c r="O49" s="53"/>
      <c r="P49" s="39">
        <v>21</v>
      </c>
      <c r="Q49" s="61"/>
      <c r="R49" s="64">
        <v>6.59</v>
      </c>
      <c r="S49" s="53"/>
      <c r="T49" s="39">
        <v>9</v>
      </c>
      <c r="U49" s="61"/>
      <c r="V49" s="64">
        <v>124.16</v>
      </c>
      <c r="W49" s="53"/>
      <c r="X49" s="39">
        <v>4</v>
      </c>
      <c r="Y49" s="61"/>
      <c r="Z49" s="64">
        <v>49.23</v>
      </c>
      <c r="AA49" s="53"/>
      <c r="AB49" s="39" t="s">
        <v>131</v>
      </c>
      <c r="AC49" s="61"/>
      <c r="AD49" s="64" t="s">
        <v>131</v>
      </c>
      <c r="AE49" s="53"/>
      <c r="AF49" s="39" t="s">
        <v>131</v>
      </c>
      <c r="AG49" s="61"/>
      <c r="AH49" s="64" t="s">
        <v>131</v>
      </c>
      <c r="AI49" s="53"/>
      <c r="AJ49" s="39">
        <v>10</v>
      </c>
      <c r="AK49" s="61"/>
      <c r="AL49" s="64">
        <v>40.21</v>
      </c>
      <c r="AM49" s="53"/>
      <c r="AN49" s="39">
        <v>1</v>
      </c>
      <c r="AO49" s="61"/>
      <c r="AP49" s="64">
        <v>0.33</v>
      </c>
      <c r="AQ49" s="53"/>
      <c r="AR49" s="39" t="s">
        <v>131</v>
      </c>
      <c r="AS49" s="61"/>
      <c r="AT49" s="64" t="s">
        <v>131</v>
      </c>
      <c r="AU49" s="53"/>
      <c r="AV49" s="39" t="s">
        <v>131</v>
      </c>
      <c r="AW49" s="61"/>
      <c r="AX49" s="64" t="s">
        <v>131</v>
      </c>
      <c r="AY49" s="53"/>
      <c r="AZ49" s="39" t="s">
        <v>131</v>
      </c>
      <c r="BA49" s="61"/>
      <c r="BB49" s="64" t="s">
        <v>131</v>
      </c>
      <c r="BC49" s="53">
        <v>1</v>
      </c>
      <c r="BD49" s="39">
        <v>1</v>
      </c>
      <c r="BE49" s="61">
        <v>15.35</v>
      </c>
      <c r="BF49" s="64">
        <v>12.22</v>
      </c>
      <c r="BG49" s="53">
        <v>1</v>
      </c>
      <c r="BH49" s="39">
        <v>1</v>
      </c>
      <c r="BI49" s="61">
        <v>15.35</v>
      </c>
      <c r="BJ49" s="64">
        <v>45</v>
      </c>
    </row>
    <row r="50" spans="1:62" ht="29.25" customHeight="1">
      <c r="A50" s="18"/>
      <c r="B50" s="23" t="s">
        <v>9</v>
      </c>
      <c r="C50" s="53">
        <f t="shared" si="13"/>
        <v>2</v>
      </c>
      <c r="D50" s="39">
        <f aca="true" t="shared" si="15" ref="D50:F56">SUM(H50,L50,P50,T50,X50,AB50,AF50,AJ50,AN50,AR50,AV50,AZ50,BD50,BH50)</f>
        <v>59</v>
      </c>
      <c r="E50" s="61">
        <f t="shared" si="14"/>
        <v>86.9</v>
      </c>
      <c r="F50" s="64">
        <f t="shared" si="15"/>
        <v>319.10999999999996</v>
      </c>
      <c r="G50" s="53">
        <v>2</v>
      </c>
      <c r="H50" s="39">
        <v>32</v>
      </c>
      <c r="I50" s="61">
        <v>86.9</v>
      </c>
      <c r="J50" s="64">
        <v>272.53</v>
      </c>
      <c r="K50" s="53"/>
      <c r="L50" s="39">
        <v>18</v>
      </c>
      <c r="M50" s="61"/>
      <c r="N50" s="64">
        <v>15.5</v>
      </c>
      <c r="O50" s="53"/>
      <c r="P50" s="39">
        <v>6</v>
      </c>
      <c r="Q50" s="61"/>
      <c r="R50" s="64">
        <v>6.77</v>
      </c>
      <c r="S50" s="53"/>
      <c r="T50" s="39" t="s">
        <v>132</v>
      </c>
      <c r="U50" s="61"/>
      <c r="V50" s="64" t="s">
        <v>131</v>
      </c>
      <c r="W50" s="53"/>
      <c r="X50" s="39" t="s">
        <v>131</v>
      </c>
      <c r="Y50" s="61"/>
      <c r="Z50" s="64" t="s">
        <v>131</v>
      </c>
      <c r="AA50" s="53"/>
      <c r="AB50" s="39" t="s">
        <v>131</v>
      </c>
      <c r="AC50" s="61"/>
      <c r="AD50" s="64" t="s">
        <v>131</v>
      </c>
      <c r="AE50" s="53"/>
      <c r="AF50" s="39" t="s">
        <v>131</v>
      </c>
      <c r="AG50" s="61"/>
      <c r="AH50" s="64" t="s">
        <v>131</v>
      </c>
      <c r="AI50" s="53"/>
      <c r="AJ50" s="39" t="s">
        <v>131</v>
      </c>
      <c r="AK50" s="61"/>
      <c r="AL50" s="64" t="s">
        <v>131</v>
      </c>
      <c r="AM50" s="53"/>
      <c r="AN50" s="39" t="s">
        <v>131</v>
      </c>
      <c r="AO50" s="61"/>
      <c r="AP50" s="64" t="s">
        <v>131</v>
      </c>
      <c r="AQ50" s="53"/>
      <c r="AR50" s="39">
        <v>2</v>
      </c>
      <c r="AS50" s="61"/>
      <c r="AT50" s="64">
        <v>20.86</v>
      </c>
      <c r="AU50" s="53"/>
      <c r="AV50" s="39" t="s">
        <v>131</v>
      </c>
      <c r="AW50" s="61"/>
      <c r="AX50" s="64" t="s">
        <v>131</v>
      </c>
      <c r="AY50" s="53"/>
      <c r="AZ50" s="39" t="s">
        <v>131</v>
      </c>
      <c r="BA50" s="61"/>
      <c r="BB50" s="64" t="s">
        <v>131</v>
      </c>
      <c r="BC50" s="53">
        <v>2</v>
      </c>
      <c r="BD50" s="39">
        <v>1</v>
      </c>
      <c r="BE50" s="61">
        <v>86.9</v>
      </c>
      <c r="BF50" s="64">
        <v>3.45</v>
      </c>
      <c r="BG50" s="53"/>
      <c r="BH50" s="39" t="s">
        <v>131</v>
      </c>
      <c r="BI50" s="61"/>
      <c r="BJ50" s="64" t="s">
        <v>131</v>
      </c>
    </row>
    <row r="51" spans="1:62" ht="29.25" customHeight="1">
      <c r="A51" s="73"/>
      <c r="B51" s="23" t="s">
        <v>10</v>
      </c>
      <c r="C51" s="53">
        <f t="shared" si="13"/>
        <v>4</v>
      </c>
      <c r="D51" s="39">
        <f t="shared" si="15"/>
        <v>55</v>
      </c>
      <c r="E51" s="61">
        <f t="shared" si="14"/>
        <v>39.04</v>
      </c>
      <c r="F51" s="64">
        <f t="shared" si="15"/>
        <v>3106.8600000000006</v>
      </c>
      <c r="G51" s="53"/>
      <c r="H51" s="39">
        <v>17</v>
      </c>
      <c r="I51" s="61"/>
      <c r="J51" s="64">
        <v>2597.25</v>
      </c>
      <c r="K51" s="53"/>
      <c r="L51" s="39">
        <v>15</v>
      </c>
      <c r="M51" s="61"/>
      <c r="N51" s="64">
        <v>378.65</v>
      </c>
      <c r="O51" s="53"/>
      <c r="P51" s="39">
        <v>2</v>
      </c>
      <c r="Q51" s="61"/>
      <c r="R51" s="64">
        <v>0.16</v>
      </c>
      <c r="S51" s="53">
        <v>1</v>
      </c>
      <c r="T51" s="39">
        <v>3</v>
      </c>
      <c r="U51" s="61">
        <v>20.06</v>
      </c>
      <c r="V51" s="64">
        <v>38.15</v>
      </c>
      <c r="W51" s="53"/>
      <c r="X51" s="39">
        <v>4</v>
      </c>
      <c r="Y51" s="61"/>
      <c r="Z51" s="64">
        <v>0.28</v>
      </c>
      <c r="AA51" s="53"/>
      <c r="AB51" s="39" t="s">
        <v>131</v>
      </c>
      <c r="AC51" s="61"/>
      <c r="AD51" s="64" t="s">
        <v>131</v>
      </c>
      <c r="AE51" s="53"/>
      <c r="AF51" s="39" t="s">
        <v>131</v>
      </c>
      <c r="AG51" s="61"/>
      <c r="AH51" s="64" t="s">
        <v>131</v>
      </c>
      <c r="AI51" s="53"/>
      <c r="AJ51" s="39">
        <v>6</v>
      </c>
      <c r="AK51" s="61"/>
      <c r="AL51" s="64">
        <v>42.9</v>
      </c>
      <c r="AM51" s="53"/>
      <c r="AN51" s="39"/>
      <c r="AO51" s="61"/>
      <c r="AP51" s="64" t="s">
        <v>131</v>
      </c>
      <c r="AQ51" s="53"/>
      <c r="AR51" s="39">
        <v>4</v>
      </c>
      <c r="AS51" s="61"/>
      <c r="AT51" s="64">
        <v>10.59</v>
      </c>
      <c r="AU51" s="53"/>
      <c r="AV51" s="39" t="s">
        <v>131</v>
      </c>
      <c r="AW51" s="61"/>
      <c r="AX51" s="64" t="s">
        <v>131</v>
      </c>
      <c r="AY51" s="53"/>
      <c r="AZ51" s="39" t="s">
        <v>131</v>
      </c>
      <c r="BA51" s="61"/>
      <c r="BB51" s="64" t="s">
        <v>131</v>
      </c>
      <c r="BC51" s="53">
        <v>4</v>
      </c>
      <c r="BD51" s="39">
        <v>1</v>
      </c>
      <c r="BE51" s="61">
        <v>39.04</v>
      </c>
      <c r="BF51" s="64">
        <v>19.9</v>
      </c>
      <c r="BG51" s="53">
        <v>3</v>
      </c>
      <c r="BH51" s="39">
        <v>3</v>
      </c>
      <c r="BI51" s="61">
        <v>18.98</v>
      </c>
      <c r="BJ51" s="64">
        <v>18.98</v>
      </c>
    </row>
    <row r="52" spans="1:62" ht="29.25" customHeight="1">
      <c r="A52" s="73"/>
      <c r="B52" s="23" t="s">
        <v>11</v>
      </c>
      <c r="C52" s="53">
        <f t="shared" si="13"/>
        <v>2</v>
      </c>
      <c r="D52" s="39">
        <f t="shared" si="15"/>
        <v>122</v>
      </c>
      <c r="E52" s="61">
        <f t="shared" si="14"/>
        <v>135.19</v>
      </c>
      <c r="F52" s="64">
        <f t="shared" si="15"/>
        <v>1671.9</v>
      </c>
      <c r="G52" s="53"/>
      <c r="H52" s="39">
        <v>31</v>
      </c>
      <c r="I52" s="61"/>
      <c r="J52" s="64">
        <v>1391.99</v>
      </c>
      <c r="K52" s="53">
        <v>1</v>
      </c>
      <c r="L52" s="39">
        <v>71</v>
      </c>
      <c r="M52" s="61">
        <v>119.5</v>
      </c>
      <c r="N52" s="64">
        <v>194.64</v>
      </c>
      <c r="O52" s="53"/>
      <c r="P52" s="39">
        <v>12</v>
      </c>
      <c r="Q52" s="61"/>
      <c r="R52" s="64">
        <v>7.7</v>
      </c>
      <c r="S52" s="53"/>
      <c r="T52" s="39">
        <v>1</v>
      </c>
      <c r="U52" s="61"/>
      <c r="V52" s="64">
        <v>11.32</v>
      </c>
      <c r="W52" s="53">
        <v>1</v>
      </c>
      <c r="X52" s="39">
        <v>2</v>
      </c>
      <c r="Y52" s="61">
        <v>15.69</v>
      </c>
      <c r="Z52" s="64">
        <v>15.84</v>
      </c>
      <c r="AA52" s="53"/>
      <c r="AB52" s="39" t="s">
        <v>131</v>
      </c>
      <c r="AC52" s="61"/>
      <c r="AD52" s="64" t="s">
        <v>131</v>
      </c>
      <c r="AE52" s="53"/>
      <c r="AF52" s="39" t="s">
        <v>131</v>
      </c>
      <c r="AG52" s="61"/>
      <c r="AH52" s="64" t="s">
        <v>131</v>
      </c>
      <c r="AI52" s="53"/>
      <c r="AJ52" s="39" t="s">
        <v>131</v>
      </c>
      <c r="AK52" s="61"/>
      <c r="AL52" s="64" t="s">
        <v>131</v>
      </c>
      <c r="AM52" s="53"/>
      <c r="AN52" s="39">
        <v>1</v>
      </c>
      <c r="AO52" s="61"/>
      <c r="AP52" s="64">
        <v>0.76</v>
      </c>
      <c r="AQ52" s="53"/>
      <c r="AR52" s="39" t="s">
        <v>131</v>
      </c>
      <c r="AS52" s="61"/>
      <c r="AT52" s="64" t="s">
        <v>131</v>
      </c>
      <c r="AU52" s="53"/>
      <c r="AV52" s="39">
        <v>3</v>
      </c>
      <c r="AW52" s="61"/>
      <c r="AX52" s="64">
        <v>1.89</v>
      </c>
      <c r="AY52" s="53"/>
      <c r="AZ52" s="39" t="s">
        <v>131</v>
      </c>
      <c r="BA52" s="61"/>
      <c r="BB52" s="64" t="s">
        <v>131</v>
      </c>
      <c r="BC52" s="53">
        <v>2</v>
      </c>
      <c r="BD52" s="39">
        <v>1</v>
      </c>
      <c r="BE52" s="61">
        <v>135.19</v>
      </c>
      <c r="BF52" s="64">
        <v>47.76</v>
      </c>
      <c r="BG52" s="53"/>
      <c r="BH52" s="39" t="s">
        <v>131</v>
      </c>
      <c r="BI52" s="61"/>
      <c r="BJ52" s="64" t="s">
        <v>131</v>
      </c>
    </row>
    <row r="53" spans="1:62" ht="29.25" customHeight="1">
      <c r="A53" s="73"/>
      <c r="B53" s="23" t="s">
        <v>12</v>
      </c>
      <c r="C53" s="53">
        <f t="shared" si="13"/>
        <v>3</v>
      </c>
      <c r="D53" s="39">
        <f t="shared" si="15"/>
        <v>87</v>
      </c>
      <c r="E53" s="61">
        <f t="shared" si="14"/>
        <v>65.37</v>
      </c>
      <c r="F53" s="64">
        <f t="shared" si="15"/>
        <v>366.19999999999993</v>
      </c>
      <c r="G53" s="53">
        <v>1</v>
      </c>
      <c r="H53" s="39">
        <v>3</v>
      </c>
      <c r="I53" s="61">
        <v>48.57</v>
      </c>
      <c r="J53" s="64">
        <v>123.38</v>
      </c>
      <c r="K53" s="53"/>
      <c r="L53" s="39">
        <v>77</v>
      </c>
      <c r="M53" s="61"/>
      <c r="N53" s="64">
        <v>203.5</v>
      </c>
      <c r="O53" s="53"/>
      <c r="P53" s="39">
        <v>2</v>
      </c>
      <c r="Q53" s="61"/>
      <c r="R53" s="64">
        <v>1.32</v>
      </c>
      <c r="S53" s="53">
        <v>1</v>
      </c>
      <c r="T53" s="39">
        <v>3</v>
      </c>
      <c r="U53" s="61">
        <v>10.32</v>
      </c>
      <c r="V53" s="64">
        <v>23.22</v>
      </c>
      <c r="W53" s="53"/>
      <c r="X53" s="39" t="s">
        <v>131</v>
      </c>
      <c r="Y53" s="61"/>
      <c r="Z53" s="64" t="s">
        <v>131</v>
      </c>
      <c r="AA53" s="53"/>
      <c r="AB53" s="39" t="s">
        <v>131</v>
      </c>
      <c r="AC53" s="61"/>
      <c r="AD53" s="64" t="s">
        <v>131</v>
      </c>
      <c r="AE53" s="53"/>
      <c r="AF53" s="39" t="s">
        <v>131</v>
      </c>
      <c r="AG53" s="61"/>
      <c r="AH53" s="64" t="s">
        <v>131</v>
      </c>
      <c r="AI53" s="53"/>
      <c r="AJ53" s="39" t="s">
        <v>131</v>
      </c>
      <c r="AK53" s="61"/>
      <c r="AL53" s="64" t="s">
        <v>131</v>
      </c>
      <c r="AM53" s="53"/>
      <c r="AN53" s="39" t="s">
        <v>131</v>
      </c>
      <c r="AO53" s="61"/>
      <c r="AP53" s="64" t="s">
        <v>131</v>
      </c>
      <c r="AQ53" s="53"/>
      <c r="AR53" s="39">
        <v>1</v>
      </c>
      <c r="AS53" s="61"/>
      <c r="AT53" s="64">
        <v>6.95</v>
      </c>
      <c r="AU53" s="53">
        <v>1</v>
      </c>
      <c r="AV53" s="39">
        <v>1</v>
      </c>
      <c r="AW53" s="61">
        <v>6.48</v>
      </c>
      <c r="AX53" s="64">
        <v>7.83</v>
      </c>
      <c r="AY53" s="53"/>
      <c r="AZ53" s="39" t="s">
        <v>131</v>
      </c>
      <c r="BA53" s="61"/>
      <c r="BB53" s="64" t="s">
        <v>131</v>
      </c>
      <c r="BC53" s="53">
        <v>3</v>
      </c>
      <c r="BD53" s="39"/>
      <c r="BE53" s="61">
        <v>65.37</v>
      </c>
      <c r="BF53" s="64" t="s">
        <v>131</v>
      </c>
      <c r="BG53" s="53"/>
      <c r="BH53" s="39" t="s">
        <v>131</v>
      </c>
      <c r="BI53" s="61"/>
      <c r="BJ53" s="64" t="s">
        <v>131</v>
      </c>
    </row>
    <row r="54" spans="1:62" ht="29.25" customHeight="1">
      <c r="A54" s="73"/>
      <c r="B54" s="23" t="s">
        <v>13</v>
      </c>
      <c r="C54" s="53">
        <f t="shared" si="13"/>
        <v>3</v>
      </c>
      <c r="D54" s="39">
        <f t="shared" si="15"/>
        <v>52</v>
      </c>
      <c r="E54" s="61">
        <f t="shared" si="14"/>
        <v>48.36</v>
      </c>
      <c r="F54" s="64">
        <f t="shared" si="15"/>
        <v>285.47999999999996</v>
      </c>
      <c r="G54" s="53"/>
      <c r="H54" s="39">
        <v>23</v>
      </c>
      <c r="I54" s="61"/>
      <c r="J54" s="64">
        <v>64.45</v>
      </c>
      <c r="K54" s="53"/>
      <c r="L54" s="39">
        <v>4</v>
      </c>
      <c r="M54" s="61"/>
      <c r="N54" s="64">
        <v>19</v>
      </c>
      <c r="O54" s="53"/>
      <c r="P54" s="39">
        <v>5</v>
      </c>
      <c r="Q54" s="61"/>
      <c r="R54" s="64">
        <v>6.19</v>
      </c>
      <c r="S54" s="53">
        <v>3</v>
      </c>
      <c r="T54" s="39">
        <v>5</v>
      </c>
      <c r="U54" s="61">
        <v>48.36</v>
      </c>
      <c r="V54" s="64">
        <v>82.88</v>
      </c>
      <c r="W54" s="53"/>
      <c r="X54" s="39">
        <v>3</v>
      </c>
      <c r="Y54" s="61"/>
      <c r="Z54" s="64">
        <v>33.82</v>
      </c>
      <c r="AA54" s="53"/>
      <c r="AB54" s="39" t="s">
        <v>131</v>
      </c>
      <c r="AC54" s="61"/>
      <c r="AD54" s="64" t="s">
        <v>131</v>
      </c>
      <c r="AE54" s="53"/>
      <c r="AF54" s="39">
        <v>7</v>
      </c>
      <c r="AG54" s="61"/>
      <c r="AH54" s="64">
        <v>9.48</v>
      </c>
      <c r="AI54" s="53"/>
      <c r="AJ54" s="39" t="s">
        <v>131</v>
      </c>
      <c r="AK54" s="61"/>
      <c r="AL54" s="64" t="s">
        <v>131</v>
      </c>
      <c r="AM54" s="53"/>
      <c r="AN54" s="39" t="s">
        <v>131</v>
      </c>
      <c r="AO54" s="61"/>
      <c r="AP54" s="64" t="s">
        <v>131</v>
      </c>
      <c r="AQ54" s="53"/>
      <c r="AR54" s="39" t="s">
        <v>131</v>
      </c>
      <c r="AS54" s="61"/>
      <c r="AT54" s="64" t="s">
        <v>131</v>
      </c>
      <c r="AU54" s="53"/>
      <c r="AV54" s="39" t="s">
        <v>131</v>
      </c>
      <c r="AW54" s="61"/>
      <c r="AX54" s="64" t="s">
        <v>131</v>
      </c>
      <c r="AY54" s="53"/>
      <c r="AZ54" s="39">
        <v>3</v>
      </c>
      <c r="BA54" s="61"/>
      <c r="BB54" s="64">
        <v>9.67</v>
      </c>
      <c r="BC54" s="53">
        <v>3</v>
      </c>
      <c r="BD54" s="39">
        <v>2</v>
      </c>
      <c r="BE54" s="61">
        <v>48.36</v>
      </c>
      <c r="BF54" s="64">
        <v>59.99</v>
      </c>
      <c r="BG54" s="53"/>
      <c r="BH54" s="39" t="s">
        <v>131</v>
      </c>
      <c r="BI54" s="61"/>
      <c r="BJ54" s="64" t="s">
        <v>131</v>
      </c>
    </row>
    <row r="55" spans="1:62" ht="29.25" customHeight="1">
      <c r="A55" s="73"/>
      <c r="B55" s="23" t="s">
        <v>14</v>
      </c>
      <c r="C55" s="53">
        <f t="shared" si="13"/>
        <v>1</v>
      </c>
      <c r="D55" s="39">
        <f t="shared" si="15"/>
        <v>45</v>
      </c>
      <c r="E55" s="61">
        <f t="shared" si="14"/>
        <v>6.52</v>
      </c>
      <c r="F55" s="64">
        <f t="shared" si="15"/>
        <v>272.64</v>
      </c>
      <c r="G55" s="53"/>
      <c r="H55" s="39">
        <v>1</v>
      </c>
      <c r="I55" s="61"/>
      <c r="J55" s="64">
        <v>45.17</v>
      </c>
      <c r="K55" s="53"/>
      <c r="L55" s="39">
        <v>15</v>
      </c>
      <c r="M55" s="61"/>
      <c r="N55" s="64">
        <v>108.41</v>
      </c>
      <c r="O55" s="53"/>
      <c r="P55" s="39">
        <v>4</v>
      </c>
      <c r="Q55" s="61"/>
      <c r="R55" s="64">
        <v>2.24</v>
      </c>
      <c r="S55" s="53">
        <v>1</v>
      </c>
      <c r="T55" s="39">
        <v>6</v>
      </c>
      <c r="U55" s="61">
        <v>6.52</v>
      </c>
      <c r="V55" s="64">
        <v>94.65</v>
      </c>
      <c r="W55" s="53"/>
      <c r="X55" s="39">
        <v>15</v>
      </c>
      <c r="Y55" s="61"/>
      <c r="Z55" s="64">
        <v>10.41</v>
      </c>
      <c r="AA55" s="53"/>
      <c r="AB55" s="39" t="s">
        <v>131</v>
      </c>
      <c r="AC55" s="61"/>
      <c r="AD55" s="64" t="s">
        <v>131</v>
      </c>
      <c r="AE55" s="53"/>
      <c r="AF55" s="39" t="s">
        <v>131</v>
      </c>
      <c r="AG55" s="61"/>
      <c r="AH55" s="64" t="s">
        <v>131</v>
      </c>
      <c r="AI55" s="53"/>
      <c r="AJ55" s="39" t="s">
        <v>131</v>
      </c>
      <c r="AK55" s="61"/>
      <c r="AL55" s="64" t="s">
        <v>131</v>
      </c>
      <c r="AM55" s="53"/>
      <c r="AN55" s="39" t="s">
        <v>131</v>
      </c>
      <c r="AO55" s="61"/>
      <c r="AP55" s="64" t="s">
        <v>131</v>
      </c>
      <c r="AQ55" s="53"/>
      <c r="AR55" s="39">
        <v>1</v>
      </c>
      <c r="AS55" s="61"/>
      <c r="AT55" s="64">
        <v>3.24</v>
      </c>
      <c r="AU55" s="53"/>
      <c r="AV55" s="39" t="s">
        <v>131</v>
      </c>
      <c r="AW55" s="61"/>
      <c r="AX55" s="64" t="s">
        <v>131</v>
      </c>
      <c r="AY55" s="53"/>
      <c r="AZ55" s="39">
        <v>1</v>
      </c>
      <c r="BA55" s="61"/>
      <c r="BB55" s="64">
        <v>2.43</v>
      </c>
      <c r="BC55" s="53">
        <v>1</v>
      </c>
      <c r="BD55" s="39">
        <v>2</v>
      </c>
      <c r="BE55" s="61">
        <v>6.52</v>
      </c>
      <c r="BF55" s="64">
        <v>6.09</v>
      </c>
      <c r="BG55" s="53"/>
      <c r="BH55" s="39" t="s">
        <v>131</v>
      </c>
      <c r="BI55" s="61"/>
      <c r="BJ55" s="64" t="s">
        <v>131</v>
      </c>
    </row>
    <row r="56" spans="1:62" ht="29.25" customHeight="1">
      <c r="A56" s="73"/>
      <c r="B56" s="23" t="s">
        <v>15</v>
      </c>
      <c r="C56" s="53"/>
      <c r="D56" s="39">
        <f t="shared" si="15"/>
        <v>6</v>
      </c>
      <c r="E56" s="61"/>
      <c r="F56" s="64">
        <f t="shared" si="15"/>
        <v>27.88</v>
      </c>
      <c r="G56" s="53"/>
      <c r="H56" s="39" t="s">
        <v>131</v>
      </c>
      <c r="I56" s="61"/>
      <c r="J56" s="64" t="s">
        <v>131</v>
      </c>
      <c r="K56" s="53"/>
      <c r="L56" s="39" t="s">
        <v>131</v>
      </c>
      <c r="M56" s="61"/>
      <c r="N56" s="64" t="s">
        <v>131</v>
      </c>
      <c r="O56" s="53"/>
      <c r="P56" s="39" t="s">
        <v>131</v>
      </c>
      <c r="Q56" s="61"/>
      <c r="R56" s="64" t="s">
        <v>131</v>
      </c>
      <c r="S56" s="53"/>
      <c r="T56" s="39">
        <v>5</v>
      </c>
      <c r="U56" s="61"/>
      <c r="V56" s="64">
        <v>24.56</v>
      </c>
      <c r="W56" s="53"/>
      <c r="X56" s="39">
        <v>1</v>
      </c>
      <c r="Y56" s="61"/>
      <c r="Z56" s="64">
        <v>3.32</v>
      </c>
      <c r="AA56" s="53"/>
      <c r="AB56" s="39" t="s">
        <v>131</v>
      </c>
      <c r="AC56" s="61"/>
      <c r="AD56" s="64" t="s">
        <v>131</v>
      </c>
      <c r="AE56" s="53"/>
      <c r="AF56" s="39" t="s">
        <v>131</v>
      </c>
      <c r="AG56" s="61"/>
      <c r="AH56" s="64" t="s">
        <v>131</v>
      </c>
      <c r="AI56" s="53"/>
      <c r="AJ56" s="39" t="s">
        <v>131</v>
      </c>
      <c r="AK56" s="61"/>
      <c r="AL56" s="64" t="s">
        <v>131</v>
      </c>
      <c r="AM56" s="53"/>
      <c r="AN56" s="39" t="s">
        <v>131</v>
      </c>
      <c r="AO56" s="61"/>
      <c r="AP56" s="64" t="s">
        <v>131</v>
      </c>
      <c r="AQ56" s="53"/>
      <c r="AR56" s="39" t="s">
        <v>131</v>
      </c>
      <c r="AS56" s="61"/>
      <c r="AT56" s="64" t="s">
        <v>131</v>
      </c>
      <c r="AU56" s="53"/>
      <c r="AV56" s="39" t="s">
        <v>131</v>
      </c>
      <c r="AW56" s="61"/>
      <c r="AX56" s="64" t="s">
        <v>131</v>
      </c>
      <c r="AY56" s="53"/>
      <c r="AZ56" s="39" t="s">
        <v>131</v>
      </c>
      <c r="BA56" s="61"/>
      <c r="BB56" s="64" t="s">
        <v>131</v>
      </c>
      <c r="BC56" s="53"/>
      <c r="BD56" s="39" t="s">
        <v>131</v>
      </c>
      <c r="BE56" s="61"/>
      <c r="BF56" s="64" t="s">
        <v>131</v>
      </c>
      <c r="BG56" s="53"/>
      <c r="BH56" s="39" t="s">
        <v>131</v>
      </c>
      <c r="BI56" s="61"/>
      <c r="BJ56" s="64" t="s">
        <v>131</v>
      </c>
    </row>
    <row r="57" spans="1:62" ht="29.25" customHeight="1">
      <c r="A57" s="73"/>
      <c r="B57" s="24"/>
      <c r="C57" s="53"/>
      <c r="D57" s="39"/>
      <c r="E57" s="61"/>
      <c r="F57" s="181"/>
      <c r="G57" s="53"/>
      <c r="H57" s="39"/>
      <c r="I57" s="61"/>
      <c r="J57" s="64"/>
      <c r="K57" s="53"/>
      <c r="L57" s="39"/>
      <c r="M57" s="61"/>
      <c r="N57" s="64"/>
      <c r="O57" s="53"/>
      <c r="P57" s="39"/>
      <c r="Q57" s="61"/>
      <c r="R57" s="64"/>
      <c r="S57" s="53"/>
      <c r="T57" s="39"/>
      <c r="U57" s="61"/>
      <c r="V57" s="64"/>
      <c r="W57" s="53"/>
      <c r="X57" s="39"/>
      <c r="Y57" s="61"/>
      <c r="Z57" s="64"/>
      <c r="AA57" s="53"/>
      <c r="AB57" s="39"/>
      <c r="AC57" s="61"/>
      <c r="AD57" s="64"/>
      <c r="AE57" s="53"/>
      <c r="AF57" s="39"/>
      <c r="AG57" s="61"/>
      <c r="AH57" s="64"/>
      <c r="AI57" s="53"/>
      <c r="AJ57" s="39"/>
      <c r="AK57" s="61"/>
      <c r="AL57" s="64"/>
      <c r="AM57" s="53"/>
      <c r="AN57" s="39"/>
      <c r="AO57" s="61"/>
      <c r="AP57" s="64"/>
      <c r="AQ57" s="53"/>
      <c r="AR57" s="39"/>
      <c r="AS57" s="61"/>
      <c r="AT57" s="64"/>
      <c r="AU57" s="53"/>
      <c r="AV57" s="39"/>
      <c r="AW57" s="61"/>
      <c r="AX57" s="64"/>
      <c r="AY57" s="53"/>
      <c r="AZ57" s="39"/>
      <c r="BA57" s="61"/>
      <c r="BB57" s="64"/>
      <c r="BC57" s="53"/>
      <c r="BD57" s="39"/>
      <c r="BE57" s="61"/>
      <c r="BF57" s="64"/>
      <c r="BG57" s="53"/>
      <c r="BH57" s="39"/>
      <c r="BI57" s="61"/>
      <c r="BJ57" s="64"/>
    </row>
    <row r="58" spans="1:62" ht="29.25" customHeight="1">
      <c r="A58" s="18"/>
      <c r="B58" s="23" t="s">
        <v>16</v>
      </c>
      <c r="C58" s="53">
        <f aca="true" t="shared" si="16" ref="C58:C64">SUM(G58,K58,O58,S58,W58,AA58,AE58,AI58,AM58,AQ58,AU58,AY58,BG58)</f>
        <v>1</v>
      </c>
      <c r="D58" s="39">
        <f>SUM(H58,L58,P58,T58,X58,AB58,AF58,AJ58,AN58,AR58,AV58,AZ58,BD58,BH58)</f>
        <v>93</v>
      </c>
      <c r="E58" s="61">
        <f aca="true" t="shared" si="17" ref="E58:E64">SUM(I58,M58,Q58,U58,Y58,AC58,AG58,AK58,AO58,AS58,AW58,BA58,BI58)</f>
        <v>100.58</v>
      </c>
      <c r="F58" s="64">
        <f>SUM(J58,N58,R58,V58,Z58,AD58,AH58,AL58,AP58,AT58,AX58,BB58,BF58,BJ58)</f>
        <v>4844.18</v>
      </c>
      <c r="G58" s="53">
        <v>1</v>
      </c>
      <c r="H58" s="39">
        <v>69</v>
      </c>
      <c r="I58" s="61">
        <v>100.58</v>
      </c>
      <c r="J58" s="64">
        <v>4733.93</v>
      </c>
      <c r="K58" s="53"/>
      <c r="L58" s="39">
        <v>12</v>
      </c>
      <c r="M58" s="61"/>
      <c r="N58" s="64">
        <v>41.3</v>
      </c>
      <c r="O58" s="53"/>
      <c r="P58" s="39">
        <v>1</v>
      </c>
      <c r="Q58" s="61"/>
      <c r="R58" s="64">
        <v>0.05</v>
      </c>
      <c r="S58" s="53"/>
      <c r="T58" s="39" t="s">
        <v>132</v>
      </c>
      <c r="U58" s="61"/>
      <c r="V58" s="64" t="s">
        <v>131</v>
      </c>
      <c r="W58" s="53"/>
      <c r="X58" s="39" t="s">
        <v>131</v>
      </c>
      <c r="Y58" s="61"/>
      <c r="Z58" s="64" t="s">
        <v>131</v>
      </c>
      <c r="AA58" s="53"/>
      <c r="AB58" s="39" t="s">
        <v>131</v>
      </c>
      <c r="AC58" s="61"/>
      <c r="AD58" s="64" t="s">
        <v>131</v>
      </c>
      <c r="AE58" s="53"/>
      <c r="AF58" s="39" t="s">
        <v>131</v>
      </c>
      <c r="AG58" s="61"/>
      <c r="AH58" s="64" t="s">
        <v>131</v>
      </c>
      <c r="AI58" s="53"/>
      <c r="AJ58" s="39">
        <v>5</v>
      </c>
      <c r="AK58" s="61"/>
      <c r="AL58" s="64">
        <v>27.03</v>
      </c>
      <c r="AM58" s="53"/>
      <c r="AN58" s="39" t="s">
        <v>131</v>
      </c>
      <c r="AO58" s="61"/>
      <c r="AP58" s="64" t="s">
        <v>131</v>
      </c>
      <c r="AQ58" s="53"/>
      <c r="AR58" s="39" t="s">
        <v>131</v>
      </c>
      <c r="AS58" s="61"/>
      <c r="AT58" s="64" t="s">
        <v>131</v>
      </c>
      <c r="AU58" s="53"/>
      <c r="AV58" s="39" t="s">
        <v>131</v>
      </c>
      <c r="AW58" s="61"/>
      <c r="AX58" s="64" t="s">
        <v>131</v>
      </c>
      <c r="AY58" s="53"/>
      <c r="AZ58" s="39">
        <v>6</v>
      </c>
      <c r="BA58" s="61"/>
      <c r="BB58" s="64">
        <v>41.87</v>
      </c>
      <c r="BC58" s="53">
        <v>1</v>
      </c>
      <c r="BD58" s="39"/>
      <c r="BE58" s="61">
        <v>100.58</v>
      </c>
      <c r="BF58" s="64"/>
      <c r="BG58" s="53"/>
      <c r="BH58" s="39" t="s">
        <v>131</v>
      </c>
      <c r="BI58" s="61"/>
      <c r="BJ58" s="64" t="s">
        <v>131</v>
      </c>
    </row>
    <row r="59" spans="1:62" ht="29.25" customHeight="1">
      <c r="A59" s="73"/>
      <c r="B59" s="23" t="s">
        <v>18</v>
      </c>
      <c r="C59" s="53">
        <f t="shared" si="16"/>
        <v>2</v>
      </c>
      <c r="D59" s="39">
        <f aca="true" t="shared" si="18" ref="D59:F65">SUM(H59,L59,P59,T59,X59,AB59,AF59,AJ59,AN59,AR59,AV59,AZ59,BD59,BH59)</f>
        <v>11</v>
      </c>
      <c r="E59" s="61">
        <f t="shared" si="17"/>
        <v>20.73</v>
      </c>
      <c r="F59" s="64">
        <f t="shared" si="18"/>
        <v>57.88</v>
      </c>
      <c r="G59" s="53"/>
      <c r="H59" s="39" t="s">
        <v>131</v>
      </c>
      <c r="I59" s="61"/>
      <c r="J59" s="64" t="s">
        <v>131</v>
      </c>
      <c r="K59" s="53"/>
      <c r="L59" s="39">
        <v>4</v>
      </c>
      <c r="M59" s="61"/>
      <c r="N59" s="64">
        <v>0.18</v>
      </c>
      <c r="O59" s="53"/>
      <c r="P59" s="39">
        <v>1</v>
      </c>
      <c r="Q59" s="61"/>
      <c r="R59" s="64">
        <v>0.16</v>
      </c>
      <c r="S59" s="53">
        <v>2</v>
      </c>
      <c r="T59" s="39">
        <v>3</v>
      </c>
      <c r="U59" s="61">
        <v>20.73</v>
      </c>
      <c r="V59" s="64">
        <v>48.39</v>
      </c>
      <c r="W59" s="53"/>
      <c r="X59" s="39" t="s">
        <v>131</v>
      </c>
      <c r="Y59" s="61"/>
      <c r="Z59" s="64" t="s">
        <v>131</v>
      </c>
      <c r="AA59" s="53"/>
      <c r="AB59" s="39" t="s">
        <v>131</v>
      </c>
      <c r="AC59" s="61"/>
      <c r="AD59" s="64" t="s">
        <v>131</v>
      </c>
      <c r="AE59" s="53"/>
      <c r="AF59" s="39" t="s">
        <v>131</v>
      </c>
      <c r="AG59" s="61"/>
      <c r="AH59" s="64" t="s">
        <v>131</v>
      </c>
      <c r="AI59" s="53"/>
      <c r="AJ59" s="39" t="s">
        <v>131</v>
      </c>
      <c r="AK59" s="61"/>
      <c r="AL59" s="64" t="s">
        <v>131</v>
      </c>
      <c r="AM59" s="53"/>
      <c r="AN59" s="39" t="s">
        <v>131</v>
      </c>
      <c r="AO59" s="61"/>
      <c r="AP59" s="64" t="s">
        <v>131</v>
      </c>
      <c r="AQ59" s="53"/>
      <c r="AR59" s="39" t="s">
        <v>131</v>
      </c>
      <c r="AS59" s="61"/>
      <c r="AT59" s="64" t="s">
        <v>131</v>
      </c>
      <c r="AU59" s="53"/>
      <c r="AV59" s="39" t="s">
        <v>131</v>
      </c>
      <c r="AW59" s="61"/>
      <c r="AX59" s="64" t="s">
        <v>131</v>
      </c>
      <c r="AY59" s="53"/>
      <c r="AZ59" s="39">
        <v>1</v>
      </c>
      <c r="BA59" s="61"/>
      <c r="BB59" s="64">
        <v>1.55</v>
      </c>
      <c r="BC59" s="53">
        <v>2</v>
      </c>
      <c r="BD59" s="39">
        <v>2</v>
      </c>
      <c r="BE59" s="61">
        <v>20.73</v>
      </c>
      <c r="BF59" s="64">
        <v>7.6</v>
      </c>
      <c r="BG59" s="53"/>
      <c r="BH59" s="39" t="s">
        <v>131</v>
      </c>
      <c r="BI59" s="61"/>
      <c r="BJ59" s="64" t="s">
        <v>131</v>
      </c>
    </row>
    <row r="60" spans="1:62" ht="29.25" customHeight="1">
      <c r="A60" s="73"/>
      <c r="B60" s="23" t="s">
        <v>23</v>
      </c>
      <c r="C60" s="53">
        <f t="shared" si="16"/>
        <v>3</v>
      </c>
      <c r="D60" s="39">
        <f t="shared" si="18"/>
        <v>228</v>
      </c>
      <c r="E60" s="61">
        <f t="shared" si="17"/>
        <v>1133.15</v>
      </c>
      <c r="F60" s="64">
        <f t="shared" si="18"/>
        <v>11294.420000000004</v>
      </c>
      <c r="G60" s="53">
        <v>1</v>
      </c>
      <c r="H60" s="39">
        <v>59</v>
      </c>
      <c r="I60" s="61">
        <v>336</v>
      </c>
      <c r="J60" s="64">
        <v>7878.82</v>
      </c>
      <c r="K60" s="53">
        <v>1</v>
      </c>
      <c r="L60" s="39">
        <v>124</v>
      </c>
      <c r="M60" s="61">
        <v>775.86</v>
      </c>
      <c r="N60" s="64">
        <v>2697.63</v>
      </c>
      <c r="O60" s="53"/>
      <c r="P60" s="39">
        <v>1</v>
      </c>
      <c r="Q60" s="61"/>
      <c r="R60" s="64">
        <v>0.7</v>
      </c>
      <c r="S60" s="53"/>
      <c r="T60" s="39">
        <v>3</v>
      </c>
      <c r="U60" s="61"/>
      <c r="V60" s="64">
        <v>29.57</v>
      </c>
      <c r="W60" s="53">
        <v>1</v>
      </c>
      <c r="X60" s="39">
        <v>1</v>
      </c>
      <c r="Y60" s="61">
        <v>21.29</v>
      </c>
      <c r="Z60" s="64">
        <v>21.29</v>
      </c>
      <c r="AA60" s="53"/>
      <c r="AB60" s="39">
        <v>2</v>
      </c>
      <c r="AC60" s="61"/>
      <c r="AD60" s="64">
        <v>0.78</v>
      </c>
      <c r="AE60" s="53"/>
      <c r="AF60" s="39" t="s">
        <v>131</v>
      </c>
      <c r="AG60" s="61"/>
      <c r="AH60" s="64" t="s">
        <v>131</v>
      </c>
      <c r="AI60" s="53"/>
      <c r="AJ60" s="39">
        <v>37</v>
      </c>
      <c r="AK60" s="61"/>
      <c r="AL60" s="64">
        <v>626.93</v>
      </c>
      <c r="AM60" s="53"/>
      <c r="AN60" s="39" t="s">
        <v>131</v>
      </c>
      <c r="AO60" s="61"/>
      <c r="AP60" s="64" t="s">
        <v>131</v>
      </c>
      <c r="AQ60" s="53"/>
      <c r="AR60" s="39" t="s">
        <v>131</v>
      </c>
      <c r="AS60" s="61"/>
      <c r="AT60" s="64" t="s">
        <v>131</v>
      </c>
      <c r="AU60" s="53"/>
      <c r="AV60" s="39" t="s">
        <v>131</v>
      </c>
      <c r="AW60" s="61"/>
      <c r="AX60" s="64" t="s">
        <v>131</v>
      </c>
      <c r="AY60" s="53"/>
      <c r="AZ60" s="39" t="s">
        <v>131</v>
      </c>
      <c r="BA60" s="61"/>
      <c r="BB60" s="64" t="s">
        <v>131</v>
      </c>
      <c r="BC60" s="53">
        <v>3</v>
      </c>
      <c r="BD60" s="39">
        <v>1</v>
      </c>
      <c r="BE60" s="61">
        <v>1133.15</v>
      </c>
      <c r="BF60" s="64">
        <v>38.7</v>
      </c>
      <c r="BG60" s="53"/>
      <c r="BH60" s="39" t="s">
        <v>131</v>
      </c>
      <c r="BI60" s="61"/>
      <c r="BJ60" s="64" t="s">
        <v>131</v>
      </c>
    </row>
    <row r="61" spans="1:62" ht="29.25" customHeight="1">
      <c r="A61" s="73"/>
      <c r="B61" s="23" t="s">
        <v>32</v>
      </c>
      <c r="C61" s="53">
        <f t="shared" si="16"/>
        <v>2</v>
      </c>
      <c r="D61" s="39">
        <f t="shared" si="18"/>
        <v>53</v>
      </c>
      <c r="E61" s="61">
        <f t="shared" si="17"/>
        <v>97.86</v>
      </c>
      <c r="F61" s="64">
        <f t="shared" si="18"/>
        <v>756.89</v>
      </c>
      <c r="G61" s="53">
        <v>1</v>
      </c>
      <c r="H61" s="39">
        <v>16</v>
      </c>
      <c r="I61" s="61">
        <v>97.7</v>
      </c>
      <c r="J61" s="64">
        <v>224.29</v>
      </c>
      <c r="K61" s="53"/>
      <c r="L61" s="39">
        <v>17</v>
      </c>
      <c r="M61" s="61"/>
      <c r="N61" s="64">
        <v>19.38</v>
      </c>
      <c r="O61" s="53"/>
      <c r="P61" s="39">
        <v>4</v>
      </c>
      <c r="Q61" s="61"/>
      <c r="R61" s="64">
        <v>0.95</v>
      </c>
      <c r="S61" s="53">
        <v>1</v>
      </c>
      <c r="T61" s="39">
        <v>14</v>
      </c>
      <c r="U61" s="61">
        <v>0.16</v>
      </c>
      <c r="V61" s="64">
        <v>500.22</v>
      </c>
      <c r="W61" s="53"/>
      <c r="X61" s="39" t="s">
        <v>131</v>
      </c>
      <c r="Y61" s="61"/>
      <c r="Z61" s="64" t="s">
        <v>131</v>
      </c>
      <c r="AA61" s="53"/>
      <c r="AB61" s="39" t="s">
        <v>131</v>
      </c>
      <c r="AC61" s="61"/>
      <c r="AD61" s="64" t="s">
        <v>131</v>
      </c>
      <c r="AE61" s="53"/>
      <c r="AF61" s="39" t="s">
        <v>131</v>
      </c>
      <c r="AG61" s="61"/>
      <c r="AH61" s="64" t="s">
        <v>131</v>
      </c>
      <c r="AI61" s="53"/>
      <c r="AJ61" s="39" t="s">
        <v>131</v>
      </c>
      <c r="AK61" s="61"/>
      <c r="AL61" s="64" t="s">
        <v>131</v>
      </c>
      <c r="AM61" s="53"/>
      <c r="AN61" s="39" t="s">
        <v>131</v>
      </c>
      <c r="AO61" s="61"/>
      <c r="AP61" s="64" t="s">
        <v>131</v>
      </c>
      <c r="AQ61" s="53"/>
      <c r="AR61" s="39" t="s">
        <v>131</v>
      </c>
      <c r="AS61" s="61"/>
      <c r="AT61" s="64" t="s">
        <v>131</v>
      </c>
      <c r="AU61" s="53"/>
      <c r="AV61" s="39" t="s">
        <v>131</v>
      </c>
      <c r="AW61" s="61"/>
      <c r="AX61" s="64" t="s">
        <v>131</v>
      </c>
      <c r="AY61" s="53"/>
      <c r="AZ61" s="39" t="s">
        <v>131</v>
      </c>
      <c r="BA61" s="61"/>
      <c r="BB61" s="64" t="s">
        <v>131</v>
      </c>
      <c r="BC61" s="53">
        <v>2</v>
      </c>
      <c r="BD61" s="39">
        <v>2</v>
      </c>
      <c r="BE61" s="61">
        <v>97.86</v>
      </c>
      <c r="BF61" s="64">
        <v>12.05</v>
      </c>
      <c r="BG61" s="53"/>
      <c r="BH61" s="39" t="s">
        <v>131</v>
      </c>
      <c r="BI61" s="61"/>
      <c r="BJ61" s="64" t="s">
        <v>131</v>
      </c>
    </row>
    <row r="62" spans="1:62" ht="29.25" customHeight="1">
      <c r="A62" s="73"/>
      <c r="B62" s="23" t="s">
        <v>38</v>
      </c>
      <c r="C62" s="53">
        <f t="shared" si="16"/>
        <v>5</v>
      </c>
      <c r="D62" s="39">
        <f t="shared" si="18"/>
        <v>108</v>
      </c>
      <c r="E62" s="61">
        <f t="shared" si="17"/>
        <v>56.39</v>
      </c>
      <c r="F62" s="64">
        <f t="shared" si="18"/>
        <v>1527.94</v>
      </c>
      <c r="G62" s="53"/>
      <c r="H62" s="39">
        <v>7</v>
      </c>
      <c r="I62" s="61"/>
      <c r="J62" s="64">
        <v>1018.86</v>
      </c>
      <c r="K62" s="53"/>
      <c r="L62" s="39">
        <v>44</v>
      </c>
      <c r="M62" s="61"/>
      <c r="N62" s="64">
        <v>133.14</v>
      </c>
      <c r="O62" s="53"/>
      <c r="P62" s="39">
        <v>7</v>
      </c>
      <c r="Q62" s="61"/>
      <c r="R62" s="64">
        <v>18.74</v>
      </c>
      <c r="S62" s="53">
        <v>1</v>
      </c>
      <c r="T62" s="39">
        <v>20</v>
      </c>
      <c r="U62" s="61">
        <v>34.78</v>
      </c>
      <c r="V62" s="64">
        <v>234.62</v>
      </c>
      <c r="W62" s="53">
        <v>2</v>
      </c>
      <c r="X62" s="39">
        <v>22</v>
      </c>
      <c r="Y62" s="61">
        <v>16.11</v>
      </c>
      <c r="Z62" s="64">
        <v>92.84</v>
      </c>
      <c r="AA62" s="53"/>
      <c r="AB62" s="39" t="s">
        <v>131</v>
      </c>
      <c r="AC62" s="61"/>
      <c r="AD62" s="64" t="s">
        <v>131</v>
      </c>
      <c r="AE62" s="53"/>
      <c r="AF62" s="39" t="s">
        <v>131</v>
      </c>
      <c r="AG62" s="61"/>
      <c r="AH62" s="64" t="s">
        <v>131</v>
      </c>
      <c r="AI62" s="53"/>
      <c r="AJ62" s="39" t="s">
        <v>131</v>
      </c>
      <c r="AK62" s="61"/>
      <c r="AL62" s="64" t="s">
        <v>131</v>
      </c>
      <c r="AM62" s="53"/>
      <c r="AN62" s="39" t="s">
        <v>131</v>
      </c>
      <c r="AO62" s="61"/>
      <c r="AP62" s="64" t="s">
        <v>131</v>
      </c>
      <c r="AQ62" s="53"/>
      <c r="AR62" s="39">
        <v>2</v>
      </c>
      <c r="AS62" s="61"/>
      <c r="AT62" s="64">
        <v>13.93</v>
      </c>
      <c r="AU62" s="53">
        <v>2</v>
      </c>
      <c r="AV62" s="39">
        <v>4</v>
      </c>
      <c r="AW62" s="61">
        <v>5.5</v>
      </c>
      <c r="AX62" s="64">
        <v>8.25</v>
      </c>
      <c r="AY62" s="53"/>
      <c r="AZ62" s="39" t="s">
        <v>131</v>
      </c>
      <c r="BA62" s="61"/>
      <c r="BB62" s="64" t="s">
        <v>131</v>
      </c>
      <c r="BC62" s="53">
        <v>5</v>
      </c>
      <c r="BD62" s="39">
        <v>2</v>
      </c>
      <c r="BE62" s="61">
        <v>56.39</v>
      </c>
      <c r="BF62" s="64">
        <v>7.56</v>
      </c>
      <c r="BG62" s="53"/>
      <c r="BH62" s="39" t="s">
        <v>131</v>
      </c>
      <c r="BI62" s="61"/>
      <c r="BJ62" s="64" t="s">
        <v>131</v>
      </c>
    </row>
    <row r="63" spans="1:62" ht="29.25" customHeight="1">
      <c r="A63" s="73"/>
      <c r="B63" s="23" t="s">
        <v>43</v>
      </c>
      <c r="C63" s="53">
        <f t="shared" si="16"/>
        <v>1</v>
      </c>
      <c r="D63" s="39">
        <f t="shared" si="18"/>
        <v>138</v>
      </c>
      <c r="E63" s="61">
        <f t="shared" si="17"/>
        <v>39.7</v>
      </c>
      <c r="F63" s="64">
        <f t="shared" si="18"/>
        <v>1049.8300000000002</v>
      </c>
      <c r="G63" s="53">
        <v>1</v>
      </c>
      <c r="H63" s="39">
        <v>22</v>
      </c>
      <c r="I63" s="61">
        <v>39.7</v>
      </c>
      <c r="J63" s="64">
        <v>564.96</v>
      </c>
      <c r="K63" s="53"/>
      <c r="L63" s="39">
        <v>95</v>
      </c>
      <c r="M63" s="61"/>
      <c r="N63" s="64">
        <v>457.39</v>
      </c>
      <c r="O63" s="53"/>
      <c r="P63" s="39">
        <v>17</v>
      </c>
      <c r="Q63" s="61"/>
      <c r="R63" s="64">
        <v>5.53</v>
      </c>
      <c r="S63" s="53"/>
      <c r="T63" s="39" t="s">
        <v>146</v>
      </c>
      <c r="U63" s="61"/>
      <c r="V63" s="64" t="s">
        <v>131</v>
      </c>
      <c r="W63" s="53"/>
      <c r="X63" s="39">
        <v>1</v>
      </c>
      <c r="Y63" s="61"/>
      <c r="Z63" s="64">
        <v>0.73</v>
      </c>
      <c r="AA63" s="53"/>
      <c r="AB63" s="39" t="s">
        <v>131</v>
      </c>
      <c r="AC63" s="61"/>
      <c r="AD63" s="64" t="s">
        <v>131</v>
      </c>
      <c r="AE63" s="53"/>
      <c r="AF63" s="39" t="s">
        <v>131</v>
      </c>
      <c r="AG63" s="61"/>
      <c r="AH63" s="64" t="s">
        <v>131</v>
      </c>
      <c r="AI63" s="53"/>
      <c r="AJ63" s="39" t="s">
        <v>131</v>
      </c>
      <c r="AK63" s="61"/>
      <c r="AL63" s="64" t="s">
        <v>131</v>
      </c>
      <c r="AM63" s="53"/>
      <c r="AN63" s="39" t="s">
        <v>131</v>
      </c>
      <c r="AO63" s="61"/>
      <c r="AP63" s="64" t="s">
        <v>131</v>
      </c>
      <c r="AQ63" s="53"/>
      <c r="AR63" s="39" t="s">
        <v>131</v>
      </c>
      <c r="AS63" s="61"/>
      <c r="AT63" s="64" t="s">
        <v>131</v>
      </c>
      <c r="AU63" s="53"/>
      <c r="AV63" s="39" t="s">
        <v>131</v>
      </c>
      <c r="AW63" s="61"/>
      <c r="AX63" s="64" t="s">
        <v>131</v>
      </c>
      <c r="AY63" s="53"/>
      <c r="AZ63" s="39">
        <v>1</v>
      </c>
      <c r="BA63" s="61"/>
      <c r="BB63" s="64">
        <v>0.89</v>
      </c>
      <c r="BC63" s="53">
        <v>1</v>
      </c>
      <c r="BD63" s="39">
        <v>2</v>
      </c>
      <c r="BE63" s="61">
        <v>39.7</v>
      </c>
      <c r="BF63" s="64">
        <v>20.33</v>
      </c>
      <c r="BG63" s="53"/>
      <c r="BH63" s="39" t="s">
        <v>131</v>
      </c>
      <c r="BI63" s="61"/>
      <c r="BJ63" s="64" t="s">
        <v>131</v>
      </c>
    </row>
    <row r="64" spans="1:62" ht="29.25" customHeight="1">
      <c r="A64" s="18"/>
      <c r="B64" s="23" t="s">
        <v>50</v>
      </c>
      <c r="C64" s="53">
        <f t="shared" si="16"/>
        <v>2</v>
      </c>
      <c r="D64" s="39">
        <f t="shared" si="18"/>
        <v>137</v>
      </c>
      <c r="E64" s="61">
        <f t="shared" si="17"/>
        <v>66.01</v>
      </c>
      <c r="F64" s="64">
        <f t="shared" si="18"/>
        <v>1714.37</v>
      </c>
      <c r="G64" s="53"/>
      <c r="H64" s="39">
        <v>54</v>
      </c>
      <c r="I64" s="53"/>
      <c r="J64" s="64">
        <v>1294.77</v>
      </c>
      <c r="K64" s="53"/>
      <c r="L64" s="39">
        <v>55</v>
      </c>
      <c r="M64" s="61"/>
      <c r="N64" s="64">
        <v>178.41</v>
      </c>
      <c r="O64" s="53"/>
      <c r="P64" s="39">
        <v>5</v>
      </c>
      <c r="Q64" s="61"/>
      <c r="R64" s="64">
        <v>10.59</v>
      </c>
      <c r="S64" s="53"/>
      <c r="T64" s="39">
        <v>3</v>
      </c>
      <c r="U64" s="61"/>
      <c r="V64" s="64">
        <v>22</v>
      </c>
      <c r="W64" s="53"/>
      <c r="X64" s="39">
        <v>2</v>
      </c>
      <c r="Y64" s="61"/>
      <c r="Z64" s="64">
        <v>0.21</v>
      </c>
      <c r="AA64" s="53"/>
      <c r="AB64" s="39" t="s">
        <v>131</v>
      </c>
      <c r="AC64" s="61"/>
      <c r="AD64" s="64" t="s">
        <v>131</v>
      </c>
      <c r="AE64" s="53">
        <v>1</v>
      </c>
      <c r="AF64" s="39">
        <v>1</v>
      </c>
      <c r="AG64" s="61">
        <v>61.89</v>
      </c>
      <c r="AH64" s="64">
        <v>61.89</v>
      </c>
      <c r="AI64" s="53"/>
      <c r="AJ64" s="39">
        <v>2</v>
      </c>
      <c r="AK64" s="61"/>
      <c r="AL64" s="64">
        <v>8.36</v>
      </c>
      <c r="AM64" s="53"/>
      <c r="AN64" s="39" t="s">
        <v>131</v>
      </c>
      <c r="AO64" s="61"/>
      <c r="AP64" s="64" t="s">
        <v>131</v>
      </c>
      <c r="AQ64" s="53">
        <v>1</v>
      </c>
      <c r="AR64" s="39">
        <v>6</v>
      </c>
      <c r="AS64" s="61">
        <v>4.12</v>
      </c>
      <c r="AT64" s="64">
        <v>15.3</v>
      </c>
      <c r="AU64" s="53"/>
      <c r="AV64" s="39">
        <v>2</v>
      </c>
      <c r="AW64" s="61"/>
      <c r="AX64" s="64">
        <v>35.22</v>
      </c>
      <c r="AY64" s="53"/>
      <c r="AZ64" s="39">
        <v>1</v>
      </c>
      <c r="BA64" s="61"/>
      <c r="BB64" s="64">
        <v>0.71</v>
      </c>
      <c r="BC64" s="53">
        <v>2</v>
      </c>
      <c r="BD64" s="39">
        <v>5</v>
      </c>
      <c r="BE64" s="61">
        <v>66.01</v>
      </c>
      <c r="BF64" s="64">
        <v>66.36</v>
      </c>
      <c r="BG64" s="53"/>
      <c r="BH64" s="39">
        <v>1</v>
      </c>
      <c r="BI64" s="61"/>
      <c r="BJ64" s="64">
        <v>20.55</v>
      </c>
    </row>
    <row r="65" spans="1:62" ht="29.25" customHeight="1">
      <c r="A65" s="75"/>
      <c r="B65" s="25" t="s">
        <v>55</v>
      </c>
      <c r="C65" s="183"/>
      <c r="D65" s="55">
        <f t="shared" si="18"/>
        <v>11</v>
      </c>
      <c r="E65" s="63"/>
      <c r="F65" s="65">
        <f t="shared" si="18"/>
        <v>32.53</v>
      </c>
      <c r="G65" s="54"/>
      <c r="H65" s="55" t="s">
        <v>131</v>
      </c>
      <c r="I65" s="54"/>
      <c r="J65" s="65" t="s">
        <v>131</v>
      </c>
      <c r="K65" s="54"/>
      <c r="L65" s="55">
        <v>1</v>
      </c>
      <c r="M65" s="63"/>
      <c r="N65" s="65">
        <v>0.58</v>
      </c>
      <c r="O65" s="54"/>
      <c r="P65" s="55">
        <v>5</v>
      </c>
      <c r="Q65" s="63"/>
      <c r="R65" s="65">
        <v>3.81</v>
      </c>
      <c r="S65" s="54"/>
      <c r="T65" s="55" t="s">
        <v>146</v>
      </c>
      <c r="U65" s="63"/>
      <c r="V65" s="65" t="s">
        <v>131</v>
      </c>
      <c r="W65" s="54"/>
      <c r="X65" s="55" t="s">
        <v>131</v>
      </c>
      <c r="Y65" s="63"/>
      <c r="Z65" s="65" t="s">
        <v>131</v>
      </c>
      <c r="AA65" s="54"/>
      <c r="AB65" s="55" t="s">
        <v>131</v>
      </c>
      <c r="AC65" s="63"/>
      <c r="AD65" s="65" t="s">
        <v>131</v>
      </c>
      <c r="AE65" s="54"/>
      <c r="AF65" s="55" t="s">
        <v>131</v>
      </c>
      <c r="AG65" s="63"/>
      <c r="AH65" s="65" t="s">
        <v>131</v>
      </c>
      <c r="AI65" s="54"/>
      <c r="AJ65" s="55" t="s">
        <v>131</v>
      </c>
      <c r="AK65" s="63"/>
      <c r="AL65" s="65" t="s">
        <v>131</v>
      </c>
      <c r="AM65" s="54"/>
      <c r="AN65" s="55" t="s">
        <v>131</v>
      </c>
      <c r="AO65" s="63"/>
      <c r="AP65" s="65" t="s">
        <v>131</v>
      </c>
      <c r="AQ65" s="54"/>
      <c r="AR65" s="55">
        <v>1</v>
      </c>
      <c r="AS65" s="63"/>
      <c r="AT65" s="65">
        <v>4.87</v>
      </c>
      <c r="AU65" s="54"/>
      <c r="AV65" s="55" t="s">
        <v>131</v>
      </c>
      <c r="AW65" s="63"/>
      <c r="AX65" s="65" t="s">
        <v>131</v>
      </c>
      <c r="AY65" s="54"/>
      <c r="AZ65" s="55">
        <v>1</v>
      </c>
      <c r="BA65" s="63"/>
      <c r="BB65" s="65">
        <v>13.59</v>
      </c>
      <c r="BC65" s="54"/>
      <c r="BD65" s="55">
        <v>3</v>
      </c>
      <c r="BE65" s="63"/>
      <c r="BF65" s="65">
        <v>9.68</v>
      </c>
      <c r="BG65" s="54"/>
      <c r="BH65" s="55" t="s">
        <v>131</v>
      </c>
      <c r="BI65" s="63"/>
      <c r="BJ65" s="65" t="s">
        <v>131</v>
      </c>
    </row>
    <row r="66" spans="1:38" ht="29.25" customHeight="1">
      <c r="A66" s="4" t="s">
        <v>106</v>
      </c>
      <c r="B66" s="15"/>
      <c r="C66" s="34"/>
      <c r="D66" s="3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E66" s="20"/>
      <c r="AF66" s="20"/>
      <c r="AG66" s="20"/>
      <c r="AH66" s="20"/>
      <c r="AK66" s="4"/>
      <c r="AL66" s="4"/>
    </row>
    <row r="67" spans="1:38" ht="29.25" customHeight="1">
      <c r="A67" s="4" t="s">
        <v>107</v>
      </c>
      <c r="AK67" s="4"/>
      <c r="AL67" s="4"/>
    </row>
    <row r="68" spans="37:38" ht="15" customHeight="1">
      <c r="AK68" s="4"/>
      <c r="AL68" s="4"/>
    </row>
    <row r="74" ht="14.25">
      <c r="A74" s="15"/>
    </row>
  </sheetData>
  <sheetProtection/>
  <mergeCells count="110">
    <mergeCell ref="A3:BJ3"/>
    <mergeCell ref="BG7:BH7"/>
    <mergeCell ref="BG8:BH8"/>
    <mergeCell ref="BI7:BJ7"/>
    <mergeCell ref="BI8:BJ8"/>
    <mergeCell ref="BC7:BD7"/>
    <mergeCell ref="BC8:BD8"/>
    <mergeCell ref="BE7:BF7"/>
    <mergeCell ref="BE8:BF8"/>
    <mergeCell ref="AY7:AZ7"/>
    <mergeCell ref="AY8:AZ8"/>
    <mergeCell ref="BA7:BB7"/>
    <mergeCell ref="BA8:BB8"/>
    <mergeCell ref="AU7:AV7"/>
    <mergeCell ref="AU8:AV8"/>
    <mergeCell ref="AW7:AX7"/>
    <mergeCell ref="AW8:AX8"/>
    <mergeCell ref="BI6:BJ6"/>
    <mergeCell ref="BG5:BJ5"/>
    <mergeCell ref="C7:D7"/>
    <mergeCell ref="C8:D8"/>
    <mergeCell ref="E7:F7"/>
    <mergeCell ref="E8:F8"/>
    <mergeCell ref="G7:H7"/>
    <mergeCell ref="G8:H8"/>
    <mergeCell ref="I7:J7"/>
    <mergeCell ref="I8:J8"/>
    <mergeCell ref="BE6:BF6"/>
    <mergeCell ref="AY5:BB5"/>
    <mergeCell ref="BC5:BF5"/>
    <mergeCell ref="BG6:BH6"/>
    <mergeCell ref="AU5:AX5"/>
    <mergeCell ref="AY6:AZ6"/>
    <mergeCell ref="BA6:BB6"/>
    <mergeCell ref="BC6:BD6"/>
    <mergeCell ref="AW6:AX6"/>
    <mergeCell ref="AU6:AV6"/>
    <mergeCell ref="A47:B47"/>
    <mergeCell ref="C6:D6"/>
    <mergeCell ref="E6:F6"/>
    <mergeCell ref="C5:F5"/>
    <mergeCell ref="A27:B27"/>
    <mergeCell ref="A7:B7"/>
    <mergeCell ref="G6:H6"/>
    <mergeCell ref="I6:J6"/>
    <mergeCell ref="K6:L6"/>
    <mergeCell ref="M6:N6"/>
    <mergeCell ref="G5:J5"/>
    <mergeCell ref="K5:N5"/>
    <mergeCell ref="O5:R5"/>
    <mergeCell ref="S5:V5"/>
    <mergeCell ref="AA6:AB6"/>
    <mergeCell ref="M7:N7"/>
    <mergeCell ref="U6:V6"/>
    <mergeCell ref="O6:P6"/>
    <mergeCell ref="Q6:R6"/>
    <mergeCell ref="S6:T6"/>
    <mergeCell ref="S7:T7"/>
    <mergeCell ref="U7:V7"/>
    <mergeCell ref="K8:L8"/>
    <mergeCell ref="M8:N8"/>
    <mergeCell ref="O7:P7"/>
    <mergeCell ref="Q7:R7"/>
    <mergeCell ref="O8:P8"/>
    <mergeCell ref="Q8:R8"/>
    <mergeCell ref="K7:L7"/>
    <mergeCell ref="AI5:AL5"/>
    <mergeCell ref="AM6:AN6"/>
    <mergeCell ref="AC8:AD8"/>
    <mergeCell ref="AE7:AF7"/>
    <mergeCell ref="AE8:AF8"/>
    <mergeCell ref="AM7:AN7"/>
    <mergeCell ref="AM8:AN8"/>
    <mergeCell ref="AG6:AH6"/>
    <mergeCell ref="W8:X8"/>
    <mergeCell ref="Y8:Z8"/>
    <mergeCell ref="AG7:AH7"/>
    <mergeCell ref="W5:Z5"/>
    <mergeCell ref="AA5:AD5"/>
    <mergeCell ref="AE5:AH5"/>
    <mergeCell ref="AK6:AL6"/>
    <mergeCell ref="W7:X7"/>
    <mergeCell ref="Y7:Z7"/>
    <mergeCell ref="AA7:AB7"/>
    <mergeCell ref="AI6:AJ6"/>
    <mergeCell ref="W6:X6"/>
    <mergeCell ref="Y6:Z6"/>
    <mergeCell ref="AC7:AD7"/>
    <mergeCell ref="AC6:AD6"/>
    <mergeCell ref="AE6:AF6"/>
    <mergeCell ref="AO7:AP7"/>
    <mergeCell ref="A5:B6"/>
    <mergeCell ref="AG8:AH8"/>
    <mergeCell ref="AI7:AJ7"/>
    <mergeCell ref="AI8:AJ8"/>
    <mergeCell ref="AK7:AL7"/>
    <mergeCell ref="AK8:AL8"/>
    <mergeCell ref="AA8:AB8"/>
    <mergeCell ref="S8:T8"/>
    <mergeCell ref="U8:V8"/>
    <mergeCell ref="AQ5:AT5"/>
    <mergeCell ref="AO8:AP8"/>
    <mergeCell ref="AQ7:AR7"/>
    <mergeCell ref="AQ8:AR8"/>
    <mergeCell ref="AS7:AT7"/>
    <mergeCell ref="AS8:AT8"/>
    <mergeCell ref="AQ6:AR6"/>
    <mergeCell ref="AS6:AT6"/>
    <mergeCell ref="AO6:AP6"/>
    <mergeCell ref="AM5:AP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3.5"/>
  <cols>
    <col min="1" max="1" width="17.25390625" style="0" customWidth="1"/>
    <col min="2" max="6" width="10.75390625" style="0" customWidth="1"/>
    <col min="7" max="7" width="11.625" style="0" customWidth="1"/>
    <col min="8" max="9" width="10.75390625" style="0" customWidth="1"/>
    <col min="10" max="10" width="14.375" style="0" customWidth="1"/>
    <col min="11" max="15" width="10.75390625" style="0" customWidth="1"/>
    <col min="16" max="16" width="3.50390625" style="45" customWidth="1"/>
    <col min="17" max="17" width="9.00390625" style="44" customWidth="1"/>
  </cols>
  <sheetData>
    <row r="1" spans="1:21" ht="15" customHeight="1">
      <c r="A1" s="71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R1" s="45"/>
      <c r="S1" s="45"/>
      <c r="T1" s="45"/>
      <c r="U1" s="3" t="s">
        <v>138</v>
      </c>
    </row>
    <row r="2" spans="1:21" ht="15" customHeight="1">
      <c r="A2" s="7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R2" s="45"/>
      <c r="S2" s="45"/>
      <c r="T2" s="45"/>
      <c r="U2" s="3"/>
    </row>
    <row r="3" spans="1:21" ht="15" customHeight="1">
      <c r="A3" s="7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R3" s="45"/>
      <c r="S3" s="45"/>
      <c r="T3" s="45"/>
      <c r="U3" s="3"/>
    </row>
    <row r="4" spans="1:21" ht="18" customHeight="1">
      <c r="A4" s="185" t="s">
        <v>124</v>
      </c>
      <c r="B4" s="185"/>
      <c r="C4" s="185"/>
      <c r="D4" s="185"/>
      <c r="E4" s="185"/>
      <c r="F4" s="185"/>
      <c r="G4" s="185"/>
      <c r="H4" s="185"/>
      <c r="I4" s="185"/>
      <c r="J4" s="185"/>
      <c r="K4" s="45"/>
      <c r="L4" s="45"/>
      <c r="M4" s="45"/>
      <c r="N4" s="45"/>
      <c r="O4" s="45"/>
      <c r="R4" s="45"/>
      <c r="S4" s="45"/>
      <c r="T4" s="45"/>
      <c r="U4" s="45"/>
    </row>
    <row r="5" spans="1:21" ht="15" customHeight="1" thickBot="1">
      <c r="A5" s="27"/>
      <c r="B5" s="26"/>
      <c r="C5" s="95"/>
      <c r="D5" s="95"/>
      <c r="E5" s="95"/>
      <c r="F5" s="95"/>
      <c r="G5" s="95"/>
      <c r="H5" s="95"/>
      <c r="I5" s="95"/>
      <c r="J5" s="95"/>
      <c r="K5" s="44"/>
      <c r="L5" s="44"/>
      <c r="M5" s="44"/>
      <c r="N5" s="44"/>
      <c r="O5" s="44"/>
      <c r="P5" s="44"/>
      <c r="R5" s="45"/>
      <c r="S5" s="45"/>
      <c r="T5" s="45"/>
      <c r="U5" s="45"/>
    </row>
    <row r="6" spans="1:21" ht="15" customHeight="1">
      <c r="A6" s="156" t="s">
        <v>95</v>
      </c>
      <c r="B6" s="43" t="s">
        <v>71</v>
      </c>
      <c r="C6" s="43" t="s">
        <v>97</v>
      </c>
      <c r="D6" s="158" t="s">
        <v>67</v>
      </c>
      <c r="E6" s="159"/>
      <c r="F6" s="160"/>
      <c r="G6" s="43" t="s">
        <v>72</v>
      </c>
      <c r="H6" s="43" t="s">
        <v>73</v>
      </c>
      <c r="I6" s="43" t="s">
        <v>74</v>
      </c>
      <c r="J6" s="46" t="s">
        <v>85</v>
      </c>
      <c r="K6" s="44"/>
      <c r="L6" s="88"/>
      <c r="M6" s="44"/>
      <c r="N6" s="88"/>
      <c r="O6" s="88"/>
      <c r="P6" s="44"/>
      <c r="R6" s="44"/>
      <c r="S6" s="44"/>
      <c r="T6" s="44"/>
      <c r="U6" s="45"/>
    </row>
    <row r="7" spans="1:21" ht="15" customHeight="1">
      <c r="A7" s="157"/>
      <c r="B7" s="47" t="s">
        <v>86</v>
      </c>
      <c r="C7" s="47" t="s">
        <v>87</v>
      </c>
      <c r="D7" s="48" t="s">
        <v>88</v>
      </c>
      <c r="E7" s="41" t="s">
        <v>89</v>
      </c>
      <c r="F7" s="49" t="s">
        <v>90</v>
      </c>
      <c r="G7" s="41" t="s">
        <v>91</v>
      </c>
      <c r="H7" s="41" t="s">
        <v>91</v>
      </c>
      <c r="I7" s="41" t="s">
        <v>91</v>
      </c>
      <c r="J7" s="28" t="s">
        <v>69</v>
      </c>
      <c r="K7" s="88"/>
      <c r="L7" s="88"/>
      <c r="M7" s="88"/>
      <c r="N7" s="88"/>
      <c r="O7" s="88"/>
      <c r="P7" s="44"/>
      <c r="R7" s="44"/>
      <c r="S7" s="44"/>
      <c r="T7" s="44"/>
      <c r="U7" s="45"/>
    </row>
    <row r="8" spans="1:21" ht="15" customHeight="1">
      <c r="A8" s="85" t="s">
        <v>125</v>
      </c>
      <c r="B8" s="58">
        <v>1482</v>
      </c>
      <c r="C8" s="58">
        <v>188447</v>
      </c>
      <c r="D8" s="59" t="s">
        <v>133</v>
      </c>
      <c r="E8" s="59">
        <v>1</v>
      </c>
      <c r="F8" s="59">
        <v>135</v>
      </c>
      <c r="G8" s="59">
        <v>425600</v>
      </c>
      <c r="H8" s="59">
        <v>1100</v>
      </c>
      <c r="I8" s="59">
        <v>11500</v>
      </c>
      <c r="J8" s="60">
        <v>690700</v>
      </c>
      <c r="K8" s="88"/>
      <c r="L8" s="88"/>
      <c r="M8" s="88"/>
      <c r="N8" s="88"/>
      <c r="O8" s="88"/>
      <c r="P8" s="44"/>
      <c r="R8" s="44"/>
      <c r="S8" s="44"/>
      <c r="T8" s="44"/>
      <c r="U8" s="45"/>
    </row>
    <row r="9" spans="1:21" ht="15" customHeight="1">
      <c r="A9" s="83" t="s">
        <v>126</v>
      </c>
      <c r="B9" s="56">
        <v>1363</v>
      </c>
      <c r="C9" s="79">
        <v>182660</v>
      </c>
      <c r="D9" s="57" t="s">
        <v>133</v>
      </c>
      <c r="E9" s="57" t="s">
        <v>133</v>
      </c>
      <c r="F9" s="57" t="s">
        <v>133</v>
      </c>
      <c r="G9" s="57">
        <v>482600</v>
      </c>
      <c r="H9" s="57">
        <v>2300</v>
      </c>
      <c r="I9" s="57">
        <v>3400</v>
      </c>
      <c r="J9" s="57">
        <v>728840</v>
      </c>
      <c r="K9" s="44"/>
      <c r="L9" s="45"/>
      <c r="M9" s="44"/>
      <c r="N9" s="44"/>
      <c r="O9" s="44"/>
      <c r="P9" s="44"/>
      <c r="R9" s="44"/>
      <c r="S9" s="44"/>
      <c r="T9" s="44"/>
      <c r="U9" s="45"/>
    </row>
    <row r="10" spans="1:21" ht="15" customHeight="1">
      <c r="A10" s="83" t="s">
        <v>111</v>
      </c>
      <c r="B10" s="56">
        <v>1267</v>
      </c>
      <c r="C10" s="79">
        <v>332120</v>
      </c>
      <c r="D10" s="57">
        <v>13</v>
      </c>
      <c r="E10" s="68">
        <v>6</v>
      </c>
      <c r="F10" s="69">
        <v>169</v>
      </c>
      <c r="G10" s="69">
        <v>683800</v>
      </c>
      <c r="H10" s="69">
        <v>2300</v>
      </c>
      <c r="I10" s="69">
        <v>11500</v>
      </c>
      <c r="J10" s="69">
        <v>753900</v>
      </c>
      <c r="K10" s="44"/>
      <c r="L10" s="45"/>
      <c r="M10" s="44"/>
      <c r="N10" s="44"/>
      <c r="O10" s="44"/>
      <c r="P10" s="44"/>
      <c r="R10" s="44"/>
      <c r="S10" s="44"/>
      <c r="T10" s="44"/>
      <c r="U10" s="45"/>
    </row>
    <row r="11" spans="1:21" ht="15" customHeight="1">
      <c r="A11" s="83" t="s">
        <v>112</v>
      </c>
      <c r="B11" s="56">
        <v>1154</v>
      </c>
      <c r="C11" s="79">
        <v>229200</v>
      </c>
      <c r="D11" s="57">
        <v>23</v>
      </c>
      <c r="E11" s="57">
        <v>22</v>
      </c>
      <c r="F11" s="57">
        <v>134</v>
      </c>
      <c r="G11" s="57">
        <v>656900</v>
      </c>
      <c r="H11" s="57">
        <v>2100</v>
      </c>
      <c r="I11" s="57">
        <v>20471</v>
      </c>
      <c r="J11" s="57">
        <v>827100</v>
      </c>
      <c r="K11" s="44"/>
      <c r="L11" s="45"/>
      <c r="M11" s="44"/>
      <c r="N11" s="44"/>
      <c r="O11" s="44"/>
      <c r="P11" s="44"/>
      <c r="R11" s="44"/>
      <c r="S11" s="44"/>
      <c r="T11" s="44"/>
      <c r="U11" s="45"/>
    </row>
    <row r="12" spans="1:21" ht="15" customHeight="1">
      <c r="A12" s="83" t="s">
        <v>127</v>
      </c>
      <c r="B12" s="186">
        <f>SUM(B14:B21,B23:B30)</f>
        <v>956</v>
      </c>
      <c r="C12" s="187">
        <f aca="true" t="shared" si="0" ref="C12:J12">SUM(C14:C21,C23:C30)</f>
        <v>204000</v>
      </c>
      <c r="D12" s="188">
        <f t="shared" si="0"/>
        <v>14</v>
      </c>
      <c r="E12" s="189">
        <f t="shared" si="0"/>
        <v>9</v>
      </c>
      <c r="F12" s="189">
        <f t="shared" si="0"/>
        <v>235</v>
      </c>
      <c r="G12" s="190">
        <f t="shared" si="0"/>
        <v>34460</v>
      </c>
      <c r="H12" s="190">
        <f t="shared" si="0"/>
        <v>1800</v>
      </c>
      <c r="I12" s="190">
        <f t="shared" si="0"/>
        <v>8827</v>
      </c>
      <c r="J12" s="190">
        <f t="shared" si="0"/>
        <v>921200</v>
      </c>
      <c r="K12" s="45"/>
      <c r="L12" s="45"/>
      <c r="M12" s="44"/>
      <c r="N12" s="44"/>
      <c r="O12" s="44"/>
      <c r="P12" s="44"/>
      <c r="R12" s="44"/>
      <c r="S12" s="44"/>
      <c r="T12" s="44"/>
      <c r="U12" s="45"/>
    </row>
    <row r="13" spans="1:21" ht="15" customHeight="1">
      <c r="A13" s="24"/>
      <c r="B13" s="86"/>
      <c r="C13" s="86"/>
      <c r="D13" s="76"/>
      <c r="E13" s="76"/>
      <c r="F13" s="76"/>
      <c r="G13" s="76"/>
      <c r="H13" s="76"/>
      <c r="I13" s="76"/>
      <c r="J13" s="76"/>
      <c r="K13" s="45"/>
      <c r="L13" s="45"/>
      <c r="M13" s="44"/>
      <c r="N13" s="44"/>
      <c r="O13" s="44"/>
      <c r="P13" s="44"/>
      <c r="R13" s="44"/>
      <c r="S13" s="44"/>
      <c r="T13" s="44"/>
      <c r="U13" s="45"/>
    </row>
    <row r="14" spans="1:21" ht="15" customHeight="1">
      <c r="A14" s="30" t="s">
        <v>75</v>
      </c>
      <c r="B14" s="79">
        <v>115</v>
      </c>
      <c r="C14" s="79">
        <v>86000</v>
      </c>
      <c r="D14" s="91" t="s">
        <v>131</v>
      </c>
      <c r="E14" s="79" t="s">
        <v>131</v>
      </c>
      <c r="F14" s="79" t="s">
        <v>131</v>
      </c>
      <c r="G14" s="79">
        <v>20000</v>
      </c>
      <c r="H14" s="79">
        <v>500</v>
      </c>
      <c r="I14" s="79">
        <v>2</v>
      </c>
      <c r="J14" s="79">
        <v>93600</v>
      </c>
      <c r="K14" s="45"/>
      <c r="L14" s="45"/>
      <c r="M14" s="44"/>
      <c r="N14" s="44"/>
      <c r="O14" s="44"/>
      <c r="P14" s="44"/>
      <c r="R14" s="44"/>
      <c r="S14" s="44"/>
      <c r="T14" s="44"/>
      <c r="U14" s="45"/>
    </row>
    <row r="15" spans="1:21" ht="15" customHeight="1">
      <c r="A15" s="30" t="s">
        <v>76</v>
      </c>
      <c r="B15" s="79" t="s">
        <v>131</v>
      </c>
      <c r="C15" s="79">
        <v>11000</v>
      </c>
      <c r="D15" s="91" t="s">
        <v>131</v>
      </c>
      <c r="E15" s="79">
        <v>1</v>
      </c>
      <c r="F15" s="79">
        <v>8</v>
      </c>
      <c r="G15" s="79" t="s">
        <v>131</v>
      </c>
      <c r="H15" s="79" t="s">
        <v>131</v>
      </c>
      <c r="I15" s="79" t="s">
        <v>131</v>
      </c>
      <c r="J15" s="79">
        <v>24900</v>
      </c>
      <c r="K15" s="45"/>
      <c r="L15" s="45"/>
      <c r="M15" s="44"/>
      <c r="N15" s="44"/>
      <c r="O15" s="44"/>
      <c r="P15" s="44"/>
      <c r="R15" s="44"/>
      <c r="S15" s="44"/>
      <c r="T15" s="44"/>
      <c r="U15" s="45"/>
    </row>
    <row r="16" spans="1:21" ht="15" customHeight="1">
      <c r="A16" s="23" t="s">
        <v>10</v>
      </c>
      <c r="B16" s="79">
        <v>8</v>
      </c>
      <c r="C16" s="79">
        <v>8000</v>
      </c>
      <c r="D16" s="91" t="s">
        <v>131</v>
      </c>
      <c r="E16" s="79">
        <v>2</v>
      </c>
      <c r="F16" s="79">
        <v>118</v>
      </c>
      <c r="G16" s="79" t="s">
        <v>131</v>
      </c>
      <c r="H16" s="79" t="s">
        <v>131</v>
      </c>
      <c r="I16" s="79">
        <v>150</v>
      </c>
      <c r="J16" s="79">
        <v>62700</v>
      </c>
      <c r="K16" s="45"/>
      <c r="L16" s="45"/>
      <c r="M16" s="44"/>
      <c r="N16" s="44"/>
      <c r="O16" s="44"/>
      <c r="P16" s="44"/>
      <c r="R16" s="44"/>
      <c r="S16" s="44"/>
      <c r="T16" s="44"/>
      <c r="U16" s="45"/>
    </row>
    <row r="17" spans="1:21" ht="15" customHeight="1">
      <c r="A17" s="23" t="s">
        <v>11</v>
      </c>
      <c r="B17" s="79">
        <v>233</v>
      </c>
      <c r="C17" s="79">
        <v>10000</v>
      </c>
      <c r="D17" s="91" t="s">
        <v>131</v>
      </c>
      <c r="E17" s="79" t="s">
        <v>131</v>
      </c>
      <c r="F17" s="79" t="s">
        <v>131</v>
      </c>
      <c r="G17" s="79">
        <v>1800</v>
      </c>
      <c r="H17" s="79" t="s">
        <v>131</v>
      </c>
      <c r="I17" s="79">
        <v>100</v>
      </c>
      <c r="J17" s="79">
        <v>37300</v>
      </c>
      <c r="K17" s="42"/>
      <c r="L17" s="45"/>
      <c r="M17" s="44"/>
      <c r="N17" s="44"/>
      <c r="O17" s="44"/>
      <c r="P17" s="44"/>
      <c r="R17" s="44"/>
      <c r="S17" s="44"/>
      <c r="T17" s="44"/>
      <c r="U17" s="45"/>
    </row>
    <row r="18" spans="1:21" ht="15" customHeight="1">
      <c r="A18" s="23" t="s">
        <v>12</v>
      </c>
      <c r="B18" s="79">
        <v>204</v>
      </c>
      <c r="C18" s="79">
        <v>3500</v>
      </c>
      <c r="D18" s="91" t="s">
        <v>131</v>
      </c>
      <c r="E18" s="79" t="s">
        <v>131</v>
      </c>
      <c r="F18" s="79" t="s">
        <v>131</v>
      </c>
      <c r="G18" s="79" t="s">
        <v>131</v>
      </c>
      <c r="H18" s="79" t="s">
        <v>131</v>
      </c>
      <c r="I18" s="79">
        <v>5000</v>
      </c>
      <c r="J18" s="79">
        <v>137600</v>
      </c>
      <c r="K18" s="42"/>
      <c r="L18" s="45"/>
      <c r="M18" s="44"/>
      <c r="N18" s="44"/>
      <c r="O18" s="44"/>
      <c r="P18" s="44"/>
      <c r="R18" s="44"/>
      <c r="S18" s="44"/>
      <c r="T18" s="44"/>
      <c r="U18" s="45"/>
    </row>
    <row r="19" spans="1:21" ht="15" customHeight="1">
      <c r="A19" s="30" t="s">
        <v>77</v>
      </c>
      <c r="B19" s="79">
        <v>7</v>
      </c>
      <c r="C19" s="79">
        <v>5500</v>
      </c>
      <c r="D19" s="91" t="s">
        <v>131</v>
      </c>
      <c r="E19" s="79" t="s">
        <v>131</v>
      </c>
      <c r="F19" s="79" t="s">
        <v>131</v>
      </c>
      <c r="G19" s="79">
        <v>700</v>
      </c>
      <c r="H19" s="79" t="s">
        <v>131</v>
      </c>
      <c r="I19" s="79">
        <v>30</v>
      </c>
      <c r="J19" s="79">
        <v>17500</v>
      </c>
      <c r="K19" s="88"/>
      <c r="L19" s="45"/>
      <c r="M19" s="44"/>
      <c r="N19" s="44"/>
      <c r="O19" s="44"/>
      <c r="P19" s="44"/>
      <c r="R19" s="44"/>
      <c r="S19" s="44"/>
      <c r="T19" s="44"/>
      <c r="U19" s="45"/>
    </row>
    <row r="20" spans="1:21" ht="15" customHeight="1">
      <c r="A20" s="30" t="s">
        <v>78</v>
      </c>
      <c r="B20" s="79" t="s">
        <v>131</v>
      </c>
      <c r="C20" s="79">
        <v>2000</v>
      </c>
      <c r="D20" s="91" t="s">
        <v>131</v>
      </c>
      <c r="E20" s="79" t="s">
        <v>131</v>
      </c>
      <c r="F20" s="79" t="s">
        <v>131</v>
      </c>
      <c r="G20" s="79" t="s">
        <v>131</v>
      </c>
      <c r="H20" s="79" t="s">
        <v>131</v>
      </c>
      <c r="I20" s="79">
        <v>41</v>
      </c>
      <c r="J20" s="79">
        <v>3500</v>
      </c>
      <c r="K20" s="88"/>
      <c r="L20" s="45"/>
      <c r="M20" s="44"/>
      <c r="N20" s="44"/>
      <c r="O20" s="44"/>
      <c r="P20" s="44"/>
      <c r="R20" s="44"/>
      <c r="S20" s="44"/>
      <c r="T20" s="44"/>
      <c r="U20" s="45"/>
    </row>
    <row r="21" spans="1:21" ht="15" customHeight="1">
      <c r="A21" s="23" t="s">
        <v>15</v>
      </c>
      <c r="B21" s="79" t="s">
        <v>131</v>
      </c>
      <c r="C21" s="79" t="s">
        <v>131</v>
      </c>
      <c r="D21" s="91" t="s">
        <v>131</v>
      </c>
      <c r="E21" s="79" t="s">
        <v>131</v>
      </c>
      <c r="F21" s="79" t="s">
        <v>131</v>
      </c>
      <c r="G21" s="79" t="s">
        <v>131</v>
      </c>
      <c r="H21" s="79" t="s">
        <v>131</v>
      </c>
      <c r="I21" s="79" t="s">
        <v>131</v>
      </c>
      <c r="J21" s="79">
        <v>15500</v>
      </c>
      <c r="K21" s="88"/>
      <c r="L21" s="45"/>
      <c r="M21" s="44"/>
      <c r="N21" s="44"/>
      <c r="O21" s="44"/>
      <c r="P21" s="44"/>
      <c r="R21" s="44"/>
      <c r="S21" s="44"/>
      <c r="T21" s="44"/>
      <c r="U21" s="45"/>
    </row>
    <row r="22" spans="1:21" ht="15" customHeight="1">
      <c r="A22" s="24"/>
      <c r="B22" s="81"/>
      <c r="C22" s="93"/>
      <c r="D22" s="94"/>
      <c r="E22" s="93"/>
      <c r="F22" s="93"/>
      <c r="G22" s="93"/>
      <c r="H22" s="93"/>
      <c r="I22" s="93"/>
      <c r="J22" s="93"/>
      <c r="K22" s="88"/>
      <c r="L22" s="45"/>
      <c r="M22" s="44"/>
      <c r="N22" s="44"/>
      <c r="O22" s="44"/>
      <c r="P22" s="44"/>
      <c r="R22" s="44"/>
      <c r="S22" s="44"/>
      <c r="T22" s="44"/>
      <c r="U22" s="45"/>
    </row>
    <row r="23" spans="1:21" ht="15" customHeight="1">
      <c r="A23" s="23" t="s">
        <v>16</v>
      </c>
      <c r="B23" s="80">
        <v>9</v>
      </c>
      <c r="C23" s="79" t="s">
        <v>131</v>
      </c>
      <c r="D23" s="91" t="s">
        <v>131</v>
      </c>
      <c r="E23" s="79" t="s">
        <v>131</v>
      </c>
      <c r="F23" s="79" t="s">
        <v>131</v>
      </c>
      <c r="G23" s="79">
        <v>860</v>
      </c>
      <c r="H23" s="79" t="s">
        <v>131</v>
      </c>
      <c r="I23" s="79" t="s">
        <v>131</v>
      </c>
      <c r="J23" s="79">
        <v>20600</v>
      </c>
      <c r="K23" s="88"/>
      <c r="L23" s="45"/>
      <c r="M23" s="44"/>
      <c r="N23" s="44"/>
      <c r="O23" s="44"/>
      <c r="P23" s="44"/>
      <c r="R23" s="44"/>
      <c r="S23" s="44"/>
      <c r="T23" s="44"/>
      <c r="U23" s="45"/>
    </row>
    <row r="24" spans="1:21" ht="15" customHeight="1">
      <c r="A24" s="23" t="s">
        <v>18</v>
      </c>
      <c r="B24" s="80">
        <v>13</v>
      </c>
      <c r="C24" s="79" t="s">
        <v>131</v>
      </c>
      <c r="D24" s="91" t="s">
        <v>131</v>
      </c>
      <c r="E24" s="79" t="s">
        <v>131</v>
      </c>
      <c r="F24" s="79" t="s">
        <v>131</v>
      </c>
      <c r="G24" s="79" t="s">
        <v>131</v>
      </c>
      <c r="H24" s="79" t="s">
        <v>131</v>
      </c>
      <c r="I24" s="79" t="s">
        <v>131</v>
      </c>
      <c r="J24" s="79">
        <v>168900</v>
      </c>
      <c r="K24" s="88"/>
      <c r="L24" s="45"/>
      <c r="M24" s="44"/>
      <c r="N24" s="44"/>
      <c r="O24" s="44"/>
      <c r="P24" s="44"/>
      <c r="R24" s="44"/>
      <c r="S24" s="44"/>
      <c r="T24" s="44"/>
      <c r="U24" s="45"/>
    </row>
    <row r="25" spans="1:21" ht="15" customHeight="1">
      <c r="A25" s="23" t="s">
        <v>23</v>
      </c>
      <c r="B25" s="80">
        <v>28</v>
      </c>
      <c r="C25" s="79">
        <v>5000</v>
      </c>
      <c r="D25" s="91" t="s">
        <v>131</v>
      </c>
      <c r="E25" s="79" t="s">
        <v>131</v>
      </c>
      <c r="F25" s="79">
        <v>35</v>
      </c>
      <c r="G25" s="79">
        <v>3000</v>
      </c>
      <c r="H25" s="79">
        <v>1300</v>
      </c>
      <c r="I25" s="79" t="s">
        <v>131</v>
      </c>
      <c r="J25" s="79">
        <v>73300</v>
      </c>
      <c r="K25" s="88"/>
      <c r="L25" s="45"/>
      <c r="M25" s="44"/>
      <c r="N25" s="44"/>
      <c r="O25" s="44"/>
      <c r="P25" s="44"/>
      <c r="R25" s="44"/>
      <c r="S25" s="44"/>
      <c r="T25" s="44"/>
      <c r="U25" s="45"/>
    </row>
    <row r="26" spans="1:21" ht="15" customHeight="1">
      <c r="A26" s="23" t="s">
        <v>32</v>
      </c>
      <c r="B26" s="80" t="s">
        <v>131</v>
      </c>
      <c r="C26" s="79">
        <v>4000</v>
      </c>
      <c r="D26" s="91" t="s">
        <v>131</v>
      </c>
      <c r="E26" s="79" t="s">
        <v>131</v>
      </c>
      <c r="F26" s="79" t="s">
        <v>131</v>
      </c>
      <c r="G26" s="79">
        <v>1500</v>
      </c>
      <c r="H26" s="79" t="s">
        <v>131</v>
      </c>
      <c r="I26" s="79" t="s">
        <v>131</v>
      </c>
      <c r="J26" s="79">
        <v>130000</v>
      </c>
      <c r="K26" s="88"/>
      <c r="L26" s="45"/>
      <c r="M26" s="44"/>
      <c r="N26" s="44"/>
      <c r="O26" s="44"/>
      <c r="P26" s="44"/>
      <c r="R26" s="44"/>
      <c r="S26" s="44"/>
      <c r="T26" s="44"/>
      <c r="U26" s="45"/>
    </row>
    <row r="27" spans="1:21" ht="15" customHeight="1">
      <c r="A27" s="23" t="s">
        <v>38</v>
      </c>
      <c r="B27" s="80">
        <v>9</v>
      </c>
      <c r="C27" s="79">
        <v>11000</v>
      </c>
      <c r="D27" s="92">
        <v>6</v>
      </c>
      <c r="E27" s="92">
        <v>6</v>
      </c>
      <c r="F27" s="79">
        <v>70</v>
      </c>
      <c r="G27" s="79">
        <v>3000</v>
      </c>
      <c r="H27" s="79" t="s">
        <v>131</v>
      </c>
      <c r="I27" s="79">
        <v>304</v>
      </c>
      <c r="J27" s="79">
        <v>70400</v>
      </c>
      <c r="K27" s="88"/>
      <c r="L27" s="44"/>
      <c r="M27" s="44"/>
      <c r="N27" s="44"/>
      <c r="O27" s="44"/>
      <c r="P27" s="44"/>
      <c r="R27" s="44"/>
      <c r="S27" s="44"/>
      <c r="T27" s="44"/>
      <c r="U27" s="45"/>
    </row>
    <row r="28" spans="1:21" ht="15" customHeight="1">
      <c r="A28" s="23" t="s">
        <v>43</v>
      </c>
      <c r="B28" s="80">
        <v>9</v>
      </c>
      <c r="C28" s="79">
        <v>7700</v>
      </c>
      <c r="D28" s="92">
        <v>8</v>
      </c>
      <c r="E28" s="79" t="s">
        <v>131</v>
      </c>
      <c r="F28" s="79" t="s">
        <v>131</v>
      </c>
      <c r="G28" s="79">
        <v>400</v>
      </c>
      <c r="H28" s="79" t="s">
        <v>131</v>
      </c>
      <c r="I28" s="79">
        <v>2000</v>
      </c>
      <c r="J28" s="79">
        <v>35300</v>
      </c>
      <c r="K28" s="88"/>
      <c r="L28" s="44"/>
      <c r="M28" s="44"/>
      <c r="N28" s="44"/>
      <c r="O28" s="44"/>
      <c r="P28" s="44"/>
      <c r="R28" s="44"/>
      <c r="S28" s="44"/>
      <c r="T28" s="44"/>
      <c r="U28" s="45"/>
    </row>
    <row r="29" spans="1:21" ht="15" customHeight="1">
      <c r="A29" s="23" t="s">
        <v>50</v>
      </c>
      <c r="B29" s="80">
        <v>310</v>
      </c>
      <c r="C29" s="79">
        <v>50000</v>
      </c>
      <c r="D29" s="91" t="s">
        <v>131</v>
      </c>
      <c r="E29" s="79" t="s">
        <v>131</v>
      </c>
      <c r="F29" s="79">
        <v>4</v>
      </c>
      <c r="G29" s="79">
        <v>3200</v>
      </c>
      <c r="H29" s="79" t="s">
        <v>131</v>
      </c>
      <c r="I29" s="79">
        <v>400</v>
      </c>
      <c r="J29" s="79">
        <v>29000</v>
      </c>
      <c r="K29" s="88"/>
      <c r="L29" s="44"/>
      <c r="M29" s="44"/>
      <c r="N29" s="44"/>
      <c r="O29" s="44"/>
      <c r="P29" s="44"/>
      <c r="R29" s="44"/>
      <c r="S29" s="44"/>
      <c r="T29" s="44"/>
      <c r="U29" s="45"/>
    </row>
    <row r="30" spans="1:21" ht="15" customHeight="1">
      <c r="A30" s="25" t="s">
        <v>55</v>
      </c>
      <c r="B30" s="78">
        <v>11</v>
      </c>
      <c r="C30" s="77">
        <v>300</v>
      </c>
      <c r="D30" s="90" t="s">
        <v>131</v>
      </c>
      <c r="E30" s="77" t="s">
        <v>131</v>
      </c>
      <c r="F30" s="77" t="s">
        <v>131</v>
      </c>
      <c r="G30" s="77" t="s">
        <v>131</v>
      </c>
      <c r="H30" s="77" t="s">
        <v>131</v>
      </c>
      <c r="I30" s="77">
        <v>800</v>
      </c>
      <c r="J30" s="77">
        <v>1100</v>
      </c>
      <c r="K30" s="88"/>
      <c r="L30" s="44"/>
      <c r="M30" s="44"/>
      <c r="N30" s="44"/>
      <c r="O30" s="44"/>
      <c r="P30" s="44"/>
      <c r="R30" s="44"/>
      <c r="S30" s="44"/>
      <c r="T30" s="44"/>
      <c r="U30" s="45"/>
    </row>
    <row r="31" spans="1:21" ht="15" customHeight="1">
      <c r="A31" s="50" t="s">
        <v>130</v>
      </c>
      <c r="B31" s="86"/>
      <c r="C31" s="89"/>
      <c r="D31" s="89"/>
      <c r="E31" s="89"/>
      <c r="F31" s="89"/>
      <c r="G31" s="89"/>
      <c r="H31" s="89"/>
      <c r="I31" s="89"/>
      <c r="J31" s="89"/>
      <c r="K31" s="88"/>
      <c r="L31" s="44"/>
      <c r="M31" s="44"/>
      <c r="N31" s="44"/>
      <c r="O31" s="44"/>
      <c r="P31" s="44"/>
      <c r="R31" s="44"/>
      <c r="S31" s="44"/>
      <c r="T31" s="44"/>
      <c r="U31" s="45"/>
    </row>
    <row r="32" spans="1:21" ht="15" customHeight="1">
      <c r="A32" s="50"/>
      <c r="B32" s="86"/>
      <c r="C32" s="89"/>
      <c r="D32" s="89"/>
      <c r="E32" s="89"/>
      <c r="F32" s="89"/>
      <c r="G32" s="89"/>
      <c r="H32" s="89"/>
      <c r="I32" s="89"/>
      <c r="J32" s="89"/>
      <c r="K32" s="88"/>
      <c r="L32" s="44"/>
      <c r="M32" s="44"/>
      <c r="N32" s="44"/>
      <c r="O32" s="44"/>
      <c r="P32" s="44"/>
      <c r="R32" s="44"/>
      <c r="S32" s="44"/>
      <c r="T32" s="44"/>
      <c r="U32" s="45"/>
    </row>
    <row r="33" spans="1:21" ht="15" customHeight="1">
      <c r="A33" s="50"/>
      <c r="B33" s="86"/>
      <c r="C33" s="89"/>
      <c r="D33" s="89"/>
      <c r="E33" s="89"/>
      <c r="F33" s="89"/>
      <c r="G33" s="89"/>
      <c r="H33" s="89"/>
      <c r="I33" s="89"/>
      <c r="J33" s="89"/>
      <c r="K33" s="88"/>
      <c r="L33" s="44"/>
      <c r="M33" s="44"/>
      <c r="N33" s="44"/>
      <c r="O33" s="44"/>
      <c r="P33" s="44"/>
      <c r="R33" s="44"/>
      <c r="S33" s="44"/>
      <c r="T33" s="44"/>
      <c r="U33" s="45"/>
    </row>
    <row r="34" spans="1:21" ht="15" customHeight="1">
      <c r="A34" s="22"/>
      <c r="B34" s="86"/>
      <c r="C34" s="89"/>
      <c r="D34" s="89"/>
      <c r="E34" s="89"/>
      <c r="F34" s="89"/>
      <c r="G34" s="89"/>
      <c r="H34" s="89"/>
      <c r="I34" s="89"/>
      <c r="J34" s="89"/>
      <c r="K34" s="88"/>
      <c r="L34" s="44"/>
      <c r="M34" s="44"/>
      <c r="N34" s="44"/>
      <c r="O34" s="44"/>
      <c r="P34" s="44"/>
      <c r="R34" s="44"/>
      <c r="S34" s="44"/>
      <c r="T34" s="44"/>
      <c r="U34" s="45"/>
    </row>
    <row r="35" spans="1:21" ht="18" customHeight="1">
      <c r="A35" s="185" t="s">
        <v>128</v>
      </c>
      <c r="B35" s="185"/>
      <c r="C35" s="185"/>
      <c r="D35" s="185"/>
      <c r="E35" s="185"/>
      <c r="F35" s="185"/>
      <c r="G35" s="185"/>
      <c r="H35" s="185"/>
      <c r="I35" s="89"/>
      <c r="J35" s="89"/>
      <c r="K35" s="88"/>
      <c r="L35" s="44"/>
      <c r="M35" s="44"/>
      <c r="N35" s="44"/>
      <c r="O35" s="44"/>
      <c r="P35" s="44"/>
      <c r="R35" s="44"/>
      <c r="S35" s="44"/>
      <c r="T35" s="44"/>
      <c r="U35" s="45"/>
    </row>
    <row r="36" spans="1:21" ht="15" customHeight="1" thickBot="1">
      <c r="A36" s="87"/>
      <c r="B36" s="87"/>
      <c r="C36" s="87"/>
      <c r="D36" s="87"/>
      <c r="E36" s="87"/>
      <c r="F36" s="87"/>
      <c r="G36" s="87"/>
      <c r="H36" s="87"/>
      <c r="I36" s="86"/>
      <c r="J36" s="86"/>
      <c r="K36" s="44"/>
      <c r="L36" s="45"/>
      <c r="M36" s="44"/>
      <c r="N36" s="44"/>
      <c r="O36" s="44"/>
      <c r="P36" s="44"/>
      <c r="R36" s="44"/>
      <c r="S36" s="44"/>
      <c r="T36" s="44"/>
      <c r="U36" s="45"/>
    </row>
    <row r="37" spans="1:21" ht="15" customHeight="1">
      <c r="A37" s="154" t="s">
        <v>95</v>
      </c>
      <c r="B37" s="43" t="s">
        <v>79</v>
      </c>
      <c r="C37" s="43" t="s">
        <v>80</v>
      </c>
      <c r="D37" s="42" t="s">
        <v>81</v>
      </c>
      <c r="E37" s="43" t="s">
        <v>82</v>
      </c>
      <c r="F37" s="42" t="s">
        <v>83</v>
      </c>
      <c r="G37" s="43" t="s">
        <v>108</v>
      </c>
      <c r="H37" s="42" t="s">
        <v>84</v>
      </c>
      <c r="I37" s="76"/>
      <c r="J37" s="76"/>
      <c r="K37" s="45"/>
      <c r="L37" s="45"/>
      <c r="M37" s="44"/>
      <c r="N37" s="44"/>
      <c r="O37" s="42"/>
      <c r="P37" s="44"/>
      <c r="R37" s="44"/>
      <c r="S37" s="44"/>
      <c r="T37" s="44"/>
      <c r="U37" s="45"/>
    </row>
    <row r="38" spans="1:21" ht="15" customHeight="1">
      <c r="A38" s="155"/>
      <c r="B38" s="51" t="s">
        <v>70</v>
      </c>
      <c r="C38" s="51" t="s">
        <v>68</v>
      </c>
      <c r="D38" s="52" t="s">
        <v>68</v>
      </c>
      <c r="E38" s="51" t="s">
        <v>68</v>
      </c>
      <c r="F38" s="52" t="s">
        <v>68</v>
      </c>
      <c r="G38" s="51" t="s">
        <v>109</v>
      </c>
      <c r="H38" s="52" t="s">
        <v>110</v>
      </c>
      <c r="I38" s="76"/>
      <c r="J38" s="76"/>
      <c r="K38" s="45"/>
      <c r="L38" s="45"/>
      <c r="M38" s="44"/>
      <c r="N38" s="44"/>
      <c r="O38" s="44"/>
      <c r="P38" s="44"/>
      <c r="R38" s="44"/>
      <c r="S38" s="44"/>
      <c r="T38" s="44"/>
      <c r="U38" s="45"/>
    </row>
    <row r="39" spans="1:21" ht="15" customHeight="1">
      <c r="A39" s="85" t="s">
        <v>125</v>
      </c>
      <c r="B39" s="84">
        <v>81500</v>
      </c>
      <c r="C39" s="84">
        <v>1110</v>
      </c>
      <c r="D39" s="84">
        <v>64650</v>
      </c>
      <c r="E39" s="84">
        <v>44950</v>
      </c>
      <c r="F39" s="84">
        <v>224080</v>
      </c>
      <c r="G39" s="84">
        <v>2651000</v>
      </c>
      <c r="H39" s="84">
        <v>542</v>
      </c>
      <c r="I39" s="76"/>
      <c r="J39" s="76"/>
      <c r="K39" s="45"/>
      <c r="L39" s="45"/>
      <c r="M39" s="44"/>
      <c r="N39" s="44"/>
      <c r="O39" s="44"/>
      <c r="P39" s="44"/>
      <c r="R39" s="44"/>
      <c r="S39" s="44"/>
      <c r="T39" s="44"/>
      <c r="U39" s="45"/>
    </row>
    <row r="40" spans="1:21" ht="15" customHeight="1">
      <c r="A40" s="83" t="s">
        <v>126</v>
      </c>
      <c r="B40" s="84">
        <v>89500</v>
      </c>
      <c r="C40" s="84">
        <v>2000</v>
      </c>
      <c r="D40" s="84">
        <v>60000</v>
      </c>
      <c r="E40" s="84">
        <v>97800</v>
      </c>
      <c r="F40" s="84">
        <v>415000</v>
      </c>
      <c r="G40" s="84">
        <v>2500000</v>
      </c>
      <c r="H40" s="84">
        <v>420</v>
      </c>
      <c r="I40" s="76"/>
      <c r="J40" s="76"/>
      <c r="K40" s="45"/>
      <c r="L40" s="45"/>
      <c r="M40" s="45"/>
      <c r="N40" s="45"/>
      <c r="O40" s="45"/>
      <c r="R40" s="45"/>
      <c r="S40" s="45"/>
      <c r="T40" s="45"/>
      <c r="U40" s="45"/>
    </row>
    <row r="41" spans="1:21" ht="15" customHeight="1">
      <c r="A41" s="83" t="s">
        <v>111</v>
      </c>
      <c r="B41" s="84">
        <v>109100</v>
      </c>
      <c r="C41" s="84">
        <v>2700</v>
      </c>
      <c r="D41" s="84">
        <v>52400</v>
      </c>
      <c r="E41" s="84">
        <v>101000</v>
      </c>
      <c r="F41" s="84">
        <v>439500</v>
      </c>
      <c r="G41" s="84">
        <v>2581000</v>
      </c>
      <c r="H41" s="84">
        <v>328</v>
      </c>
      <c r="I41" s="76"/>
      <c r="J41" s="76"/>
      <c r="K41" s="45"/>
      <c r="L41" s="45"/>
      <c r="M41" s="45"/>
      <c r="N41" s="45"/>
      <c r="O41" s="45"/>
      <c r="R41" s="45"/>
      <c r="S41" s="45"/>
      <c r="T41" s="45"/>
      <c r="U41" s="45"/>
    </row>
    <row r="42" spans="1:21" ht="15" customHeight="1">
      <c r="A42" s="83" t="s">
        <v>112</v>
      </c>
      <c r="B42" s="84">
        <v>85100</v>
      </c>
      <c r="C42" s="84">
        <v>2300</v>
      </c>
      <c r="D42" s="84">
        <v>102000</v>
      </c>
      <c r="E42" s="84">
        <v>102800</v>
      </c>
      <c r="F42" s="84">
        <v>520100</v>
      </c>
      <c r="G42" s="84">
        <v>2592000</v>
      </c>
      <c r="H42" s="84">
        <v>389</v>
      </c>
      <c r="I42" s="76"/>
      <c r="J42" s="76"/>
      <c r="K42" s="45"/>
      <c r="L42" s="45"/>
      <c r="M42" s="45"/>
      <c r="N42" s="45"/>
      <c r="O42" s="45"/>
      <c r="R42" s="45"/>
      <c r="S42" s="45"/>
      <c r="T42" s="45"/>
      <c r="U42" s="45"/>
    </row>
    <row r="43" spans="1:21" ht="15" customHeight="1">
      <c r="A43" s="83" t="s">
        <v>127</v>
      </c>
      <c r="B43" s="190">
        <f aca="true" t="shared" si="1" ref="B43:H43">SUM(B45:B52,B54:B61)</f>
        <v>118200</v>
      </c>
      <c r="C43" s="190">
        <f t="shared" si="1"/>
        <v>3200</v>
      </c>
      <c r="D43" s="190">
        <f t="shared" si="1"/>
        <v>134000</v>
      </c>
      <c r="E43" s="190">
        <f t="shared" si="1"/>
        <v>124400</v>
      </c>
      <c r="F43" s="190">
        <f t="shared" si="1"/>
        <v>499900</v>
      </c>
      <c r="G43" s="190">
        <f t="shared" si="1"/>
        <v>2405700</v>
      </c>
      <c r="H43" s="190">
        <f t="shared" si="1"/>
        <v>305</v>
      </c>
      <c r="I43" s="76"/>
      <c r="J43" s="76"/>
      <c r="K43" s="45"/>
      <c r="L43" s="45"/>
      <c r="M43" s="45"/>
      <c r="N43" s="45"/>
      <c r="O43" s="45"/>
      <c r="R43" s="45"/>
      <c r="S43" s="45"/>
      <c r="T43" s="45"/>
      <c r="U43" s="45"/>
    </row>
    <row r="44" spans="1:21" ht="15" customHeight="1">
      <c r="A44" s="24"/>
      <c r="B44" s="76"/>
      <c r="C44" s="76"/>
      <c r="D44" s="76"/>
      <c r="E44" s="76"/>
      <c r="F44" s="76"/>
      <c r="G44" s="76"/>
      <c r="H44" s="76"/>
      <c r="I44" s="76"/>
      <c r="J44" s="76"/>
      <c r="K44" s="45"/>
      <c r="L44" s="45"/>
      <c r="M44" s="45"/>
      <c r="N44" s="45"/>
      <c r="O44" s="45"/>
      <c r="R44" s="45"/>
      <c r="S44" s="45"/>
      <c r="T44" s="45"/>
      <c r="U44" s="45"/>
    </row>
    <row r="45" spans="1:21" ht="15" customHeight="1">
      <c r="A45" s="30" t="s">
        <v>75</v>
      </c>
      <c r="B45" s="80">
        <v>3200</v>
      </c>
      <c r="C45" s="79">
        <v>100</v>
      </c>
      <c r="D45" s="79">
        <v>42100</v>
      </c>
      <c r="E45" s="79">
        <v>300</v>
      </c>
      <c r="F45" s="79">
        <v>135800</v>
      </c>
      <c r="G45" s="79">
        <v>159600</v>
      </c>
      <c r="H45" s="79">
        <v>40</v>
      </c>
      <c r="I45" s="76"/>
      <c r="J45" s="76"/>
      <c r="K45" s="45"/>
      <c r="L45" s="45"/>
      <c r="M45" s="45"/>
      <c r="N45" s="45"/>
      <c r="O45" s="45"/>
      <c r="R45" s="45"/>
      <c r="S45" s="45"/>
      <c r="T45" s="45"/>
      <c r="U45" s="45"/>
    </row>
    <row r="46" spans="1:21" ht="15" customHeight="1">
      <c r="A46" s="30" t="s">
        <v>76</v>
      </c>
      <c r="B46" s="80">
        <v>700</v>
      </c>
      <c r="C46" s="79" t="s">
        <v>131</v>
      </c>
      <c r="D46" s="79" t="s">
        <v>131</v>
      </c>
      <c r="E46" s="79">
        <v>8400</v>
      </c>
      <c r="F46" s="79">
        <v>7800</v>
      </c>
      <c r="G46" s="79">
        <v>47500</v>
      </c>
      <c r="H46" s="79">
        <v>12</v>
      </c>
      <c r="I46" s="76"/>
      <c r="J46" s="76"/>
      <c r="K46" s="45"/>
      <c r="L46" s="45"/>
      <c r="M46" s="45"/>
      <c r="N46" s="45"/>
      <c r="O46" s="45"/>
      <c r="R46" s="45"/>
      <c r="S46" s="45"/>
      <c r="T46" s="45"/>
      <c r="U46" s="45"/>
    </row>
    <row r="47" spans="1:21" ht="15" customHeight="1">
      <c r="A47" s="23" t="s">
        <v>10</v>
      </c>
      <c r="B47" s="80">
        <v>1100</v>
      </c>
      <c r="C47" s="79" t="s">
        <v>131</v>
      </c>
      <c r="D47" s="79">
        <v>500</v>
      </c>
      <c r="E47" s="79" t="s">
        <v>131</v>
      </c>
      <c r="F47" s="79">
        <v>8300</v>
      </c>
      <c r="G47" s="79">
        <v>95500</v>
      </c>
      <c r="H47" s="79">
        <v>12</v>
      </c>
      <c r="I47" s="76"/>
      <c r="J47" s="76"/>
      <c r="K47" s="45"/>
      <c r="L47" s="45"/>
      <c r="M47" s="45"/>
      <c r="N47" s="45"/>
      <c r="O47" s="45"/>
      <c r="R47" s="45"/>
      <c r="S47" s="45"/>
      <c r="T47" s="45"/>
      <c r="U47" s="45"/>
    </row>
    <row r="48" spans="1:21" ht="15" customHeight="1">
      <c r="A48" s="23" t="s">
        <v>11</v>
      </c>
      <c r="B48" s="80">
        <v>26300</v>
      </c>
      <c r="C48" s="79" t="s">
        <v>131</v>
      </c>
      <c r="D48" s="79">
        <v>200</v>
      </c>
      <c r="E48" s="79">
        <v>2900</v>
      </c>
      <c r="F48" s="79" t="s">
        <v>131</v>
      </c>
      <c r="G48" s="79">
        <v>202900</v>
      </c>
      <c r="H48" s="79">
        <v>30</v>
      </c>
      <c r="I48" s="76"/>
      <c r="J48" s="76"/>
      <c r="K48" s="45"/>
      <c r="L48" s="45"/>
      <c r="M48" s="45"/>
      <c r="N48" s="45"/>
      <c r="O48" s="45"/>
      <c r="R48" s="45"/>
      <c r="S48" s="45"/>
      <c r="T48" s="45"/>
      <c r="U48" s="45"/>
    </row>
    <row r="49" spans="1:21" ht="15" customHeight="1">
      <c r="A49" s="23" t="s">
        <v>12</v>
      </c>
      <c r="B49" s="80">
        <v>32400</v>
      </c>
      <c r="C49" s="79" t="s">
        <v>131</v>
      </c>
      <c r="D49" s="79">
        <v>2000</v>
      </c>
      <c r="E49" s="79" t="s">
        <v>131</v>
      </c>
      <c r="F49" s="79" t="s">
        <v>131</v>
      </c>
      <c r="G49" s="79">
        <v>305100</v>
      </c>
      <c r="H49" s="79">
        <v>15</v>
      </c>
      <c r="I49" s="76"/>
      <c r="J49" s="76"/>
      <c r="K49" s="45"/>
      <c r="L49" s="45"/>
      <c r="M49" s="45"/>
      <c r="N49" s="45"/>
      <c r="O49" s="45"/>
      <c r="R49" s="45"/>
      <c r="S49" s="45"/>
      <c r="T49" s="45"/>
      <c r="U49" s="45"/>
    </row>
    <row r="50" spans="1:21" ht="15" customHeight="1">
      <c r="A50" s="30" t="s">
        <v>77</v>
      </c>
      <c r="B50" s="80">
        <v>300</v>
      </c>
      <c r="C50" s="79" t="s">
        <v>131</v>
      </c>
      <c r="D50" s="79">
        <v>6000</v>
      </c>
      <c r="E50" s="79">
        <v>37000</v>
      </c>
      <c r="F50" s="79">
        <v>22000</v>
      </c>
      <c r="G50" s="79">
        <v>167200</v>
      </c>
      <c r="H50" s="79">
        <v>10</v>
      </c>
      <c r="I50" s="76"/>
      <c r="J50" s="76"/>
      <c r="K50" s="45"/>
      <c r="L50" s="45"/>
      <c r="M50" s="45"/>
      <c r="N50" s="45"/>
      <c r="O50" s="45"/>
      <c r="R50" s="45"/>
      <c r="S50" s="45"/>
      <c r="T50" s="45"/>
      <c r="U50" s="45"/>
    </row>
    <row r="51" spans="1:21" ht="15" customHeight="1">
      <c r="A51" s="30" t="s">
        <v>78</v>
      </c>
      <c r="B51" s="80" t="s">
        <v>133</v>
      </c>
      <c r="C51" s="79" t="s">
        <v>131</v>
      </c>
      <c r="D51" s="79" t="s">
        <v>131</v>
      </c>
      <c r="E51" s="79" t="s">
        <v>131</v>
      </c>
      <c r="F51" s="79" t="s">
        <v>131</v>
      </c>
      <c r="G51" s="79">
        <v>1500</v>
      </c>
      <c r="H51" s="79" t="s">
        <v>131</v>
      </c>
      <c r="I51" s="76"/>
      <c r="J51" s="76"/>
      <c r="K51" s="45"/>
      <c r="L51" s="45"/>
      <c r="M51" s="45"/>
      <c r="N51" s="45"/>
      <c r="O51" s="45"/>
      <c r="R51" s="45"/>
      <c r="S51" s="45"/>
      <c r="T51" s="45"/>
      <c r="U51" s="45"/>
    </row>
    <row r="52" spans="1:21" ht="15" customHeight="1">
      <c r="A52" s="23" t="s">
        <v>15</v>
      </c>
      <c r="B52" s="80" t="s">
        <v>133</v>
      </c>
      <c r="C52" s="79" t="s">
        <v>131</v>
      </c>
      <c r="D52" s="79">
        <v>2000</v>
      </c>
      <c r="E52" s="79">
        <v>300</v>
      </c>
      <c r="F52" s="79">
        <v>47800</v>
      </c>
      <c r="G52" s="79">
        <v>15000</v>
      </c>
      <c r="H52" s="79" t="s">
        <v>131</v>
      </c>
      <c r="I52" s="76"/>
      <c r="J52" s="76"/>
      <c r="K52" s="45"/>
      <c r="L52" s="45"/>
      <c r="M52" s="45"/>
      <c r="N52" s="45"/>
      <c r="O52" s="45"/>
      <c r="R52" s="45"/>
      <c r="S52" s="45"/>
      <c r="T52" s="45"/>
      <c r="U52" s="45"/>
    </row>
    <row r="53" spans="1:21" ht="15" customHeight="1">
      <c r="A53" s="24"/>
      <c r="B53" s="82"/>
      <c r="C53" s="81"/>
      <c r="D53" s="81"/>
      <c r="E53" s="81"/>
      <c r="F53" s="81"/>
      <c r="G53" s="81"/>
      <c r="H53" s="81"/>
      <c r="I53" s="76"/>
      <c r="J53" s="76"/>
      <c r="K53" s="45"/>
      <c r="L53" s="45"/>
      <c r="M53" s="45"/>
      <c r="N53" s="45"/>
      <c r="O53" s="45"/>
      <c r="R53" s="45"/>
      <c r="S53" s="45"/>
      <c r="T53" s="45"/>
      <c r="U53" s="45"/>
    </row>
    <row r="54" spans="1:21" ht="15" customHeight="1">
      <c r="A54" s="23" t="s">
        <v>16</v>
      </c>
      <c r="B54" s="80">
        <v>1200</v>
      </c>
      <c r="C54" s="79">
        <v>400</v>
      </c>
      <c r="D54" s="79" t="s">
        <v>131</v>
      </c>
      <c r="E54" s="79">
        <v>26000</v>
      </c>
      <c r="F54" s="79" t="s">
        <v>131</v>
      </c>
      <c r="G54" s="79">
        <v>40100</v>
      </c>
      <c r="H54" s="79">
        <v>3</v>
      </c>
      <c r="I54" s="76"/>
      <c r="J54" s="76"/>
      <c r="K54" s="45"/>
      <c r="L54" s="45"/>
      <c r="M54" s="45"/>
      <c r="N54" s="45"/>
      <c r="O54" s="45"/>
      <c r="R54" s="45"/>
      <c r="S54" s="45"/>
      <c r="T54" s="45"/>
      <c r="U54" s="45"/>
    </row>
    <row r="55" spans="1:21" ht="15" customHeight="1">
      <c r="A55" s="23" t="s">
        <v>18</v>
      </c>
      <c r="B55" s="80">
        <v>400</v>
      </c>
      <c r="C55" s="79" t="s">
        <v>131</v>
      </c>
      <c r="D55" s="79">
        <v>33400</v>
      </c>
      <c r="E55" s="79">
        <v>3800</v>
      </c>
      <c r="F55" s="79">
        <v>16500</v>
      </c>
      <c r="G55" s="79">
        <v>273100</v>
      </c>
      <c r="H55" s="79" t="s">
        <v>131</v>
      </c>
      <c r="I55" s="76"/>
      <c r="J55" s="76"/>
      <c r="K55" s="45"/>
      <c r="L55" s="45"/>
      <c r="M55" s="45"/>
      <c r="N55" s="45"/>
      <c r="O55" s="45"/>
      <c r="R55" s="45"/>
      <c r="S55" s="45"/>
      <c r="T55" s="45"/>
      <c r="U55" s="45"/>
    </row>
    <row r="56" spans="1:21" ht="15" customHeight="1">
      <c r="A56" s="23" t="s">
        <v>23</v>
      </c>
      <c r="B56" s="80">
        <v>300</v>
      </c>
      <c r="C56" s="79">
        <v>2700</v>
      </c>
      <c r="D56" s="79">
        <v>24300</v>
      </c>
      <c r="E56" s="79" t="s">
        <v>131</v>
      </c>
      <c r="F56" s="79">
        <v>18200</v>
      </c>
      <c r="G56" s="79">
        <v>110300</v>
      </c>
      <c r="H56" s="79">
        <v>44</v>
      </c>
      <c r="I56" s="76"/>
      <c r="J56" s="76"/>
      <c r="K56" s="45"/>
      <c r="L56" s="45"/>
      <c r="M56" s="45"/>
      <c r="N56" s="45"/>
      <c r="O56" s="45"/>
      <c r="R56" s="45"/>
      <c r="S56" s="45"/>
      <c r="T56" s="45"/>
      <c r="U56" s="45"/>
    </row>
    <row r="57" spans="1:21" ht="15" customHeight="1">
      <c r="A57" s="23" t="s">
        <v>32</v>
      </c>
      <c r="B57" s="80">
        <v>6300</v>
      </c>
      <c r="C57" s="79" t="s">
        <v>131</v>
      </c>
      <c r="D57" s="79">
        <v>17700</v>
      </c>
      <c r="E57" s="79">
        <v>31520</v>
      </c>
      <c r="F57" s="79">
        <v>153300</v>
      </c>
      <c r="G57" s="79">
        <v>235300</v>
      </c>
      <c r="H57" s="79">
        <v>57</v>
      </c>
      <c r="I57" s="76"/>
      <c r="J57" s="76"/>
      <c r="K57" s="45"/>
      <c r="L57" s="45"/>
      <c r="M57" s="45"/>
      <c r="N57" s="45"/>
      <c r="O57" s="45"/>
      <c r="R57" s="45"/>
      <c r="S57" s="45"/>
      <c r="T57" s="45"/>
      <c r="U57" s="45"/>
    </row>
    <row r="58" spans="1:21" ht="15" customHeight="1">
      <c r="A58" s="23" t="s">
        <v>38</v>
      </c>
      <c r="B58" s="80">
        <v>15500</v>
      </c>
      <c r="C58" s="79" t="s">
        <v>131</v>
      </c>
      <c r="D58" s="79">
        <v>4100</v>
      </c>
      <c r="E58" s="79">
        <v>180</v>
      </c>
      <c r="F58" s="79">
        <v>89000</v>
      </c>
      <c r="G58" s="79">
        <v>363000</v>
      </c>
      <c r="H58" s="79">
        <v>15</v>
      </c>
      <c r="I58" s="76"/>
      <c r="J58" s="76"/>
      <c r="K58" s="45"/>
      <c r="L58" s="45"/>
      <c r="M58" s="45"/>
      <c r="N58" s="45"/>
      <c r="O58" s="45"/>
      <c r="R58" s="45"/>
      <c r="S58" s="45"/>
      <c r="T58" s="45"/>
      <c r="U58" s="45"/>
    </row>
    <row r="59" spans="1:21" ht="15" customHeight="1">
      <c r="A59" s="23" t="s">
        <v>43</v>
      </c>
      <c r="B59" s="80">
        <v>5200</v>
      </c>
      <c r="C59" s="79" t="s">
        <v>131</v>
      </c>
      <c r="D59" s="79">
        <v>1300</v>
      </c>
      <c r="E59" s="79">
        <v>14000</v>
      </c>
      <c r="F59" s="79">
        <v>1200</v>
      </c>
      <c r="G59" s="79">
        <v>87200</v>
      </c>
      <c r="H59" s="79">
        <v>14</v>
      </c>
      <c r="I59" s="76"/>
      <c r="J59" s="76"/>
      <c r="K59" s="45"/>
      <c r="L59" s="45"/>
      <c r="M59" s="45"/>
      <c r="N59" s="45"/>
      <c r="O59" s="45"/>
      <c r="R59" s="45"/>
      <c r="S59" s="45"/>
      <c r="T59" s="45"/>
      <c r="U59" s="45"/>
    </row>
    <row r="60" spans="1:21" ht="15" customHeight="1">
      <c r="A60" s="23" t="s">
        <v>50</v>
      </c>
      <c r="B60" s="80">
        <v>23300</v>
      </c>
      <c r="C60" s="79" t="s">
        <v>131</v>
      </c>
      <c r="D60" s="79" t="s">
        <v>131</v>
      </c>
      <c r="E60" s="79" t="s">
        <v>131</v>
      </c>
      <c r="F60" s="79" t="s">
        <v>131</v>
      </c>
      <c r="G60" s="79">
        <v>249600</v>
      </c>
      <c r="H60" s="79">
        <v>52</v>
      </c>
      <c r="I60" s="76"/>
      <c r="J60" s="76"/>
      <c r="K60" s="45"/>
      <c r="L60" s="45"/>
      <c r="M60" s="45"/>
      <c r="N60" s="45"/>
      <c r="O60" s="45"/>
      <c r="R60" s="45"/>
      <c r="S60" s="45"/>
      <c r="T60" s="45"/>
      <c r="U60" s="45"/>
    </row>
    <row r="61" spans="1:21" ht="15" customHeight="1">
      <c r="A61" s="25" t="s">
        <v>55</v>
      </c>
      <c r="B61" s="78">
        <v>2000</v>
      </c>
      <c r="C61" s="77" t="s">
        <v>131</v>
      </c>
      <c r="D61" s="77">
        <v>400</v>
      </c>
      <c r="E61" s="77" t="s">
        <v>131</v>
      </c>
      <c r="F61" s="77" t="s">
        <v>131</v>
      </c>
      <c r="G61" s="77">
        <v>52800</v>
      </c>
      <c r="H61" s="77">
        <v>1</v>
      </c>
      <c r="I61" s="76"/>
      <c r="J61" s="76"/>
      <c r="K61" s="45"/>
      <c r="L61" s="45"/>
      <c r="M61" s="45"/>
      <c r="N61" s="45"/>
      <c r="O61" s="45"/>
      <c r="R61" s="45"/>
      <c r="S61" s="45"/>
      <c r="T61" s="45"/>
      <c r="U61" s="45"/>
    </row>
  </sheetData>
  <sheetProtection/>
  <mergeCells count="5">
    <mergeCell ref="A37:A38"/>
    <mergeCell ref="A6:A7"/>
    <mergeCell ref="D6:F6"/>
    <mergeCell ref="A4:J4"/>
    <mergeCell ref="A35:H3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2013-08-19T04:32:53Z</cp:lastPrinted>
  <dcterms:created xsi:type="dcterms:W3CDTF">2004-02-06T05:02:27Z</dcterms:created>
  <dcterms:modified xsi:type="dcterms:W3CDTF">2013-08-19T04:32:57Z</dcterms:modified>
  <cp:category/>
  <cp:version/>
  <cp:contentType/>
  <cp:contentStatus/>
</cp:coreProperties>
</file>