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590" windowHeight="8805" activeTab="9"/>
  </bookViews>
  <sheets>
    <sheet name="034" sheetId="1" r:id="rId1"/>
    <sheet name="036" sheetId="2" r:id="rId2"/>
    <sheet name="038" sheetId="3" r:id="rId3"/>
    <sheet name="040" sheetId="4" r:id="rId4"/>
    <sheet name="042" sheetId="5" r:id="rId5"/>
    <sheet name="044" sheetId="6" r:id="rId6"/>
    <sheet name="046" sheetId="7" r:id="rId7"/>
    <sheet name="048" sheetId="8" r:id="rId8"/>
    <sheet name="050" sheetId="9" r:id="rId9"/>
    <sheet name="052" sheetId="10" r:id="rId10"/>
  </sheets>
  <definedNames>
    <definedName name="_xlnm.Print_Area" localSheetId="0">'034'!$A$1:$R$54</definedName>
    <definedName name="_xlnm.Print_Area" localSheetId="1">'036'!$A$1:$U$61</definedName>
    <definedName name="_xlnm.Print_Area" localSheetId="2">'038'!$A$1:$AB$57</definedName>
    <definedName name="_xlnm.Print_Area" localSheetId="3">'040'!$A$1:$AB$56</definedName>
    <definedName name="_xlnm.Print_Area" localSheetId="4">'042'!$A$1:$AB$52</definedName>
    <definedName name="_xlnm.Print_Area" localSheetId="5">'044'!$A$1:$AB$51</definedName>
    <definedName name="_xlnm.Print_Area" localSheetId="6">'046'!$A$1:$U$47</definedName>
    <definedName name="_xlnm.Print_Area" localSheetId="7">'048'!$A$1:$U$50</definedName>
    <definedName name="_xlnm.Print_Area" localSheetId="8">'050'!$A$1:$R$65</definedName>
    <definedName name="_xlnm.Print_Area" localSheetId="9">'052'!$A$1:$T$75</definedName>
  </definedNames>
  <calcPr fullCalcOnLoad="1"/>
</workbook>
</file>

<file path=xl/sharedStrings.xml><?xml version="1.0" encoding="utf-8"?>
<sst xmlns="http://schemas.openxmlformats.org/spreadsheetml/2006/main" count="2061" uniqueCount="365">
  <si>
    <t>総　数</t>
  </si>
  <si>
    <t>民　　　　　　　　　営</t>
  </si>
  <si>
    <t>個  人</t>
  </si>
  <si>
    <t>法  人</t>
  </si>
  <si>
    <t>うち会社</t>
  </si>
  <si>
    <t>総数</t>
  </si>
  <si>
    <t>鉱業</t>
  </si>
  <si>
    <t>建設業</t>
  </si>
  <si>
    <t>製造業</t>
  </si>
  <si>
    <t>電気・ガス・熱供給・水道業</t>
  </si>
  <si>
    <t>運輸・通信業</t>
  </si>
  <si>
    <t>金融・保険業</t>
  </si>
  <si>
    <t>不動産業</t>
  </si>
  <si>
    <t>サ－ビス業</t>
  </si>
  <si>
    <t>34　事業所</t>
  </si>
  <si>
    <t>産業大分類</t>
  </si>
  <si>
    <t>国・公共企業体</t>
  </si>
  <si>
    <t>法人でない団体</t>
  </si>
  <si>
    <t>増減</t>
  </si>
  <si>
    <t>構成比（％）</t>
  </si>
  <si>
    <t>前回対比（％）</t>
  </si>
  <si>
    <t>実　数</t>
  </si>
  <si>
    <t>事業所　35</t>
  </si>
  <si>
    <t>36　事業所</t>
  </si>
  <si>
    <t>地区（市都）別</t>
  </si>
  <si>
    <t>地方公共団体</t>
  </si>
  <si>
    <t>総数</t>
  </si>
  <si>
    <t>加賀地区</t>
  </si>
  <si>
    <t>金沢市</t>
  </si>
  <si>
    <t>七尾市</t>
  </si>
  <si>
    <t>小松市</t>
  </si>
  <si>
    <t>輪島市</t>
  </si>
  <si>
    <t>珠洲市</t>
  </si>
  <si>
    <t>加賀市</t>
  </si>
  <si>
    <t>羽咋市</t>
  </si>
  <si>
    <t>松任市</t>
  </si>
  <si>
    <t>江沼郡</t>
  </si>
  <si>
    <t>能美郡</t>
  </si>
  <si>
    <t>石川郡</t>
  </si>
  <si>
    <t>河北郡</t>
  </si>
  <si>
    <t>羽咋郡</t>
  </si>
  <si>
    <t>鹿島郡</t>
  </si>
  <si>
    <t>鳳至郡</t>
  </si>
  <si>
    <t>珠洲郡</t>
  </si>
  <si>
    <t>能登地区</t>
  </si>
  <si>
    <t>人</t>
  </si>
  <si>
    <t>1人～2</t>
  </si>
  <si>
    <t>300人　以上</t>
  </si>
  <si>
    <t>3～4</t>
  </si>
  <si>
    <t>5～9</t>
  </si>
  <si>
    <t>10～29</t>
  </si>
  <si>
    <t>30～49</t>
  </si>
  <si>
    <t>50～99</t>
  </si>
  <si>
    <t>100～299</t>
  </si>
  <si>
    <t>家族従業者</t>
  </si>
  <si>
    <t>有給役員</t>
  </si>
  <si>
    <t>臨時日雇</t>
  </si>
  <si>
    <t>総　数</t>
  </si>
  <si>
    <t>雇　用　者</t>
  </si>
  <si>
    <t>常　雇</t>
  </si>
  <si>
    <t>（単位　人）</t>
  </si>
  <si>
    <t>事業所　37</t>
  </si>
  <si>
    <t>市町村及び　民営・国営・公営・公共企業体別</t>
  </si>
  <si>
    <t>山中町</t>
  </si>
  <si>
    <t>根上町</t>
  </si>
  <si>
    <t>寺井町</t>
  </si>
  <si>
    <t>辰口町</t>
  </si>
  <si>
    <t>川北町</t>
  </si>
  <si>
    <t>美川町</t>
  </si>
  <si>
    <t>鶴来町</t>
  </si>
  <si>
    <t>野々市町</t>
  </si>
  <si>
    <t>河内村</t>
  </si>
  <si>
    <t>吉野谷村</t>
  </si>
  <si>
    <t>鳥越村</t>
  </si>
  <si>
    <t>尾口村</t>
  </si>
  <si>
    <t>白峰村</t>
  </si>
  <si>
    <t>津幡町</t>
  </si>
  <si>
    <t>高松町</t>
  </si>
  <si>
    <t>七塚町</t>
  </si>
  <si>
    <t>宇ノ気町</t>
  </si>
  <si>
    <t>内灘町</t>
  </si>
  <si>
    <t>富来町</t>
  </si>
  <si>
    <t>志雄町</t>
  </si>
  <si>
    <t>志賀町</t>
  </si>
  <si>
    <t>押水町</t>
  </si>
  <si>
    <t>田鶴浜町</t>
  </si>
  <si>
    <t>中島町</t>
  </si>
  <si>
    <t>鹿島町</t>
  </si>
  <si>
    <t>能登島町</t>
  </si>
  <si>
    <t>鹿西町</t>
  </si>
  <si>
    <t>穴水町</t>
  </si>
  <si>
    <t>門前町</t>
  </si>
  <si>
    <t>能都町</t>
  </si>
  <si>
    <t>柳田村</t>
  </si>
  <si>
    <t>内浦町</t>
  </si>
  <si>
    <t>民営</t>
  </si>
  <si>
    <t>総　数</t>
  </si>
  <si>
    <t>事業所　41</t>
  </si>
  <si>
    <t>事業所　43</t>
  </si>
  <si>
    <t>鳥屋町</t>
  </si>
  <si>
    <t>事業所　45</t>
  </si>
  <si>
    <t>産　　業　　分　　類　　別　</t>
  </si>
  <si>
    <t>　総 　　　数　</t>
  </si>
  <si>
    <t>3～4</t>
  </si>
  <si>
    <t>10～29</t>
  </si>
  <si>
    <t>30～49</t>
  </si>
  <si>
    <t>50～99</t>
  </si>
  <si>
    <t>100～299</t>
  </si>
  <si>
    <t>事　業    所　数</t>
  </si>
  <si>
    <t>従　業　　者　数</t>
  </si>
  <si>
    <t>　　　</t>
  </si>
  <si>
    <t>農業</t>
  </si>
  <si>
    <t>衣服・その他の繊維製品製造業</t>
  </si>
  <si>
    <t>木材・木製品製造業（家具を除く）</t>
  </si>
  <si>
    <t>家具・装備品製造業</t>
  </si>
  <si>
    <t>パルプ・紙・紙加工品製造業</t>
  </si>
  <si>
    <t>出版・印刷・同関連産業</t>
  </si>
  <si>
    <t>化学工業</t>
  </si>
  <si>
    <t>石油製品・石炭製品製造業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</si>
  <si>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</si>
  <si>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</si>
  <si>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</si>
  <si>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</si>
  <si>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</si>
  <si>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</si>
  <si>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</si>
  <si>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</si>
  <si>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輸送用機械器具製造業</t>
  </si>
  <si>
    <t>精密機械器具製造業</t>
  </si>
  <si>
    <t>武器製造業</t>
  </si>
  <si>
    <t>その他の製造業</t>
  </si>
  <si>
    <t>繊維工業</t>
  </si>
  <si>
    <t>1人～2人</t>
  </si>
  <si>
    <t>300人以上</t>
  </si>
  <si>
    <t>（公務を除く）</t>
  </si>
  <si>
    <t>（衣服、その他の繊維製品を除く）</t>
  </si>
  <si>
    <t>　</t>
  </si>
  <si>
    <t>電気･ガス･熱供給･水道業</t>
  </si>
  <si>
    <t>運 　輸 ・ 通 　信　 業</t>
  </si>
  <si>
    <t>卸　　　売　　　業</t>
  </si>
  <si>
    <t>代理商・仲立業</t>
  </si>
  <si>
    <t>各  種  商  品  小  売  業</t>
  </si>
  <si>
    <t>織物･衣服･身の回り品小売業</t>
  </si>
  <si>
    <t>自 動 車・自 転 車 小 売 業</t>
  </si>
  <si>
    <t>そ　の　他　の　小　売　業</t>
  </si>
  <si>
    <t>飲　　　食　　　店</t>
  </si>
  <si>
    <t>金  融 ・ 保  険  業</t>
  </si>
  <si>
    <t>不  　動　  産　  業</t>
  </si>
  <si>
    <t>サ  ー　 ビ　 ス  業</t>
  </si>
  <si>
    <t>物　品　賃　貸　業</t>
  </si>
  <si>
    <t>旅館、その他の宿泊所</t>
  </si>
  <si>
    <t>洗濯・理容・浴場業</t>
  </si>
  <si>
    <t>放　　　送　　　業</t>
  </si>
  <si>
    <t>その他の修理業</t>
  </si>
  <si>
    <t>情報サービス･調査･広告業</t>
  </si>
  <si>
    <t>その他の事業サービス業</t>
  </si>
  <si>
    <t>宗　　　　　　　教</t>
  </si>
  <si>
    <t>教　　　　　　　育</t>
  </si>
  <si>
    <t>社会保険・社会福祉</t>
  </si>
  <si>
    <t>学 術 研 究 機 関</t>
  </si>
  <si>
    <t>政治・経済・文化団体</t>
  </si>
  <si>
    <t>その他のサービス業</t>
  </si>
  <si>
    <t>その他の個人サービス業</t>
  </si>
  <si>
    <t>娯楽業(映画業を除く)</t>
  </si>
  <si>
    <t>映画業</t>
  </si>
  <si>
    <t>産　　業　　別　　　　　　資本金階層別</t>
  </si>
  <si>
    <t>繰延勘定</t>
  </si>
  <si>
    <t>計</t>
  </si>
  <si>
    <t>現金・預金</t>
  </si>
  <si>
    <t>売掛金及び受取手形</t>
  </si>
  <si>
    <t>たな卸資産</t>
  </si>
  <si>
    <t>その他の流動資産</t>
  </si>
  <si>
    <t>有形固定資産</t>
  </si>
  <si>
    <t>無形固定資産</t>
  </si>
  <si>
    <t>建設仮勘定</t>
  </si>
  <si>
    <t>産業別</t>
  </si>
  <si>
    <t>総額</t>
  </si>
  <si>
    <t>農林水産業</t>
  </si>
  <si>
    <t>鉱業</t>
  </si>
  <si>
    <t>建設業</t>
  </si>
  <si>
    <t>製造業</t>
  </si>
  <si>
    <t>電気・ガス業</t>
  </si>
  <si>
    <t>運輸・通信業</t>
  </si>
  <si>
    <t>サービス業</t>
  </si>
  <si>
    <t>資本金階層別</t>
  </si>
  <si>
    <t>200万円以下</t>
  </si>
  <si>
    <t>200万円超500万円以下</t>
  </si>
  <si>
    <t>500万円超1,000万円以下</t>
  </si>
  <si>
    <t>1,000万円超2,000万円以下</t>
  </si>
  <si>
    <t>2,000万円超</t>
  </si>
  <si>
    <t>合計</t>
  </si>
  <si>
    <t>買掛金及び支払手形</t>
  </si>
  <si>
    <t>短期借入金</t>
  </si>
  <si>
    <t>諸引当金</t>
  </si>
  <si>
    <t>その他の流動負債</t>
  </si>
  <si>
    <t>長期借入金</t>
  </si>
  <si>
    <t>資本金</t>
  </si>
  <si>
    <t>法定準備金</t>
  </si>
  <si>
    <t>任意積立金</t>
  </si>
  <si>
    <t>資本金階層別</t>
  </si>
  <si>
    <t>資料　石川県統計情報課「石川県企業経済調査」による。</t>
  </si>
  <si>
    <t>売上高</t>
  </si>
  <si>
    <t>営業損益</t>
  </si>
  <si>
    <t>営業外収益</t>
  </si>
  <si>
    <t>営業外費用</t>
  </si>
  <si>
    <t>特別利益</t>
  </si>
  <si>
    <t>特別損失</t>
  </si>
  <si>
    <t>法人税等引当後純損益</t>
  </si>
  <si>
    <t>売上原価</t>
  </si>
  <si>
    <t>当期仕入高</t>
  </si>
  <si>
    <t>支払利息割引料</t>
  </si>
  <si>
    <t>商品仕入高</t>
  </si>
  <si>
    <t>原材料費</t>
  </si>
  <si>
    <t>減価償却費</t>
  </si>
  <si>
    <t>租税公課</t>
  </si>
  <si>
    <t>その他の費用</t>
  </si>
  <si>
    <t>機械及び装置その他の有形固定資産</t>
  </si>
  <si>
    <t>うち県内本社法人</t>
  </si>
  <si>
    <t>小計</t>
  </si>
  <si>
    <t>注　本表において「全法人」とは、「県内本社法人」+「県外本社法人」の意である。</t>
  </si>
  <si>
    <t>事業所　51</t>
  </si>
  <si>
    <t>52　事業所</t>
  </si>
  <si>
    <t>事業所　53</t>
  </si>
  <si>
    <t>資本金階層別</t>
  </si>
  <si>
    <t>鉱　業</t>
  </si>
  <si>
    <t>建  設  業</t>
  </si>
  <si>
    <t>製  造  業</t>
  </si>
  <si>
    <t>金融・保険業</t>
  </si>
  <si>
    <t>不 動 産 業</t>
  </si>
  <si>
    <t>運輸・通信業</t>
  </si>
  <si>
    <t>電気･ガス･    熱供給･水道業</t>
  </si>
  <si>
    <t>サービス業</t>
  </si>
  <si>
    <t>公　務</t>
  </si>
  <si>
    <t>事業</t>
  </si>
  <si>
    <t>従業</t>
  </si>
  <si>
    <t>所数</t>
  </si>
  <si>
    <t>者数</t>
  </si>
  <si>
    <t>純損益</t>
  </si>
  <si>
    <t>経常損益</t>
  </si>
  <si>
    <t>事業所　39</t>
  </si>
  <si>
    <t>(単位　人）</t>
  </si>
  <si>
    <t>国営・公営・公共企業体</t>
  </si>
  <si>
    <t>国営・公営・公共企業体</t>
  </si>
  <si>
    <t>家具･建具・じゅう器小売業</t>
  </si>
  <si>
    <t>全法人</t>
  </si>
  <si>
    <t>地区（市郡）別</t>
  </si>
  <si>
    <t>個人業主</t>
  </si>
  <si>
    <t>医療業</t>
  </si>
  <si>
    <t>200万円超
500万円以下</t>
  </si>
  <si>
    <t>500万円超
1,000万円以下</t>
  </si>
  <si>
    <t>産　　　　業　　　　別
資　本　金　階　層　別</t>
  </si>
  <si>
    <t>販売費及び
一般管理費</t>
  </si>
  <si>
    <t>法人税等
引当金</t>
  </si>
  <si>
    <t>燃料・電力使用額</t>
  </si>
  <si>
    <t>役員給料
手当</t>
  </si>
  <si>
    <t>従業員
給料手当</t>
  </si>
  <si>
    <t>動産･不動産
賃借料</t>
  </si>
  <si>
    <t>産　　　　　業　　　　　　別　</t>
  </si>
  <si>
    <t>産　　　　　業　　　　　　別　　　　　</t>
  </si>
  <si>
    <t>車両及び運搬具
（船舶・航空機含む）</t>
  </si>
  <si>
    <t>17　産業（大分類）経営組織別事業所数（昭和56.7.1現在）</t>
  </si>
  <si>
    <t>18　産業（大分類）経営組織別従業者数（昭和56.7.1現在）</t>
  </si>
  <si>
    <t>19　産業（大分類）別事業所数の比較（昭和53・56年）</t>
  </si>
  <si>
    <t>昭和53年</t>
  </si>
  <si>
    <t>56年</t>
  </si>
  <si>
    <t>21　地区（市郡）別事業所数の比較（昭和53・56年）</t>
  </si>
  <si>
    <t>22　地区（市郡）別従業者数の比較（昭和53・56年）</t>
  </si>
  <si>
    <t>24　事業所の従業者規模別従業者数の比較（民営）（昭和53・56年）</t>
  </si>
  <si>
    <t>23　従業者規模別事業所数の比較（民営）（昭和53・56年）</t>
  </si>
  <si>
    <t>25　産業（大分類）従業上の地位別従業者数（昭和56.7.1現在）</t>
  </si>
  <si>
    <t>電気･ガス･熱供給･水道業</t>
  </si>
  <si>
    <t>26　市町村 、民営・国営・公営・公共企業体、産業（大分類）別事業所及び従業者数（昭和56.7.1現在）</t>
  </si>
  <si>
    <t>農林水産業</t>
  </si>
  <si>
    <t>非農林水産業</t>
  </si>
  <si>
    <t>卸売業、小売業</t>
  </si>
  <si>
    <t>農林水産業</t>
  </si>
  <si>
    <t>非農林水産業</t>
  </si>
  <si>
    <t>卸売業、小売業</t>
  </si>
  <si>
    <t>公務</t>
  </si>
  <si>
    <t>卸売業、小売業</t>
  </si>
  <si>
    <t>27　産業（中分類）従業者規模別事業所数及び従業者数（民営）（昭和56.7.1現在）</t>
  </si>
  <si>
    <t>林業・狩猟業</t>
  </si>
  <si>
    <t>漁業・水産養殖業</t>
  </si>
  <si>
    <t>食料品・たばこ製造業</t>
  </si>
  <si>
    <t>飲食料品小売業</t>
  </si>
  <si>
    <t>自動車整備及び駐車場業</t>
  </si>
  <si>
    <t>協同組合（他に分類されないもの）</t>
  </si>
  <si>
    <t>専門サービス業（他に分類されないもの）</t>
  </si>
  <si>
    <t>保健及び廃棄物処理業</t>
  </si>
  <si>
    <t>卸売業、小売業</t>
  </si>
  <si>
    <t>卸売業・小売業</t>
  </si>
  <si>
    <t>電気・ガス・水道・熱供給業</t>
  </si>
  <si>
    <t>資料　総理府統計局「事業所統計調査報告」による。</t>
  </si>
  <si>
    <t>資料　総理府統計局「事業所統計調査報告」による。</t>
  </si>
  <si>
    <t>資料　総理府統計局「事業所統計調査報告」による。</t>
  </si>
  <si>
    <t>資料　総理府統計局｢事業所統計調査報告｣による。</t>
  </si>
  <si>
    <t>5～9</t>
  </si>
  <si>
    <t>農林漁業</t>
  </si>
  <si>
    <t>卸売業、小売業</t>
  </si>
  <si>
    <t>電気・ガス業</t>
  </si>
  <si>
    <t>卸売業、小売業</t>
  </si>
  <si>
    <t>市町村及び　民営・国営・公営・公共企業体</t>
  </si>
  <si>
    <t>国営・公営・公共企業体</t>
  </si>
  <si>
    <t>税引後当期純損益</t>
  </si>
  <si>
    <t>期末商品棚卸高</t>
  </si>
  <si>
    <t>当期製造原価</t>
  </si>
  <si>
    <t>本調査は、県内で活動中の法人企業（金融、保険及び不動産業を除く。）のうちから抽出された法人について昭和56年度の確定決算の計数を調査し、その集計値に調査対象企業数の割合を乗じて拡大推計したものである。</t>
  </si>
  <si>
    <t>（単位　千円）</t>
  </si>
  <si>
    <t>20　産業（大分類）別従業者数の比較（昭和53・56年）</t>
  </si>
  <si>
    <t>前期繰越
損益金</t>
  </si>
  <si>
    <t>その他の
固定負債</t>
  </si>
  <si>
    <t>期首商品
棚卸高</t>
  </si>
  <si>
    <t>38　事業所</t>
  </si>
  <si>
    <t>40　事業所</t>
  </si>
  <si>
    <t>卸売業､小売業</t>
  </si>
  <si>
    <t>-</t>
  </si>
  <si>
    <t>-</t>
  </si>
  <si>
    <t>-</t>
  </si>
  <si>
    <t>総       額</t>
  </si>
  <si>
    <t>電気･ガ　ス･水道･熱供給業</t>
  </si>
  <si>
    <t>2,000万円以下</t>
  </si>
  <si>
    <t>200万 円 以下</t>
  </si>
  <si>
    <t>500万 円以下</t>
  </si>
  <si>
    <t>1,000万円以下</t>
  </si>
  <si>
    <t>2,000万 円 超</t>
  </si>
  <si>
    <t>500万 円 超</t>
  </si>
  <si>
    <t>200万 円 超</t>
  </si>
  <si>
    <t>1,000万 円 超</t>
  </si>
  <si>
    <t>４　　事　　　　　業　　　　　所</t>
  </si>
  <si>
    <t>56　　年</t>
  </si>
  <si>
    <t>増　　　減</t>
  </si>
  <si>
    <t>産　業　大　分　類</t>
  </si>
  <si>
    <t>規　　　模　　　別</t>
  </si>
  <si>
    <t>市町村、民営・国営・公営・公共企業体、産業（大分類）別事業所数及び従業者数（昭和56.7.1現在）（つづき）</t>
  </si>
  <si>
    <t>42　事業所</t>
  </si>
  <si>
    <t>44　事業所</t>
  </si>
  <si>
    <t>46　事業所</t>
  </si>
  <si>
    <t>事業所　47</t>
  </si>
  <si>
    <t>48　事業所</t>
  </si>
  <si>
    <t>事業所　49</t>
  </si>
  <si>
    <t>産業（中分類）従業者規模別事業所数及び従業者数（民営）（昭和56.7.1現在）（つづき）</t>
  </si>
  <si>
    <t>50　事業所</t>
  </si>
  <si>
    <t>28　　法　　　人　　　企　　　業　　　の　　　経　　　理　　　状　　　況</t>
  </si>
  <si>
    <t>（1）　資　　産　、　負　　債　　及　　び　　資　　本　（県内本社法人）</t>
  </si>
  <si>
    <t>資　産　合　計</t>
  </si>
  <si>
    <t>流　　　　　動　　　　　資　　　　　産</t>
  </si>
  <si>
    <t>投　　　資</t>
  </si>
  <si>
    <t>固　　　　　　　　　　定　　　　　　　　　　資　　　　　　　　　　産</t>
  </si>
  <si>
    <t>負債、資本</t>
  </si>
  <si>
    <t>流　　　　　動　　　　　負　　　　　債</t>
  </si>
  <si>
    <t>固　　　定　　　負　　　債</t>
  </si>
  <si>
    <t>資　　　　　　　　　　　　　　　　　　　　　　本</t>
  </si>
  <si>
    <t>(２)　　損　　　　　　　　　　益　　　　　　　　　　計　　　　　　　　　　算　（県内本社法人）</t>
  </si>
  <si>
    <t>（3）　　営　　　　　　　業　　　　　　　費　　　　　　　用　（県内本社法人）</t>
  </si>
  <si>
    <t>総　　　　　　　額</t>
  </si>
  <si>
    <t>福　利　費</t>
  </si>
  <si>
    <t>修　繕　費</t>
  </si>
  <si>
    <t>外　注　費</t>
  </si>
  <si>
    <t>総　　　額</t>
  </si>
  <si>
    <t>土　　　地</t>
  </si>
  <si>
    <t>建　　　物</t>
  </si>
  <si>
    <t>構　築　物</t>
  </si>
  <si>
    <t>（4）　設　　　備　　　投　　　資（購入取得額）</t>
  </si>
  <si>
    <t>建　　物</t>
  </si>
  <si>
    <t>（5）　設　　　備　　　投　　　資（減価償却額）</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</si>
</sst>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0;[Red]\-#,##0.0"/>
    <numFmt numFmtId="179" formatCode="0;&quot;△ &quot;0"/>
    <numFmt numFmtId="180" formatCode="#,##0.0;&quot;△ &quot;#,##0.0"/>
    <numFmt numFmtId="181" formatCode="0.00000"/>
    <numFmt numFmtId="182" formatCode="0.0000"/>
    <numFmt numFmtId="183" formatCode="0.000"/>
    <numFmt numFmtId="184" formatCode="0.0;&quot;△ &quot;0.0"/>
    <numFmt numFmtId="185" formatCode="0.00;&quot;△ &quot;0.00"/>
    <numFmt numFmtId="186" formatCode="#,##0_);[Red]\(#,##0\)"/>
    <numFmt numFmtId="187" formatCode="0.0_);[Red]\(0.0\)"/>
    <numFmt numFmtId="188" formatCode="0.00_);[Red]\(0.00\)"/>
    <numFmt numFmtId="189" formatCode="0.000000000000_);[Red]\(0.000000000000\)"/>
    <numFmt numFmtId="190" formatCode="#,##0_ "/>
    <numFmt numFmtId="191" formatCode="0.0_ "/>
    <numFmt numFmtId="192" formatCode="0_ "/>
    <numFmt numFmtId="193" formatCode="0_);[Red]\(0\)"/>
  </numFmts>
  <fonts count="57">
    <font>
      <sz val="11"/>
      <name val="ＭＳ Ｐゴシック"/>
      <family val="3"/>
    </font>
    <font>
      <sz val="6"/>
      <name val="ＭＳ Ｐゴシック"/>
      <family val="3"/>
    </font>
    <font>
      <sz val="6"/>
      <name val="ＭＳ Ｐ明朝"/>
      <family val="1"/>
    </font>
    <font>
      <sz val="12"/>
      <name val="ＭＳ 明朝"/>
      <family val="1"/>
    </font>
    <font>
      <b/>
      <sz val="12"/>
      <name val="ＭＳ ゴシック"/>
      <family val="3"/>
    </font>
    <font>
      <sz val="12"/>
      <color indexed="12"/>
      <name val="ＭＳ 明朝"/>
      <family val="1"/>
    </font>
    <font>
      <sz val="12"/>
      <name val="ＭＳ Ｐゴシック"/>
      <family val="3"/>
    </font>
    <font>
      <sz val="11"/>
      <name val="ＭＳ 明朝"/>
      <family val="1"/>
    </font>
    <font>
      <sz val="14"/>
      <name val="ＭＳ 明朝"/>
      <family val="1"/>
    </font>
    <font>
      <b/>
      <sz val="12"/>
      <name val="ＭＳ 明朝"/>
      <family val="1"/>
    </font>
    <font>
      <b/>
      <sz val="11"/>
      <name val="ＭＳ Ｐゴシック"/>
      <family val="3"/>
    </font>
    <font>
      <b/>
      <sz val="11"/>
      <name val="ＭＳ 明朝"/>
      <family val="1"/>
    </font>
    <font>
      <sz val="6"/>
      <name val="ＭＳ 明朝"/>
      <family val="1"/>
    </font>
    <font>
      <sz val="10"/>
      <name val="ＭＳ 明朝"/>
      <family val="1"/>
    </font>
    <font>
      <sz val="9"/>
      <name val="ＭＳ 明朝"/>
      <family val="1"/>
    </font>
    <font>
      <u val="single"/>
      <sz val="9.35"/>
      <color indexed="12"/>
      <name val="ＭＳ Ｐゴシック"/>
      <family val="3"/>
    </font>
    <font>
      <u val="single"/>
      <sz val="9.35"/>
      <color indexed="36"/>
      <name val="ＭＳ Ｐゴシック"/>
      <family val="3"/>
    </font>
    <font>
      <b/>
      <sz val="12"/>
      <color indexed="12"/>
      <name val="ＭＳ ゴシック"/>
      <family val="3"/>
    </font>
    <font>
      <b/>
      <sz val="11"/>
      <color indexed="12"/>
      <name val="ＭＳ ゴシック"/>
      <family val="3"/>
    </font>
    <font>
      <b/>
      <sz val="11"/>
      <name val="ＭＳ ゴシック"/>
      <family val="3"/>
    </font>
    <font>
      <b/>
      <sz val="16"/>
      <name val="ＭＳ ゴシック"/>
      <family val="3"/>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color indexed="63"/>
      </left>
      <right style="thin">
        <color indexed="8"/>
      </right>
      <top style="thin">
        <color indexed="8"/>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color indexed="8"/>
      </top>
      <bottom>
        <color indexed="63"/>
      </bottom>
    </border>
    <border>
      <left style="thin"/>
      <right>
        <color indexed="63"/>
      </right>
      <top style="thin"/>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right style="thin"/>
      <top>
        <color indexed="63"/>
      </top>
      <bottom style="thin"/>
    </border>
    <border>
      <left>
        <color indexed="63"/>
      </left>
      <right style="thin">
        <color indexed="8"/>
      </right>
      <top>
        <color indexed="63"/>
      </top>
      <bottom style="thin"/>
    </border>
    <border>
      <left style="thin">
        <color indexed="8"/>
      </left>
      <right>
        <color indexed="63"/>
      </right>
      <top>
        <color indexed="63"/>
      </top>
      <bottom style="thin"/>
    </border>
    <border>
      <left style="thin">
        <color indexed="8"/>
      </left>
      <right style="thin">
        <color indexed="8"/>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color indexed="63"/>
      </right>
      <top style="medium">
        <color indexed="8"/>
      </top>
      <bottom>
        <color indexed="63"/>
      </bottom>
    </border>
    <border>
      <left style="thin">
        <color indexed="8"/>
      </left>
      <right>
        <color indexed="63"/>
      </right>
      <top>
        <color indexed="63"/>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style="medium">
        <color indexed="8"/>
      </top>
      <bottom style="thin">
        <color indexed="8"/>
      </bottom>
    </border>
    <border>
      <left>
        <color indexed="63"/>
      </left>
      <right style="thin">
        <color indexed="8"/>
      </right>
      <top>
        <color indexed="63"/>
      </top>
      <bottom>
        <color indexed="63"/>
      </bottom>
    </border>
    <border>
      <left style="thin"/>
      <right style="thin"/>
      <top style="thin"/>
      <bottom>
        <color indexed="63"/>
      </bottom>
    </border>
    <border>
      <left style="thin"/>
      <right>
        <color indexed="63"/>
      </right>
      <top style="medium"/>
      <bottom>
        <color indexed="63"/>
      </bottom>
    </border>
    <border>
      <left style="thin"/>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16" fillId="0" borderId="0" applyNumberFormat="0" applyFill="0" applyBorder="0" applyAlignment="0" applyProtection="0"/>
    <xf numFmtId="0" fontId="56" fillId="32" borderId="0" applyNumberFormat="0" applyBorder="0" applyAlignment="0" applyProtection="0"/>
  </cellStyleXfs>
  <cellXfs count="536">
    <xf numFmtId="0" fontId="0" fillId="0" borderId="0" xfId="0" applyAlignment="1">
      <alignment/>
    </xf>
    <xf numFmtId="0" fontId="3" fillId="0" borderId="0" xfId="0" applyFont="1" applyFill="1" applyAlignment="1">
      <alignment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vertical="center"/>
    </xf>
    <xf numFmtId="0" fontId="6" fillId="0" borderId="0" xfId="0" applyFont="1" applyAlignment="1">
      <alignment/>
    </xf>
    <xf numFmtId="0" fontId="3" fillId="0" borderId="0" xfId="0" applyFont="1" applyFill="1" applyAlignment="1">
      <alignment horizontal="center" vertical="center"/>
    </xf>
    <xf numFmtId="0" fontId="3" fillId="0" borderId="0" xfId="0" applyFont="1" applyFill="1" applyBorder="1" applyAlignment="1">
      <alignment horizontal="distributed" vertical="center"/>
    </xf>
    <xf numFmtId="38" fontId="5" fillId="0" borderId="0" xfId="49" applyFont="1" applyFill="1" applyBorder="1" applyAlignment="1">
      <alignment vertical="center"/>
    </xf>
    <xf numFmtId="38" fontId="5" fillId="0" borderId="0" xfId="49" applyFont="1" applyFill="1" applyBorder="1" applyAlignment="1">
      <alignment horizontal="right" vertical="center"/>
    </xf>
    <xf numFmtId="0" fontId="3" fillId="0" borderId="11" xfId="0" applyFont="1" applyFill="1" applyBorder="1" applyAlignment="1">
      <alignment horizontal="distributed" vertical="center" shrinkToFit="1"/>
    </xf>
    <xf numFmtId="38" fontId="5" fillId="0" borderId="12" xfId="49" applyFont="1" applyFill="1" applyBorder="1" applyAlignment="1">
      <alignment horizontal="right" vertical="center"/>
    </xf>
    <xf numFmtId="0" fontId="7" fillId="0" borderId="0" xfId="0" applyFont="1" applyAlignment="1">
      <alignment/>
    </xf>
    <xf numFmtId="0" fontId="3" fillId="0" borderId="0" xfId="0" applyFont="1" applyAlignment="1">
      <alignment/>
    </xf>
    <xf numFmtId="0" fontId="3" fillId="0" borderId="12" xfId="0" applyFont="1" applyFill="1" applyBorder="1" applyAlignment="1">
      <alignment horizontal="center" vertical="center"/>
    </xf>
    <xf numFmtId="0" fontId="3" fillId="0" borderId="0" xfId="0" applyFont="1" applyBorder="1" applyAlignment="1">
      <alignment/>
    </xf>
    <xf numFmtId="0" fontId="3" fillId="0" borderId="0" xfId="0" applyFont="1" applyAlignment="1">
      <alignment/>
    </xf>
    <xf numFmtId="0" fontId="7" fillId="0" borderId="0" xfId="0" applyFont="1" applyFill="1" applyBorder="1" applyAlignment="1">
      <alignment vertical="center"/>
    </xf>
    <xf numFmtId="0" fontId="3" fillId="0" borderId="13" xfId="0" applyFont="1" applyFill="1" applyBorder="1" applyAlignment="1" applyProtection="1">
      <alignment vertical="center"/>
      <protection/>
    </xf>
    <xf numFmtId="0" fontId="3" fillId="0" borderId="0" xfId="0" applyFont="1" applyFill="1" applyAlignment="1">
      <alignment horizontal="right" vertical="top"/>
    </xf>
    <xf numFmtId="0" fontId="3" fillId="0" borderId="12" xfId="0" applyFont="1" applyFill="1" applyBorder="1" applyAlignment="1" applyProtection="1">
      <alignment vertical="center"/>
      <protection/>
    </xf>
    <xf numFmtId="0" fontId="3" fillId="0" borderId="12" xfId="0" applyFont="1" applyFill="1" applyBorder="1" applyAlignment="1">
      <alignment vertical="center"/>
    </xf>
    <xf numFmtId="0" fontId="0" fillId="0" borderId="0" xfId="0" applyBorder="1" applyAlignment="1">
      <alignment/>
    </xf>
    <xf numFmtId="38" fontId="3" fillId="0" borderId="0" xfId="49" applyFont="1" applyFill="1" applyAlignment="1">
      <alignment vertical="top"/>
    </xf>
    <xf numFmtId="38" fontId="7" fillId="0" borderId="0" xfId="49" applyFont="1" applyFill="1" applyAlignment="1">
      <alignment horizontal="right" vertical="top"/>
    </xf>
    <xf numFmtId="38" fontId="3" fillId="0" borderId="0" xfId="49" applyFont="1" applyFill="1" applyAlignment="1">
      <alignment vertical="center"/>
    </xf>
    <xf numFmtId="38" fontId="3" fillId="0" borderId="13" xfId="49" applyFont="1" applyFill="1" applyBorder="1" applyAlignment="1">
      <alignment vertical="center"/>
    </xf>
    <xf numFmtId="38" fontId="3" fillId="0" borderId="13" xfId="49" applyFont="1" applyFill="1" applyBorder="1" applyAlignment="1" applyProtection="1">
      <alignment vertical="center"/>
      <protection/>
    </xf>
    <xf numFmtId="38" fontId="3" fillId="0" borderId="12" xfId="49" applyFont="1" applyFill="1" applyBorder="1" applyAlignment="1">
      <alignment vertical="center"/>
    </xf>
    <xf numFmtId="38" fontId="3" fillId="0" borderId="0" xfId="49" applyFont="1" applyFill="1" applyAlignment="1">
      <alignment horizontal="left" vertical="center"/>
    </xf>
    <xf numFmtId="38" fontId="3" fillId="0" borderId="0" xfId="49" applyFont="1" applyFill="1" applyBorder="1" applyAlignment="1">
      <alignment vertical="center"/>
    </xf>
    <xf numFmtId="38" fontId="3" fillId="0" borderId="0" xfId="49" applyFont="1" applyFill="1" applyBorder="1" applyAlignment="1">
      <alignment horizontal="distributed" vertical="center"/>
    </xf>
    <xf numFmtId="38" fontId="3" fillId="0" borderId="0" xfId="49" applyFont="1" applyFill="1" applyAlignment="1">
      <alignment horizontal="distributed" vertical="center"/>
    </xf>
    <xf numFmtId="38" fontId="3" fillId="0" borderId="14" xfId="49" applyFont="1" applyFill="1" applyBorder="1" applyAlignment="1">
      <alignment horizontal="distributed" vertical="center"/>
    </xf>
    <xf numFmtId="38" fontId="3" fillId="0" borderId="11" xfId="49" applyFont="1" applyFill="1" applyBorder="1" applyAlignment="1">
      <alignment horizontal="distributed" vertical="center"/>
    </xf>
    <xf numFmtId="38" fontId="7" fillId="0" borderId="11" xfId="49" applyFont="1" applyFill="1" applyBorder="1" applyAlignment="1">
      <alignment horizontal="distributed" vertical="center"/>
    </xf>
    <xf numFmtId="38" fontId="3" fillId="0" borderId="15" xfId="49" applyFont="1" applyFill="1" applyBorder="1" applyAlignment="1">
      <alignment horizontal="distributed" vertical="center"/>
    </xf>
    <xf numFmtId="38" fontId="7" fillId="0" borderId="0" xfId="49" applyFont="1" applyFill="1" applyAlignment="1">
      <alignment vertical="top"/>
    </xf>
    <xf numFmtId="38" fontId="3" fillId="0" borderId="0" xfId="49" applyFont="1" applyFill="1" applyBorder="1" applyAlignment="1" quotePrefix="1">
      <alignment horizontal="center" vertical="top"/>
    </xf>
    <xf numFmtId="38" fontId="3" fillId="0" borderId="11" xfId="49" applyFont="1" applyFill="1" applyBorder="1" applyAlignment="1">
      <alignment horizontal="center" vertical="center"/>
    </xf>
    <xf numFmtId="0" fontId="3" fillId="0" borderId="11" xfId="0" applyFont="1" applyFill="1" applyBorder="1" applyAlignment="1">
      <alignment horizontal="distributed" vertical="center"/>
    </xf>
    <xf numFmtId="0" fontId="3" fillId="0" borderId="16" xfId="0" applyFont="1" applyFill="1" applyBorder="1" applyAlignment="1">
      <alignment horizontal="distributed" vertical="center"/>
    </xf>
    <xf numFmtId="38" fontId="7" fillId="0" borderId="0" xfId="49" applyFont="1" applyFill="1" applyAlignment="1">
      <alignment vertical="center"/>
    </xf>
    <xf numFmtId="38" fontId="7" fillId="0" borderId="0" xfId="49" applyFont="1" applyFill="1" applyAlignment="1">
      <alignment horizontal="right" vertical="center"/>
    </xf>
    <xf numFmtId="38" fontId="8" fillId="0" borderId="0" xfId="49" applyFont="1" applyFill="1" applyAlignment="1">
      <alignment horizontal="center" vertical="center"/>
    </xf>
    <xf numFmtId="38" fontId="13" fillId="0" borderId="0" xfId="49" applyFont="1" applyFill="1" applyAlignment="1">
      <alignment vertical="center"/>
    </xf>
    <xf numFmtId="38" fontId="7" fillId="0" borderId="12" xfId="49" applyFont="1" applyFill="1" applyBorder="1" applyAlignment="1">
      <alignment vertical="center"/>
    </xf>
    <xf numFmtId="38" fontId="7" fillId="0" borderId="12" xfId="49" applyFont="1" applyFill="1" applyBorder="1" applyAlignment="1">
      <alignment horizontal="right" vertical="center"/>
    </xf>
    <xf numFmtId="38" fontId="7" fillId="0" borderId="0" xfId="49" applyFont="1" applyFill="1" applyBorder="1" applyAlignment="1">
      <alignment vertical="center"/>
    </xf>
    <xf numFmtId="38" fontId="7" fillId="0" borderId="17" xfId="49" applyFont="1" applyFill="1" applyBorder="1" applyAlignment="1">
      <alignment vertical="center"/>
    </xf>
    <xf numFmtId="38" fontId="7" fillId="0" borderId="18" xfId="49" applyFont="1" applyFill="1" applyBorder="1" applyAlignment="1">
      <alignment vertical="center"/>
    </xf>
    <xf numFmtId="38" fontId="11" fillId="0" borderId="0" xfId="49" applyFont="1" applyFill="1" applyAlignment="1">
      <alignment vertical="center"/>
    </xf>
    <xf numFmtId="38" fontId="7" fillId="0" borderId="16" xfId="49" applyFont="1" applyFill="1" applyBorder="1" applyAlignment="1">
      <alignment horizontal="distributed" vertical="center"/>
    </xf>
    <xf numFmtId="38" fontId="7" fillId="0" borderId="19" xfId="49" applyFont="1" applyFill="1" applyBorder="1" applyAlignment="1">
      <alignment vertical="center"/>
    </xf>
    <xf numFmtId="38" fontId="7" fillId="0" borderId="20" xfId="49" applyFont="1" applyFill="1" applyBorder="1" applyAlignment="1">
      <alignment vertical="center"/>
    </xf>
    <xf numFmtId="38" fontId="11" fillId="0" borderId="0" xfId="49" applyFont="1" applyFill="1" applyBorder="1" applyAlignment="1">
      <alignment vertical="center"/>
    </xf>
    <xf numFmtId="177" fontId="14" fillId="0" borderId="0" xfId="49" applyNumberFormat="1" applyFont="1" applyFill="1" applyAlignment="1">
      <alignment horizontal="right" vertical="center"/>
    </xf>
    <xf numFmtId="38" fontId="7" fillId="0" borderId="0" xfId="49" applyFont="1" applyFill="1" applyBorder="1" applyAlignment="1">
      <alignment horizontal="right" vertical="center"/>
    </xf>
    <xf numFmtId="177" fontId="14" fillId="0" borderId="0" xfId="49" applyNumberFormat="1" applyFont="1" applyFill="1" applyBorder="1" applyAlignment="1">
      <alignment horizontal="right" vertical="center"/>
    </xf>
    <xf numFmtId="177" fontId="13" fillId="0" borderId="0" xfId="49" applyNumberFormat="1" applyFont="1" applyFill="1" applyBorder="1" applyAlignment="1">
      <alignment horizontal="right" vertical="center"/>
    </xf>
    <xf numFmtId="38" fontId="7" fillId="0" borderId="20" xfId="49" applyFont="1" applyFill="1" applyBorder="1" applyAlignment="1">
      <alignment horizontal="right" vertical="center"/>
    </xf>
    <xf numFmtId="177" fontId="13" fillId="0" borderId="20" xfId="49" applyNumberFormat="1" applyFont="1" applyFill="1" applyBorder="1" applyAlignment="1">
      <alignment horizontal="right" vertical="center"/>
    </xf>
    <xf numFmtId="38" fontId="3" fillId="0" borderId="0" xfId="49" applyFont="1" applyFill="1" applyAlignment="1">
      <alignment horizontal="center" vertical="center"/>
    </xf>
    <xf numFmtId="0" fontId="7" fillId="0" borderId="0" xfId="61" applyFont="1" applyFill="1" applyAlignment="1">
      <alignment vertical="center"/>
      <protection/>
    </xf>
    <xf numFmtId="0" fontId="7" fillId="0" borderId="0" xfId="61" applyFont="1" applyFill="1" applyBorder="1" applyAlignment="1">
      <alignment vertical="center"/>
      <protection/>
    </xf>
    <xf numFmtId="0" fontId="7" fillId="0" borderId="12" xfId="61" applyFont="1" applyFill="1" applyBorder="1" applyAlignment="1">
      <alignment vertical="center"/>
      <protection/>
    </xf>
    <xf numFmtId="0" fontId="7" fillId="0" borderId="12" xfId="61" applyFont="1" applyFill="1" applyBorder="1" applyAlignment="1">
      <alignment horizontal="right" vertical="center"/>
      <protection/>
    </xf>
    <xf numFmtId="0" fontId="7" fillId="0" borderId="0" xfId="61" applyFont="1" applyFill="1" applyBorder="1" applyAlignment="1">
      <alignment horizontal="center" vertical="center" wrapText="1"/>
      <protection/>
    </xf>
    <xf numFmtId="0" fontId="7" fillId="0" borderId="21" xfId="61" applyFont="1" applyFill="1" applyBorder="1" applyAlignment="1">
      <alignment horizontal="distributed" vertical="center"/>
      <protection/>
    </xf>
    <xf numFmtId="0" fontId="7" fillId="0" borderId="12" xfId="61" applyFont="1" applyFill="1" applyBorder="1" applyAlignment="1">
      <alignment horizontal="center" vertical="center" wrapText="1"/>
      <protection/>
    </xf>
    <xf numFmtId="0" fontId="7" fillId="0" borderId="11" xfId="61" applyFont="1" applyFill="1" applyBorder="1" applyAlignment="1">
      <alignment horizontal="distributed" vertical="center"/>
      <protection/>
    </xf>
    <xf numFmtId="38" fontId="7" fillId="0" borderId="21" xfId="49" applyFont="1" applyFill="1" applyBorder="1" applyAlignment="1">
      <alignment horizontal="distributed" vertical="center"/>
    </xf>
    <xf numFmtId="0" fontId="7" fillId="0" borderId="0" xfId="61" applyFont="1" applyFill="1" applyAlignment="1">
      <alignment horizontal="center" vertical="center"/>
      <protection/>
    </xf>
    <xf numFmtId="0" fontId="7" fillId="0" borderId="0" xfId="61" applyFont="1" applyFill="1" applyAlignment="1">
      <alignment horizontal="right" vertical="center"/>
      <protection/>
    </xf>
    <xf numFmtId="38" fontId="3" fillId="0" borderId="0" xfId="49" applyFont="1" applyFill="1" applyBorder="1" applyAlignment="1">
      <alignment horizontal="right" vertical="center"/>
    </xf>
    <xf numFmtId="38" fontId="3" fillId="0" borderId="20" xfId="49" applyFont="1" applyFill="1" applyBorder="1" applyAlignment="1">
      <alignment horizontal="right" vertical="center"/>
    </xf>
    <xf numFmtId="38" fontId="3" fillId="0" borderId="0" xfId="49" applyFont="1" applyBorder="1" applyAlignment="1">
      <alignment/>
    </xf>
    <xf numFmtId="38" fontId="3" fillId="0" borderId="0" xfId="49" applyFont="1" applyAlignment="1">
      <alignment/>
    </xf>
    <xf numFmtId="38" fontId="3" fillId="0" borderId="0" xfId="49" applyFont="1" applyFill="1" applyAlignment="1">
      <alignment horizontal="right" vertical="center"/>
    </xf>
    <xf numFmtId="38" fontId="3" fillId="0" borderId="19" xfId="49" applyFont="1" applyFill="1" applyBorder="1" applyAlignment="1">
      <alignment horizontal="right" vertical="center"/>
    </xf>
    <xf numFmtId="40" fontId="3" fillId="0" borderId="0" xfId="49" applyNumberFormat="1" applyFont="1" applyFill="1" applyAlignment="1">
      <alignment vertical="center"/>
    </xf>
    <xf numFmtId="38" fontId="7" fillId="0" borderId="0" xfId="49" applyFont="1" applyAlignment="1">
      <alignment/>
    </xf>
    <xf numFmtId="177" fontId="7" fillId="0" borderId="0" xfId="0" applyNumberFormat="1" applyFont="1" applyAlignment="1">
      <alignment/>
    </xf>
    <xf numFmtId="177" fontId="3" fillId="0" borderId="0" xfId="0" applyNumberFormat="1" applyFont="1" applyFill="1" applyAlignment="1">
      <alignment vertical="center"/>
    </xf>
    <xf numFmtId="177" fontId="3" fillId="0" borderId="0" xfId="0" applyNumberFormat="1" applyFont="1" applyFill="1" applyAlignment="1">
      <alignment horizontal="right" vertical="top"/>
    </xf>
    <xf numFmtId="177" fontId="3" fillId="0" borderId="12" xfId="0" applyNumberFormat="1" applyFont="1" applyFill="1" applyBorder="1" applyAlignment="1">
      <alignment vertical="center"/>
    </xf>
    <xf numFmtId="177" fontId="3" fillId="0" borderId="12" xfId="0" applyNumberFormat="1" applyFont="1" applyFill="1" applyBorder="1" applyAlignment="1" applyProtection="1">
      <alignment vertical="center"/>
      <protection/>
    </xf>
    <xf numFmtId="177" fontId="3" fillId="0" borderId="13" xfId="0" applyNumberFormat="1" applyFont="1" applyFill="1" applyBorder="1" applyAlignment="1" applyProtection="1">
      <alignment vertical="center"/>
      <protection/>
    </xf>
    <xf numFmtId="177" fontId="3" fillId="0" borderId="0" xfId="0" applyNumberFormat="1" applyFont="1" applyFill="1" applyBorder="1" applyAlignment="1">
      <alignment vertical="center"/>
    </xf>
    <xf numFmtId="0" fontId="3" fillId="0" borderId="22" xfId="0" applyFont="1" applyFill="1" applyBorder="1" applyAlignment="1" applyProtection="1">
      <alignment horizontal="distributed" vertical="center" wrapText="1"/>
      <protection/>
    </xf>
    <xf numFmtId="0" fontId="3" fillId="0" borderId="23" xfId="0" applyFont="1" applyFill="1" applyBorder="1" applyAlignment="1" applyProtection="1">
      <alignment horizontal="distributed" vertical="center" wrapText="1"/>
      <protection/>
    </xf>
    <xf numFmtId="0" fontId="3" fillId="0" borderId="24" xfId="0" applyFont="1" applyFill="1" applyBorder="1" applyAlignment="1">
      <alignment horizontal="distributed" vertical="center" wrapText="1"/>
    </xf>
    <xf numFmtId="0" fontId="3" fillId="0" borderId="25" xfId="0" applyFont="1" applyFill="1" applyBorder="1" applyAlignment="1">
      <alignment horizontal="distributed" vertical="center" wrapText="1"/>
    </xf>
    <xf numFmtId="177" fontId="3" fillId="0" borderId="0" xfId="0" applyNumberFormat="1" applyFont="1" applyBorder="1" applyAlignment="1">
      <alignment/>
    </xf>
    <xf numFmtId="177" fontId="3" fillId="0" borderId="0" xfId="0" applyNumberFormat="1" applyFont="1" applyAlignment="1">
      <alignment/>
    </xf>
    <xf numFmtId="177" fontId="9" fillId="0" borderId="0" xfId="0" applyNumberFormat="1" applyFont="1" applyAlignment="1">
      <alignment/>
    </xf>
    <xf numFmtId="38" fontId="3" fillId="0" borderId="0" xfId="49" applyFont="1" applyFill="1" applyAlignment="1">
      <alignment horizontal="right" vertical="top"/>
    </xf>
    <xf numFmtId="38" fontId="3" fillId="0" borderId="12" xfId="49" applyFont="1" applyFill="1" applyBorder="1" applyAlignment="1" applyProtection="1">
      <alignment vertical="center"/>
      <protection/>
    </xf>
    <xf numFmtId="38" fontId="3" fillId="0" borderId="22" xfId="49" applyFont="1" applyFill="1" applyBorder="1" applyAlignment="1" applyProtection="1">
      <alignment horizontal="distributed" vertical="center" wrapText="1"/>
      <protection/>
    </xf>
    <xf numFmtId="38" fontId="3" fillId="0" borderId="23" xfId="49" applyFont="1" applyFill="1" applyBorder="1" applyAlignment="1" applyProtection="1">
      <alignment horizontal="distributed" vertical="center" wrapText="1"/>
      <protection/>
    </xf>
    <xf numFmtId="38" fontId="3" fillId="0" borderId="24" xfId="49" applyFont="1" applyFill="1" applyBorder="1" applyAlignment="1">
      <alignment horizontal="distributed" vertical="center" wrapText="1"/>
    </xf>
    <xf numFmtId="38" fontId="3" fillId="0" borderId="25" xfId="49" applyFont="1" applyFill="1" applyBorder="1" applyAlignment="1">
      <alignment horizontal="distributed" vertical="center" wrapText="1"/>
    </xf>
    <xf numFmtId="38" fontId="0" fillId="0" borderId="0" xfId="49" applyFont="1" applyAlignment="1">
      <alignment/>
    </xf>
    <xf numFmtId="38" fontId="3" fillId="0" borderId="0" xfId="49" applyFont="1" applyFill="1" applyBorder="1" applyAlignment="1" applyProtection="1">
      <alignment horizontal="distributed" vertical="center"/>
      <protection/>
    </xf>
    <xf numFmtId="38" fontId="9" fillId="0" borderId="0" xfId="49" applyFont="1" applyFill="1" applyBorder="1" applyAlignment="1" applyProtection="1">
      <alignment horizontal="left" vertical="center"/>
      <protection/>
    </xf>
    <xf numFmtId="38" fontId="3" fillId="0" borderId="0" xfId="49" applyFont="1" applyFill="1" applyBorder="1" applyAlignment="1" applyProtection="1">
      <alignment vertical="center"/>
      <protection/>
    </xf>
    <xf numFmtId="38" fontId="10" fillId="0" borderId="0" xfId="49" applyFont="1" applyAlignment="1">
      <alignment/>
    </xf>
    <xf numFmtId="38" fontId="3" fillId="0" borderId="0" xfId="49" applyFont="1" applyFill="1" applyBorder="1" applyAlignment="1" applyProtection="1">
      <alignment horizontal="left" vertical="center"/>
      <protection/>
    </xf>
    <xf numFmtId="38" fontId="4" fillId="0" borderId="0" xfId="49" applyFont="1" applyFill="1" applyBorder="1" applyAlignment="1" applyProtection="1">
      <alignment horizontal="distributed" vertical="center"/>
      <protection/>
    </xf>
    <xf numFmtId="38" fontId="4" fillId="0" borderId="0" xfId="49" applyFont="1" applyFill="1" applyBorder="1" applyAlignment="1">
      <alignment horizontal="distributed" vertical="center"/>
    </xf>
    <xf numFmtId="38" fontId="3" fillId="0" borderId="0" xfId="49" applyFont="1" applyFill="1" applyBorder="1" applyAlignment="1" applyProtection="1">
      <alignment horizontal="right" vertical="center"/>
      <protection/>
    </xf>
    <xf numFmtId="38" fontId="3" fillId="0" borderId="0" xfId="49" applyFont="1" applyFill="1" applyAlignment="1" applyProtection="1">
      <alignment horizontal="right" vertical="center"/>
      <protection/>
    </xf>
    <xf numFmtId="177" fontId="7" fillId="0" borderId="0" xfId="49" applyNumberFormat="1" applyFont="1" applyFill="1" applyAlignment="1">
      <alignment vertical="center"/>
    </xf>
    <xf numFmtId="177" fontId="7" fillId="0" borderId="20" xfId="49" applyNumberFormat="1" applyFont="1" applyFill="1" applyBorder="1" applyAlignment="1">
      <alignment vertical="center"/>
    </xf>
    <xf numFmtId="0" fontId="11" fillId="0" borderId="0" xfId="61" applyFont="1" applyFill="1" applyAlignment="1">
      <alignment vertical="center"/>
      <protection/>
    </xf>
    <xf numFmtId="0" fontId="11" fillId="0" borderId="0" xfId="61" applyFont="1" applyFill="1" applyBorder="1" applyAlignment="1">
      <alignment vertical="center"/>
      <protection/>
    </xf>
    <xf numFmtId="38" fontId="3" fillId="0" borderId="0" xfId="49" applyFont="1" applyFill="1" applyBorder="1" applyAlignment="1">
      <alignment horizontal="right"/>
    </xf>
    <xf numFmtId="38" fontId="3" fillId="0" borderId="0" xfId="49" applyFont="1" applyFill="1" applyAlignment="1">
      <alignment horizontal="right"/>
    </xf>
    <xf numFmtId="38" fontId="7" fillId="0" borderId="11" xfId="49" applyFont="1" applyFill="1" applyBorder="1" applyAlignment="1">
      <alignment horizontal="distributed" vertical="center" wrapText="1"/>
    </xf>
    <xf numFmtId="0" fontId="3" fillId="0" borderId="0" xfId="0" applyFont="1" applyFill="1" applyBorder="1" applyAlignment="1">
      <alignment horizontal="distributed" vertical="center" shrinkToFit="1"/>
    </xf>
    <xf numFmtId="0" fontId="3" fillId="0" borderId="16" xfId="0" applyFont="1" applyFill="1" applyBorder="1" applyAlignment="1">
      <alignment horizontal="distributed" vertical="center" shrinkToFit="1"/>
    </xf>
    <xf numFmtId="0" fontId="3" fillId="0" borderId="11" xfId="0" applyFont="1" applyFill="1" applyBorder="1" applyAlignment="1">
      <alignment horizontal="left" vertical="center" shrinkToFit="1"/>
    </xf>
    <xf numFmtId="0" fontId="7" fillId="0" borderId="11" xfId="0" applyFont="1" applyFill="1" applyBorder="1" applyAlignment="1">
      <alignment vertical="center"/>
    </xf>
    <xf numFmtId="38" fontId="7" fillId="0" borderId="11" xfId="49" applyFont="1" applyFill="1" applyBorder="1" applyAlignment="1">
      <alignment horizontal="centerContinuous" vertical="center" shrinkToFit="1"/>
    </xf>
    <xf numFmtId="38" fontId="7" fillId="0" borderId="26" xfId="49" applyFont="1" applyFill="1" applyBorder="1" applyAlignment="1">
      <alignment horizontal="center" vertical="center"/>
    </xf>
    <xf numFmtId="0" fontId="3" fillId="0" borderId="0" xfId="0" applyFont="1" applyFill="1" applyAlignment="1">
      <alignment/>
    </xf>
    <xf numFmtId="38" fontId="3" fillId="0" borderId="20" xfId="49" applyFont="1" applyFill="1" applyBorder="1" applyAlignment="1">
      <alignment/>
    </xf>
    <xf numFmtId="38" fontId="3" fillId="0" borderId="19" xfId="49" applyFont="1" applyFill="1" applyBorder="1" applyAlignment="1">
      <alignment/>
    </xf>
    <xf numFmtId="0" fontId="3" fillId="0" borderId="20" xfId="0" applyFont="1" applyFill="1" applyBorder="1" applyAlignment="1">
      <alignment/>
    </xf>
    <xf numFmtId="38" fontId="3" fillId="0" borderId="20" xfId="49" applyFont="1" applyFill="1" applyBorder="1" applyAlignment="1">
      <alignment horizontal="right"/>
    </xf>
    <xf numFmtId="38" fontId="3" fillId="0" borderId="0" xfId="49" applyFont="1" applyFill="1" applyBorder="1" applyAlignment="1">
      <alignment/>
    </xf>
    <xf numFmtId="38" fontId="3" fillId="0" borderId="27" xfId="49" applyFont="1" applyFill="1" applyBorder="1" applyAlignment="1">
      <alignment/>
    </xf>
    <xf numFmtId="38" fontId="3" fillId="0" borderId="0" xfId="49" applyFont="1" applyFill="1" applyAlignment="1">
      <alignment/>
    </xf>
    <xf numFmtId="180" fontId="3" fillId="0" borderId="0" xfId="49" applyNumberFormat="1" applyFont="1" applyFill="1" applyBorder="1" applyAlignment="1">
      <alignment/>
    </xf>
    <xf numFmtId="177" fontId="3" fillId="0" borderId="0" xfId="49" applyNumberFormat="1" applyFont="1" applyFill="1" applyAlignment="1">
      <alignment/>
    </xf>
    <xf numFmtId="40" fontId="3" fillId="0" borderId="0" xfId="49" applyNumberFormat="1" applyFont="1" applyFill="1" applyBorder="1" applyAlignment="1">
      <alignment/>
    </xf>
    <xf numFmtId="40" fontId="3" fillId="0" borderId="0" xfId="49" applyNumberFormat="1" applyFont="1" applyFill="1" applyAlignment="1">
      <alignment/>
    </xf>
    <xf numFmtId="0" fontId="3" fillId="0" borderId="0" xfId="0" applyFont="1" applyFill="1" applyAlignment="1">
      <alignment horizontal="distributed"/>
    </xf>
    <xf numFmtId="178" fontId="17" fillId="0" borderId="0" xfId="49" applyNumberFormat="1" applyFont="1" applyFill="1" applyAlignment="1">
      <alignment/>
    </xf>
    <xf numFmtId="0" fontId="3" fillId="0" borderId="11" xfId="0" applyFont="1" applyFill="1" applyBorder="1" applyAlignment="1">
      <alignment horizontal="distributed" shrinkToFit="1"/>
    </xf>
    <xf numFmtId="0" fontId="3" fillId="0" borderId="0" xfId="0" applyFont="1" applyFill="1" applyAlignment="1">
      <alignment horizontal="right"/>
    </xf>
    <xf numFmtId="0" fontId="3" fillId="0" borderId="0" xfId="0" applyFont="1" applyFill="1" applyBorder="1" applyAlignment="1">
      <alignment horizontal="right"/>
    </xf>
    <xf numFmtId="0" fontId="3" fillId="0" borderId="0" xfId="0" applyFont="1" applyFill="1" applyBorder="1" applyAlignment="1">
      <alignment/>
    </xf>
    <xf numFmtId="0" fontId="3" fillId="0" borderId="11" xfId="0" applyFont="1" applyFill="1" applyBorder="1" applyAlignment="1">
      <alignment/>
    </xf>
    <xf numFmtId="0" fontId="3" fillId="0" borderId="0" xfId="0" applyFont="1" applyFill="1" applyBorder="1" applyAlignment="1">
      <alignment/>
    </xf>
    <xf numFmtId="0" fontId="3" fillId="0" borderId="28" xfId="0" applyFont="1" applyFill="1" applyBorder="1" applyAlignment="1">
      <alignment horizontal="center" vertical="center"/>
    </xf>
    <xf numFmtId="0" fontId="3" fillId="0" borderId="29" xfId="0" applyFont="1" applyFill="1" applyBorder="1" applyAlignment="1">
      <alignment vertical="center"/>
    </xf>
    <xf numFmtId="0" fontId="3" fillId="0" borderId="12" xfId="0" applyFont="1" applyFill="1" applyBorder="1" applyAlignment="1">
      <alignment/>
    </xf>
    <xf numFmtId="38" fontId="17" fillId="0" borderId="0" xfId="49" applyFont="1" applyFill="1" applyAlignment="1">
      <alignment vertical="center"/>
    </xf>
    <xf numFmtId="0" fontId="7" fillId="0" borderId="0" xfId="0" applyFont="1" applyFill="1" applyAlignment="1">
      <alignment horizontal="right" vertical="top"/>
    </xf>
    <xf numFmtId="0" fontId="7" fillId="0" borderId="0" xfId="0" applyFont="1" applyFill="1" applyAlignment="1">
      <alignment/>
    </xf>
    <xf numFmtId="0" fontId="7" fillId="0" borderId="0" xfId="0" applyFont="1" applyFill="1" applyAlignment="1">
      <alignment horizontal="left" vertical="top"/>
    </xf>
    <xf numFmtId="0" fontId="3" fillId="0" borderId="0" xfId="0" applyFont="1" applyFill="1" applyAlignment="1">
      <alignment/>
    </xf>
    <xf numFmtId="2" fontId="3" fillId="0" borderId="20" xfId="0" applyNumberFormat="1" applyFont="1" applyFill="1" applyBorder="1" applyAlignment="1">
      <alignment/>
    </xf>
    <xf numFmtId="38" fontId="3" fillId="0" borderId="20" xfId="49" applyFont="1" applyFill="1" applyBorder="1" applyAlignment="1">
      <alignment/>
    </xf>
    <xf numFmtId="38" fontId="3" fillId="0" borderId="19" xfId="49" applyFont="1" applyFill="1" applyBorder="1" applyAlignment="1">
      <alignment/>
    </xf>
    <xf numFmtId="0" fontId="3" fillId="0" borderId="20" xfId="0" applyFont="1" applyFill="1" applyBorder="1" applyAlignment="1">
      <alignment horizontal="distributed" vertical="center"/>
    </xf>
    <xf numFmtId="38" fontId="3" fillId="0" borderId="0" xfId="49" applyFont="1" applyFill="1" applyAlignment="1">
      <alignment/>
    </xf>
    <xf numFmtId="180" fontId="3" fillId="0" borderId="0" xfId="0" applyNumberFormat="1" applyFont="1" applyFill="1" applyAlignment="1">
      <alignment/>
    </xf>
    <xf numFmtId="177" fontId="3" fillId="0" borderId="0" xfId="49" applyNumberFormat="1" applyFont="1" applyFill="1" applyAlignment="1">
      <alignment/>
    </xf>
    <xf numFmtId="0" fontId="6" fillId="0" borderId="12" xfId="0" applyFont="1" applyFill="1" applyBorder="1" applyAlignment="1">
      <alignment/>
    </xf>
    <xf numFmtId="0" fontId="6" fillId="0" borderId="0" xfId="0" applyFont="1" applyFill="1" applyAlignment="1">
      <alignment/>
    </xf>
    <xf numFmtId="0" fontId="4" fillId="0" borderId="11" xfId="0" applyFont="1" applyFill="1" applyBorder="1" applyAlignment="1">
      <alignment horizontal="distributed" vertical="center"/>
    </xf>
    <xf numFmtId="0" fontId="6" fillId="0" borderId="0" xfId="0" applyFont="1" applyFill="1" applyBorder="1" applyAlignment="1">
      <alignment/>
    </xf>
    <xf numFmtId="0" fontId="6"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Border="1" applyAlignment="1">
      <alignment horizontal="right"/>
    </xf>
    <xf numFmtId="0" fontId="3" fillId="0" borderId="20" xfId="0" applyFont="1" applyFill="1" applyBorder="1" applyAlignment="1">
      <alignment horizontal="right"/>
    </xf>
    <xf numFmtId="0" fontId="3" fillId="0" borderId="12" xfId="0" applyFont="1" applyFill="1" applyBorder="1" applyAlignment="1">
      <alignment/>
    </xf>
    <xf numFmtId="2" fontId="3" fillId="0" borderId="0" xfId="0" applyNumberFormat="1" applyFont="1" applyFill="1" applyAlignment="1">
      <alignment/>
    </xf>
    <xf numFmtId="0" fontId="3" fillId="0" borderId="30" xfId="0" applyFont="1" applyFill="1" applyBorder="1" applyAlignment="1">
      <alignment horizontal="center" vertical="center" shrinkToFit="1"/>
    </xf>
    <xf numFmtId="0" fontId="7" fillId="0" borderId="20" xfId="0" applyFont="1" applyFill="1" applyBorder="1" applyAlignment="1">
      <alignment/>
    </xf>
    <xf numFmtId="0" fontId="7" fillId="0" borderId="20" xfId="0" applyFont="1" applyFill="1" applyBorder="1" applyAlignment="1">
      <alignment horizontal="right"/>
    </xf>
    <xf numFmtId="0" fontId="3" fillId="0" borderId="30" xfId="0" applyFont="1" applyFill="1" applyBorder="1" applyAlignment="1">
      <alignment horizontal="center" vertical="center"/>
    </xf>
    <xf numFmtId="0" fontId="7" fillId="0" borderId="12" xfId="0" applyFont="1" applyFill="1" applyBorder="1" applyAlignment="1">
      <alignment horizontal="right"/>
    </xf>
    <xf numFmtId="177" fontId="7" fillId="0" borderId="0" xfId="0" applyNumberFormat="1" applyFont="1" applyFill="1" applyAlignment="1">
      <alignment horizontal="left" vertical="top"/>
    </xf>
    <xf numFmtId="177" fontId="3" fillId="0" borderId="0" xfId="0" applyNumberFormat="1" applyFont="1" applyFill="1" applyAlignment="1">
      <alignment/>
    </xf>
    <xf numFmtId="177" fontId="3" fillId="0" borderId="0" xfId="0" applyNumberFormat="1" applyFont="1" applyFill="1" applyBorder="1" applyAlignment="1">
      <alignment/>
    </xf>
    <xf numFmtId="177" fontId="3" fillId="0" borderId="20" xfId="0" applyNumberFormat="1" applyFont="1" applyFill="1" applyBorder="1" applyAlignment="1">
      <alignment horizontal="right"/>
    </xf>
    <xf numFmtId="177" fontId="3" fillId="0" borderId="16" xfId="0" applyNumberFormat="1" applyFont="1" applyFill="1" applyBorder="1" applyAlignment="1">
      <alignment shrinkToFit="1"/>
    </xf>
    <xf numFmtId="177" fontId="3" fillId="0" borderId="20" xfId="0" applyNumberFormat="1" applyFont="1" applyFill="1" applyBorder="1" applyAlignment="1">
      <alignment/>
    </xf>
    <xf numFmtId="177" fontId="3" fillId="0" borderId="0" xfId="0" applyNumberFormat="1" applyFont="1" applyFill="1" applyBorder="1" applyAlignment="1">
      <alignment horizontal="right"/>
    </xf>
    <xf numFmtId="177" fontId="3" fillId="0" borderId="11" xfId="0" applyNumberFormat="1" applyFont="1" applyFill="1" applyBorder="1" applyAlignment="1">
      <alignment horizontal="distributed"/>
    </xf>
    <xf numFmtId="177" fontId="3" fillId="0" borderId="11" xfId="0" applyNumberFormat="1" applyFont="1" applyFill="1" applyBorder="1" applyAlignment="1">
      <alignment/>
    </xf>
    <xf numFmtId="177" fontId="3" fillId="0" borderId="11" xfId="0" applyNumberFormat="1" applyFont="1" applyFill="1" applyBorder="1" applyAlignment="1">
      <alignment shrinkToFit="1"/>
    </xf>
    <xf numFmtId="177" fontId="3" fillId="0" borderId="0" xfId="0" applyNumberFormat="1" applyFont="1" applyFill="1" applyAlignment="1">
      <alignment horizontal="right"/>
    </xf>
    <xf numFmtId="177" fontId="3" fillId="0" borderId="21" xfId="0" applyNumberFormat="1" applyFont="1" applyFill="1" applyBorder="1" applyAlignment="1">
      <alignment/>
    </xf>
    <xf numFmtId="177" fontId="3" fillId="0" borderId="31" xfId="0" applyNumberFormat="1" applyFont="1" applyFill="1" applyBorder="1" applyAlignment="1">
      <alignment/>
    </xf>
    <xf numFmtId="177" fontId="7" fillId="0" borderId="0" xfId="0" applyNumberFormat="1" applyFont="1" applyFill="1" applyAlignment="1">
      <alignment horizontal="right" vertical="top"/>
    </xf>
    <xf numFmtId="177" fontId="7" fillId="0" borderId="0" xfId="0" applyNumberFormat="1" applyFont="1" applyFill="1" applyAlignment="1">
      <alignment/>
    </xf>
    <xf numFmtId="38" fontId="7" fillId="0" borderId="0" xfId="49" applyFont="1" applyFill="1" applyAlignment="1">
      <alignment horizontal="left" vertical="top"/>
    </xf>
    <xf numFmtId="38" fontId="3" fillId="0" borderId="16" xfId="49" applyFont="1" applyFill="1" applyBorder="1" applyAlignment="1">
      <alignment shrinkToFit="1"/>
    </xf>
    <xf numFmtId="38" fontId="0" fillId="0" borderId="20" xfId="49" applyFont="1" applyFill="1" applyBorder="1" applyAlignment="1">
      <alignment/>
    </xf>
    <xf numFmtId="38" fontId="3" fillId="0" borderId="11" xfId="49" applyFont="1" applyFill="1" applyBorder="1" applyAlignment="1">
      <alignment horizontal="distributed"/>
    </xf>
    <xf numFmtId="38" fontId="0" fillId="0" borderId="0" xfId="49" applyFont="1" applyFill="1" applyBorder="1" applyAlignment="1">
      <alignment/>
    </xf>
    <xf numFmtId="38" fontId="0" fillId="0" borderId="0" xfId="49" applyFont="1" applyFill="1" applyAlignment="1">
      <alignment/>
    </xf>
    <xf numFmtId="38" fontId="7" fillId="0" borderId="11" xfId="49" applyFont="1" applyFill="1" applyBorder="1" applyAlignment="1">
      <alignment horizontal="distributed"/>
    </xf>
    <xf numFmtId="38" fontId="7" fillId="0" borderId="0" xfId="49" applyFont="1" applyFill="1" applyBorder="1" applyAlignment="1">
      <alignment horizontal="distributed"/>
    </xf>
    <xf numFmtId="38" fontId="3" fillId="0" borderId="11" xfId="49" applyFont="1" applyFill="1" applyBorder="1" applyAlignment="1">
      <alignment shrinkToFit="1"/>
    </xf>
    <xf numFmtId="38" fontId="0" fillId="0" borderId="21" xfId="49" applyFont="1" applyFill="1" applyBorder="1" applyAlignment="1">
      <alignment/>
    </xf>
    <xf numFmtId="38" fontId="0" fillId="0" borderId="31" xfId="49" applyFont="1" applyFill="1" applyBorder="1" applyAlignment="1">
      <alignment/>
    </xf>
    <xf numFmtId="38" fontId="7" fillId="0" borderId="0" xfId="49" applyFont="1" applyFill="1" applyAlignment="1">
      <alignment/>
    </xf>
    <xf numFmtId="0" fontId="3" fillId="0" borderId="16" xfId="0" applyFont="1" applyFill="1" applyBorder="1" applyAlignment="1">
      <alignment shrinkToFit="1"/>
    </xf>
    <xf numFmtId="0" fontId="0" fillId="0" borderId="20" xfId="0" applyFill="1" applyBorder="1" applyAlignment="1">
      <alignment/>
    </xf>
    <xf numFmtId="0" fontId="3" fillId="0" borderId="11" xfId="0" applyFont="1" applyFill="1" applyBorder="1" applyAlignment="1">
      <alignment horizontal="distributed"/>
    </xf>
    <xf numFmtId="0" fontId="0" fillId="0" borderId="0" xfId="0" applyFill="1" applyBorder="1" applyAlignment="1">
      <alignment/>
    </xf>
    <xf numFmtId="0" fontId="3" fillId="0" borderId="11" xfId="0" applyFont="1" applyFill="1" applyBorder="1" applyAlignment="1">
      <alignment shrinkToFit="1"/>
    </xf>
    <xf numFmtId="38" fontId="4" fillId="0" borderId="0" xfId="49" applyFont="1" applyFill="1" applyBorder="1" applyAlignment="1">
      <alignment horizontal="right" vertical="center"/>
    </xf>
    <xf numFmtId="0" fontId="0" fillId="0" borderId="21" xfId="0" applyFill="1" applyBorder="1" applyAlignment="1">
      <alignment/>
    </xf>
    <xf numFmtId="0" fontId="0" fillId="0" borderId="31" xfId="0" applyFill="1" applyBorder="1" applyAlignment="1">
      <alignment/>
    </xf>
    <xf numFmtId="0" fontId="3" fillId="0" borderId="0" xfId="0" applyFont="1" applyFill="1" applyBorder="1" applyAlignment="1">
      <alignment horizontal="distributed"/>
    </xf>
    <xf numFmtId="0" fontId="3" fillId="0" borderId="21" xfId="0" applyFont="1" applyFill="1" applyBorder="1" applyAlignment="1">
      <alignment/>
    </xf>
    <xf numFmtId="0" fontId="3" fillId="0" borderId="31" xfId="0" applyFont="1" applyFill="1" applyBorder="1" applyAlignment="1">
      <alignment/>
    </xf>
    <xf numFmtId="0" fontId="0" fillId="0" borderId="0" xfId="0" applyFill="1" applyAlignment="1">
      <alignment/>
    </xf>
    <xf numFmtId="38" fontId="4" fillId="0" borderId="11" xfId="49" applyFont="1" applyFill="1" applyBorder="1" applyAlignment="1">
      <alignment horizontal="distributed" vertical="center"/>
    </xf>
    <xf numFmtId="38" fontId="4" fillId="0" borderId="0" xfId="49" applyFont="1" applyFill="1" applyAlignment="1">
      <alignment horizontal="distributed" vertical="center"/>
    </xf>
    <xf numFmtId="38" fontId="4" fillId="0" borderId="0" xfId="49" applyFont="1" applyFill="1" applyAlignment="1">
      <alignment horizontal="right"/>
    </xf>
    <xf numFmtId="38" fontId="3" fillId="0" borderId="27" xfId="49" applyFont="1" applyFill="1" applyBorder="1" applyAlignment="1">
      <alignment horizontal="right"/>
    </xf>
    <xf numFmtId="0" fontId="0" fillId="0" borderId="0" xfId="0" applyFill="1" applyAlignment="1">
      <alignment horizontal="right"/>
    </xf>
    <xf numFmtId="0" fontId="0" fillId="0" borderId="32" xfId="0" applyFill="1" applyBorder="1" applyAlignment="1">
      <alignment/>
    </xf>
    <xf numFmtId="38" fontId="18" fillId="0" borderId="27" xfId="49" applyFont="1" applyFill="1" applyBorder="1" applyAlignment="1">
      <alignment horizontal="right" vertical="center"/>
    </xf>
    <xf numFmtId="38" fontId="18" fillId="0" borderId="0" xfId="49" applyFont="1" applyFill="1" applyBorder="1" applyAlignment="1">
      <alignment horizontal="right" vertical="center"/>
    </xf>
    <xf numFmtId="38" fontId="19" fillId="0" borderId="21" xfId="49" applyFont="1" applyFill="1" applyBorder="1" applyAlignment="1">
      <alignment horizontal="distributed" vertical="center"/>
    </xf>
    <xf numFmtId="38" fontId="18" fillId="0" borderId="0" xfId="61" applyNumberFormat="1" applyFont="1" applyFill="1" applyAlignment="1">
      <alignment vertical="center"/>
      <protection/>
    </xf>
    <xf numFmtId="0" fontId="19" fillId="0" borderId="11" xfId="61" applyFont="1" applyFill="1" applyBorder="1" applyAlignment="1">
      <alignment horizontal="distributed" vertical="center"/>
      <protection/>
    </xf>
    <xf numFmtId="38" fontId="18" fillId="0" borderId="0" xfId="49" applyFont="1" applyFill="1" applyAlignment="1">
      <alignment vertical="center"/>
    </xf>
    <xf numFmtId="38" fontId="18" fillId="0" borderId="0" xfId="49" applyFont="1" applyFill="1" applyBorder="1" applyAlignment="1">
      <alignment horizontal="center" vertical="center"/>
    </xf>
    <xf numFmtId="0" fontId="19" fillId="0" borderId="0" xfId="61" applyFont="1" applyFill="1" applyAlignment="1">
      <alignment vertical="center"/>
      <protection/>
    </xf>
    <xf numFmtId="38" fontId="19" fillId="0" borderId="11" xfId="49" applyFont="1" applyFill="1" applyBorder="1" applyAlignment="1">
      <alignment horizontal="distributed" vertical="center"/>
    </xf>
    <xf numFmtId="38" fontId="3" fillId="0" borderId="27" xfId="49" applyFont="1" applyFill="1" applyBorder="1" applyAlignment="1">
      <alignment horizontal="right" vertical="center"/>
    </xf>
    <xf numFmtId="38" fontId="4" fillId="0" borderId="0" xfId="49" applyFont="1" applyFill="1" applyAlignment="1">
      <alignment/>
    </xf>
    <xf numFmtId="178" fontId="4" fillId="0" borderId="0" xfId="49" applyNumberFormat="1" applyFont="1" applyFill="1" applyAlignment="1">
      <alignment/>
    </xf>
    <xf numFmtId="40" fontId="3" fillId="0" borderId="20" xfId="49" applyNumberFormat="1" applyFont="1" applyFill="1" applyBorder="1" applyAlignment="1">
      <alignment vertical="center"/>
    </xf>
    <xf numFmtId="177" fontId="3" fillId="0" borderId="20" xfId="49" applyNumberFormat="1" applyFont="1" applyFill="1" applyBorder="1" applyAlignment="1">
      <alignment/>
    </xf>
    <xf numFmtId="180" fontId="3" fillId="0" borderId="20" xfId="49" applyNumberFormat="1" applyFont="1" applyFill="1" applyBorder="1" applyAlignment="1">
      <alignment/>
    </xf>
    <xf numFmtId="40" fontId="3" fillId="0" borderId="20" xfId="49" applyNumberFormat="1" applyFont="1" applyFill="1" applyBorder="1" applyAlignment="1">
      <alignment/>
    </xf>
    <xf numFmtId="2" fontId="3" fillId="0" borderId="0" xfId="0" applyNumberFormat="1" applyFont="1" applyFill="1" applyAlignment="1">
      <alignment/>
    </xf>
    <xf numFmtId="177" fontId="3" fillId="0" borderId="20" xfId="49" applyNumberFormat="1" applyFont="1" applyFill="1" applyBorder="1" applyAlignment="1">
      <alignment/>
    </xf>
    <xf numFmtId="180" fontId="3" fillId="0" borderId="20" xfId="0" applyNumberFormat="1" applyFont="1" applyFill="1" applyBorder="1" applyAlignment="1">
      <alignment/>
    </xf>
    <xf numFmtId="38" fontId="4" fillId="0" borderId="0" xfId="49" applyFont="1" applyFill="1" applyAlignment="1">
      <alignment/>
    </xf>
    <xf numFmtId="2" fontId="4" fillId="0" borderId="0" xfId="0" applyNumberFormat="1" applyFont="1" applyFill="1" applyAlignment="1">
      <alignment/>
    </xf>
    <xf numFmtId="180" fontId="4" fillId="0" borderId="0" xfId="0" applyNumberFormat="1" applyFont="1" applyFill="1" applyAlignment="1">
      <alignment/>
    </xf>
    <xf numFmtId="2" fontId="3" fillId="0" borderId="0" xfId="0" applyNumberFormat="1" applyFont="1" applyFill="1" applyBorder="1" applyAlignment="1">
      <alignment/>
    </xf>
    <xf numFmtId="177" fontId="4" fillId="0" borderId="0" xfId="49" applyNumberFormat="1" applyFont="1" applyFill="1" applyAlignment="1">
      <alignment/>
    </xf>
    <xf numFmtId="176" fontId="3" fillId="0" borderId="0" xfId="0" applyNumberFormat="1" applyFont="1" applyFill="1" applyAlignment="1">
      <alignment/>
    </xf>
    <xf numFmtId="184" fontId="3" fillId="0" borderId="0" xfId="0" applyNumberFormat="1" applyFont="1" applyFill="1" applyAlignment="1">
      <alignment/>
    </xf>
    <xf numFmtId="2" fontId="3" fillId="0" borderId="20" xfId="0" applyNumberFormat="1" applyFont="1" applyFill="1" applyBorder="1" applyAlignment="1">
      <alignment/>
    </xf>
    <xf numFmtId="176" fontId="3" fillId="0" borderId="20" xfId="0" applyNumberFormat="1" applyFont="1" applyFill="1" applyBorder="1" applyAlignment="1">
      <alignment/>
    </xf>
    <xf numFmtId="2" fontId="4" fillId="0" borderId="0" xfId="0" applyNumberFormat="1" applyFont="1" applyFill="1" applyAlignment="1">
      <alignment/>
    </xf>
    <xf numFmtId="176" fontId="4" fillId="0" borderId="0" xfId="0" applyNumberFormat="1" applyFont="1" applyFill="1" applyAlignment="1">
      <alignment/>
    </xf>
    <xf numFmtId="179" fontId="3" fillId="0" borderId="0" xfId="49" applyNumberFormat="1" applyFont="1" applyFill="1" applyAlignment="1">
      <alignment/>
    </xf>
    <xf numFmtId="38" fontId="3" fillId="0" borderId="19" xfId="49" applyFont="1" applyFill="1" applyBorder="1" applyAlignment="1">
      <alignment horizontal="right"/>
    </xf>
    <xf numFmtId="177" fontId="3" fillId="0" borderId="0" xfId="0" applyNumberFormat="1" applyFont="1" applyFill="1" applyBorder="1" applyAlignment="1">
      <alignment horizontal="right" vertical="center"/>
    </xf>
    <xf numFmtId="177" fontId="3" fillId="0" borderId="0" xfId="0" applyNumberFormat="1" applyFont="1" applyFill="1" applyBorder="1" applyAlignment="1" applyProtection="1">
      <alignment horizontal="right" vertical="center"/>
      <protection/>
    </xf>
    <xf numFmtId="177" fontId="3" fillId="0" borderId="19" xfId="0" applyNumberFormat="1" applyFont="1" applyFill="1" applyBorder="1" applyAlignment="1">
      <alignment horizontal="right"/>
    </xf>
    <xf numFmtId="177" fontId="4" fillId="0" borderId="0" xfId="0" applyNumberFormat="1" applyFont="1" applyFill="1" applyAlignment="1">
      <alignment horizontal="right"/>
    </xf>
    <xf numFmtId="177" fontId="4" fillId="0" borderId="0" xfId="0" applyNumberFormat="1" applyFont="1" applyFill="1" applyBorder="1" applyAlignment="1">
      <alignment horizontal="right"/>
    </xf>
    <xf numFmtId="177" fontId="4" fillId="0" borderId="0" xfId="0" applyNumberFormat="1" applyFont="1" applyFill="1" applyBorder="1" applyAlignment="1">
      <alignment/>
    </xf>
    <xf numFmtId="38" fontId="4" fillId="0" borderId="0" xfId="49" applyFont="1" applyFill="1" applyBorder="1" applyAlignment="1">
      <alignment horizontal="right"/>
    </xf>
    <xf numFmtId="38" fontId="4" fillId="0" borderId="27" xfId="49" applyFont="1" applyFill="1" applyBorder="1" applyAlignment="1">
      <alignment horizontal="right"/>
    </xf>
    <xf numFmtId="0" fontId="4" fillId="0" borderId="0" xfId="0" applyFont="1" applyFill="1" applyAlignment="1">
      <alignment horizontal="right"/>
    </xf>
    <xf numFmtId="38" fontId="4" fillId="0" borderId="0" xfId="49" applyFont="1" applyFill="1" applyAlignment="1">
      <alignment horizontal="right" vertical="center"/>
    </xf>
    <xf numFmtId="38" fontId="4" fillId="0" borderId="33" xfId="49" applyFont="1" applyFill="1" applyBorder="1" applyAlignment="1">
      <alignment horizontal="right" vertical="center"/>
    </xf>
    <xf numFmtId="177" fontId="4" fillId="0" borderId="31" xfId="49" applyNumberFormat="1" applyFont="1" applyFill="1" applyBorder="1" applyAlignment="1">
      <alignment horizontal="right" vertical="center"/>
    </xf>
    <xf numFmtId="177" fontId="4" fillId="0" borderId="0" xfId="49" applyNumberFormat="1" applyFont="1" applyFill="1" applyBorder="1" applyAlignment="1">
      <alignment horizontal="right" vertical="center"/>
    </xf>
    <xf numFmtId="38" fontId="4" fillId="0" borderId="0" xfId="49" applyFont="1" applyFill="1" applyAlignment="1">
      <alignment vertical="center"/>
    </xf>
    <xf numFmtId="38" fontId="4" fillId="0" borderId="0" xfId="61" applyNumberFormat="1" applyFont="1" applyFill="1" applyAlignment="1">
      <alignment vertical="center"/>
      <protection/>
    </xf>
    <xf numFmtId="38" fontId="3" fillId="0" borderId="0" xfId="61" applyNumberFormat="1" applyFont="1" applyFill="1" applyAlignment="1">
      <alignment vertical="center"/>
      <protection/>
    </xf>
    <xf numFmtId="38" fontId="3" fillId="0" borderId="20" xfId="49" applyFont="1" applyFill="1" applyBorder="1" applyAlignment="1">
      <alignment vertical="center"/>
    </xf>
    <xf numFmtId="38" fontId="3" fillId="0" borderId="33" xfId="61" applyNumberFormat="1" applyFont="1" applyFill="1" applyBorder="1" applyAlignment="1">
      <alignment vertical="center"/>
      <protection/>
    </xf>
    <xf numFmtId="38" fontId="3" fillId="0" borderId="31" xfId="61" applyNumberFormat="1" applyFont="1" applyFill="1" applyBorder="1" applyAlignment="1">
      <alignment vertical="center"/>
      <protection/>
    </xf>
    <xf numFmtId="38" fontId="3" fillId="0" borderId="33" xfId="49" applyFont="1" applyFill="1" applyBorder="1" applyAlignment="1">
      <alignment horizontal="right" vertical="center"/>
    </xf>
    <xf numFmtId="38" fontId="3" fillId="0" borderId="19" xfId="61" applyNumberFormat="1" applyFont="1" applyFill="1" applyBorder="1" applyAlignment="1">
      <alignment vertical="center"/>
      <protection/>
    </xf>
    <xf numFmtId="38" fontId="4" fillId="0" borderId="11" xfId="49" applyFont="1" applyFill="1" applyBorder="1" applyAlignment="1" applyProtection="1">
      <alignment horizontal="distributed" vertical="center"/>
      <protection/>
    </xf>
    <xf numFmtId="38" fontId="3" fillId="0" borderId="34" xfId="49" applyFont="1" applyFill="1" applyBorder="1" applyAlignment="1">
      <alignment horizontal="distributed" vertical="center" wrapText="1"/>
    </xf>
    <xf numFmtId="0" fontId="3" fillId="0" borderId="35" xfId="0" applyFont="1" applyFill="1" applyBorder="1" applyAlignment="1" applyProtection="1">
      <alignment horizontal="distributed" vertical="center" wrapText="1"/>
      <protection/>
    </xf>
    <xf numFmtId="0" fontId="3" fillId="0" borderId="34" xfId="0" applyFont="1" applyFill="1" applyBorder="1" applyAlignment="1">
      <alignment horizontal="distributed" vertical="center" wrapText="1"/>
    </xf>
    <xf numFmtId="38" fontId="3" fillId="0" borderId="35" xfId="49" applyFont="1" applyFill="1" applyBorder="1" applyAlignment="1" applyProtection="1">
      <alignment horizontal="distributed" vertical="center" wrapText="1"/>
      <protection/>
    </xf>
    <xf numFmtId="38" fontId="3" fillId="0" borderId="0" xfId="49" applyFont="1" applyFill="1" applyBorder="1" applyAlignment="1">
      <alignment shrinkToFit="1"/>
    </xf>
    <xf numFmtId="38" fontId="0" fillId="0" borderId="0" xfId="0" applyNumberFormat="1" applyAlignment="1">
      <alignment/>
    </xf>
    <xf numFmtId="38" fontId="7" fillId="0" borderId="26" xfId="49" applyFont="1" applyFill="1" applyBorder="1" applyAlignment="1">
      <alignment vertical="center" wrapText="1"/>
    </xf>
    <xf numFmtId="38" fontId="7" fillId="0" borderId="26" xfId="49" applyFont="1" applyFill="1" applyBorder="1" applyAlignment="1">
      <alignment wrapText="1"/>
    </xf>
    <xf numFmtId="0" fontId="3" fillId="0" borderId="0" xfId="0" applyFont="1" applyFill="1" applyBorder="1" applyAlignment="1">
      <alignment horizontal="distributed" vertical="center" shrinkToFit="1"/>
    </xf>
    <xf numFmtId="0" fontId="3" fillId="0" borderId="11" xfId="0" applyFont="1" applyFill="1" applyBorder="1" applyAlignment="1">
      <alignment horizontal="distributed" vertical="center" shrinkToFit="1"/>
    </xf>
    <xf numFmtId="0" fontId="3" fillId="0" borderId="28" xfId="0" applyFont="1" applyFill="1" applyBorder="1" applyAlignment="1">
      <alignment horizontal="center" vertical="center"/>
    </xf>
    <xf numFmtId="0" fontId="3" fillId="0" borderId="33"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36"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23" xfId="0" applyFont="1" applyFill="1" applyBorder="1" applyAlignment="1">
      <alignment horizontal="distributed" vertical="center" wrapText="1"/>
    </xf>
    <xf numFmtId="0" fontId="3" fillId="0" borderId="39" xfId="0" applyFont="1" applyFill="1" applyBorder="1" applyAlignment="1">
      <alignment horizontal="distributed" vertical="center" wrapText="1"/>
    </xf>
    <xf numFmtId="0" fontId="3" fillId="0" borderId="40" xfId="0" applyFont="1" applyFill="1" applyBorder="1" applyAlignment="1">
      <alignment horizontal="distributed" vertical="center"/>
    </xf>
    <xf numFmtId="0" fontId="3" fillId="0" borderId="41"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20" xfId="0" applyFont="1" applyFill="1" applyBorder="1" applyAlignment="1">
      <alignment horizontal="distributed" vertical="center"/>
    </xf>
    <xf numFmtId="0" fontId="3" fillId="0" borderId="16" xfId="0" applyFont="1" applyFill="1" applyBorder="1" applyAlignment="1">
      <alignment horizontal="distributed" vertical="center"/>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4" fillId="0" borderId="0" xfId="0" applyFont="1" applyFill="1" applyBorder="1" applyAlignment="1">
      <alignment horizontal="distributed" vertical="center" shrinkToFit="1"/>
    </xf>
    <xf numFmtId="0" fontId="4" fillId="0" borderId="11" xfId="0" applyFont="1" applyFill="1" applyBorder="1" applyAlignment="1">
      <alignment horizontal="distributed" vertical="center" shrinkToFit="1"/>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9" xfId="0" applyFont="1" applyFill="1" applyBorder="1" applyAlignment="1">
      <alignment horizontal="center"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36" xfId="0" applyFont="1" applyFill="1" applyBorder="1" applyAlignment="1">
      <alignment horizontal="distributed" vertical="center"/>
    </xf>
    <xf numFmtId="0" fontId="3" fillId="0" borderId="48" xfId="0" applyFont="1" applyFill="1" applyBorder="1" applyAlignment="1">
      <alignment horizontal="distributed" vertical="center"/>
    </xf>
    <xf numFmtId="0" fontId="3" fillId="0" borderId="49"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1"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9" xfId="0" applyFont="1" applyFill="1" applyBorder="1" applyAlignment="1">
      <alignment horizontal="distributed" vertical="center"/>
    </xf>
    <xf numFmtId="0" fontId="3" fillId="0" borderId="20" xfId="0" applyFont="1" applyFill="1" applyBorder="1" applyAlignment="1">
      <alignment horizontal="distributed" vertical="center" shrinkToFit="1"/>
    </xf>
    <xf numFmtId="0" fontId="3" fillId="0" borderId="16" xfId="0" applyFont="1" applyFill="1" applyBorder="1" applyAlignment="1">
      <alignment horizontal="distributed" vertical="center" shrinkToFit="1"/>
    </xf>
    <xf numFmtId="0" fontId="3" fillId="0" borderId="31" xfId="0" applyFont="1" applyFill="1" applyBorder="1" applyAlignment="1">
      <alignment horizontal="center" shrinkToFit="1"/>
    </xf>
    <xf numFmtId="0" fontId="3" fillId="0" borderId="21" xfId="0" applyFont="1" applyFill="1" applyBorder="1" applyAlignment="1">
      <alignment horizontal="center" shrinkToFit="1"/>
    </xf>
    <xf numFmtId="0" fontId="3" fillId="0" borderId="0" xfId="0" applyFont="1" applyFill="1" applyBorder="1" applyAlignment="1">
      <alignment horizontal="center" shrinkToFit="1"/>
    </xf>
    <xf numFmtId="0" fontId="3" fillId="0" borderId="11" xfId="0" applyFont="1" applyFill="1" applyBorder="1" applyAlignment="1">
      <alignment horizontal="center" shrinkToFit="1"/>
    </xf>
    <xf numFmtId="0" fontId="3" fillId="0" borderId="0" xfId="0" applyFont="1" applyFill="1" applyBorder="1" applyAlignment="1">
      <alignment vertical="center" shrinkToFit="1"/>
    </xf>
    <xf numFmtId="0" fontId="3" fillId="0" borderId="11" xfId="0" applyFont="1" applyFill="1" applyBorder="1" applyAlignment="1">
      <alignment vertical="center" shrinkToFit="1"/>
    </xf>
    <xf numFmtId="0" fontId="3" fillId="0" borderId="48" xfId="0" applyFont="1" applyFill="1" applyBorder="1" applyAlignment="1">
      <alignment horizontal="distributed" vertical="center" wrapText="1"/>
    </xf>
    <xf numFmtId="0" fontId="3" fillId="0" borderId="50" xfId="0" applyFont="1" applyFill="1" applyBorder="1" applyAlignment="1">
      <alignment horizontal="distributed" vertical="center" wrapText="1"/>
    </xf>
    <xf numFmtId="0" fontId="3" fillId="0" borderId="48" xfId="0" applyFont="1" applyFill="1" applyBorder="1" applyAlignment="1">
      <alignment horizontal="distributed" vertical="center" wrapText="1"/>
    </xf>
    <xf numFmtId="0" fontId="3" fillId="0" borderId="49" xfId="0" applyFont="1" applyFill="1" applyBorder="1" applyAlignment="1">
      <alignment horizontal="distributed" vertical="center" wrapText="1"/>
    </xf>
    <xf numFmtId="177" fontId="3" fillId="0" borderId="0" xfId="0" applyNumberFormat="1" applyFont="1" applyFill="1" applyBorder="1" applyAlignment="1" applyProtection="1">
      <alignment horizontal="distributed" vertical="center"/>
      <protection/>
    </xf>
    <xf numFmtId="177" fontId="3" fillId="0" borderId="11" xfId="0" applyNumberFormat="1" applyFont="1" applyFill="1" applyBorder="1" applyAlignment="1" applyProtection="1">
      <alignment horizontal="distributed" vertical="center"/>
      <protection/>
    </xf>
    <xf numFmtId="177" fontId="4" fillId="0" borderId="0" xfId="0" applyNumberFormat="1" applyFont="1" applyFill="1" applyBorder="1" applyAlignment="1" applyProtection="1">
      <alignment horizontal="distributed" vertical="center"/>
      <protection/>
    </xf>
    <xf numFmtId="177" fontId="4" fillId="0" borderId="11" xfId="0" applyNumberFormat="1" applyFont="1" applyFill="1" applyBorder="1" applyAlignment="1" applyProtection="1">
      <alignment horizontal="distributed" vertical="center"/>
      <protection/>
    </xf>
    <xf numFmtId="177" fontId="3" fillId="0" borderId="44" xfId="0" applyNumberFormat="1" applyFont="1" applyFill="1" applyBorder="1" applyAlignment="1" applyProtection="1">
      <alignment horizontal="distributed" vertical="center" wrapText="1"/>
      <protection/>
    </xf>
    <xf numFmtId="177" fontId="3" fillId="0" borderId="51" xfId="0" applyNumberFormat="1" applyFont="1" applyFill="1" applyBorder="1" applyAlignment="1" applyProtection="1">
      <alignment horizontal="distributed" vertical="center" wrapText="1"/>
      <protection/>
    </xf>
    <xf numFmtId="177" fontId="3" fillId="0" borderId="34" xfId="0" applyNumberFormat="1" applyFont="1" applyFill="1" applyBorder="1" applyAlignment="1">
      <alignment horizontal="distributed" vertical="center" wrapText="1"/>
    </xf>
    <xf numFmtId="177" fontId="3" fillId="0" borderId="14" xfId="0" applyNumberFormat="1" applyFont="1" applyFill="1" applyBorder="1" applyAlignment="1">
      <alignment horizontal="distributed" vertical="center" wrapText="1"/>
    </xf>
    <xf numFmtId="177" fontId="3" fillId="0" borderId="44" xfId="0" applyNumberFormat="1" applyFont="1" applyFill="1" applyBorder="1" applyAlignment="1" applyProtection="1">
      <alignment horizontal="distributed" vertical="center"/>
      <protection/>
    </xf>
    <xf numFmtId="177" fontId="3" fillId="0" borderId="52" xfId="0" applyNumberFormat="1" applyFont="1" applyFill="1" applyBorder="1" applyAlignment="1" applyProtection="1">
      <alignment horizontal="distributed" vertical="center"/>
      <protection/>
    </xf>
    <xf numFmtId="177" fontId="3" fillId="0" borderId="34" xfId="0" applyNumberFormat="1" applyFont="1" applyFill="1" applyBorder="1" applyAlignment="1" applyProtection="1">
      <alignment horizontal="distributed" vertical="center"/>
      <protection/>
    </xf>
    <xf numFmtId="177" fontId="3" fillId="0" borderId="24" xfId="0" applyNumberFormat="1" applyFont="1" applyFill="1" applyBorder="1" applyAlignment="1" applyProtection="1">
      <alignment horizontal="distributed" vertical="center"/>
      <protection/>
    </xf>
    <xf numFmtId="177" fontId="3" fillId="0" borderId="34" xfId="0" applyNumberFormat="1" applyFont="1" applyFill="1" applyBorder="1" applyAlignment="1">
      <alignment horizontal="distributed" vertical="center"/>
    </xf>
    <xf numFmtId="177" fontId="3" fillId="0" borderId="24" xfId="0" applyNumberFormat="1" applyFont="1" applyFill="1" applyBorder="1" applyAlignment="1">
      <alignment horizontal="distributed" vertical="center"/>
    </xf>
    <xf numFmtId="177" fontId="3" fillId="0" borderId="51" xfId="0" applyNumberFormat="1" applyFont="1" applyFill="1" applyBorder="1" applyAlignment="1" applyProtection="1">
      <alignment horizontal="distributed" vertical="center"/>
      <protection/>
    </xf>
    <xf numFmtId="177" fontId="3" fillId="0" borderId="14" xfId="0" applyNumberFormat="1" applyFont="1" applyFill="1" applyBorder="1" applyAlignment="1">
      <alignment horizontal="distributed" vertical="center"/>
    </xf>
    <xf numFmtId="177" fontId="3" fillId="0" borderId="44" xfId="0" applyNumberFormat="1" applyFont="1" applyFill="1" applyBorder="1" applyAlignment="1" applyProtection="1">
      <alignment horizontal="distributed" vertical="center" wrapText="1" shrinkToFit="1"/>
      <protection/>
    </xf>
    <xf numFmtId="177" fontId="3" fillId="0" borderId="52" xfId="0" applyNumberFormat="1" applyFont="1" applyFill="1" applyBorder="1" applyAlignment="1" applyProtection="1">
      <alignment horizontal="distributed" vertical="center" wrapText="1" shrinkToFit="1"/>
      <protection/>
    </xf>
    <xf numFmtId="177" fontId="3" fillId="0" borderId="34" xfId="0" applyNumberFormat="1" applyFont="1" applyFill="1" applyBorder="1" applyAlignment="1">
      <alignment horizontal="distributed" vertical="center" wrapText="1" shrinkToFit="1"/>
    </xf>
    <xf numFmtId="177" fontId="3" fillId="0" borderId="24" xfId="0" applyNumberFormat="1" applyFont="1" applyFill="1" applyBorder="1" applyAlignment="1">
      <alignment horizontal="distributed" vertical="center" wrapText="1" shrinkToFit="1"/>
    </xf>
    <xf numFmtId="177" fontId="4" fillId="0" borderId="0" xfId="0" applyNumberFormat="1" applyFont="1" applyFill="1" applyBorder="1" applyAlignment="1">
      <alignment horizontal="distributed" vertical="center"/>
    </xf>
    <xf numFmtId="177" fontId="4" fillId="0" borderId="11" xfId="0" applyNumberFormat="1" applyFont="1" applyFill="1" applyBorder="1" applyAlignment="1">
      <alignment horizontal="distributed" vertical="center"/>
    </xf>
    <xf numFmtId="177" fontId="3" fillId="0" borderId="52" xfId="0" applyNumberFormat="1" applyFont="1" applyFill="1" applyBorder="1" applyAlignment="1" applyProtection="1">
      <alignment horizontal="distributed" vertical="center" wrapText="1"/>
      <protection/>
    </xf>
    <xf numFmtId="177" fontId="3" fillId="0" borderId="24" xfId="0" applyNumberFormat="1" applyFont="1" applyFill="1" applyBorder="1" applyAlignment="1">
      <alignment horizontal="distributed" vertical="center" wrapText="1"/>
    </xf>
    <xf numFmtId="177" fontId="3" fillId="0" borderId="40" xfId="0" applyNumberFormat="1" applyFont="1" applyFill="1" applyBorder="1" applyAlignment="1" applyProtection="1">
      <alignment horizontal="center" vertical="center" wrapText="1"/>
      <protection/>
    </xf>
    <xf numFmtId="177" fontId="3" fillId="0" borderId="41" xfId="0" applyNumberFormat="1" applyFont="1" applyFill="1" applyBorder="1" applyAlignment="1" applyProtection="1">
      <alignment horizontal="center" vertical="center" wrapText="1"/>
      <protection/>
    </xf>
    <xf numFmtId="177" fontId="3" fillId="0" borderId="0" xfId="0" applyNumberFormat="1" applyFont="1" applyFill="1" applyBorder="1" applyAlignment="1" applyProtection="1">
      <alignment horizontal="center" vertical="center" wrapText="1"/>
      <protection/>
    </xf>
    <xf numFmtId="177" fontId="3" fillId="0" borderId="11" xfId="0" applyNumberFormat="1" applyFont="1" applyFill="1" applyBorder="1" applyAlignment="1" applyProtection="1">
      <alignment horizontal="center" vertical="center" wrapText="1"/>
      <protection/>
    </xf>
    <xf numFmtId="177" fontId="3" fillId="0" borderId="20" xfId="0" applyNumberFormat="1" applyFont="1" applyFill="1" applyBorder="1" applyAlignment="1" applyProtection="1">
      <alignment horizontal="center" vertical="center" wrapText="1"/>
      <protection/>
    </xf>
    <xf numFmtId="177" fontId="3" fillId="0" borderId="16" xfId="0" applyNumberFormat="1" applyFont="1" applyFill="1" applyBorder="1" applyAlignment="1" applyProtection="1">
      <alignment horizontal="center" vertical="center" wrapText="1"/>
      <protection/>
    </xf>
    <xf numFmtId="38" fontId="3" fillId="0" borderId="0" xfId="49" applyFont="1" applyFill="1" applyBorder="1" applyAlignment="1" applyProtection="1">
      <alignment horizontal="distributed" vertical="center"/>
      <protection/>
    </xf>
    <xf numFmtId="38" fontId="3" fillId="0" borderId="11" xfId="49" applyFont="1" applyFill="1" applyBorder="1" applyAlignment="1" applyProtection="1">
      <alignment horizontal="distributed" vertical="center"/>
      <protection/>
    </xf>
    <xf numFmtId="38" fontId="4" fillId="0" borderId="0" xfId="49" applyFont="1" applyFill="1" applyBorder="1" applyAlignment="1" applyProtection="1">
      <alignment horizontal="distributed" vertical="center"/>
      <protection/>
    </xf>
    <xf numFmtId="38" fontId="4" fillId="0" borderId="11" xfId="49" applyFont="1" applyFill="1" applyBorder="1" applyAlignment="1" applyProtection="1">
      <alignment horizontal="distributed" vertical="center"/>
      <protection/>
    </xf>
    <xf numFmtId="38" fontId="3" fillId="0" borderId="44" xfId="49" applyFont="1" applyFill="1" applyBorder="1" applyAlignment="1" applyProtection="1">
      <alignment horizontal="distributed" vertical="center"/>
      <protection/>
    </xf>
    <xf numFmtId="38" fontId="3" fillId="0" borderId="52" xfId="49" applyFont="1" applyFill="1" applyBorder="1" applyAlignment="1" applyProtection="1">
      <alignment horizontal="distributed" vertical="center"/>
      <protection/>
    </xf>
    <xf numFmtId="38" fontId="3" fillId="0" borderId="34" xfId="49" applyFont="1" applyFill="1" applyBorder="1" applyAlignment="1">
      <alignment horizontal="distributed" vertical="center"/>
    </xf>
    <xf numFmtId="38" fontId="3" fillId="0" borderId="24" xfId="49" applyFont="1" applyFill="1" applyBorder="1" applyAlignment="1">
      <alignment horizontal="distributed" vertical="center"/>
    </xf>
    <xf numFmtId="38" fontId="3" fillId="0" borderId="40" xfId="49" applyFont="1" applyFill="1" applyBorder="1" applyAlignment="1" applyProtection="1">
      <alignment horizontal="center" vertical="center" wrapText="1"/>
      <protection/>
    </xf>
    <xf numFmtId="38" fontId="3" fillId="0" borderId="41" xfId="49" applyFont="1" applyFill="1" applyBorder="1" applyAlignment="1" applyProtection="1">
      <alignment horizontal="center" vertical="center" wrapText="1"/>
      <protection/>
    </xf>
    <xf numFmtId="38" fontId="3" fillId="0" borderId="0" xfId="49" applyFont="1" applyFill="1" applyBorder="1" applyAlignment="1" applyProtection="1">
      <alignment horizontal="center" vertical="center" wrapText="1"/>
      <protection/>
    </xf>
    <xf numFmtId="38" fontId="3" fillId="0" borderId="11" xfId="49" applyFont="1" applyFill="1" applyBorder="1" applyAlignment="1" applyProtection="1">
      <alignment horizontal="center" vertical="center" wrapText="1"/>
      <protection/>
    </xf>
    <xf numFmtId="38" fontId="3" fillId="0" borderId="20" xfId="49" applyFont="1" applyFill="1" applyBorder="1" applyAlignment="1" applyProtection="1">
      <alignment horizontal="center" vertical="center" wrapText="1"/>
      <protection/>
    </xf>
    <xf numFmtId="38" fontId="3" fillId="0" borderId="16" xfId="49" applyFont="1" applyFill="1" applyBorder="1" applyAlignment="1" applyProtection="1">
      <alignment horizontal="center" vertical="center" wrapText="1"/>
      <protection/>
    </xf>
    <xf numFmtId="38" fontId="3" fillId="0" borderId="51" xfId="49" applyFont="1" applyFill="1" applyBorder="1" applyAlignment="1" applyProtection="1">
      <alignment horizontal="distributed" vertical="center"/>
      <protection/>
    </xf>
    <xf numFmtId="38" fontId="3" fillId="0" borderId="14" xfId="49" applyFont="1" applyFill="1" applyBorder="1" applyAlignment="1">
      <alignment horizontal="distributed" vertical="center"/>
    </xf>
    <xf numFmtId="38" fontId="3" fillId="0" borderId="44" xfId="49" applyFont="1" applyFill="1" applyBorder="1" applyAlignment="1" applyProtection="1">
      <alignment horizontal="distributed" vertical="center" wrapText="1"/>
      <protection/>
    </xf>
    <xf numFmtId="38" fontId="3" fillId="0" borderId="51" xfId="49" applyFont="1" applyFill="1" applyBorder="1" applyAlignment="1" applyProtection="1">
      <alignment horizontal="distributed" vertical="center" wrapText="1"/>
      <protection/>
    </xf>
    <xf numFmtId="38" fontId="3" fillId="0" borderId="34" xfId="49" applyFont="1" applyFill="1" applyBorder="1" applyAlignment="1">
      <alignment horizontal="distributed" vertical="center" wrapText="1"/>
    </xf>
    <xf numFmtId="38" fontId="3" fillId="0" borderId="14" xfId="49" applyFont="1" applyFill="1" applyBorder="1" applyAlignment="1">
      <alignment horizontal="distributed" vertical="center" wrapText="1"/>
    </xf>
    <xf numFmtId="38" fontId="3" fillId="0" borderId="44" xfId="49" applyFont="1" applyFill="1" applyBorder="1" applyAlignment="1" applyProtection="1">
      <alignment horizontal="distributed" vertical="center" wrapText="1" shrinkToFit="1"/>
      <protection/>
    </xf>
    <xf numFmtId="38" fontId="3" fillId="0" borderId="52" xfId="49" applyFont="1" applyFill="1" applyBorder="1" applyAlignment="1" applyProtection="1">
      <alignment horizontal="distributed" vertical="center" wrapText="1" shrinkToFit="1"/>
      <protection/>
    </xf>
    <xf numFmtId="38" fontId="3" fillId="0" borderId="34" xfId="49" applyFont="1" applyFill="1" applyBorder="1" applyAlignment="1">
      <alignment horizontal="distributed" vertical="center" wrapText="1" shrinkToFit="1"/>
    </xf>
    <xf numFmtId="38" fontId="3" fillId="0" borderId="24" xfId="49" applyFont="1" applyFill="1" applyBorder="1" applyAlignment="1">
      <alignment horizontal="distributed" vertical="center" wrapText="1" shrinkToFit="1"/>
    </xf>
    <xf numFmtId="38" fontId="3" fillId="0" borderId="52" xfId="49" applyFont="1" applyFill="1" applyBorder="1" applyAlignment="1" applyProtection="1">
      <alignment horizontal="distributed" vertical="center" wrapText="1"/>
      <protection/>
    </xf>
    <xf numFmtId="38" fontId="3" fillId="0" borderId="24" xfId="49" applyFont="1" applyFill="1" applyBorder="1" applyAlignment="1">
      <alignment horizontal="distributed" vertical="center" wrapText="1"/>
    </xf>
    <xf numFmtId="0" fontId="3" fillId="0" borderId="0" xfId="0" applyFont="1" applyFill="1" applyBorder="1" applyAlignment="1" applyProtection="1">
      <alignment horizontal="distributed" vertical="center"/>
      <protection/>
    </xf>
    <xf numFmtId="0" fontId="3" fillId="0" borderId="11" xfId="0" applyFont="1" applyFill="1" applyBorder="1" applyAlignment="1" applyProtection="1">
      <alignment horizontal="distributed" vertical="center"/>
      <protection/>
    </xf>
    <xf numFmtId="0" fontId="4" fillId="0" borderId="0" xfId="0" applyFont="1" applyFill="1" applyBorder="1" applyAlignment="1" applyProtection="1">
      <alignment horizontal="distributed" vertical="center"/>
      <protection/>
    </xf>
    <xf numFmtId="0" fontId="4" fillId="0" borderId="11" xfId="0" applyFont="1" applyFill="1" applyBorder="1" applyAlignment="1" applyProtection="1">
      <alignment horizontal="distributed" vertical="center"/>
      <protection/>
    </xf>
    <xf numFmtId="0" fontId="3" fillId="0" borderId="0" xfId="0" applyFont="1" applyFill="1" applyBorder="1" applyAlignment="1">
      <alignment horizontal="distributed"/>
    </xf>
    <xf numFmtId="0" fontId="3" fillId="0" borderId="11" xfId="0" applyFont="1" applyFill="1" applyBorder="1" applyAlignment="1">
      <alignment horizontal="distributed"/>
    </xf>
    <xf numFmtId="38" fontId="3" fillId="0" borderId="53" xfId="49" applyFont="1" applyFill="1" applyBorder="1" applyAlignment="1">
      <alignment horizontal="center" vertical="center"/>
    </xf>
    <xf numFmtId="38" fontId="3" fillId="0" borderId="47" xfId="49" applyFont="1" applyFill="1" applyBorder="1" applyAlignment="1">
      <alignment horizontal="center" vertical="center"/>
    </xf>
    <xf numFmtId="38" fontId="3" fillId="0" borderId="19" xfId="49" applyFont="1" applyFill="1" applyBorder="1" applyAlignment="1">
      <alignment horizontal="center" vertical="center" wrapText="1"/>
    </xf>
    <xf numFmtId="38" fontId="3" fillId="0" borderId="20" xfId="49" applyFont="1" applyFill="1" applyBorder="1" applyAlignment="1">
      <alignment horizontal="center" vertical="center" wrapText="1"/>
    </xf>
    <xf numFmtId="38" fontId="3" fillId="0" borderId="23" xfId="49" applyFont="1" applyFill="1" applyBorder="1" applyAlignment="1" applyProtection="1">
      <alignment horizontal="center" vertical="center" wrapText="1"/>
      <protection/>
    </xf>
    <xf numFmtId="38" fontId="3" fillId="0" borderId="25" xfId="49" applyFont="1" applyFill="1" applyBorder="1" applyAlignment="1">
      <alignment horizontal="center" vertical="center" wrapText="1"/>
    </xf>
    <xf numFmtId="38" fontId="3" fillId="0" borderId="46" xfId="49" applyFont="1" applyFill="1" applyBorder="1" applyAlignment="1">
      <alignment horizontal="center" vertical="center"/>
    </xf>
    <xf numFmtId="38" fontId="4" fillId="0" borderId="0" xfId="49" applyFont="1" applyFill="1" applyBorder="1" applyAlignment="1">
      <alignment horizontal="distributed" vertical="center"/>
    </xf>
    <xf numFmtId="38" fontId="4" fillId="0" borderId="11" xfId="49" applyFont="1" applyFill="1" applyBorder="1" applyAlignment="1">
      <alignment horizontal="distributed" vertical="center"/>
    </xf>
    <xf numFmtId="38" fontId="3" fillId="0" borderId="51" xfId="49" applyFont="1" applyFill="1" applyBorder="1" applyAlignment="1">
      <alignment horizontal="center" vertical="center" wrapText="1"/>
    </xf>
    <xf numFmtId="38" fontId="3" fillId="0" borderId="52" xfId="49" applyFont="1" applyFill="1" applyBorder="1" applyAlignment="1">
      <alignment horizontal="center" vertical="center" wrapText="1"/>
    </xf>
    <xf numFmtId="38" fontId="3" fillId="0" borderId="0" xfId="49" applyFont="1" applyFill="1" applyAlignment="1">
      <alignment horizontal="center" vertical="center" wrapText="1"/>
    </xf>
    <xf numFmtId="38" fontId="3" fillId="0" borderId="54" xfId="49" applyFont="1" applyFill="1" applyBorder="1" applyAlignment="1">
      <alignment horizontal="center" vertical="center" wrapText="1"/>
    </xf>
    <xf numFmtId="38" fontId="3" fillId="0" borderId="14" xfId="49" applyFont="1" applyFill="1" applyBorder="1" applyAlignment="1">
      <alignment horizontal="center" vertical="center" wrapText="1"/>
    </xf>
    <xf numFmtId="38" fontId="3" fillId="0" borderId="24" xfId="49" applyFont="1" applyFill="1" applyBorder="1" applyAlignment="1">
      <alignment horizontal="center" vertical="center" wrapText="1"/>
    </xf>
    <xf numFmtId="38" fontId="4" fillId="0" borderId="54" xfId="49" applyFont="1" applyFill="1" applyBorder="1" applyAlignment="1">
      <alignment horizontal="distributed" vertical="center"/>
    </xf>
    <xf numFmtId="38" fontId="3" fillId="0" borderId="45" xfId="49" applyFont="1" applyFill="1" applyBorder="1" applyAlignment="1" applyProtection="1">
      <alignment horizontal="center" vertical="center" wrapText="1"/>
      <protection/>
    </xf>
    <xf numFmtId="38" fontId="3" fillId="0" borderId="34" xfId="49" applyFont="1" applyFill="1" applyBorder="1" applyAlignment="1">
      <alignment horizontal="center" vertical="center" wrapText="1"/>
    </xf>
    <xf numFmtId="0" fontId="3" fillId="0" borderId="0" xfId="0" applyFont="1" applyFill="1" applyBorder="1" applyAlignment="1" applyProtection="1">
      <alignment horizontal="center" vertical="center"/>
      <protection/>
    </xf>
    <xf numFmtId="0" fontId="3" fillId="0" borderId="54" xfId="0" applyFont="1" applyFill="1" applyBorder="1" applyAlignment="1" applyProtection="1" quotePrefix="1">
      <alignment horizontal="center" vertical="center"/>
      <protection/>
    </xf>
    <xf numFmtId="38" fontId="3" fillId="0" borderId="35" xfId="49" applyFont="1" applyFill="1" applyBorder="1" applyAlignment="1" applyProtection="1">
      <alignment horizontal="center" vertical="center" wrapText="1"/>
      <protection/>
    </xf>
    <xf numFmtId="38" fontId="3" fillId="0" borderId="43" xfId="49" applyFont="1" applyFill="1" applyBorder="1" applyAlignment="1" applyProtection="1">
      <alignment horizontal="center" vertical="center" wrapText="1"/>
      <protection/>
    </xf>
    <xf numFmtId="38" fontId="7" fillId="0" borderId="55" xfId="49" applyFont="1" applyFill="1" applyBorder="1" applyAlignment="1">
      <alignment horizontal="center" vertical="center" wrapText="1"/>
    </xf>
    <xf numFmtId="38" fontId="7" fillId="0" borderId="36" xfId="49" applyFont="1" applyFill="1" applyBorder="1" applyAlignment="1">
      <alignment horizontal="center" vertical="center" wrapText="1"/>
    </xf>
    <xf numFmtId="38" fontId="7" fillId="0" borderId="33" xfId="49" applyFont="1" applyFill="1" applyBorder="1" applyAlignment="1">
      <alignment horizontal="center" vertical="center" wrapText="1"/>
    </xf>
    <xf numFmtId="38" fontId="7" fillId="0" borderId="19" xfId="49" applyFont="1" applyFill="1" applyBorder="1" applyAlignment="1">
      <alignment horizontal="center" vertical="center" wrapText="1"/>
    </xf>
    <xf numFmtId="38" fontId="7" fillId="0" borderId="19" xfId="49" applyFont="1" applyFill="1" applyBorder="1" applyAlignment="1">
      <alignment horizontal="center" vertical="center"/>
    </xf>
    <xf numFmtId="38" fontId="7" fillId="0" borderId="30" xfId="49" applyFont="1" applyFill="1" applyBorder="1" applyAlignment="1">
      <alignment horizontal="center" vertical="center"/>
    </xf>
    <xf numFmtId="38" fontId="7" fillId="0" borderId="28" xfId="49" applyFont="1" applyFill="1" applyBorder="1" applyAlignment="1">
      <alignment horizontal="center" vertical="center" wrapText="1" shrinkToFit="1"/>
    </xf>
    <xf numFmtId="38" fontId="7" fillId="0" borderId="36" xfId="49" applyFont="1" applyFill="1" applyBorder="1" applyAlignment="1">
      <alignment horizontal="center" vertical="center"/>
    </xf>
    <xf numFmtId="38" fontId="7" fillId="0" borderId="0" xfId="49" applyFont="1" applyFill="1" applyBorder="1" applyAlignment="1">
      <alignment horizontal="center" vertical="center" wrapText="1"/>
    </xf>
    <xf numFmtId="38" fontId="7" fillId="0" borderId="11" xfId="49" applyFont="1" applyFill="1" applyBorder="1" applyAlignment="1">
      <alignment horizontal="center" vertical="center" wrapText="1"/>
    </xf>
    <xf numFmtId="38" fontId="7" fillId="0" borderId="20" xfId="49" applyFont="1" applyFill="1" applyBorder="1" applyAlignment="1">
      <alignment horizontal="center" vertical="center" wrapText="1"/>
    </xf>
    <xf numFmtId="38" fontId="7" fillId="0" borderId="16" xfId="49" applyFont="1" applyFill="1" applyBorder="1" applyAlignment="1">
      <alignment horizontal="center" vertical="center" wrapText="1"/>
    </xf>
    <xf numFmtId="38" fontId="7" fillId="0" borderId="28" xfId="49" applyFont="1" applyFill="1" applyBorder="1" applyAlignment="1">
      <alignment horizontal="center" vertical="center"/>
    </xf>
    <xf numFmtId="38" fontId="7" fillId="0" borderId="20" xfId="49" applyFont="1" applyFill="1" applyBorder="1" applyAlignment="1">
      <alignment horizontal="center" vertical="center"/>
    </xf>
    <xf numFmtId="38" fontId="7" fillId="0" borderId="16" xfId="49" applyFont="1" applyFill="1" applyBorder="1" applyAlignment="1">
      <alignment horizontal="center" vertical="center"/>
    </xf>
    <xf numFmtId="38" fontId="7" fillId="0" borderId="18" xfId="49" applyFont="1" applyFill="1" applyBorder="1" applyAlignment="1">
      <alignment horizontal="center" vertical="center"/>
    </xf>
    <xf numFmtId="38" fontId="7" fillId="0" borderId="21" xfId="49" applyFont="1" applyFill="1" applyBorder="1" applyAlignment="1">
      <alignment vertical="center" textRotation="255" wrapText="1"/>
    </xf>
    <xf numFmtId="38" fontId="7" fillId="0" borderId="11" xfId="49" applyFont="1" applyFill="1" applyBorder="1" applyAlignment="1">
      <alignment vertical="center" textRotation="255" wrapText="1"/>
    </xf>
    <xf numFmtId="38" fontId="7" fillId="0" borderId="16" xfId="49" applyFont="1" applyFill="1" applyBorder="1" applyAlignment="1">
      <alignment vertical="center" textRotation="255" wrapText="1"/>
    </xf>
    <xf numFmtId="38" fontId="4" fillId="0" borderId="31" xfId="49" applyFont="1" applyFill="1" applyBorder="1" applyAlignment="1">
      <alignment horizontal="right" vertical="center"/>
    </xf>
    <xf numFmtId="38" fontId="3" fillId="0" borderId="20" xfId="49" applyFont="1" applyFill="1" applyBorder="1" applyAlignment="1">
      <alignment horizontal="right" vertical="center"/>
    </xf>
    <xf numFmtId="38" fontId="3" fillId="0" borderId="0" xfId="49" applyFont="1" applyFill="1" applyAlignment="1">
      <alignment horizontal="right" vertical="center"/>
    </xf>
    <xf numFmtId="38" fontId="7" fillId="0" borderId="0" xfId="49" applyFont="1" applyFill="1" applyAlignment="1">
      <alignment horizontal="right" vertical="center"/>
    </xf>
    <xf numFmtId="38" fontId="7" fillId="0" borderId="28" xfId="49" applyFont="1" applyFill="1" applyBorder="1" applyAlignment="1">
      <alignment horizontal="center" vertical="center" shrinkToFit="1"/>
    </xf>
    <xf numFmtId="38" fontId="7" fillId="0" borderId="36" xfId="49" applyFont="1" applyFill="1" applyBorder="1" applyAlignment="1">
      <alignment horizontal="center" vertical="center" shrinkToFit="1"/>
    </xf>
    <xf numFmtId="38" fontId="7" fillId="0" borderId="55" xfId="49" applyFont="1" applyFill="1" applyBorder="1" applyAlignment="1">
      <alignment horizontal="center" vertical="center" shrinkToFit="1"/>
    </xf>
    <xf numFmtId="38" fontId="7" fillId="0" borderId="18" xfId="49" applyFont="1" applyFill="1" applyBorder="1" applyAlignment="1">
      <alignment horizontal="center" vertical="center" shrinkToFit="1"/>
    </xf>
    <xf numFmtId="38" fontId="7" fillId="0" borderId="21" xfId="49" applyFont="1" applyFill="1" applyBorder="1" applyAlignment="1">
      <alignment horizontal="center" vertical="center" shrinkToFit="1"/>
    </xf>
    <xf numFmtId="38" fontId="7" fillId="0" borderId="21" xfId="49" applyFont="1" applyFill="1" applyBorder="1" applyAlignment="1">
      <alignment horizontal="right" vertical="center" textRotation="255" wrapText="1"/>
    </xf>
    <xf numFmtId="38" fontId="7" fillId="0" borderId="11" xfId="49" applyFont="1" applyFill="1" applyBorder="1" applyAlignment="1">
      <alignment horizontal="right" vertical="center" textRotation="255" wrapText="1"/>
    </xf>
    <xf numFmtId="38" fontId="7" fillId="0" borderId="16" xfId="49" applyFont="1" applyFill="1" applyBorder="1" applyAlignment="1">
      <alignment horizontal="right" vertical="center" textRotation="255" wrapText="1"/>
    </xf>
    <xf numFmtId="38" fontId="19" fillId="0" borderId="31" xfId="49" applyFont="1" applyFill="1" applyBorder="1" applyAlignment="1">
      <alignment horizontal="distributed" vertical="center"/>
    </xf>
    <xf numFmtId="38" fontId="19" fillId="0" borderId="0" xfId="49" applyFont="1" applyFill="1" applyBorder="1" applyAlignment="1">
      <alignment horizontal="distributed" vertical="center"/>
    </xf>
    <xf numFmtId="38" fontId="4" fillId="0" borderId="33" xfId="49" applyFont="1" applyFill="1" applyBorder="1" applyAlignment="1">
      <alignment horizontal="right" vertical="center"/>
    </xf>
    <xf numFmtId="38" fontId="4" fillId="0" borderId="27" xfId="49" applyFont="1" applyFill="1" applyBorder="1" applyAlignment="1">
      <alignment horizontal="right" vertical="center"/>
    </xf>
    <xf numFmtId="38" fontId="4" fillId="0" borderId="0" xfId="49" applyFont="1" applyFill="1" applyBorder="1" applyAlignment="1">
      <alignment horizontal="right" vertical="center"/>
    </xf>
    <xf numFmtId="38" fontId="7" fillId="0" borderId="0" xfId="49" applyFont="1" applyFill="1" applyBorder="1" applyAlignment="1">
      <alignment horizontal="distributed" vertical="center"/>
    </xf>
    <xf numFmtId="38" fontId="3" fillId="0" borderId="27" xfId="49" applyFont="1" applyFill="1" applyBorder="1" applyAlignment="1">
      <alignment horizontal="right" vertical="center"/>
    </xf>
    <xf numFmtId="38" fontId="3" fillId="0" borderId="0" xfId="49" applyFont="1" applyFill="1" applyBorder="1" applyAlignment="1">
      <alignment horizontal="right" vertical="center"/>
    </xf>
    <xf numFmtId="177" fontId="7" fillId="0" borderId="0" xfId="49" applyNumberFormat="1" applyFont="1" applyFill="1" applyAlignment="1">
      <alignment horizontal="right" vertical="center"/>
    </xf>
    <xf numFmtId="38" fontId="7" fillId="0" borderId="0" xfId="49" applyFont="1" applyFill="1" applyBorder="1" applyAlignment="1">
      <alignment horizontal="right" vertical="center"/>
    </xf>
    <xf numFmtId="38" fontId="7" fillId="0" borderId="20" xfId="49" applyFont="1" applyFill="1" applyBorder="1" applyAlignment="1">
      <alignment horizontal="distributed" vertical="center"/>
    </xf>
    <xf numFmtId="38" fontId="19" fillId="0" borderId="55" xfId="49" applyFont="1" applyFill="1" applyBorder="1" applyAlignment="1">
      <alignment horizontal="right" vertical="center"/>
    </xf>
    <xf numFmtId="38" fontId="19" fillId="0" borderId="26" xfId="49" applyFont="1" applyFill="1" applyBorder="1" applyAlignment="1">
      <alignment horizontal="right" vertical="center"/>
    </xf>
    <xf numFmtId="38" fontId="7" fillId="0" borderId="26" xfId="49" applyFont="1" applyFill="1" applyBorder="1" applyAlignment="1">
      <alignment vertical="center"/>
    </xf>
    <xf numFmtId="38" fontId="7" fillId="0" borderId="20" xfId="49" applyFont="1" applyFill="1" applyBorder="1" applyAlignment="1">
      <alignment horizontal="right" vertical="center"/>
    </xf>
    <xf numFmtId="38" fontId="7" fillId="0" borderId="36" xfId="49" applyFont="1" applyFill="1" applyBorder="1" applyAlignment="1">
      <alignment vertical="center"/>
    </xf>
    <xf numFmtId="38" fontId="3" fillId="0" borderId="19" xfId="49" applyFont="1" applyFill="1" applyBorder="1" applyAlignment="1">
      <alignment horizontal="right" vertical="center"/>
    </xf>
    <xf numFmtId="38" fontId="3" fillId="0" borderId="0" xfId="49" applyFont="1" applyFill="1" applyAlignment="1">
      <alignment horizontal="center" vertical="center"/>
    </xf>
    <xf numFmtId="0" fontId="0" fillId="0" borderId="0" xfId="0" applyFill="1" applyAlignment="1">
      <alignment horizontal="center" vertical="center"/>
    </xf>
    <xf numFmtId="0" fontId="7" fillId="0" borderId="36" xfId="61" applyFont="1" applyFill="1" applyBorder="1" applyAlignment="1">
      <alignment horizontal="center" vertical="center" wrapText="1"/>
      <protection/>
    </xf>
    <xf numFmtId="0" fontId="7" fillId="0" borderId="28" xfId="61" applyFont="1" applyFill="1" applyBorder="1" applyAlignment="1">
      <alignment horizontal="center" vertical="center" wrapText="1"/>
      <protection/>
    </xf>
    <xf numFmtId="0" fontId="7" fillId="0" borderId="19" xfId="61" applyFont="1" applyFill="1" applyBorder="1" applyAlignment="1">
      <alignment horizontal="center" vertical="center" wrapText="1"/>
      <protection/>
    </xf>
    <xf numFmtId="0" fontId="7" fillId="0" borderId="30" xfId="61" applyFont="1" applyFill="1" applyBorder="1" applyAlignment="1">
      <alignment horizontal="center" vertical="center" wrapText="1"/>
      <protection/>
    </xf>
    <xf numFmtId="0" fontId="7" fillId="0" borderId="55" xfId="61" applyFont="1" applyFill="1" applyBorder="1" applyAlignment="1">
      <alignment horizontal="center" vertical="center" shrinkToFit="1"/>
      <protection/>
    </xf>
    <xf numFmtId="0" fontId="7" fillId="0" borderId="36" xfId="61" applyFont="1" applyFill="1" applyBorder="1" applyAlignment="1">
      <alignment horizontal="center" vertical="center" shrinkToFit="1"/>
      <protection/>
    </xf>
    <xf numFmtId="0" fontId="7" fillId="0" borderId="40" xfId="61" applyFont="1" applyFill="1" applyBorder="1" applyAlignment="1">
      <alignment horizontal="center" vertical="center" wrapText="1"/>
      <protection/>
    </xf>
    <xf numFmtId="0" fontId="7" fillId="0" borderId="41" xfId="61" applyFont="1" applyFill="1" applyBorder="1" applyAlignment="1">
      <alignment horizontal="center" vertical="center" wrapText="1"/>
      <protection/>
    </xf>
    <xf numFmtId="0" fontId="7" fillId="0" borderId="0" xfId="61" applyFont="1" applyFill="1" applyBorder="1" applyAlignment="1">
      <alignment horizontal="center" vertical="center" wrapText="1"/>
      <protection/>
    </xf>
    <xf numFmtId="0" fontId="7" fillId="0" borderId="11" xfId="61" applyFont="1" applyFill="1" applyBorder="1" applyAlignment="1">
      <alignment horizontal="center" vertical="center" wrapText="1"/>
      <protection/>
    </xf>
    <xf numFmtId="0" fontId="7" fillId="0" borderId="20" xfId="61" applyFont="1" applyFill="1" applyBorder="1" applyAlignment="1">
      <alignment horizontal="center" vertical="center" wrapText="1"/>
      <protection/>
    </xf>
    <xf numFmtId="0" fontId="7" fillId="0" borderId="16" xfId="61" applyFont="1" applyFill="1" applyBorder="1" applyAlignment="1">
      <alignment horizontal="center" vertical="center" wrapText="1"/>
      <protection/>
    </xf>
    <xf numFmtId="0" fontId="7" fillId="0" borderId="56" xfId="61" applyFont="1" applyFill="1" applyBorder="1" applyAlignment="1">
      <alignment horizontal="center" vertical="center" wrapText="1"/>
      <protection/>
    </xf>
    <xf numFmtId="0" fontId="7" fillId="0" borderId="27" xfId="61" applyFont="1" applyFill="1" applyBorder="1" applyAlignment="1">
      <alignment horizontal="center" vertical="center" wrapText="1"/>
      <protection/>
    </xf>
    <xf numFmtId="3" fontId="7" fillId="0" borderId="0" xfId="49" applyNumberFormat="1" applyFont="1" applyFill="1" applyAlignment="1">
      <alignment horizontal="right" vertical="center"/>
    </xf>
    <xf numFmtId="0" fontId="0" fillId="0" borderId="41" xfId="0" applyFill="1" applyBorder="1" applyAlignment="1">
      <alignment/>
    </xf>
    <xf numFmtId="0" fontId="0" fillId="0" borderId="20" xfId="0" applyFill="1" applyBorder="1" applyAlignment="1">
      <alignment/>
    </xf>
    <xf numFmtId="0" fontId="0" fillId="0" borderId="16" xfId="0" applyFill="1" applyBorder="1" applyAlignment="1">
      <alignment/>
    </xf>
    <xf numFmtId="0" fontId="7" fillId="0" borderId="57" xfId="61" applyFont="1" applyFill="1" applyBorder="1" applyAlignment="1">
      <alignment horizontal="center" vertical="center" wrapText="1"/>
      <protection/>
    </xf>
    <xf numFmtId="38" fontId="7" fillId="0" borderId="19" xfId="49" applyFont="1" applyFill="1" applyBorder="1" applyAlignment="1">
      <alignment horizontal="right" vertical="center"/>
    </xf>
    <xf numFmtId="38" fontId="7" fillId="0" borderId="27" xfId="49" applyFont="1" applyFill="1" applyBorder="1" applyAlignment="1">
      <alignment horizontal="right" vertical="center"/>
    </xf>
    <xf numFmtId="0" fontId="7" fillId="0" borderId="11" xfId="61" applyFont="1" applyFill="1" applyBorder="1" applyAlignment="1">
      <alignment vertical="center" textRotation="255" wrapText="1"/>
      <protection/>
    </xf>
    <xf numFmtId="0" fontId="7" fillId="0" borderId="16" xfId="61" applyFont="1" applyFill="1" applyBorder="1" applyAlignment="1">
      <alignment vertical="center" textRotation="255" wrapText="1"/>
      <protection/>
    </xf>
    <xf numFmtId="0" fontId="14" fillId="0" borderId="57" xfId="61" applyFont="1" applyFill="1" applyBorder="1" applyAlignment="1">
      <alignment horizontal="center" vertical="center" wrapText="1"/>
      <protection/>
    </xf>
    <xf numFmtId="0" fontId="14" fillId="0" borderId="36" xfId="61" applyFont="1" applyFill="1" applyBorder="1" applyAlignment="1">
      <alignment horizontal="center" vertical="center" wrapText="1"/>
      <protection/>
    </xf>
    <xf numFmtId="0" fontId="13" fillId="0" borderId="27" xfId="61" applyFont="1" applyFill="1" applyBorder="1" applyAlignment="1">
      <alignment horizontal="center" vertical="center" wrapText="1"/>
      <protection/>
    </xf>
    <xf numFmtId="0" fontId="13" fillId="0" borderId="19" xfId="61" applyFont="1" applyFill="1" applyBorder="1" applyAlignment="1">
      <alignment horizontal="center" vertical="center" wrapText="1"/>
      <protection/>
    </xf>
    <xf numFmtId="0" fontId="7" fillId="0" borderId="57" xfId="61" applyFont="1" applyFill="1" applyBorder="1" applyAlignment="1">
      <alignment horizontal="center" vertical="center"/>
      <protection/>
    </xf>
    <xf numFmtId="0" fontId="7" fillId="0" borderId="36" xfId="61" applyFont="1" applyFill="1" applyBorder="1" applyAlignment="1">
      <alignment horizontal="center" vertical="center"/>
      <protection/>
    </xf>
    <xf numFmtId="0" fontId="0" fillId="0" borderId="36" xfId="0" applyFill="1" applyBorder="1" applyAlignment="1">
      <alignment horizontal="center" vertical="center"/>
    </xf>
    <xf numFmtId="0" fontId="19" fillId="0" borderId="33" xfId="61" applyFont="1" applyFill="1" applyBorder="1" applyAlignment="1">
      <alignment horizontal="distributed" vertical="center"/>
      <protection/>
    </xf>
    <xf numFmtId="0" fontId="19" fillId="0" borderId="31" xfId="61" applyFont="1" applyFill="1" applyBorder="1" applyAlignment="1">
      <alignment horizontal="distributed" vertical="center"/>
      <protection/>
    </xf>
    <xf numFmtId="0" fontId="19" fillId="0" borderId="21" xfId="61" applyFont="1" applyFill="1" applyBorder="1" applyAlignment="1">
      <alignment horizontal="distributed" vertical="center"/>
      <protection/>
    </xf>
    <xf numFmtId="0" fontId="7" fillId="0" borderId="27" xfId="61" applyFont="1" applyFill="1" applyBorder="1" applyAlignment="1">
      <alignment horizontal="distributed" vertical="center"/>
      <protection/>
    </xf>
    <xf numFmtId="0" fontId="7" fillId="0" borderId="0" xfId="61" applyFont="1" applyFill="1" applyBorder="1" applyAlignment="1">
      <alignment horizontal="distributed" vertical="center"/>
      <protection/>
    </xf>
    <xf numFmtId="0" fontId="7" fillId="0" borderId="11" xfId="61" applyFont="1" applyFill="1" applyBorder="1" applyAlignment="1">
      <alignment horizontal="distributed" vertical="center"/>
      <protection/>
    </xf>
    <xf numFmtId="0" fontId="7" fillId="0" borderId="19" xfId="61" applyFont="1" applyFill="1" applyBorder="1" applyAlignment="1">
      <alignment horizontal="distributed" vertical="center"/>
      <protection/>
    </xf>
    <xf numFmtId="0" fontId="7" fillId="0" borderId="20" xfId="61" applyFont="1" applyFill="1" applyBorder="1" applyAlignment="1">
      <alignment horizontal="distributed" vertical="center"/>
      <protection/>
    </xf>
    <xf numFmtId="0" fontId="7" fillId="0" borderId="16" xfId="61" applyFont="1" applyFill="1" applyBorder="1" applyAlignment="1">
      <alignment horizontal="distributed" vertical="center"/>
      <protection/>
    </xf>
    <xf numFmtId="0" fontId="21" fillId="0" borderId="0" xfId="0" applyFont="1" applyFill="1" applyAlignment="1">
      <alignment vertical="center"/>
    </xf>
    <xf numFmtId="0" fontId="39" fillId="0" borderId="0" xfId="0" applyFont="1" applyFill="1" applyAlignment="1">
      <alignment horizontal="center" vertical="center"/>
    </xf>
    <xf numFmtId="0" fontId="11" fillId="0" borderId="0" xfId="0" applyFont="1" applyFill="1" applyAlignment="1">
      <alignment horizontal="center" vertical="center"/>
    </xf>
    <xf numFmtId="0" fontId="7" fillId="0" borderId="31" xfId="0" applyFont="1" applyFill="1" applyBorder="1" applyAlignment="1">
      <alignment horizontal="center"/>
    </xf>
    <xf numFmtId="0" fontId="7" fillId="0" borderId="21" xfId="0" applyFont="1" applyFill="1" applyBorder="1" applyAlignment="1">
      <alignment horizontal="center"/>
    </xf>
    <xf numFmtId="0" fontId="4" fillId="0" borderId="0" xfId="0" applyFont="1" applyFill="1" applyBorder="1" applyAlignment="1">
      <alignment horizontal="distributed"/>
    </xf>
    <xf numFmtId="0" fontId="4" fillId="0" borderId="11" xfId="0" applyFont="1" applyFill="1" applyBorder="1" applyAlignment="1">
      <alignment horizontal="distributed"/>
    </xf>
    <xf numFmtId="0" fontId="7" fillId="0" borderId="11" xfId="0" applyFont="1" applyFill="1" applyBorder="1" applyAlignment="1">
      <alignment/>
    </xf>
    <xf numFmtId="0" fontId="7" fillId="0" borderId="16" xfId="0" applyFont="1" applyFill="1" applyBorder="1" applyAlignment="1">
      <alignment/>
    </xf>
    <xf numFmtId="0" fontId="3" fillId="0" borderId="31" xfId="0" applyFont="1" applyFill="1" applyBorder="1" applyAlignment="1">
      <alignment horizontal="center"/>
    </xf>
    <xf numFmtId="0" fontId="3" fillId="0" borderId="21" xfId="0" applyFont="1" applyFill="1" applyBorder="1" applyAlignment="1">
      <alignment horizontal="center"/>
    </xf>
    <xf numFmtId="0" fontId="3" fillId="0" borderId="11" xfId="0" applyFont="1" applyFill="1" applyBorder="1" applyAlignment="1">
      <alignment/>
    </xf>
    <xf numFmtId="0" fontId="3" fillId="0" borderId="16" xfId="0" applyFont="1" applyFill="1" applyBorder="1" applyAlignment="1">
      <alignment/>
    </xf>
    <xf numFmtId="177" fontId="39" fillId="0" borderId="0" xfId="0" applyNumberFormat="1" applyFont="1" applyFill="1" applyBorder="1" applyAlignment="1" applyProtection="1">
      <alignment horizontal="center" vertical="center"/>
      <protection/>
    </xf>
    <xf numFmtId="38" fontId="39" fillId="0" borderId="0" xfId="49" applyFont="1" applyFill="1" applyBorder="1" applyAlignment="1" applyProtection="1">
      <alignment horizontal="center" vertical="center"/>
      <protection/>
    </xf>
    <xf numFmtId="0" fontId="39" fillId="0" borderId="0" xfId="0" applyFont="1" applyFill="1" applyBorder="1" applyAlignment="1" applyProtection="1">
      <alignment horizontal="center" vertical="center"/>
      <protection/>
    </xf>
    <xf numFmtId="38" fontId="21" fillId="0" borderId="0" xfId="49" applyFont="1" applyFill="1" applyBorder="1" applyAlignment="1">
      <alignment horizontal="center" vertical="center"/>
    </xf>
    <xf numFmtId="38" fontId="39" fillId="0" borderId="0" xfId="49" applyFont="1" applyFill="1" applyBorder="1" applyAlignment="1">
      <alignment horizontal="center" vertical="center"/>
    </xf>
    <xf numFmtId="38" fontId="39" fillId="0" borderId="0" xfId="49" applyFont="1" applyFill="1" applyAlignment="1">
      <alignment horizontal="center" vertical="center"/>
    </xf>
    <xf numFmtId="0" fontId="3" fillId="0" borderId="0" xfId="61" applyFont="1" applyFill="1" applyAlignment="1">
      <alignment horizontal="center" vertical="center"/>
      <protection/>
    </xf>
    <xf numFmtId="0" fontId="6" fillId="0" borderId="0" xfId="0" applyFont="1" applyFill="1" applyAlignment="1">
      <alignment horizontal="center" vertical="center"/>
    </xf>
    <xf numFmtId="0" fontId="3" fillId="0" borderId="0" xfId="61" applyFont="1" applyFill="1" applyBorder="1" applyAlignment="1">
      <alignment horizontal="center" vertical="center"/>
      <protection/>
    </xf>
    <xf numFmtId="0" fontId="0" fillId="0" borderId="0" xfId="0" applyFill="1" applyAlignment="1">
      <alignment vertical="center"/>
    </xf>
    <xf numFmtId="0" fontId="7" fillId="0" borderId="21" xfId="61" applyFont="1" applyFill="1" applyBorder="1" applyAlignment="1">
      <alignment vertical="center" textRotation="255"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P37-39"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Y53"/>
  <sheetViews>
    <sheetView zoomScale="75" zoomScaleNormal="75" zoomScaleSheetLayoutView="75" zoomScalePageLayoutView="0" workbookViewId="0" topLeftCell="A24">
      <selection activeCell="A58" sqref="A58"/>
    </sheetView>
  </sheetViews>
  <sheetFormatPr defaultColWidth="9.00390625" defaultRowHeight="13.5"/>
  <cols>
    <col min="1" max="1" width="9.00390625" style="13" customWidth="1"/>
    <col min="2" max="2" width="19.625" style="13" customWidth="1"/>
    <col min="3" max="3" width="11.75390625" style="13" customWidth="1"/>
    <col min="4" max="7" width="11.125" style="13" customWidth="1"/>
    <col min="8" max="9" width="9.75390625" style="13" customWidth="1"/>
    <col min="10" max="10" width="12.375" style="13" customWidth="1"/>
    <col min="11" max="11" width="9.00390625" style="13" customWidth="1"/>
    <col min="12" max="12" width="19.625" style="13" customWidth="1"/>
    <col min="13" max="18" width="11.50390625" style="13" customWidth="1"/>
    <col min="19" max="16384" width="9.00390625" style="13" customWidth="1"/>
  </cols>
  <sheetData>
    <row r="1" spans="1:18" s="12" customFormat="1" ht="15.75" customHeight="1">
      <c r="A1" s="151" t="s">
        <v>14</v>
      </c>
      <c r="B1" s="150"/>
      <c r="C1" s="150"/>
      <c r="D1" s="150"/>
      <c r="E1" s="150"/>
      <c r="F1" s="150"/>
      <c r="G1" s="150"/>
      <c r="H1" s="150"/>
      <c r="I1" s="150"/>
      <c r="J1" s="150"/>
      <c r="K1" s="150"/>
      <c r="L1" s="150"/>
      <c r="M1" s="150"/>
      <c r="N1" s="150"/>
      <c r="O1" s="150"/>
      <c r="P1" s="150"/>
      <c r="Q1" s="150"/>
      <c r="R1" s="149" t="s">
        <v>22</v>
      </c>
    </row>
    <row r="2" spans="1:18" ht="15.75" customHeight="1">
      <c r="A2" s="125"/>
      <c r="B2" s="125"/>
      <c r="C2" s="125"/>
      <c r="D2" s="125"/>
      <c r="E2" s="125"/>
      <c r="F2" s="125"/>
      <c r="G2" s="125"/>
      <c r="H2" s="125"/>
      <c r="I2" s="125"/>
      <c r="J2" s="125"/>
      <c r="K2" s="125"/>
      <c r="L2" s="125"/>
      <c r="M2" s="125"/>
      <c r="N2" s="125"/>
      <c r="O2" s="125"/>
      <c r="P2" s="125"/>
      <c r="Q2" s="125"/>
      <c r="R2" s="125"/>
    </row>
    <row r="3" spans="1:18" ht="21" customHeight="1">
      <c r="A3" s="309" t="s">
        <v>328</v>
      </c>
      <c r="B3" s="309"/>
      <c r="C3" s="309"/>
      <c r="D3" s="309"/>
      <c r="E3" s="309"/>
      <c r="F3" s="309"/>
      <c r="G3" s="309"/>
      <c r="H3" s="309"/>
      <c r="I3" s="309"/>
      <c r="J3" s="125"/>
      <c r="K3" s="125"/>
      <c r="L3" s="125"/>
      <c r="M3" s="125"/>
      <c r="N3" s="125"/>
      <c r="O3" s="125"/>
      <c r="P3" s="125"/>
      <c r="Q3" s="125"/>
      <c r="R3" s="125"/>
    </row>
    <row r="4" spans="1:18" ht="15.75" customHeight="1">
      <c r="A4" s="125"/>
      <c r="B4" s="125"/>
      <c r="C4" s="125"/>
      <c r="D4" s="125"/>
      <c r="E4" s="125"/>
      <c r="F4" s="125"/>
      <c r="G4" s="125"/>
      <c r="H4" s="125"/>
      <c r="I4" s="125"/>
      <c r="J4" s="125"/>
      <c r="K4" s="125"/>
      <c r="L4" s="125"/>
      <c r="M4" s="125"/>
      <c r="N4" s="125"/>
      <c r="O4" s="125"/>
      <c r="P4" s="125"/>
      <c r="Q4" s="125"/>
      <c r="R4" s="125"/>
    </row>
    <row r="5" spans="1:19" ht="18" customHeight="1">
      <c r="A5" s="513" t="s">
        <v>260</v>
      </c>
      <c r="B5" s="513"/>
      <c r="C5" s="513"/>
      <c r="D5" s="513"/>
      <c r="E5" s="513"/>
      <c r="F5" s="513"/>
      <c r="G5" s="513"/>
      <c r="H5" s="513"/>
      <c r="I5" s="513"/>
      <c r="J5" s="125"/>
      <c r="K5" s="513" t="s">
        <v>262</v>
      </c>
      <c r="L5" s="513"/>
      <c r="M5" s="513"/>
      <c r="N5" s="513"/>
      <c r="O5" s="513"/>
      <c r="P5" s="513"/>
      <c r="Q5" s="513"/>
      <c r="R5" s="513"/>
      <c r="S5" s="15"/>
    </row>
    <row r="6" spans="1:25" ht="15.75" customHeight="1" thickBot="1">
      <c r="A6" s="6"/>
      <c r="B6" s="142"/>
      <c r="C6" s="147"/>
      <c r="D6" s="125"/>
      <c r="E6" s="6"/>
      <c r="F6" s="6"/>
      <c r="G6" s="6"/>
      <c r="H6" s="6"/>
      <c r="I6" s="6"/>
      <c r="J6" s="6"/>
      <c r="K6" s="2"/>
      <c r="L6" s="14"/>
      <c r="M6" s="14"/>
      <c r="N6" s="14"/>
      <c r="O6" s="14"/>
      <c r="P6" s="14"/>
      <c r="Q6" s="14"/>
      <c r="R6" s="14"/>
      <c r="S6" s="2"/>
      <c r="T6" s="6"/>
      <c r="U6" s="6"/>
      <c r="V6" s="6"/>
      <c r="W6" s="6"/>
      <c r="X6" s="6"/>
      <c r="Y6" s="6"/>
    </row>
    <row r="7" spans="1:19" ht="15.75" customHeight="1">
      <c r="A7" s="294" t="s">
        <v>15</v>
      </c>
      <c r="B7" s="295"/>
      <c r="C7" s="287" t="s">
        <v>0</v>
      </c>
      <c r="D7" s="311" t="s">
        <v>1</v>
      </c>
      <c r="E7" s="311"/>
      <c r="F7" s="311"/>
      <c r="G7" s="312"/>
      <c r="H7" s="300" t="s">
        <v>25</v>
      </c>
      <c r="I7" s="305" t="s">
        <v>16</v>
      </c>
      <c r="J7" s="142"/>
      <c r="K7" s="294" t="s">
        <v>15</v>
      </c>
      <c r="L7" s="295"/>
      <c r="M7" s="287" t="s">
        <v>263</v>
      </c>
      <c r="N7" s="287"/>
      <c r="O7" s="287" t="s">
        <v>329</v>
      </c>
      <c r="P7" s="287"/>
      <c r="Q7" s="287" t="s">
        <v>330</v>
      </c>
      <c r="R7" s="308"/>
      <c r="S7" s="15"/>
    </row>
    <row r="8" spans="1:19" ht="15.75" customHeight="1">
      <c r="A8" s="296"/>
      <c r="B8" s="297"/>
      <c r="C8" s="284"/>
      <c r="D8" s="288" t="s">
        <v>2</v>
      </c>
      <c r="E8" s="290" t="s">
        <v>3</v>
      </c>
      <c r="F8" s="146"/>
      <c r="G8" s="292" t="s">
        <v>17</v>
      </c>
      <c r="H8" s="301"/>
      <c r="I8" s="306"/>
      <c r="J8" s="142"/>
      <c r="K8" s="296"/>
      <c r="L8" s="297"/>
      <c r="M8" s="284" t="s">
        <v>21</v>
      </c>
      <c r="N8" s="284" t="s">
        <v>19</v>
      </c>
      <c r="O8" s="284" t="s">
        <v>21</v>
      </c>
      <c r="P8" s="284" t="s">
        <v>19</v>
      </c>
      <c r="Q8" s="284" t="s">
        <v>21</v>
      </c>
      <c r="R8" s="285" t="s">
        <v>20</v>
      </c>
      <c r="S8" s="15"/>
    </row>
    <row r="9" spans="1:19" ht="15.75" customHeight="1">
      <c r="A9" s="298"/>
      <c r="B9" s="299"/>
      <c r="C9" s="284"/>
      <c r="D9" s="289"/>
      <c r="E9" s="291"/>
      <c r="F9" s="3" t="s">
        <v>4</v>
      </c>
      <c r="G9" s="293"/>
      <c r="H9" s="302"/>
      <c r="I9" s="307"/>
      <c r="J9" s="142"/>
      <c r="K9" s="298"/>
      <c r="L9" s="299"/>
      <c r="M9" s="284"/>
      <c r="N9" s="284"/>
      <c r="O9" s="284"/>
      <c r="P9" s="284"/>
      <c r="Q9" s="284"/>
      <c r="R9" s="286"/>
      <c r="S9" s="15"/>
    </row>
    <row r="10" spans="1:19" ht="15.75" customHeight="1">
      <c r="A10" s="125"/>
      <c r="B10" s="143"/>
      <c r="C10" s="144"/>
      <c r="D10" s="142"/>
      <c r="E10" s="125"/>
      <c r="F10" s="6"/>
      <c r="G10" s="125"/>
      <c r="H10" s="125"/>
      <c r="I10" s="125"/>
      <c r="J10" s="142"/>
      <c r="K10" s="125"/>
      <c r="L10" s="143"/>
      <c r="M10" s="132"/>
      <c r="N10" s="132"/>
      <c r="O10" s="132"/>
      <c r="P10" s="132"/>
      <c r="Q10" s="132"/>
      <c r="R10" s="132"/>
      <c r="S10" s="15"/>
    </row>
    <row r="11" spans="1:19" ht="15.75" customHeight="1">
      <c r="A11" s="303" t="s">
        <v>5</v>
      </c>
      <c r="B11" s="304"/>
      <c r="C11" s="207">
        <f>SUM(D11:E11,G11:I11)</f>
        <v>78795</v>
      </c>
      <c r="D11" s="207">
        <f aca="true" t="shared" si="0" ref="D11:I11">SUM(D13,D15)</f>
        <v>55280</v>
      </c>
      <c r="E11" s="207">
        <f t="shared" si="0"/>
        <v>20351</v>
      </c>
      <c r="F11" s="207">
        <f t="shared" si="0"/>
        <v>16746</v>
      </c>
      <c r="G11" s="207">
        <f t="shared" si="0"/>
        <v>557</v>
      </c>
      <c r="H11" s="207">
        <f t="shared" si="0"/>
        <v>2054</v>
      </c>
      <c r="I11" s="207">
        <f t="shared" si="0"/>
        <v>553</v>
      </c>
      <c r="J11" s="142"/>
      <c r="K11" s="303" t="s">
        <v>5</v>
      </c>
      <c r="L11" s="304"/>
      <c r="M11" s="230">
        <f>SUM(M13,M15)</f>
        <v>74256</v>
      </c>
      <c r="N11" s="216" t="s">
        <v>315</v>
      </c>
      <c r="O11" s="230">
        <f>SUM(O13,O15)</f>
        <v>78795</v>
      </c>
      <c r="P11" s="216" t="s">
        <v>315</v>
      </c>
      <c r="Q11" s="230">
        <f>O11-M11</f>
        <v>4539</v>
      </c>
      <c r="R11" s="231">
        <f>Q11/M11*100</f>
        <v>6.112637362637362</v>
      </c>
      <c r="S11" s="15"/>
    </row>
    <row r="12" spans="1:19" ht="15.75" customHeight="1">
      <c r="A12" s="137"/>
      <c r="B12" s="139"/>
      <c r="C12" s="116"/>
      <c r="D12" s="116"/>
      <c r="E12" s="117"/>
      <c r="F12" s="117"/>
      <c r="G12" s="117"/>
      <c r="H12" s="78"/>
      <c r="I12" s="78"/>
      <c r="J12" s="2"/>
      <c r="K12" s="137"/>
      <c r="L12" s="139"/>
      <c r="M12" s="62"/>
      <c r="N12" s="62"/>
      <c r="O12" s="62"/>
      <c r="P12" s="132"/>
      <c r="Q12" s="132"/>
      <c r="R12" s="138"/>
      <c r="S12" s="15"/>
    </row>
    <row r="13" spans="1:19" ht="15.75" customHeight="1">
      <c r="A13" s="282" t="s">
        <v>275</v>
      </c>
      <c r="B13" s="283"/>
      <c r="C13" s="229">
        <f>SUM(D13:E13,G13:I13)</f>
        <v>259</v>
      </c>
      <c r="D13" s="116">
        <v>26</v>
      </c>
      <c r="E13" s="117">
        <v>169</v>
      </c>
      <c r="F13" s="117">
        <v>92</v>
      </c>
      <c r="G13" s="117">
        <v>47</v>
      </c>
      <c r="H13" s="117">
        <v>9</v>
      </c>
      <c r="I13" s="117">
        <v>8</v>
      </c>
      <c r="J13" s="1"/>
      <c r="K13" s="282" t="s">
        <v>275</v>
      </c>
      <c r="L13" s="283"/>
      <c r="M13" s="25">
        <v>232</v>
      </c>
      <c r="N13" s="78" t="s">
        <v>315</v>
      </c>
      <c r="O13" s="25">
        <v>259</v>
      </c>
      <c r="P13" s="78" t="s">
        <v>315</v>
      </c>
      <c r="Q13" s="134">
        <f aca="true" t="shared" si="1" ref="Q13:Q20">O13-M13</f>
        <v>27</v>
      </c>
      <c r="R13" s="133">
        <f aca="true" t="shared" si="2" ref="R13:R26">Q13/M13*100</f>
        <v>11.637931034482758</v>
      </c>
      <c r="S13" s="15"/>
    </row>
    <row r="14" spans="1:19" ht="15.75" customHeight="1">
      <c r="A14" s="137"/>
      <c r="B14" s="10"/>
      <c r="C14" s="229"/>
      <c r="D14" s="116"/>
      <c r="E14" s="117"/>
      <c r="F14" s="78"/>
      <c r="G14" s="78"/>
      <c r="H14" s="78"/>
      <c r="I14" s="78"/>
      <c r="J14" s="125"/>
      <c r="K14" s="137"/>
      <c r="L14" s="10"/>
      <c r="M14" s="25"/>
      <c r="N14" s="80"/>
      <c r="O14" s="132"/>
      <c r="P14" s="80"/>
      <c r="Q14" s="134"/>
      <c r="R14" s="133"/>
      <c r="S14" s="15"/>
    </row>
    <row r="15" spans="1:19" ht="15.75" customHeight="1">
      <c r="A15" s="282" t="s">
        <v>276</v>
      </c>
      <c r="B15" s="283"/>
      <c r="C15" s="229">
        <f aca="true" t="shared" si="3" ref="C15:C20">SUM(D15:E15,G15:I15)</f>
        <v>78536</v>
      </c>
      <c r="D15" s="116">
        <f aca="true" t="shared" si="4" ref="D15:I15">SUM(D16:D20,D22:D26)</f>
        <v>55254</v>
      </c>
      <c r="E15" s="117">
        <f t="shared" si="4"/>
        <v>20182</v>
      </c>
      <c r="F15" s="117">
        <f t="shared" si="4"/>
        <v>16654</v>
      </c>
      <c r="G15" s="117">
        <f t="shared" si="4"/>
        <v>510</v>
      </c>
      <c r="H15" s="117">
        <f t="shared" si="4"/>
        <v>2045</v>
      </c>
      <c r="I15" s="117">
        <f t="shared" si="4"/>
        <v>545</v>
      </c>
      <c r="J15" s="125"/>
      <c r="K15" s="282" t="s">
        <v>276</v>
      </c>
      <c r="L15" s="283"/>
      <c r="M15" s="132">
        <f>SUM(M16:M20,M22:M26)</f>
        <v>74024</v>
      </c>
      <c r="N15" s="80">
        <f aca="true" t="shared" si="5" ref="N15:N20">M15/$M$15*100</f>
        <v>100</v>
      </c>
      <c r="O15" s="132">
        <f>SUM(O16:O20,O22:O26)</f>
        <v>78536</v>
      </c>
      <c r="P15" s="80">
        <f aca="true" t="shared" si="6" ref="P15:P20">O15/$O$15*100</f>
        <v>100</v>
      </c>
      <c r="Q15" s="134">
        <f t="shared" si="1"/>
        <v>4512</v>
      </c>
      <c r="R15" s="133">
        <f t="shared" si="2"/>
        <v>6.095320436615151</v>
      </c>
      <c r="S15" s="15"/>
    </row>
    <row r="16" spans="1:19" ht="15.75" customHeight="1">
      <c r="A16" s="125"/>
      <c r="B16" s="40" t="s">
        <v>6</v>
      </c>
      <c r="C16" s="229">
        <f t="shared" si="3"/>
        <v>78</v>
      </c>
      <c r="D16" s="116">
        <v>31</v>
      </c>
      <c r="E16" s="117">
        <v>46</v>
      </c>
      <c r="F16" s="117">
        <v>46</v>
      </c>
      <c r="G16" s="117">
        <v>1</v>
      </c>
      <c r="H16" s="117" t="s">
        <v>315</v>
      </c>
      <c r="I16" s="117" t="s">
        <v>315</v>
      </c>
      <c r="J16" s="125"/>
      <c r="K16" s="125"/>
      <c r="L16" s="40" t="s">
        <v>6</v>
      </c>
      <c r="M16" s="132">
        <v>77</v>
      </c>
      <c r="N16" s="80">
        <f t="shared" si="5"/>
        <v>0.10402031773478872</v>
      </c>
      <c r="O16" s="132">
        <v>78</v>
      </c>
      <c r="P16" s="80">
        <f t="shared" si="6"/>
        <v>0.09931751044107162</v>
      </c>
      <c r="Q16" s="134">
        <f t="shared" si="1"/>
        <v>1</v>
      </c>
      <c r="R16" s="133">
        <f t="shared" si="2"/>
        <v>1.2987012987012987</v>
      </c>
      <c r="S16" s="15"/>
    </row>
    <row r="17" spans="1:19" ht="15.75" customHeight="1">
      <c r="A17" s="125"/>
      <c r="B17" s="10" t="s">
        <v>7</v>
      </c>
      <c r="C17" s="229">
        <f t="shared" si="3"/>
        <v>7627</v>
      </c>
      <c r="D17" s="116">
        <v>5851</v>
      </c>
      <c r="E17" s="117">
        <v>1770</v>
      </c>
      <c r="F17" s="117">
        <v>1763</v>
      </c>
      <c r="G17" s="117">
        <v>1</v>
      </c>
      <c r="H17" s="117">
        <v>3</v>
      </c>
      <c r="I17" s="117">
        <v>2</v>
      </c>
      <c r="J17" s="148"/>
      <c r="K17" s="125"/>
      <c r="L17" s="10" t="s">
        <v>7</v>
      </c>
      <c r="M17" s="132">
        <v>7064</v>
      </c>
      <c r="N17" s="80">
        <f t="shared" si="5"/>
        <v>9.542850967253862</v>
      </c>
      <c r="O17" s="78">
        <v>7627</v>
      </c>
      <c r="P17" s="80">
        <f t="shared" si="6"/>
        <v>9.711469899154528</v>
      </c>
      <c r="Q17" s="134">
        <f t="shared" si="1"/>
        <v>563</v>
      </c>
      <c r="R17" s="133">
        <f t="shared" si="2"/>
        <v>7.969988674971687</v>
      </c>
      <c r="S17" s="15"/>
    </row>
    <row r="18" spans="1:19" ht="15.75" customHeight="1">
      <c r="A18" s="125"/>
      <c r="B18" s="10" t="s">
        <v>8</v>
      </c>
      <c r="C18" s="229">
        <f t="shared" si="3"/>
        <v>16283</v>
      </c>
      <c r="D18" s="116">
        <v>12691</v>
      </c>
      <c r="E18" s="117">
        <v>3582</v>
      </c>
      <c r="F18" s="117">
        <v>3501</v>
      </c>
      <c r="G18" s="117">
        <v>9</v>
      </c>
      <c r="H18" s="78" t="s">
        <v>315</v>
      </c>
      <c r="I18" s="78">
        <v>1</v>
      </c>
      <c r="J18" s="9"/>
      <c r="K18" s="125"/>
      <c r="L18" s="10" t="s">
        <v>8</v>
      </c>
      <c r="M18" s="132">
        <v>15909</v>
      </c>
      <c r="N18" s="80">
        <f t="shared" si="5"/>
        <v>21.491678374581216</v>
      </c>
      <c r="O18" s="132">
        <v>16283</v>
      </c>
      <c r="P18" s="80">
        <f t="shared" si="6"/>
        <v>20.733166955281654</v>
      </c>
      <c r="Q18" s="134">
        <f t="shared" si="1"/>
        <v>374</v>
      </c>
      <c r="R18" s="133">
        <f t="shared" si="2"/>
        <v>2.350870576403294</v>
      </c>
      <c r="S18" s="15"/>
    </row>
    <row r="19" spans="1:19" ht="15.75" customHeight="1">
      <c r="A19" s="125"/>
      <c r="B19" s="10" t="s">
        <v>290</v>
      </c>
      <c r="C19" s="229">
        <f t="shared" si="3"/>
        <v>32088</v>
      </c>
      <c r="D19" s="116">
        <v>24048</v>
      </c>
      <c r="E19" s="117">
        <v>7949</v>
      </c>
      <c r="F19" s="117">
        <v>7731</v>
      </c>
      <c r="G19" s="117">
        <v>63</v>
      </c>
      <c r="H19" s="78">
        <v>20</v>
      </c>
      <c r="I19" s="78">
        <v>8</v>
      </c>
      <c r="J19" s="8"/>
      <c r="K19" s="125"/>
      <c r="L19" s="10" t="s">
        <v>290</v>
      </c>
      <c r="M19" s="132">
        <v>30296</v>
      </c>
      <c r="N19" s="80">
        <f t="shared" si="5"/>
        <v>40.92726683237869</v>
      </c>
      <c r="O19" s="78">
        <v>32088</v>
      </c>
      <c r="P19" s="80">
        <f t="shared" si="6"/>
        <v>40.85769583375777</v>
      </c>
      <c r="Q19" s="134">
        <f t="shared" si="1"/>
        <v>1792</v>
      </c>
      <c r="R19" s="133">
        <f t="shared" si="2"/>
        <v>5.914972273567468</v>
      </c>
      <c r="S19" s="15"/>
    </row>
    <row r="20" spans="1:19" ht="15.75" customHeight="1">
      <c r="A20" s="125"/>
      <c r="B20" s="10" t="s">
        <v>11</v>
      </c>
      <c r="C20" s="229">
        <f t="shared" si="3"/>
        <v>989</v>
      </c>
      <c r="D20" s="116">
        <v>189</v>
      </c>
      <c r="E20" s="117">
        <v>798</v>
      </c>
      <c r="F20" s="116">
        <v>579</v>
      </c>
      <c r="G20" s="116">
        <v>1</v>
      </c>
      <c r="H20" s="74" t="s">
        <v>315</v>
      </c>
      <c r="I20" s="74">
        <v>1</v>
      </c>
      <c r="J20" s="9"/>
      <c r="K20" s="125"/>
      <c r="L20" s="10" t="s">
        <v>11</v>
      </c>
      <c r="M20" s="25">
        <v>896</v>
      </c>
      <c r="N20" s="80">
        <f t="shared" si="5"/>
        <v>1.2104182427320869</v>
      </c>
      <c r="O20" s="74">
        <v>989</v>
      </c>
      <c r="P20" s="80">
        <f t="shared" si="6"/>
        <v>1.2592951003361517</v>
      </c>
      <c r="Q20" s="134">
        <f t="shared" si="1"/>
        <v>93</v>
      </c>
      <c r="R20" s="133">
        <f t="shared" si="2"/>
        <v>10.379464285714286</v>
      </c>
      <c r="S20" s="15"/>
    </row>
    <row r="21" spans="1:19" ht="15.75" customHeight="1">
      <c r="A21" s="125"/>
      <c r="B21" s="10"/>
      <c r="C21" s="229"/>
      <c r="D21" s="116"/>
      <c r="E21" s="117"/>
      <c r="F21" s="116"/>
      <c r="G21" s="116"/>
      <c r="H21" s="74"/>
      <c r="I21" s="74"/>
      <c r="J21" s="9"/>
      <c r="K21" s="125"/>
      <c r="L21" s="10"/>
      <c r="M21" s="74"/>
      <c r="N21" s="80"/>
      <c r="O21" s="74"/>
      <c r="P21" s="80"/>
      <c r="Q21" s="134"/>
      <c r="R21" s="133"/>
      <c r="S21" s="15"/>
    </row>
    <row r="22" spans="1:19" ht="15.75" customHeight="1">
      <c r="A22" s="125"/>
      <c r="B22" s="10" t="s">
        <v>12</v>
      </c>
      <c r="C22" s="229">
        <f>SUM(D22:E22,G22:I22)</f>
        <v>1904</v>
      </c>
      <c r="D22" s="116">
        <v>1449</v>
      </c>
      <c r="E22" s="117">
        <v>447</v>
      </c>
      <c r="F22" s="74">
        <v>425</v>
      </c>
      <c r="G22" s="74">
        <v>2</v>
      </c>
      <c r="H22" s="74">
        <v>6</v>
      </c>
      <c r="I22" s="74" t="s">
        <v>315</v>
      </c>
      <c r="J22" s="9"/>
      <c r="K22" s="125"/>
      <c r="L22" s="10" t="s">
        <v>12</v>
      </c>
      <c r="M22" s="30">
        <v>1564</v>
      </c>
      <c r="N22" s="80">
        <f>M22/$M$15*100</f>
        <v>2.1128282719118125</v>
      </c>
      <c r="O22" s="74">
        <v>1904</v>
      </c>
      <c r="P22" s="80">
        <f>O22/$O$15*100</f>
        <v>2.4243658958948764</v>
      </c>
      <c r="Q22" s="134">
        <f>O22-M22</f>
        <v>340</v>
      </c>
      <c r="R22" s="133">
        <f t="shared" si="2"/>
        <v>21.73913043478261</v>
      </c>
      <c r="S22" s="15"/>
    </row>
    <row r="23" spans="1:19" ht="15.75" customHeight="1">
      <c r="A23" s="125"/>
      <c r="B23" s="10" t="s">
        <v>10</v>
      </c>
      <c r="C23" s="229">
        <f>SUM(D23:E23,G23:I23)</f>
        <v>1852</v>
      </c>
      <c r="D23" s="116">
        <v>748</v>
      </c>
      <c r="E23" s="117">
        <v>756</v>
      </c>
      <c r="F23" s="74">
        <v>730</v>
      </c>
      <c r="G23" s="74">
        <v>11</v>
      </c>
      <c r="H23" s="74">
        <v>6</v>
      </c>
      <c r="I23" s="74">
        <v>331</v>
      </c>
      <c r="J23" s="9"/>
      <c r="K23" s="125"/>
      <c r="L23" s="10" t="s">
        <v>10</v>
      </c>
      <c r="M23" s="74">
        <v>1713</v>
      </c>
      <c r="N23" s="80">
        <f>M23/$M$15*100</f>
        <v>2.314114341294715</v>
      </c>
      <c r="O23" s="74">
        <v>1852</v>
      </c>
      <c r="P23" s="80">
        <f>O23/$O$15*100</f>
        <v>2.3581542222674954</v>
      </c>
      <c r="Q23" s="134">
        <f>O23-M23</f>
        <v>139</v>
      </c>
      <c r="R23" s="133">
        <f t="shared" si="2"/>
        <v>8.114419147694104</v>
      </c>
      <c r="S23" s="15"/>
    </row>
    <row r="24" spans="1:19" ht="15.75" customHeight="1">
      <c r="A24" s="125"/>
      <c r="B24" s="122" t="s">
        <v>291</v>
      </c>
      <c r="C24" s="229">
        <f>SUM(D24:E24,G24:I24)</f>
        <v>138</v>
      </c>
      <c r="D24" s="116" t="s">
        <v>315</v>
      </c>
      <c r="E24" s="117">
        <v>58</v>
      </c>
      <c r="F24" s="74">
        <v>58</v>
      </c>
      <c r="G24" s="74">
        <v>5</v>
      </c>
      <c r="H24" s="74">
        <v>75</v>
      </c>
      <c r="I24" s="74" t="s">
        <v>315</v>
      </c>
      <c r="J24" s="9"/>
      <c r="K24" s="125"/>
      <c r="L24" s="122" t="s">
        <v>291</v>
      </c>
      <c r="M24" s="74">
        <v>142</v>
      </c>
      <c r="N24" s="80">
        <f>M24/$M$15*100</f>
        <v>0.1918296768615584</v>
      </c>
      <c r="O24" s="74">
        <v>138</v>
      </c>
      <c r="P24" s="80">
        <f>O24/$O$15*100</f>
        <v>0.17571559539574208</v>
      </c>
      <c r="Q24" s="134">
        <f>O24-M24</f>
        <v>-4</v>
      </c>
      <c r="R24" s="133">
        <f t="shared" si="2"/>
        <v>-2.8169014084507045</v>
      </c>
      <c r="S24" s="15"/>
    </row>
    <row r="25" spans="1:19" ht="15.75" customHeight="1">
      <c r="A25" s="125"/>
      <c r="B25" s="10" t="s">
        <v>13</v>
      </c>
      <c r="C25" s="229">
        <f>SUM(D25:E25,G25:I25)</f>
        <v>16953</v>
      </c>
      <c r="D25" s="116">
        <v>10247</v>
      </c>
      <c r="E25" s="117">
        <v>4776</v>
      </c>
      <c r="F25" s="74">
        <v>1821</v>
      </c>
      <c r="G25" s="74">
        <v>417</v>
      </c>
      <c r="H25" s="74">
        <v>1426</v>
      </c>
      <c r="I25" s="74">
        <v>87</v>
      </c>
      <c r="J25" s="9"/>
      <c r="K25" s="125"/>
      <c r="L25" s="10" t="s">
        <v>13</v>
      </c>
      <c r="M25" s="74">
        <v>15739</v>
      </c>
      <c r="N25" s="80">
        <f>M25/$M$15*100</f>
        <v>21.26202312763428</v>
      </c>
      <c r="O25" s="74">
        <v>16953</v>
      </c>
      <c r="P25" s="80">
        <f>O25/$O$15*100</f>
        <v>21.58627890394214</v>
      </c>
      <c r="Q25" s="134">
        <f>O25-M25</f>
        <v>1214</v>
      </c>
      <c r="R25" s="133">
        <f t="shared" si="2"/>
        <v>7.713323591079484</v>
      </c>
      <c r="S25" s="15"/>
    </row>
    <row r="26" spans="1:19" ht="15.75" customHeight="1">
      <c r="A26" s="128"/>
      <c r="B26" s="120" t="s">
        <v>278</v>
      </c>
      <c r="C26" s="79">
        <f>SUM(D26:E26,G26:I26)</f>
        <v>624</v>
      </c>
      <c r="D26" s="129" t="s">
        <v>315</v>
      </c>
      <c r="E26" s="129" t="s">
        <v>315</v>
      </c>
      <c r="F26" s="75" t="s">
        <v>315</v>
      </c>
      <c r="G26" s="75" t="s">
        <v>315</v>
      </c>
      <c r="H26" s="75">
        <v>509</v>
      </c>
      <c r="I26" s="75">
        <v>115</v>
      </c>
      <c r="J26" s="9"/>
      <c r="K26" s="128"/>
      <c r="L26" s="120" t="s">
        <v>278</v>
      </c>
      <c r="M26" s="79">
        <v>624</v>
      </c>
      <c r="N26" s="232">
        <f>M26/$M$15*100</f>
        <v>0.8429698476169891</v>
      </c>
      <c r="O26" s="75">
        <v>624</v>
      </c>
      <c r="P26" s="232">
        <f>O26/$O$15*100</f>
        <v>0.794540083528573</v>
      </c>
      <c r="Q26" s="233">
        <f>O26-M26</f>
        <v>0</v>
      </c>
      <c r="R26" s="234">
        <f t="shared" si="2"/>
        <v>0</v>
      </c>
      <c r="S26" s="15"/>
    </row>
    <row r="27" spans="1:19" ht="15.75" customHeight="1">
      <c r="A27" s="4" t="s">
        <v>292</v>
      </c>
      <c r="B27" s="125"/>
      <c r="C27" s="125"/>
      <c r="D27" s="125"/>
      <c r="E27" s="125"/>
      <c r="F27" s="4"/>
      <c r="G27" s="7"/>
      <c r="H27" s="8"/>
      <c r="I27" s="9"/>
      <c r="J27" s="9"/>
      <c r="K27" s="4" t="s">
        <v>293</v>
      </c>
      <c r="L27" s="125"/>
      <c r="M27" s="9"/>
      <c r="N27" s="9"/>
      <c r="O27" s="9"/>
      <c r="P27" s="125"/>
      <c r="Q27" s="125"/>
      <c r="R27" s="125"/>
      <c r="S27" s="15"/>
    </row>
    <row r="28" spans="1:19" ht="15.75" customHeight="1">
      <c r="A28" s="125"/>
      <c r="B28" s="125"/>
      <c r="C28" s="125"/>
      <c r="D28" s="125"/>
      <c r="E28" s="125"/>
      <c r="F28" s="4"/>
      <c r="G28" s="7"/>
      <c r="H28" s="8"/>
      <c r="I28" s="9"/>
      <c r="J28" s="9"/>
      <c r="K28" s="4"/>
      <c r="L28" s="125"/>
      <c r="M28" s="9"/>
      <c r="N28" s="9"/>
      <c r="O28" s="9"/>
      <c r="P28" s="125"/>
      <c r="Q28" s="125"/>
      <c r="R28" s="125"/>
      <c r="S28" s="15"/>
    </row>
    <row r="29" spans="1:19" ht="15.75" customHeight="1">
      <c r="A29" s="125"/>
      <c r="B29" s="125"/>
      <c r="C29" s="125"/>
      <c r="D29" s="125"/>
      <c r="E29" s="125"/>
      <c r="F29" s="4"/>
      <c r="G29" s="7"/>
      <c r="H29" s="8"/>
      <c r="I29" s="9"/>
      <c r="J29" s="9"/>
      <c r="K29" s="4"/>
      <c r="L29" s="125"/>
      <c r="M29" s="9"/>
      <c r="N29" s="9"/>
      <c r="O29" s="9"/>
      <c r="P29" s="125"/>
      <c r="Q29" s="125"/>
      <c r="R29" s="125"/>
      <c r="S29" s="15"/>
    </row>
    <row r="30" spans="1:19" ht="15.75" customHeight="1">
      <c r="A30" s="125"/>
      <c r="B30" s="125"/>
      <c r="C30" s="125"/>
      <c r="D30" s="125"/>
      <c r="E30" s="125"/>
      <c r="F30" s="4"/>
      <c r="G30" s="7"/>
      <c r="H30" s="8"/>
      <c r="I30" s="9"/>
      <c r="J30" s="9"/>
      <c r="K30" s="4"/>
      <c r="L30" s="125"/>
      <c r="M30" s="9"/>
      <c r="N30" s="9"/>
      <c r="O30" s="9"/>
      <c r="P30" s="125"/>
      <c r="Q30" s="125"/>
      <c r="R30" s="125"/>
      <c r="S30" s="15"/>
    </row>
    <row r="31" spans="1:19" ht="18" customHeight="1">
      <c r="A31" s="513" t="s">
        <v>261</v>
      </c>
      <c r="B31" s="513"/>
      <c r="C31" s="513"/>
      <c r="D31" s="513"/>
      <c r="E31" s="513"/>
      <c r="F31" s="513"/>
      <c r="G31" s="513"/>
      <c r="H31" s="513"/>
      <c r="I31" s="513"/>
      <c r="J31" s="4"/>
      <c r="K31" s="513" t="s">
        <v>308</v>
      </c>
      <c r="L31" s="513"/>
      <c r="M31" s="513"/>
      <c r="N31" s="513"/>
      <c r="O31" s="513"/>
      <c r="P31" s="513"/>
      <c r="Q31" s="513"/>
      <c r="R31" s="513"/>
      <c r="S31" s="15"/>
    </row>
    <row r="32" spans="1:19" ht="15.75" customHeight="1" thickBot="1">
      <c r="A32" s="125"/>
      <c r="B32" s="147"/>
      <c r="C32" s="147"/>
      <c r="D32" s="125"/>
      <c r="E32" s="6"/>
      <c r="F32" s="6"/>
      <c r="G32" s="6"/>
      <c r="H32" s="6"/>
      <c r="I32" s="6" t="s">
        <v>240</v>
      </c>
      <c r="J32" s="4"/>
      <c r="K32" s="142"/>
      <c r="L32" s="11"/>
      <c r="M32" s="11"/>
      <c r="N32" s="11"/>
      <c r="O32" s="11"/>
      <c r="P32" s="147"/>
      <c r="Q32" s="147"/>
      <c r="R32" s="147"/>
      <c r="S32" s="15"/>
    </row>
    <row r="33" spans="1:19" ht="15.75" customHeight="1">
      <c r="A33" s="294" t="s">
        <v>15</v>
      </c>
      <c r="B33" s="295"/>
      <c r="C33" s="287" t="s">
        <v>0</v>
      </c>
      <c r="D33" s="311" t="s">
        <v>1</v>
      </c>
      <c r="E33" s="311"/>
      <c r="F33" s="311"/>
      <c r="G33" s="312"/>
      <c r="H33" s="300" t="s">
        <v>25</v>
      </c>
      <c r="I33" s="305" t="s">
        <v>16</v>
      </c>
      <c r="J33" s="142"/>
      <c r="K33" s="294" t="s">
        <v>15</v>
      </c>
      <c r="L33" s="295"/>
      <c r="M33" s="287" t="s">
        <v>263</v>
      </c>
      <c r="N33" s="287"/>
      <c r="O33" s="287" t="s">
        <v>329</v>
      </c>
      <c r="P33" s="287"/>
      <c r="Q33" s="287" t="s">
        <v>330</v>
      </c>
      <c r="R33" s="308"/>
      <c r="S33" s="15"/>
    </row>
    <row r="34" spans="1:19" ht="15.75" customHeight="1">
      <c r="A34" s="296"/>
      <c r="B34" s="297"/>
      <c r="C34" s="284"/>
      <c r="D34" s="288" t="s">
        <v>2</v>
      </c>
      <c r="E34" s="290" t="s">
        <v>3</v>
      </c>
      <c r="F34" s="146"/>
      <c r="G34" s="292" t="s">
        <v>17</v>
      </c>
      <c r="H34" s="301"/>
      <c r="I34" s="306"/>
      <c r="J34" s="142"/>
      <c r="K34" s="296"/>
      <c r="L34" s="297"/>
      <c r="M34" s="284" t="s">
        <v>21</v>
      </c>
      <c r="N34" s="284" t="s">
        <v>19</v>
      </c>
      <c r="O34" s="284" t="s">
        <v>21</v>
      </c>
      <c r="P34" s="284" t="s">
        <v>19</v>
      </c>
      <c r="Q34" s="284" t="s">
        <v>21</v>
      </c>
      <c r="R34" s="285" t="s">
        <v>20</v>
      </c>
      <c r="S34" s="15"/>
    </row>
    <row r="35" spans="1:19" ht="15.75" customHeight="1">
      <c r="A35" s="298"/>
      <c r="B35" s="299"/>
      <c r="C35" s="284"/>
      <c r="D35" s="289"/>
      <c r="E35" s="291"/>
      <c r="F35" s="3" t="s">
        <v>4</v>
      </c>
      <c r="G35" s="293"/>
      <c r="H35" s="302"/>
      <c r="I35" s="307"/>
      <c r="J35" s="142"/>
      <c r="K35" s="298"/>
      <c r="L35" s="299"/>
      <c r="M35" s="284"/>
      <c r="N35" s="284"/>
      <c r="O35" s="284"/>
      <c r="P35" s="284"/>
      <c r="Q35" s="284"/>
      <c r="R35" s="286"/>
      <c r="S35" s="15"/>
    </row>
    <row r="36" spans="1:19" ht="15.75" customHeight="1">
      <c r="A36" s="125"/>
      <c r="B36" s="143"/>
      <c r="C36" s="144"/>
      <c r="D36" s="142"/>
      <c r="E36" s="125"/>
      <c r="F36" s="6"/>
      <c r="G36" s="125"/>
      <c r="H36" s="125"/>
      <c r="I36" s="125"/>
      <c r="J36" s="125"/>
      <c r="K36" s="125"/>
      <c r="L36" s="143"/>
      <c r="M36" s="142"/>
      <c r="N36" s="142"/>
      <c r="O36" s="141" t="s">
        <v>45</v>
      </c>
      <c r="P36" s="125"/>
      <c r="Q36" s="140" t="s">
        <v>45</v>
      </c>
      <c r="R36" s="125"/>
      <c r="S36" s="15"/>
    </row>
    <row r="37" spans="1:19" ht="15.75" customHeight="1">
      <c r="A37" s="303" t="s">
        <v>5</v>
      </c>
      <c r="B37" s="304"/>
      <c r="C37" s="207">
        <f>SUM(D37:E37,G37:I37)</f>
        <v>539166</v>
      </c>
      <c r="D37" s="207">
        <f aca="true" t="shared" si="7" ref="D37:I37">SUM(D39,D41)</f>
        <v>170464</v>
      </c>
      <c r="E37" s="207">
        <f t="shared" si="7"/>
        <v>303346</v>
      </c>
      <c r="F37" s="207">
        <f t="shared" si="7"/>
        <v>269726</v>
      </c>
      <c r="G37" s="207">
        <f t="shared" si="7"/>
        <v>2278</v>
      </c>
      <c r="H37" s="207">
        <f t="shared" si="7"/>
        <v>37038</v>
      </c>
      <c r="I37" s="207">
        <f t="shared" si="7"/>
        <v>26040</v>
      </c>
      <c r="J37" s="125"/>
      <c r="K37" s="303" t="s">
        <v>5</v>
      </c>
      <c r="L37" s="304"/>
      <c r="M37" s="230">
        <f>SUM(M39,M41)</f>
        <v>489368</v>
      </c>
      <c r="N37" s="216" t="s">
        <v>315</v>
      </c>
      <c r="O37" s="216">
        <f>SUM(O39,O41)</f>
        <v>539166</v>
      </c>
      <c r="P37" s="216" t="s">
        <v>315</v>
      </c>
      <c r="Q37" s="230">
        <f>O37-M37</f>
        <v>49798</v>
      </c>
      <c r="R37" s="231">
        <f>Q37/M37*100</f>
        <v>10.175982083013192</v>
      </c>
      <c r="S37" s="15"/>
    </row>
    <row r="38" spans="1:19" ht="15.75" customHeight="1">
      <c r="A38" s="137"/>
      <c r="B38" s="139"/>
      <c r="C38" s="116"/>
      <c r="D38" s="116"/>
      <c r="E38" s="117"/>
      <c r="F38" s="117"/>
      <c r="G38" s="117"/>
      <c r="H38" s="78"/>
      <c r="I38" s="78"/>
      <c r="J38" s="125"/>
      <c r="K38" s="137"/>
      <c r="L38" s="139"/>
      <c r="M38" s="132"/>
      <c r="N38" s="117"/>
      <c r="O38" s="117"/>
      <c r="P38" s="117"/>
      <c r="Q38" s="132"/>
      <c r="R38" s="138"/>
      <c r="S38" s="15"/>
    </row>
    <row r="39" spans="1:19" ht="15.75" customHeight="1">
      <c r="A39" s="282" t="s">
        <v>275</v>
      </c>
      <c r="B39" s="283"/>
      <c r="C39" s="229">
        <f>SUM(D39:E39,G39:I39)</f>
        <v>3485</v>
      </c>
      <c r="D39" s="116">
        <v>45</v>
      </c>
      <c r="E39" s="117">
        <v>2705</v>
      </c>
      <c r="F39" s="117">
        <v>1556</v>
      </c>
      <c r="G39" s="117">
        <v>615</v>
      </c>
      <c r="H39" s="117">
        <v>63</v>
      </c>
      <c r="I39" s="117">
        <v>57</v>
      </c>
      <c r="J39" s="125"/>
      <c r="K39" s="282" t="s">
        <v>275</v>
      </c>
      <c r="L39" s="283"/>
      <c r="M39" s="132">
        <v>2614</v>
      </c>
      <c r="N39" s="117" t="s">
        <v>315</v>
      </c>
      <c r="O39" s="117">
        <v>3485</v>
      </c>
      <c r="P39" s="117" t="s">
        <v>315</v>
      </c>
      <c r="Q39" s="134">
        <f aca="true" t="shared" si="8" ref="Q39:Q46">O39-M39</f>
        <v>871</v>
      </c>
      <c r="R39" s="133">
        <f aca="true" t="shared" si="9" ref="R39:R52">Q39/M39*100</f>
        <v>33.32058148431523</v>
      </c>
      <c r="S39" s="15"/>
    </row>
    <row r="40" spans="1:19" ht="15.75" customHeight="1">
      <c r="A40" s="137"/>
      <c r="B40" s="10"/>
      <c r="C40" s="229"/>
      <c r="D40" s="116"/>
      <c r="E40" s="117"/>
      <c r="F40" s="78"/>
      <c r="G40" s="78"/>
      <c r="H40" s="78"/>
      <c r="I40" s="78"/>
      <c r="J40" s="125"/>
      <c r="K40" s="137"/>
      <c r="L40" s="10"/>
      <c r="M40" s="132"/>
      <c r="N40" s="136"/>
      <c r="O40" s="132"/>
      <c r="P40" s="136"/>
      <c r="Q40" s="134"/>
      <c r="R40" s="133"/>
      <c r="S40" s="15"/>
    </row>
    <row r="41" spans="1:18" ht="15.75" customHeight="1">
      <c r="A41" s="282" t="s">
        <v>276</v>
      </c>
      <c r="B41" s="283"/>
      <c r="C41" s="229">
        <f aca="true" t="shared" si="10" ref="C41:C46">SUM(D41:E41,G41:I41)</f>
        <v>535681</v>
      </c>
      <c r="D41" s="116">
        <f aca="true" t="shared" si="11" ref="D41:I41">SUM(D42:D46,D48:D52)</f>
        <v>170419</v>
      </c>
      <c r="E41" s="117">
        <f t="shared" si="11"/>
        <v>300641</v>
      </c>
      <c r="F41" s="117">
        <f t="shared" si="11"/>
        <v>268170</v>
      </c>
      <c r="G41" s="117">
        <f t="shared" si="11"/>
        <v>1663</v>
      </c>
      <c r="H41" s="117">
        <f t="shared" si="11"/>
        <v>36975</v>
      </c>
      <c r="I41" s="117">
        <f t="shared" si="11"/>
        <v>25983</v>
      </c>
      <c r="J41" s="125"/>
      <c r="K41" s="282" t="s">
        <v>276</v>
      </c>
      <c r="L41" s="283"/>
      <c r="M41" s="132">
        <f>SUM(M42:M46,M48:M52)</f>
        <v>486754</v>
      </c>
      <c r="N41" s="136">
        <f aca="true" t="shared" si="12" ref="N41:N46">M41/$M$41*100</f>
        <v>100</v>
      </c>
      <c r="O41" s="132">
        <f>SUM(O42:O46,O48:O52)</f>
        <v>535681</v>
      </c>
      <c r="P41" s="136">
        <f>O41/$O$41*100</f>
        <v>100</v>
      </c>
      <c r="Q41" s="134">
        <f t="shared" si="8"/>
        <v>48927</v>
      </c>
      <c r="R41" s="133">
        <f t="shared" si="9"/>
        <v>10.051689354376132</v>
      </c>
    </row>
    <row r="42" spans="1:18" ht="15.75" customHeight="1">
      <c r="A42" s="125"/>
      <c r="B42" s="40" t="s">
        <v>6</v>
      </c>
      <c r="C42" s="229">
        <f t="shared" si="10"/>
        <v>727</v>
      </c>
      <c r="D42" s="116">
        <v>103</v>
      </c>
      <c r="E42" s="117">
        <v>621</v>
      </c>
      <c r="F42" s="117">
        <v>621</v>
      </c>
      <c r="G42" s="117">
        <v>3</v>
      </c>
      <c r="H42" s="117" t="s">
        <v>315</v>
      </c>
      <c r="I42" s="117" t="s">
        <v>315</v>
      </c>
      <c r="J42" s="125"/>
      <c r="K42" s="125"/>
      <c r="L42" s="40" t="s">
        <v>6</v>
      </c>
      <c r="M42" s="132">
        <v>636</v>
      </c>
      <c r="N42" s="136">
        <f t="shared" si="12"/>
        <v>0.1306614840350567</v>
      </c>
      <c r="O42" s="132">
        <v>727</v>
      </c>
      <c r="P42" s="135">
        <f aca="true" t="shared" si="13" ref="P42:P52">O42/$O$41*100</f>
        <v>0.1357150990981573</v>
      </c>
      <c r="Q42" s="134">
        <f t="shared" si="8"/>
        <v>91</v>
      </c>
      <c r="R42" s="133">
        <f t="shared" si="9"/>
        <v>14.30817610062893</v>
      </c>
    </row>
    <row r="43" spans="1:18" ht="15.75" customHeight="1">
      <c r="A43" s="125"/>
      <c r="B43" s="10" t="s">
        <v>7</v>
      </c>
      <c r="C43" s="229">
        <f t="shared" si="10"/>
        <v>54022</v>
      </c>
      <c r="D43" s="116">
        <v>22075</v>
      </c>
      <c r="E43" s="117">
        <v>31651</v>
      </c>
      <c r="F43" s="117">
        <v>31578</v>
      </c>
      <c r="G43" s="117">
        <v>8</v>
      </c>
      <c r="H43" s="117">
        <v>197</v>
      </c>
      <c r="I43" s="117">
        <v>91</v>
      </c>
      <c r="J43" s="125"/>
      <c r="K43" s="125"/>
      <c r="L43" s="10" t="s">
        <v>7</v>
      </c>
      <c r="M43" s="132">
        <v>49614</v>
      </c>
      <c r="N43" s="136">
        <f t="shared" si="12"/>
        <v>10.19282841024419</v>
      </c>
      <c r="O43" s="132">
        <v>54022</v>
      </c>
      <c r="P43" s="135">
        <f t="shared" si="13"/>
        <v>10.084733264760184</v>
      </c>
      <c r="Q43" s="134">
        <f t="shared" si="8"/>
        <v>4408</v>
      </c>
      <c r="R43" s="133">
        <f t="shared" si="9"/>
        <v>8.884589027290685</v>
      </c>
    </row>
    <row r="44" spans="1:18" ht="15.75" customHeight="1">
      <c r="A44" s="125"/>
      <c r="B44" s="10" t="s">
        <v>8</v>
      </c>
      <c r="C44" s="229">
        <f t="shared" si="10"/>
        <v>142621</v>
      </c>
      <c r="D44" s="116">
        <v>46501</v>
      </c>
      <c r="E44" s="117">
        <v>95517</v>
      </c>
      <c r="F44" s="117">
        <v>93492</v>
      </c>
      <c r="G44" s="117">
        <v>91</v>
      </c>
      <c r="H44" s="78" t="s">
        <v>315</v>
      </c>
      <c r="I44" s="78">
        <v>512</v>
      </c>
      <c r="J44" s="125"/>
      <c r="K44" s="125"/>
      <c r="L44" s="10" t="s">
        <v>8</v>
      </c>
      <c r="M44" s="132">
        <v>132974</v>
      </c>
      <c r="N44" s="136">
        <f t="shared" si="12"/>
        <v>27.318522292574894</v>
      </c>
      <c r="O44" s="132">
        <v>142621</v>
      </c>
      <c r="P44" s="135">
        <f t="shared" si="13"/>
        <v>26.62424091950247</v>
      </c>
      <c r="Q44" s="134">
        <f t="shared" si="8"/>
        <v>9647</v>
      </c>
      <c r="R44" s="133">
        <f t="shared" si="9"/>
        <v>7.254801690556048</v>
      </c>
    </row>
    <row r="45" spans="1:18" ht="15.75" customHeight="1">
      <c r="A45" s="125"/>
      <c r="B45" s="10" t="s">
        <v>290</v>
      </c>
      <c r="C45" s="229">
        <f t="shared" si="10"/>
        <v>144836</v>
      </c>
      <c r="D45" s="116">
        <v>65995</v>
      </c>
      <c r="E45" s="117">
        <v>78087</v>
      </c>
      <c r="F45" s="117">
        <v>76414</v>
      </c>
      <c r="G45" s="117">
        <v>206</v>
      </c>
      <c r="H45" s="78">
        <v>261</v>
      </c>
      <c r="I45" s="78">
        <v>287</v>
      </c>
      <c r="J45" s="125"/>
      <c r="K45" s="125"/>
      <c r="L45" s="10" t="s">
        <v>290</v>
      </c>
      <c r="M45" s="132">
        <v>129306</v>
      </c>
      <c r="N45" s="136">
        <f t="shared" si="12"/>
        <v>26.56495889093875</v>
      </c>
      <c r="O45" s="132">
        <v>144836</v>
      </c>
      <c r="P45" s="135">
        <f t="shared" si="13"/>
        <v>27.037733277827662</v>
      </c>
      <c r="Q45" s="134">
        <f t="shared" si="8"/>
        <v>15530</v>
      </c>
      <c r="R45" s="133">
        <f t="shared" si="9"/>
        <v>12.010270211745782</v>
      </c>
    </row>
    <row r="46" spans="1:18" ht="15.75" customHeight="1">
      <c r="A46" s="125"/>
      <c r="B46" s="10" t="s">
        <v>11</v>
      </c>
      <c r="C46" s="229">
        <f t="shared" si="10"/>
        <v>17632</v>
      </c>
      <c r="D46" s="116">
        <v>366</v>
      </c>
      <c r="E46" s="117">
        <v>16837</v>
      </c>
      <c r="F46" s="116">
        <v>12940</v>
      </c>
      <c r="G46" s="116">
        <v>1</v>
      </c>
      <c r="H46" s="74" t="s">
        <v>315</v>
      </c>
      <c r="I46" s="74">
        <v>428</v>
      </c>
      <c r="J46" s="125"/>
      <c r="K46" s="125"/>
      <c r="L46" s="10" t="s">
        <v>11</v>
      </c>
      <c r="M46" s="132">
        <v>16648</v>
      </c>
      <c r="N46" s="136">
        <f t="shared" si="12"/>
        <v>3.4202081544270824</v>
      </c>
      <c r="O46" s="132">
        <v>17632</v>
      </c>
      <c r="P46" s="135">
        <f t="shared" si="13"/>
        <v>3.291511179227936</v>
      </c>
      <c r="Q46" s="134">
        <f t="shared" si="8"/>
        <v>984</v>
      </c>
      <c r="R46" s="133">
        <f t="shared" si="9"/>
        <v>5.910619894281596</v>
      </c>
    </row>
    <row r="47" spans="1:18" ht="15.75" customHeight="1">
      <c r="A47" s="125"/>
      <c r="B47" s="10"/>
      <c r="C47" s="229"/>
      <c r="D47" s="116"/>
      <c r="E47" s="117"/>
      <c r="F47" s="116"/>
      <c r="G47" s="116"/>
      <c r="H47" s="74"/>
      <c r="I47" s="74"/>
      <c r="J47" s="125"/>
      <c r="K47" s="125"/>
      <c r="L47" s="10"/>
      <c r="M47" s="132"/>
      <c r="N47" s="136"/>
      <c r="O47" s="132"/>
      <c r="P47" s="135"/>
      <c r="Q47" s="134"/>
      <c r="R47" s="133"/>
    </row>
    <row r="48" spans="1:18" ht="15.75" customHeight="1">
      <c r="A48" s="125"/>
      <c r="B48" s="10" t="s">
        <v>12</v>
      </c>
      <c r="C48" s="229">
        <f>SUM(D48:E48,G48:I48)</f>
        <v>4531</v>
      </c>
      <c r="D48" s="116">
        <v>2127</v>
      </c>
      <c r="E48" s="117">
        <v>2374</v>
      </c>
      <c r="F48" s="74">
        <v>2198</v>
      </c>
      <c r="G48" s="74">
        <v>10</v>
      </c>
      <c r="H48" s="74">
        <v>20</v>
      </c>
      <c r="I48" s="74" t="s">
        <v>315</v>
      </c>
      <c r="J48" s="125"/>
      <c r="K48" s="125"/>
      <c r="L48" s="10" t="s">
        <v>12</v>
      </c>
      <c r="M48" s="132">
        <v>3527</v>
      </c>
      <c r="N48" s="136">
        <f>M48/$M$41*100</f>
        <v>0.7245959971566746</v>
      </c>
      <c r="O48" s="132">
        <v>4531</v>
      </c>
      <c r="P48" s="135">
        <f t="shared" si="13"/>
        <v>0.845839221476961</v>
      </c>
      <c r="Q48" s="134">
        <f>O48-M48</f>
        <v>1004</v>
      </c>
      <c r="R48" s="133">
        <f t="shared" si="9"/>
        <v>28.46611851431812</v>
      </c>
    </row>
    <row r="49" spans="1:18" ht="15.75" customHeight="1">
      <c r="A49" s="125"/>
      <c r="B49" s="10" t="s">
        <v>10</v>
      </c>
      <c r="C49" s="229">
        <f>SUM(D49:E49,G49:I49)</f>
        <v>33151</v>
      </c>
      <c r="D49" s="116">
        <v>1776</v>
      </c>
      <c r="E49" s="117">
        <v>18134</v>
      </c>
      <c r="F49" s="74">
        <v>17959</v>
      </c>
      <c r="G49" s="74">
        <v>86</v>
      </c>
      <c r="H49" s="74">
        <v>78</v>
      </c>
      <c r="I49" s="74">
        <v>13077</v>
      </c>
      <c r="J49" s="125"/>
      <c r="K49" s="125"/>
      <c r="L49" s="10" t="s">
        <v>10</v>
      </c>
      <c r="M49" s="131">
        <v>31846</v>
      </c>
      <c r="N49" s="136">
        <f>M49/$M$41*100</f>
        <v>6.5425245606610325</v>
      </c>
      <c r="O49" s="130">
        <v>33151</v>
      </c>
      <c r="P49" s="135">
        <f t="shared" si="13"/>
        <v>6.188571183222851</v>
      </c>
      <c r="Q49" s="134">
        <f>O49-M49</f>
        <v>1305</v>
      </c>
      <c r="R49" s="133">
        <f t="shared" si="9"/>
        <v>4.097845883313446</v>
      </c>
    </row>
    <row r="50" spans="1:18" ht="15.75" customHeight="1">
      <c r="A50" s="125"/>
      <c r="B50" s="122" t="s">
        <v>291</v>
      </c>
      <c r="C50" s="229">
        <f>SUM(D50:E50,G50:I50)</f>
        <v>2624</v>
      </c>
      <c r="D50" s="116" t="s">
        <v>315</v>
      </c>
      <c r="E50" s="117">
        <v>1503</v>
      </c>
      <c r="F50" s="74">
        <v>1503</v>
      </c>
      <c r="G50" s="74">
        <v>6</v>
      </c>
      <c r="H50" s="74">
        <v>1115</v>
      </c>
      <c r="I50" s="74" t="s">
        <v>315</v>
      </c>
      <c r="J50" s="125"/>
      <c r="K50" s="125"/>
      <c r="L50" s="122" t="s">
        <v>291</v>
      </c>
      <c r="M50" s="132">
        <v>2554</v>
      </c>
      <c r="N50" s="136">
        <f>M50/$M$41*100</f>
        <v>0.5247003619898347</v>
      </c>
      <c r="O50" s="132">
        <v>2624</v>
      </c>
      <c r="P50" s="135">
        <f t="shared" si="13"/>
        <v>0.48984376895951137</v>
      </c>
      <c r="Q50" s="134">
        <f>O50-M50</f>
        <v>70</v>
      </c>
      <c r="R50" s="133">
        <f t="shared" si="9"/>
        <v>2.74079874706343</v>
      </c>
    </row>
    <row r="51" spans="1:18" ht="15.75" customHeight="1">
      <c r="A51" s="125"/>
      <c r="B51" s="10" t="s">
        <v>13</v>
      </c>
      <c r="C51" s="229">
        <f>SUM(D51:E51,G51:I51)</f>
        <v>117714</v>
      </c>
      <c r="D51" s="116">
        <v>31476</v>
      </c>
      <c r="E51" s="117">
        <v>55917</v>
      </c>
      <c r="F51" s="74">
        <v>31465</v>
      </c>
      <c r="G51" s="74">
        <v>1252</v>
      </c>
      <c r="H51" s="74">
        <v>24019</v>
      </c>
      <c r="I51" s="74">
        <v>5050</v>
      </c>
      <c r="J51" s="125"/>
      <c r="K51" s="125"/>
      <c r="L51" s="10" t="s">
        <v>13</v>
      </c>
      <c r="M51" s="131">
        <v>102791</v>
      </c>
      <c r="N51" s="136">
        <f>M51/$M$41*100</f>
        <v>21.11764875070364</v>
      </c>
      <c r="O51" s="130">
        <v>117714</v>
      </c>
      <c r="P51" s="135">
        <f t="shared" si="13"/>
        <v>21.97464535796491</v>
      </c>
      <c r="Q51" s="134">
        <f>O51-M51</f>
        <v>14923</v>
      </c>
      <c r="R51" s="133">
        <f t="shared" si="9"/>
        <v>14.517807979297798</v>
      </c>
    </row>
    <row r="52" spans="1:18" ht="15.75" customHeight="1">
      <c r="A52" s="128"/>
      <c r="B52" s="120" t="s">
        <v>278</v>
      </c>
      <c r="C52" s="79">
        <f>SUM(D52:E52,G52:I52)</f>
        <v>17823</v>
      </c>
      <c r="D52" s="129" t="s">
        <v>315</v>
      </c>
      <c r="E52" s="129" t="s">
        <v>315</v>
      </c>
      <c r="F52" s="75" t="s">
        <v>315</v>
      </c>
      <c r="G52" s="75" t="s">
        <v>315</v>
      </c>
      <c r="H52" s="75">
        <v>11285</v>
      </c>
      <c r="I52" s="75">
        <v>6538</v>
      </c>
      <c r="J52" s="125"/>
      <c r="K52" s="128"/>
      <c r="L52" s="120" t="s">
        <v>278</v>
      </c>
      <c r="M52" s="127">
        <v>16858</v>
      </c>
      <c r="N52" s="235">
        <f>M52/$M$41*100</f>
        <v>3.4633510972688466</v>
      </c>
      <c r="O52" s="126">
        <v>17823</v>
      </c>
      <c r="P52" s="235">
        <f t="shared" si="13"/>
        <v>3.327166727959364</v>
      </c>
      <c r="Q52" s="233">
        <f>O52-M52</f>
        <v>965</v>
      </c>
      <c r="R52" s="234">
        <f t="shared" si="9"/>
        <v>5.724285205836992</v>
      </c>
    </row>
    <row r="53" spans="1:18" ht="15.75" customHeight="1">
      <c r="A53" s="4" t="s">
        <v>293</v>
      </c>
      <c r="B53" s="125"/>
      <c r="C53" s="125"/>
      <c r="D53" s="125"/>
      <c r="E53" s="125"/>
      <c r="F53" s="4"/>
      <c r="G53" s="7"/>
      <c r="H53" s="8"/>
      <c r="I53" s="9"/>
      <c r="J53" s="125"/>
      <c r="K53" s="4" t="s">
        <v>293</v>
      </c>
      <c r="L53" s="125"/>
      <c r="M53" s="125"/>
      <c r="N53" s="125"/>
      <c r="O53" s="125"/>
      <c r="P53" s="125"/>
      <c r="Q53" s="125"/>
      <c r="R53" s="125"/>
    </row>
  </sheetData>
  <sheetProtection/>
  <mergeCells count="53">
    <mergeCell ref="A3:I3"/>
    <mergeCell ref="A5:I5"/>
    <mergeCell ref="A31:I31"/>
    <mergeCell ref="K5:R5"/>
    <mergeCell ref="K31:R31"/>
    <mergeCell ref="M8:M9"/>
    <mergeCell ref="C33:C35"/>
    <mergeCell ref="C7:C9"/>
    <mergeCell ref="D7:G7"/>
    <mergeCell ref="H7:H9"/>
    <mergeCell ref="D8:D9"/>
    <mergeCell ref="E8:E9"/>
    <mergeCell ref="G8:G9"/>
    <mergeCell ref="D33:G33"/>
    <mergeCell ref="M33:N33"/>
    <mergeCell ref="Q7:R7"/>
    <mergeCell ref="A7:B9"/>
    <mergeCell ref="M7:N7"/>
    <mergeCell ref="O7:P7"/>
    <mergeCell ref="I7:I9"/>
    <mergeCell ref="P8:P9"/>
    <mergeCell ref="N8:N9"/>
    <mergeCell ref="Q8:Q9"/>
    <mergeCell ref="R8:R9"/>
    <mergeCell ref="I33:I35"/>
    <mergeCell ref="K33:L35"/>
    <mergeCell ref="K7:L9"/>
    <mergeCell ref="K11:L11"/>
    <mergeCell ref="K13:L13"/>
    <mergeCell ref="K15:L15"/>
    <mergeCell ref="Q33:R33"/>
    <mergeCell ref="O8:O9"/>
    <mergeCell ref="A11:B11"/>
    <mergeCell ref="A13:B13"/>
    <mergeCell ref="A15:B15"/>
    <mergeCell ref="A37:B37"/>
    <mergeCell ref="A39:B39"/>
    <mergeCell ref="K39:L39"/>
    <mergeCell ref="A41:B41"/>
    <mergeCell ref="D34:D35"/>
    <mergeCell ref="E34:E35"/>
    <mergeCell ref="G34:G35"/>
    <mergeCell ref="A33:B35"/>
    <mergeCell ref="H33:H35"/>
    <mergeCell ref="K41:L41"/>
    <mergeCell ref="M34:M35"/>
    <mergeCell ref="N34:N35"/>
    <mergeCell ref="O34:O35"/>
    <mergeCell ref="Q34:Q35"/>
    <mergeCell ref="R34:R35"/>
    <mergeCell ref="P34:P35"/>
    <mergeCell ref="O33:P33"/>
    <mergeCell ref="K37:L37"/>
  </mergeCells>
  <printOptions horizontalCentered="1"/>
  <pageMargins left="0.5905511811023623" right="0.5905511811023623" top="0.5905511811023623" bottom="0.3937007874015748" header="0" footer="0"/>
  <pageSetup fitToHeight="1" fitToWidth="1" horizontalDpi="300" verticalDpi="300" orientation="landscape" paperSize="8" scale="91" r:id="rId1"/>
</worksheet>
</file>

<file path=xl/worksheets/sheet10.xml><?xml version="1.0" encoding="utf-8"?>
<worksheet xmlns="http://schemas.openxmlformats.org/spreadsheetml/2006/main" xmlns:r="http://schemas.openxmlformats.org/officeDocument/2006/relationships">
  <sheetPr>
    <pageSetUpPr fitToPage="1"/>
  </sheetPr>
  <dimension ref="A1:AJ74"/>
  <sheetViews>
    <sheetView tabSelected="1" zoomScale="75" zoomScaleNormal="75" zoomScaleSheetLayoutView="75" zoomScalePageLayoutView="0" workbookViewId="0" topLeftCell="A1">
      <selection activeCell="A56" sqref="A56:A64"/>
    </sheetView>
  </sheetViews>
  <sheetFormatPr defaultColWidth="9.00390625" defaultRowHeight="13.5"/>
  <cols>
    <col min="1" max="1" width="4.875" style="63" customWidth="1"/>
    <col min="2" max="2" width="24.00390625" style="63" customWidth="1"/>
    <col min="3" max="6" width="18.125" style="63" bestFit="1" customWidth="1"/>
    <col min="7" max="7" width="17.875" style="63" customWidth="1"/>
    <col min="8" max="8" width="18.625" style="63" customWidth="1"/>
    <col min="9" max="9" width="13.75390625" style="63" customWidth="1"/>
    <col min="10" max="10" width="4.125" style="63" customWidth="1"/>
    <col min="11" max="11" width="9.875" style="63" customWidth="1"/>
    <col min="12" max="12" width="14.125" style="63" bestFit="1" customWidth="1"/>
    <col min="13" max="13" width="16.125" style="63" bestFit="1" customWidth="1"/>
    <col min="14" max="14" width="16.75390625" style="63" bestFit="1" customWidth="1"/>
    <col min="15" max="15" width="13.00390625" style="63" customWidth="1"/>
    <col min="16" max="16" width="15.50390625" style="63" bestFit="1" customWidth="1"/>
    <col min="17" max="17" width="17.625" style="63" customWidth="1"/>
    <col min="18" max="18" width="16.125" style="63" customWidth="1"/>
    <col min="19" max="19" width="18.625" style="63" customWidth="1"/>
    <col min="20" max="20" width="13.00390625" style="63" customWidth="1"/>
    <col min="21" max="16384" width="9.00390625" style="63" customWidth="1"/>
  </cols>
  <sheetData>
    <row r="1" spans="1:20" ht="17.25" customHeight="1">
      <c r="A1" s="190" t="s">
        <v>221</v>
      </c>
      <c r="T1" s="24" t="s">
        <v>222</v>
      </c>
    </row>
    <row r="2" ht="17.25" customHeight="1"/>
    <row r="3" spans="1:21" ht="17.25" customHeight="1">
      <c r="A3" s="531" t="s">
        <v>352</v>
      </c>
      <c r="B3" s="532"/>
      <c r="C3" s="532"/>
      <c r="D3" s="532"/>
      <c r="E3" s="532"/>
      <c r="F3" s="532"/>
      <c r="G3" s="532"/>
      <c r="H3" s="532"/>
      <c r="I3" s="532"/>
      <c r="J3" s="532"/>
      <c r="K3" s="532"/>
      <c r="L3" s="532"/>
      <c r="M3" s="532"/>
      <c r="N3" s="532"/>
      <c r="O3" s="532"/>
      <c r="P3" s="532"/>
      <c r="Q3" s="532"/>
      <c r="R3" s="532"/>
      <c r="S3" s="532"/>
      <c r="T3" s="532"/>
      <c r="U3" s="64"/>
    </row>
    <row r="4" spans="1:21" ht="17.25" customHeight="1" thickBot="1">
      <c r="A4" s="65"/>
      <c r="B4" s="65"/>
      <c r="C4" s="65"/>
      <c r="D4" s="65"/>
      <c r="E4" s="65"/>
      <c r="F4" s="65"/>
      <c r="G4" s="65"/>
      <c r="H4" s="65"/>
      <c r="I4" s="65"/>
      <c r="J4" s="65"/>
      <c r="K4" s="65"/>
      <c r="L4" s="65"/>
      <c r="M4" s="65"/>
      <c r="N4" s="65"/>
      <c r="O4" s="65"/>
      <c r="P4" s="65"/>
      <c r="Q4" s="65"/>
      <c r="R4" s="65"/>
      <c r="S4" s="65"/>
      <c r="T4" s="66" t="s">
        <v>307</v>
      </c>
      <c r="U4" s="64"/>
    </row>
    <row r="5" spans="1:21" ht="17.25" customHeight="1">
      <c r="A5" s="479" t="s">
        <v>250</v>
      </c>
      <c r="B5" s="480"/>
      <c r="C5" s="482" t="s">
        <v>201</v>
      </c>
      <c r="D5" s="482" t="s">
        <v>208</v>
      </c>
      <c r="E5" s="482" t="s">
        <v>311</v>
      </c>
      <c r="F5" s="482" t="s">
        <v>209</v>
      </c>
      <c r="G5" s="482" t="s">
        <v>305</v>
      </c>
      <c r="H5" s="482" t="s">
        <v>304</v>
      </c>
      <c r="I5" s="473" t="s">
        <v>251</v>
      </c>
      <c r="J5" s="485" t="s">
        <v>202</v>
      </c>
      <c r="K5" s="480"/>
      <c r="L5" s="473" t="s">
        <v>203</v>
      </c>
      <c r="M5" s="486" t="s">
        <v>204</v>
      </c>
      <c r="N5" s="67"/>
      <c r="O5" s="473" t="s">
        <v>238</v>
      </c>
      <c r="P5" s="473" t="s">
        <v>205</v>
      </c>
      <c r="Q5" s="473" t="s">
        <v>206</v>
      </c>
      <c r="R5" s="473" t="s">
        <v>237</v>
      </c>
      <c r="S5" s="473" t="s">
        <v>252</v>
      </c>
      <c r="T5" s="475" t="s">
        <v>207</v>
      </c>
      <c r="U5" s="64"/>
    </row>
    <row r="6" spans="1:21" ht="17.25" customHeight="1">
      <c r="A6" s="481"/>
      <c r="B6" s="482"/>
      <c r="C6" s="482"/>
      <c r="D6" s="482"/>
      <c r="E6" s="482"/>
      <c r="F6" s="482"/>
      <c r="G6" s="482"/>
      <c r="H6" s="482"/>
      <c r="I6" s="474"/>
      <c r="J6" s="486"/>
      <c r="K6" s="482"/>
      <c r="L6" s="474"/>
      <c r="M6" s="486"/>
      <c r="N6" s="477" t="s">
        <v>210</v>
      </c>
      <c r="O6" s="474"/>
      <c r="P6" s="474"/>
      <c r="Q6" s="474"/>
      <c r="R6" s="474"/>
      <c r="S6" s="474"/>
      <c r="T6" s="476"/>
      <c r="U6" s="64"/>
    </row>
    <row r="7" spans="1:21" ht="17.25" customHeight="1">
      <c r="A7" s="483"/>
      <c r="B7" s="484"/>
      <c r="C7" s="484"/>
      <c r="D7" s="484"/>
      <c r="E7" s="484"/>
      <c r="F7" s="484"/>
      <c r="G7" s="484"/>
      <c r="H7" s="484"/>
      <c r="I7" s="474"/>
      <c r="J7" s="475"/>
      <c r="K7" s="484"/>
      <c r="L7" s="474"/>
      <c r="M7" s="475"/>
      <c r="N7" s="478"/>
      <c r="O7" s="474"/>
      <c r="P7" s="474"/>
      <c r="Q7" s="474"/>
      <c r="R7" s="474"/>
      <c r="S7" s="474"/>
      <c r="T7" s="476"/>
      <c r="U7" s="64"/>
    </row>
    <row r="8" spans="1:21" s="42" customFormat="1" ht="17.25" customHeight="1">
      <c r="A8" s="440" t="s">
        <v>175</v>
      </c>
      <c r="B8" s="228" t="s">
        <v>176</v>
      </c>
      <c r="C8" s="265">
        <f>SUM(C10:C17)</f>
        <v>5507651876</v>
      </c>
      <c r="D8" s="265">
        <f aca="true" t="shared" si="0" ref="D8:T8">SUM(D10:D17)</f>
        <v>4486694615</v>
      </c>
      <c r="E8" s="265">
        <f>SUM(E10:E17)</f>
        <v>305797108</v>
      </c>
      <c r="F8" s="265">
        <f t="shared" si="0"/>
        <v>2590085785</v>
      </c>
      <c r="G8" s="265">
        <f t="shared" si="0"/>
        <v>1917157124</v>
      </c>
      <c r="H8" s="266">
        <f>SUM(H10:H17)</f>
        <v>326345402</v>
      </c>
      <c r="I8" s="266">
        <f>SUM(I10:I17)</f>
        <v>881241026</v>
      </c>
      <c r="J8" s="442">
        <f t="shared" si="0"/>
        <v>139716234</v>
      </c>
      <c r="K8" s="442">
        <f t="shared" si="0"/>
        <v>0</v>
      </c>
      <c r="L8" s="266">
        <f>SUM(L10:L17)</f>
        <v>93421375</v>
      </c>
      <c r="M8" s="265">
        <f t="shared" si="0"/>
        <v>141255246</v>
      </c>
      <c r="N8" s="265">
        <f t="shared" si="0"/>
        <v>111209805</v>
      </c>
      <c r="O8" s="265">
        <f t="shared" si="0"/>
        <v>91882368</v>
      </c>
      <c r="P8" s="265">
        <f t="shared" si="0"/>
        <v>32658411</v>
      </c>
      <c r="Q8" s="265">
        <f t="shared" si="0"/>
        <v>32580344</v>
      </c>
      <c r="R8" s="265">
        <f t="shared" si="0"/>
        <v>91960430</v>
      </c>
      <c r="S8" s="265">
        <f t="shared" si="0"/>
        <v>51759019</v>
      </c>
      <c r="T8" s="265">
        <f t="shared" si="0"/>
        <v>40201412</v>
      </c>
      <c r="U8" s="48"/>
    </row>
    <row r="9" spans="1:21" s="42" customFormat="1" ht="17.25" customHeight="1">
      <c r="A9" s="440"/>
      <c r="B9" s="228"/>
      <c r="C9" s="225"/>
      <c r="D9" s="225"/>
      <c r="E9" s="225"/>
      <c r="F9" s="225"/>
      <c r="G9" s="225"/>
      <c r="H9" s="225"/>
      <c r="I9" s="225"/>
      <c r="J9" s="221"/>
      <c r="K9" s="221"/>
      <c r="L9" s="225"/>
      <c r="M9" s="225"/>
      <c r="N9" s="225"/>
      <c r="O9" s="225"/>
      <c r="P9" s="225"/>
      <c r="Q9" s="225"/>
      <c r="R9" s="225"/>
      <c r="S9" s="225"/>
      <c r="T9" s="225"/>
      <c r="U9" s="48"/>
    </row>
    <row r="10" spans="1:21" s="42" customFormat="1" ht="17.25" customHeight="1">
      <c r="A10" s="440"/>
      <c r="B10" s="35" t="s">
        <v>297</v>
      </c>
      <c r="C10" s="42">
        <v>32557872</v>
      </c>
      <c r="D10" s="48">
        <v>24844414</v>
      </c>
      <c r="E10" s="42">
        <v>932934</v>
      </c>
      <c r="F10" s="42">
        <v>9457216</v>
      </c>
      <c r="G10" s="42">
        <v>15290123</v>
      </c>
      <c r="H10" s="42">
        <v>835860</v>
      </c>
      <c r="I10" s="42">
        <v>8864539</v>
      </c>
      <c r="J10" s="487">
        <v>-1151080</v>
      </c>
      <c r="K10" s="487"/>
      <c r="L10" s="42">
        <v>1854849</v>
      </c>
      <c r="M10" s="42">
        <v>2132344</v>
      </c>
      <c r="N10" s="42">
        <v>604816</v>
      </c>
      <c r="O10" s="112">
        <v>-1428571</v>
      </c>
      <c r="P10" s="42">
        <v>5144170</v>
      </c>
      <c r="Q10" s="42">
        <v>2639850</v>
      </c>
      <c r="R10" s="42">
        <v>1075746</v>
      </c>
      <c r="S10" s="42">
        <v>73848</v>
      </c>
      <c r="T10" s="112">
        <v>1001900</v>
      </c>
      <c r="U10" s="48"/>
    </row>
    <row r="11" spans="1:21" s="42" customFormat="1" ht="17.25" customHeight="1">
      <c r="A11" s="440"/>
      <c r="B11" s="35" t="s">
        <v>178</v>
      </c>
      <c r="C11" s="42">
        <v>20629330</v>
      </c>
      <c r="D11" s="48">
        <v>13663537</v>
      </c>
      <c r="E11" s="42">
        <v>273176</v>
      </c>
      <c r="F11" s="42">
        <v>2745056</v>
      </c>
      <c r="G11" s="42">
        <v>10988530</v>
      </c>
      <c r="H11" s="42">
        <v>343225</v>
      </c>
      <c r="I11" s="42">
        <v>6162288</v>
      </c>
      <c r="J11" s="445">
        <v>803505</v>
      </c>
      <c r="K11" s="445"/>
      <c r="L11" s="42">
        <v>790551</v>
      </c>
      <c r="M11" s="42">
        <v>1022310</v>
      </c>
      <c r="N11" s="42">
        <v>668186</v>
      </c>
      <c r="O11" s="42">
        <v>571747</v>
      </c>
      <c r="P11" s="42">
        <v>216170</v>
      </c>
      <c r="Q11" s="42">
        <v>299271</v>
      </c>
      <c r="R11" s="42">
        <v>488645</v>
      </c>
      <c r="S11" s="42">
        <v>273760</v>
      </c>
      <c r="T11" s="42">
        <v>214884</v>
      </c>
      <c r="U11" s="48"/>
    </row>
    <row r="12" spans="1:20" s="42" customFormat="1" ht="17.25" customHeight="1">
      <c r="A12" s="440"/>
      <c r="B12" s="35" t="s">
        <v>179</v>
      </c>
      <c r="C12" s="42">
        <v>631943653</v>
      </c>
      <c r="D12" s="48">
        <v>530944225</v>
      </c>
      <c r="E12" s="42">
        <v>46156340</v>
      </c>
      <c r="F12" s="42">
        <v>27427965</v>
      </c>
      <c r="G12" s="42">
        <v>508108603</v>
      </c>
      <c r="H12" s="42">
        <v>50748683</v>
      </c>
      <c r="I12" s="42">
        <v>84594090</v>
      </c>
      <c r="J12" s="445">
        <v>16405337</v>
      </c>
      <c r="K12" s="445"/>
      <c r="L12" s="42">
        <v>9747286</v>
      </c>
      <c r="M12" s="42">
        <v>11646243</v>
      </c>
      <c r="N12" s="42">
        <v>9087222</v>
      </c>
      <c r="O12" s="42">
        <v>14506377</v>
      </c>
      <c r="P12" s="42">
        <v>2692163</v>
      </c>
      <c r="Q12" s="42">
        <v>3006384</v>
      </c>
      <c r="R12" s="42">
        <v>14192156</v>
      </c>
      <c r="S12" s="42">
        <v>7466070</v>
      </c>
      <c r="T12" s="42">
        <v>6726086</v>
      </c>
    </row>
    <row r="13" spans="1:20" s="42" customFormat="1" ht="17.25" customHeight="1">
      <c r="A13" s="440"/>
      <c r="B13" s="35" t="s">
        <v>180</v>
      </c>
      <c r="C13" s="42">
        <v>1574687484</v>
      </c>
      <c r="D13" s="48">
        <v>1317823586</v>
      </c>
      <c r="E13" s="42">
        <v>53213646</v>
      </c>
      <c r="F13" s="42">
        <v>94484713</v>
      </c>
      <c r="G13" s="42">
        <v>1230421982</v>
      </c>
      <c r="H13" s="42">
        <v>60296756</v>
      </c>
      <c r="I13" s="42">
        <v>194220100</v>
      </c>
      <c r="J13" s="445">
        <v>62643799</v>
      </c>
      <c r="K13" s="445"/>
      <c r="L13" s="42">
        <v>28662920</v>
      </c>
      <c r="M13" s="42">
        <v>52347180</v>
      </c>
      <c r="N13" s="42">
        <v>43309232</v>
      </c>
      <c r="O13" s="42">
        <v>38959538</v>
      </c>
      <c r="P13" s="42">
        <v>10623891</v>
      </c>
      <c r="Q13" s="42">
        <v>14562547</v>
      </c>
      <c r="R13" s="42">
        <v>35020882</v>
      </c>
      <c r="S13" s="42">
        <v>21019648</v>
      </c>
      <c r="T13" s="42">
        <v>14001234</v>
      </c>
    </row>
    <row r="14" spans="1:20" s="42" customFormat="1" ht="17.25" customHeight="1">
      <c r="A14" s="440"/>
      <c r="B14" s="35" t="s">
        <v>298</v>
      </c>
      <c r="C14" s="42">
        <v>2832068023</v>
      </c>
      <c r="D14" s="48">
        <v>2405097171</v>
      </c>
      <c r="E14" s="42">
        <v>201602160</v>
      </c>
      <c r="F14" s="43">
        <v>2387537167</v>
      </c>
      <c r="G14" s="42">
        <v>25750589</v>
      </c>
      <c r="H14" s="42">
        <v>209792743</v>
      </c>
      <c r="I14" s="42">
        <v>379158877</v>
      </c>
      <c r="J14" s="445">
        <v>47811974</v>
      </c>
      <c r="K14" s="445"/>
      <c r="L14" s="42">
        <v>42435812</v>
      </c>
      <c r="M14" s="42">
        <v>57563025</v>
      </c>
      <c r="N14" s="42">
        <v>44335746</v>
      </c>
      <c r="O14" s="42">
        <v>32684763</v>
      </c>
      <c r="P14" s="43">
        <v>10693390</v>
      </c>
      <c r="Q14" s="43">
        <v>9296815</v>
      </c>
      <c r="R14" s="42">
        <v>34081339</v>
      </c>
      <c r="S14" s="42">
        <v>17343289</v>
      </c>
      <c r="T14" s="42">
        <v>16738050</v>
      </c>
    </row>
    <row r="15" spans="1:20" s="42" customFormat="1" ht="17.25" customHeight="1">
      <c r="A15" s="440"/>
      <c r="B15" s="35" t="s">
        <v>182</v>
      </c>
      <c r="C15" s="42">
        <v>110014434</v>
      </c>
      <c r="D15" s="48">
        <v>61800498</v>
      </c>
      <c r="E15" s="42">
        <v>187286</v>
      </c>
      <c r="F15" s="42">
        <v>5624220</v>
      </c>
      <c r="G15" s="42">
        <v>56191945</v>
      </c>
      <c r="H15" s="42">
        <v>202952</v>
      </c>
      <c r="I15" s="42">
        <v>45815873</v>
      </c>
      <c r="J15" s="445">
        <v>2398061</v>
      </c>
      <c r="K15" s="445"/>
      <c r="L15" s="42">
        <v>2491054</v>
      </c>
      <c r="M15" s="42">
        <v>3473646</v>
      </c>
      <c r="N15" s="42">
        <v>2070258</v>
      </c>
      <c r="O15" s="42">
        <v>1415469</v>
      </c>
      <c r="P15" s="42">
        <v>1989567</v>
      </c>
      <c r="Q15" s="42">
        <v>639406</v>
      </c>
      <c r="R15" s="42">
        <v>2765628</v>
      </c>
      <c r="S15" s="42">
        <v>1219474</v>
      </c>
      <c r="T15" s="42">
        <v>1546154</v>
      </c>
    </row>
    <row r="16" spans="1:20" s="42" customFormat="1" ht="17.25" customHeight="1">
      <c r="A16" s="440"/>
      <c r="B16" s="35" t="s">
        <v>299</v>
      </c>
      <c r="C16" s="42">
        <v>706824</v>
      </c>
      <c r="D16" s="48">
        <v>400586</v>
      </c>
      <c r="E16" s="42">
        <v>389</v>
      </c>
      <c r="F16" s="42">
        <v>45767</v>
      </c>
      <c r="G16" s="42">
        <v>354905</v>
      </c>
      <c r="H16" s="42">
        <v>475</v>
      </c>
      <c r="I16" s="42">
        <v>186634</v>
      </c>
      <c r="J16" s="445">
        <v>119604</v>
      </c>
      <c r="K16" s="445"/>
      <c r="L16" s="42">
        <v>14894</v>
      </c>
      <c r="M16" s="42">
        <v>16337</v>
      </c>
      <c r="N16" s="42">
        <v>15739</v>
      </c>
      <c r="O16" s="42">
        <v>118161</v>
      </c>
      <c r="Q16" s="42">
        <v>8345</v>
      </c>
      <c r="R16" s="42">
        <v>109816</v>
      </c>
      <c r="S16" s="42">
        <v>60261</v>
      </c>
      <c r="T16" s="42">
        <v>49555</v>
      </c>
    </row>
    <row r="17" spans="1:20" s="42" customFormat="1" ht="17.25" customHeight="1">
      <c r="A17" s="441"/>
      <c r="B17" s="52" t="s">
        <v>183</v>
      </c>
      <c r="C17" s="53">
        <v>305044256</v>
      </c>
      <c r="D17" s="54">
        <v>132120598</v>
      </c>
      <c r="E17" s="54">
        <v>3431177</v>
      </c>
      <c r="F17" s="54">
        <v>62763681</v>
      </c>
      <c r="G17" s="54">
        <v>70050447</v>
      </c>
      <c r="H17" s="54">
        <v>4124708</v>
      </c>
      <c r="I17" s="54">
        <v>162238625</v>
      </c>
      <c r="J17" s="445">
        <v>10685034</v>
      </c>
      <c r="K17" s="445"/>
      <c r="L17" s="54">
        <v>7424009</v>
      </c>
      <c r="M17" s="54">
        <v>13054161</v>
      </c>
      <c r="N17" s="54">
        <v>11118606</v>
      </c>
      <c r="O17" s="54">
        <v>5054884</v>
      </c>
      <c r="P17" s="54">
        <v>1299060</v>
      </c>
      <c r="Q17" s="54">
        <v>2127726</v>
      </c>
      <c r="R17" s="54">
        <v>4226218</v>
      </c>
      <c r="S17" s="54">
        <v>4302669</v>
      </c>
      <c r="T17" s="113">
        <v>-76451</v>
      </c>
    </row>
    <row r="18" spans="1:20" ht="17.25" customHeight="1">
      <c r="A18" s="535" t="s">
        <v>223</v>
      </c>
      <c r="B18" s="68" t="s">
        <v>176</v>
      </c>
      <c r="C18" s="266">
        <f>SUM(C20:C24)</f>
        <v>5507651876</v>
      </c>
      <c r="D18" s="266">
        <f aca="true" t="shared" si="1" ref="D18:T18">SUM(D20:D24)</f>
        <v>4486694615</v>
      </c>
      <c r="E18" s="265">
        <f>SUM(E20:E24)</f>
        <v>305797108</v>
      </c>
      <c r="F18" s="266">
        <f t="shared" si="1"/>
        <v>2590085785</v>
      </c>
      <c r="G18" s="266">
        <f t="shared" si="1"/>
        <v>1914157124</v>
      </c>
      <c r="H18" s="266">
        <f t="shared" si="1"/>
        <v>326345402</v>
      </c>
      <c r="I18" s="266">
        <f t="shared" si="1"/>
        <v>881241026</v>
      </c>
      <c r="J18" s="442">
        <f>SUM(J20:J28)</f>
        <v>139716234</v>
      </c>
      <c r="K18" s="442">
        <f>SUM(K20:K28)</f>
        <v>0</v>
      </c>
      <c r="L18" s="266">
        <f t="shared" si="1"/>
        <v>93421375</v>
      </c>
      <c r="M18" s="266">
        <f t="shared" si="1"/>
        <v>141255246</v>
      </c>
      <c r="N18" s="266">
        <f t="shared" si="1"/>
        <v>111209805</v>
      </c>
      <c r="O18" s="266">
        <f t="shared" si="1"/>
        <v>91882368</v>
      </c>
      <c r="P18" s="266">
        <f t="shared" si="1"/>
        <v>32658411</v>
      </c>
      <c r="Q18" s="266">
        <f t="shared" si="1"/>
        <v>32580344</v>
      </c>
      <c r="R18" s="266">
        <f t="shared" si="1"/>
        <v>91960430</v>
      </c>
      <c r="S18" s="266">
        <f t="shared" si="1"/>
        <v>51759019</v>
      </c>
      <c r="T18" s="266">
        <f t="shared" si="1"/>
        <v>40201412</v>
      </c>
    </row>
    <row r="19" spans="1:20" ht="17.25" customHeight="1">
      <c r="A19" s="494"/>
      <c r="B19" s="70"/>
      <c r="C19" s="223"/>
      <c r="D19" s="223"/>
      <c r="E19" s="223"/>
      <c r="F19" s="223"/>
      <c r="G19" s="223"/>
      <c r="H19" s="223"/>
      <c r="I19" s="223"/>
      <c r="J19" s="221"/>
      <c r="K19" s="221"/>
      <c r="L19" s="223"/>
      <c r="M19" s="223"/>
      <c r="N19" s="223"/>
      <c r="O19" s="223"/>
      <c r="P19" s="223"/>
      <c r="Q19" s="223"/>
      <c r="R19" s="223"/>
      <c r="S19" s="223"/>
      <c r="T19" s="223"/>
    </row>
    <row r="20" spans="1:20" s="42" customFormat="1" ht="17.25" customHeight="1">
      <c r="A20" s="494"/>
      <c r="B20" s="35" t="s">
        <v>185</v>
      </c>
      <c r="C20" s="42">
        <v>490453527</v>
      </c>
      <c r="D20" s="48">
        <v>361717126</v>
      </c>
      <c r="E20" s="42">
        <v>37992607</v>
      </c>
      <c r="F20" s="42">
        <v>188564947</v>
      </c>
      <c r="G20" s="42">
        <v>180633459</v>
      </c>
      <c r="H20" s="42">
        <v>45473889</v>
      </c>
      <c r="I20" s="42">
        <v>114966633</v>
      </c>
      <c r="J20" s="463">
        <v>13769767</v>
      </c>
      <c r="K20" s="463"/>
      <c r="L20" s="42">
        <v>7852290</v>
      </c>
      <c r="M20" s="42">
        <v>11104782</v>
      </c>
      <c r="N20" s="42">
        <v>8947484</v>
      </c>
      <c r="O20" s="42">
        <v>10517279</v>
      </c>
      <c r="P20" s="42">
        <v>2167968</v>
      </c>
      <c r="Q20" s="42">
        <v>4348522</v>
      </c>
      <c r="R20" s="42">
        <v>8336722</v>
      </c>
      <c r="S20" s="42">
        <v>2972222</v>
      </c>
      <c r="T20" s="112">
        <v>5364500</v>
      </c>
    </row>
    <row r="21" spans="1:20" s="42" customFormat="1" ht="17.25" customHeight="1">
      <c r="A21" s="494"/>
      <c r="B21" s="35" t="s">
        <v>186</v>
      </c>
      <c r="C21" s="42">
        <v>664182597</v>
      </c>
      <c r="D21" s="48">
        <v>472204223</v>
      </c>
      <c r="E21" s="42">
        <v>28710661</v>
      </c>
      <c r="F21" s="42">
        <v>272885830</v>
      </c>
      <c r="G21" s="42">
        <v>202185171</v>
      </c>
      <c r="H21" s="42">
        <v>31577438</v>
      </c>
      <c r="I21" s="42">
        <v>178651042</v>
      </c>
      <c r="J21" s="463">
        <v>13327332</v>
      </c>
      <c r="K21" s="463"/>
      <c r="L21" s="42">
        <v>11446770</v>
      </c>
      <c r="M21" s="42">
        <v>18101385</v>
      </c>
      <c r="N21" s="42">
        <v>13649625</v>
      </c>
      <c r="O21" s="42">
        <v>6672719</v>
      </c>
      <c r="P21" s="42">
        <v>1623762</v>
      </c>
      <c r="Q21" s="42">
        <v>1550640</v>
      </c>
      <c r="R21" s="42">
        <v>6745840</v>
      </c>
      <c r="S21" s="42">
        <v>4143520</v>
      </c>
      <c r="T21" s="112">
        <v>2602320</v>
      </c>
    </row>
    <row r="22" spans="1:20" s="42" customFormat="1" ht="17.25" customHeight="1">
      <c r="A22" s="494"/>
      <c r="B22" s="35" t="s">
        <v>187</v>
      </c>
      <c r="C22" s="42">
        <v>733057766</v>
      </c>
      <c r="D22" s="48">
        <v>567984374</v>
      </c>
      <c r="E22" s="42">
        <v>34687556</v>
      </c>
      <c r="F22" s="42">
        <v>213189440</v>
      </c>
      <c r="G22" s="42">
        <v>354069271</v>
      </c>
      <c r="H22" s="42">
        <v>36961892</v>
      </c>
      <c r="I22" s="42">
        <v>151142822</v>
      </c>
      <c r="J22" s="463">
        <v>13930572</v>
      </c>
      <c r="K22" s="463"/>
      <c r="L22" s="42">
        <v>13739023</v>
      </c>
      <c r="M22" s="42">
        <v>21749394</v>
      </c>
      <c r="N22" s="42">
        <v>16250792</v>
      </c>
      <c r="O22" s="42">
        <v>5920201</v>
      </c>
      <c r="P22" s="42">
        <v>2853263</v>
      </c>
      <c r="Q22" s="42">
        <v>2881881</v>
      </c>
      <c r="R22" s="42">
        <v>5891583</v>
      </c>
      <c r="S22" s="42">
        <v>3827662</v>
      </c>
      <c r="T22" s="112">
        <v>2063920</v>
      </c>
    </row>
    <row r="23" spans="1:20" s="42" customFormat="1" ht="17.25" customHeight="1">
      <c r="A23" s="494"/>
      <c r="B23" s="35" t="s">
        <v>188</v>
      </c>
      <c r="C23" s="42">
        <v>595952514</v>
      </c>
      <c r="D23" s="48">
        <v>480013173</v>
      </c>
      <c r="E23" s="42">
        <v>34015488</v>
      </c>
      <c r="F23" s="42">
        <v>264253649</v>
      </c>
      <c r="G23" s="42">
        <v>214558391</v>
      </c>
      <c r="H23" s="42">
        <v>32814354</v>
      </c>
      <c r="I23" s="42">
        <v>99985165</v>
      </c>
      <c r="J23" s="463">
        <v>15954175</v>
      </c>
      <c r="K23" s="463"/>
      <c r="L23" s="42">
        <v>10322576</v>
      </c>
      <c r="M23" s="42">
        <v>17292494</v>
      </c>
      <c r="N23" s="42">
        <v>14587208</v>
      </c>
      <c r="O23" s="42">
        <v>8984256</v>
      </c>
      <c r="P23" s="42">
        <v>4398207</v>
      </c>
      <c r="Q23" s="42">
        <v>6320773</v>
      </c>
      <c r="R23" s="42">
        <v>7061691</v>
      </c>
      <c r="S23" s="42">
        <v>4685128</v>
      </c>
      <c r="T23" s="112">
        <v>2376565</v>
      </c>
    </row>
    <row r="24" spans="1:20" s="42" customFormat="1" ht="17.25" customHeight="1">
      <c r="A24" s="495"/>
      <c r="B24" s="52" t="s">
        <v>189</v>
      </c>
      <c r="C24" s="53">
        <v>3024005472</v>
      </c>
      <c r="D24" s="54">
        <v>2604775719</v>
      </c>
      <c r="E24" s="54">
        <v>170390796</v>
      </c>
      <c r="F24" s="54">
        <v>1651191919</v>
      </c>
      <c r="G24" s="54">
        <v>962710832</v>
      </c>
      <c r="H24" s="54">
        <v>179517829</v>
      </c>
      <c r="I24" s="54">
        <v>336495364</v>
      </c>
      <c r="J24" s="468">
        <v>82734388</v>
      </c>
      <c r="K24" s="468"/>
      <c r="L24" s="54">
        <v>50060716</v>
      </c>
      <c r="M24" s="54">
        <v>73007191</v>
      </c>
      <c r="N24" s="54">
        <v>57774696</v>
      </c>
      <c r="O24" s="54">
        <v>59787913</v>
      </c>
      <c r="P24" s="54">
        <v>21615211</v>
      </c>
      <c r="Q24" s="54">
        <v>17478528</v>
      </c>
      <c r="R24" s="54">
        <v>63924594</v>
      </c>
      <c r="S24" s="54">
        <v>36130487</v>
      </c>
      <c r="T24" s="113">
        <v>27794107</v>
      </c>
    </row>
    <row r="25" ht="17.25" customHeight="1"/>
    <row r="26" ht="17.25" customHeight="1"/>
    <row r="27" ht="17.25" customHeight="1"/>
    <row r="28" spans="1:36" ht="17.25" customHeight="1">
      <c r="A28" s="533" t="s">
        <v>353</v>
      </c>
      <c r="B28" s="532"/>
      <c r="C28" s="532"/>
      <c r="D28" s="532"/>
      <c r="E28" s="532"/>
      <c r="F28" s="532"/>
      <c r="G28" s="532"/>
      <c r="H28" s="532"/>
      <c r="I28" s="532"/>
      <c r="J28" s="532"/>
      <c r="K28" s="532"/>
      <c r="L28" s="532"/>
      <c r="M28" s="532"/>
      <c r="N28" s="532"/>
      <c r="O28" s="532"/>
      <c r="P28" s="532"/>
      <c r="Q28" s="532"/>
      <c r="AI28" s="64"/>
      <c r="AJ28" s="64"/>
    </row>
    <row r="29" spans="1:36" ht="17.25" customHeight="1" thickBot="1">
      <c r="A29" s="65"/>
      <c r="B29" s="69"/>
      <c r="C29" s="65"/>
      <c r="D29" s="65"/>
      <c r="E29" s="65"/>
      <c r="F29" s="65"/>
      <c r="G29" s="65"/>
      <c r="H29" s="65"/>
      <c r="I29" s="65"/>
      <c r="J29" s="65"/>
      <c r="K29" s="65"/>
      <c r="L29" s="65"/>
      <c r="M29" s="65"/>
      <c r="N29" s="65"/>
      <c r="O29" s="65"/>
      <c r="Q29" s="66" t="s">
        <v>307</v>
      </c>
      <c r="AI29" s="64"/>
      <c r="AJ29" s="64"/>
    </row>
    <row r="30" spans="1:36" ht="17.25" customHeight="1">
      <c r="A30" s="479" t="s">
        <v>250</v>
      </c>
      <c r="B30" s="488"/>
      <c r="C30" s="485" t="s">
        <v>354</v>
      </c>
      <c r="D30" s="480"/>
      <c r="E30" s="485" t="s">
        <v>211</v>
      </c>
      <c r="F30" s="485" t="s">
        <v>212</v>
      </c>
      <c r="G30" s="485" t="s">
        <v>253</v>
      </c>
      <c r="H30" s="485" t="s">
        <v>254</v>
      </c>
      <c r="I30" s="485" t="s">
        <v>255</v>
      </c>
      <c r="J30" s="485" t="s">
        <v>355</v>
      </c>
      <c r="K30" s="479"/>
      <c r="L30" s="485" t="s">
        <v>213</v>
      </c>
      <c r="M30" s="491" t="s">
        <v>356</v>
      </c>
      <c r="N30" s="485" t="s">
        <v>256</v>
      </c>
      <c r="O30" s="485" t="s">
        <v>214</v>
      </c>
      <c r="P30" s="485" t="s">
        <v>357</v>
      </c>
      <c r="Q30" s="485" t="s">
        <v>215</v>
      </c>
      <c r="W30" s="67"/>
      <c r="X30" s="67"/>
      <c r="Y30" s="67"/>
      <c r="Z30" s="67"/>
      <c r="AA30" s="67"/>
      <c r="AB30" s="67"/>
      <c r="AC30" s="67"/>
      <c r="AD30" s="67"/>
      <c r="AE30" s="67"/>
      <c r="AF30" s="67"/>
      <c r="AG30" s="67"/>
      <c r="AH30" s="67"/>
      <c r="AI30" s="67"/>
      <c r="AJ30" s="67"/>
    </row>
    <row r="31" spans="1:36" ht="17.25" customHeight="1">
      <c r="A31" s="489"/>
      <c r="B31" s="490"/>
      <c r="C31" s="475"/>
      <c r="D31" s="484"/>
      <c r="E31" s="475"/>
      <c r="F31" s="475"/>
      <c r="G31" s="475"/>
      <c r="H31" s="475"/>
      <c r="I31" s="475"/>
      <c r="J31" s="486"/>
      <c r="K31" s="481"/>
      <c r="L31" s="475"/>
      <c r="M31" s="473"/>
      <c r="N31" s="475"/>
      <c r="O31" s="475"/>
      <c r="P31" s="475"/>
      <c r="Q31" s="475"/>
      <c r="W31" s="67"/>
      <c r="X31" s="67"/>
      <c r="Y31" s="67"/>
      <c r="Z31" s="67"/>
      <c r="AA31" s="67"/>
      <c r="AB31" s="67"/>
      <c r="AC31" s="67"/>
      <c r="AD31" s="67"/>
      <c r="AE31" s="67"/>
      <c r="AF31" s="67"/>
      <c r="AG31" s="67"/>
      <c r="AH31" s="67"/>
      <c r="AI31" s="67"/>
      <c r="AJ31" s="67"/>
    </row>
    <row r="32" spans="1:36" s="114" customFormat="1" ht="17.25" customHeight="1">
      <c r="A32" s="494" t="s">
        <v>175</v>
      </c>
      <c r="B32" s="224" t="s">
        <v>176</v>
      </c>
      <c r="C32" s="456">
        <f>SUM(C34:D41)</f>
        <v>5388483933</v>
      </c>
      <c r="D32" s="442"/>
      <c r="E32" s="265">
        <f>SUM(E34:E41)</f>
        <v>2590085785</v>
      </c>
      <c r="F32" s="265">
        <f>SUM(F34:F41)</f>
        <v>845564891</v>
      </c>
      <c r="G32" s="265">
        <f>SUM(G34:G41)</f>
        <v>92642497</v>
      </c>
      <c r="H32" s="265">
        <f>SUM(H34:H41)</f>
        <v>122217112</v>
      </c>
      <c r="I32" s="265">
        <f>SUM(I34:I41)</f>
        <v>582990039</v>
      </c>
      <c r="J32" s="442">
        <f>SUM(J34:K41)</f>
        <v>76276796</v>
      </c>
      <c r="K32" s="442"/>
      <c r="L32" s="265">
        <f aca="true" t="shared" si="2" ref="L32:Q32">SUM(L34:L41)</f>
        <v>93024926</v>
      </c>
      <c r="M32" s="265">
        <f t="shared" si="2"/>
        <v>33330149</v>
      </c>
      <c r="N32" s="265">
        <f t="shared" si="2"/>
        <v>39680258</v>
      </c>
      <c r="O32" s="265">
        <f t="shared" si="2"/>
        <v>39545355</v>
      </c>
      <c r="P32" s="265">
        <f t="shared" si="2"/>
        <v>502173261</v>
      </c>
      <c r="Q32" s="265">
        <f t="shared" si="2"/>
        <v>370952880</v>
      </c>
      <c r="R32" s="227"/>
      <c r="S32" s="227"/>
      <c r="T32" s="227"/>
      <c r="W32" s="115"/>
      <c r="X32" s="115"/>
      <c r="Y32" s="115"/>
      <c r="Z32" s="115"/>
      <c r="AA32" s="115"/>
      <c r="AB32" s="115"/>
      <c r="AC32" s="115"/>
      <c r="AD32" s="115"/>
      <c r="AE32" s="115"/>
      <c r="AF32" s="115"/>
      <c r="AG32" s="115"/>
      <c r="AH32" s="115"/>
      <c r="AI32" s="115"/>
      <c r="AJ32" s="115"/>
    </row>
    <row r="33" spans="1:36" s="114" customFormat="1" ht="17.25" customHeight="1">
      <c r="A33" s="494"/>
      <c r="B33" s="224"/>
      <c r="C33" s="220"/>
      <c r="D33" s="221"/>
      <c r="E33" s="225"/>
      <c r="F33" s="225"/>
      <c r="G33" s="225"/>
      <c r="H33" s="225"/>
      <c r="I33" s="225"/>
      <c r="J33" s="221"/>
      <c r="K33" s="221"/>
      <c r="L33" s="225"/>
      <c r="M33" s="225"/>
      <c r="N33" s="225"/>
      <c r="O33" s="225"/>
      <c r="P33" s="225"/>
      <c r="Q33" s="225"/>
      <c r="R33" s="227"/>
      <c r="S33" s="227"/>
      <c r="T33" s="227"/>
      <c r="W33" s="115"/>
      <c r="X33" s="115"/>
      <c r="Y33" s="115"/>
      <c r="Z33" s="115"/>
      <c r="AA33" s="115"/>
      <c r="AB33" s="115"/>
      <c r="AC33" s="115"/>
      <c r="AD33" s="115"/>
      <c r="AE33" s="115"/>
      <c r="AF33" s="115"/>
      <c r="AG33" s="115"/>
      <c r="AH33" s="115"/>
      <c r="AI33" s="115"/>
      <c r="AJ33" s="115"/>
    </row>
    <row r="34" spans="1:36" ht="17.25" customHeight="1">
      <c r="A34" s="494"/>
      <c r="B34" s="35" t="s">
        <v>297</v>
      </c>
      <c r="C34" s="493">
        <v>33611877</v>
      </c>
      <c r="D34" s="463"/>
      <c r="E34" s="42">
        <v>9457216</v>
      </c>
      <c r="F34" s="42">
        <v>2608586</v>
      </c>
      <c r="G34" s="42">
        <v>2602118</v>
      </c>
      <c r="H34" s="42">
        <v>1034958</v>
      </c>
      <c r="I34" s="42">
        <v>6033796</v>
      </c>
      <c r="J34" s="463">
        <v>957222</v>
      </c>
      <c r="K34" s="463"/>
      <c r="L34" s="42">
        <v>3067067</v>
      </c>
      <c r="M34" s="42">
        <v>1188625</v>
      </c>
      <c r="N34" s="42">
        <v>675839</v>
      </c>
      <c r="O34" s="42">
        <v>360187</v>
      </c>
      <c r="P34" s="42">
        <v>1221715</v>
      </c>
      <c r="Q34" s="42">
        <v>4404557</v>
      </c>
      <c r="W34" s="64"/>
      <c r="X34" s="64"/>
      <c r="Y34" s="64"/>
      <c r="Z34" s="64"/>
      <c r="AA34" s="64"/>
      <c r="AB34" s="64"/>
      <c r="AC34" s="64"/>
      <c r="AD34" s="64"/>
      <c r="AE34" s="64"/>
      <c r="AF34" s="64"/>
      <c r="AG34" s="64"/>
      <c r="AH34" s="64"/>
      <c r="AI34" s="64"/>
      <c r="AJ34" s="64"/>
    </row>
    <row r="35" spans="1:36" ht="17.25" customHeight="1">
      <c r="A35" s="494"/>
      <c r="B35" s="35" t="s">
        <v>178</v>
      </c>
      <c r="C35" s="493">
        <v>19895873</v>
      </c>
      <c r="D35" s="463"/>
      <c r="E35" s="42">
        <v>2745056</v>
      </c>
      <c r="F35" s="42">
        <v>3273264</v>
      </c>
      <c r="G35" s="42">
        <v>1530301</v>
      </c>
      <c r="H35" s="42">
        <v>925724</v>
      </c>
      <c r="I35" s="42">
        <v>2057514</v>
      </c>
      <c r="J35" s="463">
        <v>369256</v>
      </c>
      <c r="K35" s="463"/>
      <c r="L35" s="42">
        <v>1265126</v>
      </c>
      <c r="M35" s="42">
        <v>795897</v>
      </c>
      <c r="N35" s="42">
        <v>570229</v>
      </c>
      <c r="O35" s="42">
        <v>211755</v>
      </c>
      <c r="P35" s="42">
        <v>652576</v>
      </c>
      <c r="Q35" s="42">
        <v>5499180</v>
      </c>
      <c r="W35" s="64"/>
      <c r="X35" s="64"/>
      <c r="Y35" s="64"/>
      <c r="Z35" s="64"/>
      <c r="AA35" s="64"/>
      <c r="AB35" s="64"/>
      <c r="AC35" s="64"/>
      <c r="AD35" s="64"/>
      <c r="AE35" s="64"/>
      <c r="AF35" s="64"/>
      <c r="AG35" s="64"/>
      <c r="AH35" s="64"/>
      <c r="AI35" s="64"/>
      <c r="AJ35" s="64"/>
    </row>
    <row r="36" spans="1:36" ht="17.25" customHeight="1">
      <c r="A36" s="494"/>
      <c r="B36" s="35" t="s">
        <v>179</v>
      </c>
      <c r="C36" s="493">
        <v>620130658</v>
      </c>
      <c r="D36" s="463"/>
      <c r="E36" s="42">
        <v>27427965</v>
      </c>
      <c r="F36" s="42">
        <v>137198393</v>
      </c>
      <c r="G36" s="42">
        <v>4843110</v>
      </c>
      <c r="H36" s="42">
        <v>17574115</v>
      </c>
      <c r="I36" s="42">
        <v>81083036</v>
      </c>
      <c r="J36" s="463">
        <v>11178923</v>
      </c>
      <c r="K36" s="463"/>
      <c r="L36" s="42">
        <v>9999029</v>
      </c>
      <c r="M36" s="42">
        <v>3951252</v>
      </c>
      <c r="N36" s="42">
        <v>3374193</v>
      </c>
      <c r="O36" s="42">
        <v>4808083</v>
      </c>
      <c r="P36" s="42">
        <v>273449742</v>
      </c>
      <c r="Q36" s="42">
        <v>45242814</v>
      </c>
      <c r="W36" s="67"/>
      <c r="X36" s="67"/>
      <c r="Y36" s="67"/>
      <c r="Z36" s="67"/>
      <c r="AA36" s="67"/>
      <c r="AB36" s="64"/>
      <c r="AC36" s="64"/>
      <c r="AD36" s="64"/>
      <c r="AE36" s="64"/>
      <c r="AF36" s="64"/>
      <c r="AG36" s="64"/>
      <c r="AH36" s="64"/>
      <c r="AI36" s="64"/>
      <c r="AJ36" s="64"/>
    </row>
    <row r="37" spans="1:36" ht="17.25" customHeight="1">
      <c r="A37" s="494"/>
      <c r="B37" s="35" t="s">
        <v>180</v>
      </c>
      <c r="C37" s="493">
        <v>1519126796</v>
      </c>
      <c r="D37" s="463"/>
      <c r="E37" s="42">
        <v>94484713</v>
      </c>
      <c r="F37" s="42">
        <v>664933605</v>
      </c>
      <c r="G37" s="42">
        <v>50582468</v>
      </c>
      <c r="H37" s="42">
        <v>37887373</v>
      </c>
      <c r="I37" s="42">
        <v>236340967</v>
      </c>
      <c r="J37" s="463">
        <v>29230989</v>
      </c>
      <c r="K37" s="463"/>
      <c r="L37" s="42">
        <v>41180771</v>
      </c>
      <c r="M37" s="42">
        <v>13422314</v>
      </c>
      <c r="N37" s="42">
        <v>9339795</v>
      </c>
      <c r="O37" s="42">
        <v>13569189</v>
      </c>
      <c r="P37" s="42">
        <v>191973711</v>
      </c>
      <c r="Q37" s="42">
        <v>136180900</v>
      </c>
      <c r="W37" s="67"/>
      <c r="X37" s="67"/>
      <c r="Y37" s="67"/>
      <c r="Z37" s="67"/>
      <c r="AA37" s="67"/>
      <c r="AB37" s="64"/>
      <c r="AC37" s="64"/>
      <c r="AD37" s="64"/>
      <c r="AE37" s="64"/>
      <c r="AF37" s="64"/>
      <c r="AG37" s="64"/>
      <c r="AH37" s="64"/>
      <c r="AI37" s="64"/>
      <c r="AJ37" s="64"/>
    </row>
    <row r="38" spans="1:36" ht="17.25" customHeight="1">
      <c r="A38" s="494"/>
      <c r="B38" s="35" t="s">
        <v>298</v>
      </c>
      <c r="C38" s="493">
        <v>2792446633</v>
      </c>
      <c r="D38" s="463"/>
      <c r="E38" s="43">
        <v>2387537167</v>
      </c>
      <c r="F38" s="42">
        <v>11598363</v>
      </c>
      <c r="G38" s="42">
        <v>12662262</v>
      </c>
      <c r="H38" s="42">
        <v>46782736</v>
      </c>
      <c r="I38" s="42">
        <v>133568855</v>
      </c>
      <c r="J38" s="463">
        <v>19680647</v>
      </c>
      <c r="K38" s="463"/>
      <c r="L38" s="42">
        <v>16948096</v>
      </c>
      <c r="M38" s="42">
        <v>5241271</v>
      </c>
      <c r="N38" s="43">
        <v>17045648</v>
      </c>
      <c r="O38" s="42">
        <v>13397937</v>
      </c>
      <c r="P38" s="42">
        <v>13894847</v>
      </c>
      <c r="Q38" s="42">
        <v>114088808</v>
      </c>
      <c r="W38" s="64"/>
      <c r="X38" s="64"/>
      <c r="Y38" s="64"/>
      <c r="Z38" s="64"/>
      <c r="AA38" s="64"/>
      <c r="AB38" s="64"/>
      <c r="AC38" s="64"/>
      <c r="AD38" s="64"/>
      <c r="AE38" s="64"/>
      <c r="AF38" s="64"/>
      <c r="AG38" s="64"/>
      <c r="AH38" s="64"/>
      <c r="AI38" s="64"/>
      <c r="AJ38" s="64"/>
    </row>
    <row r="39" spans="1:36" ht="17.25" customHeight="1">
      <c r="A39" s="494"/>
      <c r="B39" s="35" t="s">
        <v>182</v>
      </c>
      <c r="C39" s="493">
        <v>107632038</v>
      </c>
      <c r="D39" s="463"/>
      <c r="E39" s="42">
        <v>5624220</v>
      </c>
      <c r="F39" s="42">
        <v>2597424</v>
      </c>
      <c r="G39" s="42">
        <v>9534384</v>
      </c>
      <c r="H39" s="42">
        <v>4003684</v>
      </c>
      <c r="I39" s="42">
        <v>46710374</v>
      </c>
      <c r="J39" s="463">
        <v>6006032</v>
      </c>
      <c r="K39" s="463"/>
      <c r="L39" s="42">
        <v>6080034</v>
      </c>
      <c r="M39" s="42">
        <v>4407998</v>
      </c>
      <c r="N39" s="42">
        <v>1288794</v>
      </c>
      <c r="O39" s="42">
        <v>1103702</v>
      </c>
      <c r="P39" s="42">
        <v>6060661</v>
      </c>
      <c r="Q39" s="42">
        <v>14214730</v>
      </c>
      <c r="W39" s="64"/>
      <c r="X39" s="64"/>
      <c r="Y39" s="64"/>
      <c r="Z39" s="64"/>
      <c r="AA39" s="64"/>
      <c r="AB39" s="64"/>
      <c r="AC39" s="64"/>
      <c r="AD39" s="64"/>
      <c r="AE39" s="64"/>
      <c r="AF39" s="64"/>
      <c r="AG39" s="64"/>
      <c r="AH39" s="64"/>
      <c r="AI39" s="64"/>
      <c r="AJ39" s="64"/>
    </row>
    <row r="40" spans="1:36" ht="17.25" customHeight="1">
      <c r="A40" s="494"/>
      <c r="B40" s="35" t="s">
        <v>299</v>
      </c>
      <c r="C40" s="493">
        <v>587306</v>
      </c>
      <c r="D40" s="463"/>
      <c r="E40" s="42">
        <v>45767</v>
      </c>
      <c r="F40" s="42">
        <v>247492</v>
      </c>
      <c r="G40" s="42">
        <v>13057</v>
      </c>
      <c r="H40" s="42">
        <v>12740</v>
      </c>
      <c r="I40" s="42">
        <v>94565</v>
      </c>
      <c r="J40" s="463">
        <v>27448</v>
      </c>
      <c r="K40" s="463"/>
      <c r="L40" s="42">
        <v>60479</v>
      </c>
      <c r="M40" s="42">
        <v>10704</v>
      </c>
      <c r="N40" s="42"/>
      <c r="O40" s="42">
        <v>16629</v>
      </c>
      <c r="P40" s="42">
        <v>10380</v>
      </c>
      <c r="Q40" s="42">
        <v>48045</v>
      </c>
      <c r="W40" s="64"/>
      <c r="X40" s="64"/>
      <c r="Y40" s="64"/>
      <c r="Z40" s="64"/>
      <c r="AA40" s="64"/>
      <c r="AB40" s="64"/>
      <c r="AC40" s="64"/>
      <c r="AD40" s="64"/>
      <c r="AE40" s="64"/>
      <c r="AF40" s="64"/>
      <c r="AG40" s="64"/>
      <c r="AH40" s="64"/>
      <c r="AI40" s="64"/>
      <c r="AJ40" s="64"/>
    </row>
    <row r="41" spans="1:36" ht="17.25" customHeight="1">
      <c r="A41" s="495"/>
      <c r="B41" s="52" t="s">
        <v>183</v>
      </c>
      <c r="C41" s="492">
        <v>295052752</v>
      </c>
      <c r="D41" s="468"/>
      <c r="E41" s="54">
        <v>62763681</v>
      </c>
      <c r="F41" s="54">
        <v>23107764</v>
      </c>
      <c r="G41" s="54">
        <v>10874797</v>
      </c>
      <c r="H41" s="54">
        <v>13995782</v>
      </c>
      <c r="I41" s="54">
        <v>77100932</v>
      </c>
      <c r="J41" s="463">
        <v>8826279</v>
      </c>
      <c r="K41" s="463"/>
      <c r="L41" s="54">
        <v>14424324</v>
      </c>
      <c r="M41" s="54">
        <v>4312088</v>
      </c>
      <c r="N41" s="54">
        <v>7385760</v>
      </c>
      <c r="O41" s="54">
        <v>6077873</v>
      </c>
      <c r="P41" s="54">
        <v>14909629</v>
      </c>
      <c r="Q41" s="54">
        <v>51273846</v>
      </c>
      <c r="W41" s="64"/>
      <c r="X41" s="64"/>
      <c r="Y41" s="64"/>
      <c r="Z41" s="64"/>
      <c r="AA41" s="64"/>
      <c r="AB41" s="64"/>
      <c r="AC41" s="64"/>
      <c r="AD41" s="64"/>
      <c r="AE41" s="64"/>
      <c r="AF41" s="64"/>
      <c r="AG41" s="64"/>
      <c r="AH41" s="64"/>
      <c r="AI41" s="64"/>
      <c r="AJ41" s="64"/>
    </row>
    <row r="42" spans="1:36" s="42" customFormat="1" ht="17.25" customHeight="1">
      <c r="A42" s="439" t="s">
        <v>223</v>
      </c>
      <c r="B42" s="71" t="s">
        <v>176</v>
      </c>
      <c r="C42" s="457">
        <f>SUM(C44:D48)</f>
        <v>5388483933</v>
      </c>
      <c r="D42" s="458"/>
      <c r="E42" s="265">
        <f>SUM(E44:E48)</f>
        <v>2590085785</v>
      </c>
      <c r="F42" s="265">
        <f>SUM(F44:F48)</f>
        <v>845564891</v>
      </c>
      <c r="G42" s="265">
        <f>SUM(G44:G48)</f>
        <v>92642497</v>
      </c>
      <c r="H42" s="265">
        <f>SUM(H44:H48)</f>
        <v>122217112</v>
      </c>
      <c r="I42" s="265">
        <f>SUM(I44:I48)</f>
        <v>582990039</v>
      </c>
      <c r="J42" s="442">
        <f>SUM(J44:K48)</f>
        <v>76276796</v>
      </c>
      <c r="K42" s="442"/>
      <c r="L42" s="265">
        <f aca="true" t="shared" si="3" ref="L42:Q42">SUM(L44:L48)</f>
        <v>93024926</v>
      </c>
      <c r="M42" s="265">
        <f t="shared" si="3"/>
        <v>33330149</v>
      </c>
      <c r="N42" s="265">
        <f t="shared" si="3"/>
        <v>39680258</v>
      </c>
      <c r="O42" s="265">
        <f t="shared" si="3"/>
        <v>39545355</v>
      </c>
      <c r="P42" s="265">
        <f t="shared" si="3"/>
        <v>502173261</v>
      </c>
      <c r="Q42" s="265">
        <f t="shared" si="3"/>
        <v>370952880</v>
      </c>
      <c r="W42" s="48"/>
      <c r="X42" s="48"/>
      <c r="Y42" s="48"/>
      <c r="Z42" s="48"/>
      <c r="AA42" s="48"/>
      <c r="AB42" s="48"/>
      <c r="AC42" s="48"/>
      <c r="AD42" s="48"/>
      <c r="AE42" s="48"/>
      <c r="AF42" s="48"/>
      <c r="AG42" s="48"/>
      <c r="AH42" s="48"/>
      <c r="AI42" s="48"/>
      <c r="AJ42" s="48"/>
    </row>
    <row r="43" spans="1:36" s="42" customFormat="1" ht="17.25" customHeight="1">
      <c r="A43" s="440"/>
      <c r="B43" s="35"/>
      <c r="C43" s="220"/>
      <c r="D43" s="221"/>
      <c r="E43" s="225"/>
      <c r="F43" s="225"/>
      <c r="G43" s="225"/>
      <c r="H43" s="225"/>
      <c r="I43" s="225"/>
      <c r="J43" s="226"/>
      <c r="K43" s="226"/>
      <c r="L43" s="225"/>
      <c r="M43" s="225"/>
      <c r="N43" s="225"/>
      <c r="O43" s="225"/>
      <c r="P43" s="225"/>
      <c r="Q43" s="225"/>
      <c r="W43" s="48"/>
      <c r="X43" s="48"/>
      <c r="Y43" s="48"/>
      <c r="Z43" s="48"/>
      <c r="AA43" s="48"/>
      <c r="AB43" s="48"/>
      <c r="AC43" s="48"/>
      <c r="AD43" s="48"/>
      <c r="AE43" s="48"/>
      <c r="AF43" s="48"/>
      <c r="AG43" s="48"/>
      <c r="AH43" s="48"/>
      <c r="AI43" s="48"/>
      <c r="AJ43" s="48"/>
    </row>
    <row r="44" spans="1:36" s="42" customFormat="1" ht="17.25" customHeight="1">
      <c r="A44" s="440"/>
      <c r="B44" s="35" t="s">
        <v>185</v>
      </c>
      <c r="C44" s="493">
        <v>484165041</v>
      </c>
      <c r="D44" s="463"/>
      <c r="E44" s="42">
        <v>188564947</v>
      </c>
      <c r="F44" s="42">
        <v>102068379</v>
      </c>
      <c r="G44" s="42">
        <v>12008111</v>
      </c>
      <c r="H44" s="42">
        <v>26370430</v>
      </c>
      <c r="I44" s="42">
        <v>53730912</v>
      </c>
      <c r="J44" s="445">
        <v>6870572</v>
      </c>
      <c r="K44" s="445"/>
      <c r="L44" s="48">
        <v>11217448</v>
      </c>
      <c r="M44" s="42">
        <v>3235103</v>
      </c>
      <c r="N44" s="42">
        <v>5289575</v>
      </c>
      <c r="O44" s="42">
        <v>4480560</v>
      </c>
      <c r="P44" s="42">
        <v>30167074</v>
      </c>
      <c r="Q44" s="42">
        <v>40161934</v>
      </c>
      <c r="W44" s="48"/>
      <c r="X44" s="48"/>
      <c r="Y44" s="48"/>
      <c r="Z44" s="48"/>
      <c r="AA44" s="48"/>
      <c r="AB44" s="48"/>
      <c r="AC44" s="48"/>
      <c r="AD44" s="48"/>
      <c r="AE44" s="48"/>
      <c r="AF44" s="48"/>
      <c r="AG44" s="48"/>
      <c r="AH44" s="48"/>
      <c r="AI44" s="48"/>
      <c r="AJ44" s="48"/>
    </row>
    <row r="45" spans="1:36" s="42" customFormat="1" ht="17.25" customHeight="1">
      <c r="A45" s="440"/>
      <c r="B45" s="35" t="s">
        <v>186</v>
      </c>
      <c r="C45" s="493">
        <v>653722043</v>
      </c>
      <c r="D45" s="463"/>
      <c r="E45" s="42">
        <v>272885830</v>
      </c>
      <c r="F45" s="42">
        <v>57792394</v>
      </c>
      <c r="G45" s="42">
        <v>12545521</v>
      </c>
      <c r="H45" s="42">
        <v>33569504</v>
      </c>
      <c r="I45" s="42">
        <v>94662242</v>
      </c>
      <c r="J45" s="445">
        <v>11493128</v>
      </c>
      <c r="K45" s="445"/>
      <c r="L45" s="48">
        <v>13661332</v>
      </c>
      <c r="M45" s="42">
        <v>5704990</v>
      </c>
      <c r="N45" s="42">
        <v>9531982</v>
      </c>
      <c r="O45" s="42">
        <v>6455701</v>
      </c>
      <c r="P45" s="42">
        <v>76256103</v>
      </c>
      <c r="Q45" s="42">
        <v>59163317</v>
      </c>
      <c r="W45" s="48"/>
      <c r="X45" s="48"/>
      <c r="Y45" s="48"/>
      <c r="Z45" s="48"/>
      <c r="AA45" s="48"/>
      <c r="AB45" s="48"/>
      <c r="AC45" s="48"/>
      <c r="AD45" s="48"/>
      <c r="AE45" s="48"/>
      <c r="AF45" s="48"/>
      <c r="AG45" s="48"/>
      <c r="AH45" s="48"/>
      <c r="AI45" s="48"/>
      <c r="AJ45" s="48"/>
    </row>
    <row r="46" spans="1:36" s="42" customFormat="1" ht="17.25" customHeight="1">
      <c r="A46" s="440"/>
      <c r="B46" s="35" t="s">
        <v>187</v>
      </c>
      <c r="C46" s="493">
        <v>721401531</v>
      </c>
      <c r="D46" s="463"/>
      <c r="E46" s="42">
        <v>213189440</v>
      </c>
      <c r="F46" s="42">
        <v>181204071</v>
      </c>
      <c r="G46" s="42">
        <v>18074734</v>
      </c>
      <c r="H46" s="42">
        <v>25395944</v>
      </c>
      <c r="I46" s="42">
        <v>90548326</v>
      </c>
      <c r="J46" s="445">
        <v>12134729</v>
      </c>
      <c r="K46" s="445"/>
      <c r="L46" s="48">
        <v>16859726</v>
      </c>
      <c r="M46" s="42">
        <v>5933252</v>
      </c>
      <c r="N46" s="42">
        <v>5983984</v>
      </c>
      <c r="O46" s="42">
        <v>4850397</v>
      </c>
      <c r="P46" s="42">
        <v>84566713</v>
      </c>
      <c r="Q46" s="42">
        <v>62660220</v>
      </c>
      <c r="W46" s="48"/>
      <c r="X46" s="48"/>
      <c r="Y46" s="48"/>
      <c r="Z46" s="48"/>
      <c r="AA46" s="48"/>
      <c r="AB46" s="48"/>
      <c r="AC46" s="48"/>
      <c r="AD46" s="48"/>
      <c r="AE46" s="48"/>
      <c r="AF46" s="48"/>
      <c r="AG46" s="48"/>
      <c r="AH46" s="48"/>
      <c r="AI46" s="48"/>
      <c r="AJ46" s="48"/>
    </row>
    <row r="47" spans="1:36" s="42" customFormat="1" ht="17.25" customHeight="1">
      <c r="A47" s="440"/>
      <c r="B47" s="35" t="s">
        <v>188</v>
      </c>
      <c r="C47" s="493">
        <v>578797202</v>
      </c>
      <c r="D47" s="463"/>
      <c r="E47" s="42">
        <v>264253649</v>
      </c>
      <c r="F47" s="42">
        <v>87915898</v>
      </c>
      <c r="G47" s="42">
        <v>9235373</v>
      </c>
      <c r="H47" s="42">
        <v>14455256</v>
      </c>
      <c r="I47" s="42">
        <v>68681569</v>
      </c>
      <c r="J47" s="445">
        <v>10630172</v>
      </c>
      <c r="K47" s="445"/>
      <c r="L47" s="48">
        <v>8735280</v>
      </c>
      <c r="M47" s="42">
        <v>4156778</v>
      </c>
      <c r="N47" s="42">
        <v>3682516</v>
      </c>
      <c r="O47" s="42">
        <v>3737402</v>
      </c>
      <c r="P47" s="42">
        <v>64713221</v>
      </c>
      <c r="Q47" s="42">
        <v>38600091</v>
      </c>
      <c r="W47" s="48"/>
      <c r="X47" s="48"/>
      <c r="Y47" s="48"/>
      <c r="Z47" s="48"/>
      <c r="AA47" s="48"/>
      <c r="AB47" s="48"/>
      <c r="AC47" s="48"/>
      <c r="AD47" s="48"/>
      <c r="AE47" s="48"/>
      <c r="AF47" s="48"/>
      <c r="AG47" s="48"/>
      <c r="AH47" s="48"/>
      <c r="AI47" s="48"/>
      <c r="AJ47" s="48"/>
    </row>
    <row r="48" spans="1:36" s="42" customFormat="1" ht="17.25" customHeight="1">
      <c r="A48" s="441"/>
      <c r="B48" s="52" t="s">
        <v>189</v>
      </c>
      <c r="C48" s="492">
        <v>2950398116</v>
      </c>
      <c r="D48" s="468"/>
      <c r="E48" s="54">
        <v>1651191919</v>
      </c>
      <c r="F48" s="54">
        <v>416584149</v>
      </c>
      <c r="G48" s="54">
        <v>40778758</v>
      </c>
      <c r="H48" s="54">
        <v>22425978</v>
      </c>
      <c r="I48" s="54">
        <v>275366990</v>
      </c>
      <c r="J48" s="468">
        <v>35148195</v>
      </c>
      <c r="K48" s="468"/>
      <c r="L48" s="54">
        <v>42551140</v>
      </c>
      <c r="M48" s="54">
        <v>14300026</v>
      </c>
      <c r="N48" s="54">
        <v>15192201</v>
      </c>
      <c r="O48" s="54">
        <v>20021295</v>
      </c>
      <c r="P48" s="54">
        <v>246470150</v>
      </c>
      <c r="Q48" s="54">
        <v>170367318</v>
      </c>
      <c r="W48" s="48"/>
      <c r="X48" s="48"/>
      <c r="Y48" s="48"/>
      <c r="Z48" s="48"/>
      <c r="AA48" s="48"/>
      <c r="AB48" s="48"/>
      <c r="AC48" s="48"/>
      <c r="AD48" s="48"/>
      <c r="AE48" s="48"/>
      <c r="AF48" s="48"/>
      <c r="AG48" s="48"/>
      <c r="AH48" s="48"/>
      <c r="AI48" s="48"/>
      <c r="AJ48" s="48"/>
    </row>
    <row r="49" spans="17:36" ht="17.25" customHeight="1">
      <c r="Q49" s="64"/>
      <c r="R49" s="64"/>
      <c r="S49" s="64"/>
      <c r="T49" s="64"/>
      <c r="W49" s="64"/>
      <c r="X49" s="64"/>
      <c r="Y49" s="64"/>
      <c r="Z49" s="64"/>
      <c r="AA49" s="64"/>
      <c r="AB49" s="64"/>
      <c r="AC49" s="64"/>
      <c r="AD49" s="64"/>
      <c r="AE49" s="64"/>
      <c r="AF49" s="64"/>
      <c r="AG49" s="64"/>
      <c r="AH49" s="64"/>
      <c r="AI49" s="64"/>
      <c r="AJ49" s="64"/>
    </row>
    <row r="50" spans="17:36" ht="17.25" customHeight="1">
      <c r="Q50" s="64"/>
      <c r="R50" s="64"/>
      <c r="S50" s="64"/>
      <c r="T50" s="64"/>
      <c r="W50" s="64"/>
      <c r="X50" s="64"/>
      <c r="Y50" s="64"/>
      <c r="Z50" s="64"/>
      <c r="AA50" s="64"/>
      <c r="AB50" s="64"/>
      <c r="AC50" s="64"/>
      <c r="AD50" s="64"/>
      <c r="AE50" s="64"/>
      <c r="AF50" s="64"/>
      <c r="AG50" s="64"/>
      <c r="AH50" s="64"/>
      <c r="AI50" s="64"/>
      <c r="AJ50" s="64"/>
    </row>
    <row r="51" spans="23:36" ht="17.25" customHeight="1">
      <c r="W51" s="64"/>
      <c r="X51" s="64"/>
      <c r="Y51" s="64"/>
      <c r="Z51" s="64"/>
      <c r="AA51" s="64"/>
      <c r="AB51" s="64"/>
      <c r="AC51" s="64"/>
      <c r="AD51" s="64"/>
      <c r="AE51" s="64"/>
      <c r="AF51" s="64"/>
      <c r="AG51" s="64"/>
      <c r="AH51" s="64"/>
      <c r="AI51" s="64"/>
      <c r="AJ51" s="64"/>
    </row>
    <row r="52" spans="1:36" ht="17.25" customHeight="1">
      <c r="A52" s="531" t="s">
        <v>362</v>
      </c>
      <c r="B52" s="532"/>
      <c r="C52" s="532"/>
      <c r="D52" s="532"/>
      <c r="E52" s="532"/>
      <c r="F52" s="532"/>
      <c r="G52" s="532"/>
      <c r="H52" s="532"/>
      <c r="J52" s="531" t="s">
        <v>364</v>
      </c>
      <c r="K52" s="531"/>
      <c r="L52" s="531"/>
      <c r="M52" s="531"/>
      <c r="N52" s="531"/>
      <c r="O52" s="531"/>
      <c r="P52" s="531"/>
      <c r="Q52" s="531"/>
      <c r="R52" s="531"/>
      <c r="S52" s="534"/>
      <c r="T52" s="72"/>
      <c r="W52" s="64"/>
      <c r="X52" s="64"/>
      <c r="Y52" s="64"/>
      <c r="Z52" s="64"/>
      <c r="AA52" s="64"/>
      <c r="AB52" s="64"/>
      <c r="AC52" s="64"/>
      <c r="AD52" s="64"/>
      <c r="AE52" s="64"/>
      <c r="AF52" s="64"/>
      <c r="AG52" s="64"/>
      <c r="AH52" s="64"/>
      <c r="AI52" s="64"/>
      <c r="AJ52" s="64"/>
    </row>
    <row r="53" spans="3:18" ht="17.25" customHeight="1" thickBot="1">
      <c r="C53" s="65"/>
      <c r="D53" s="65"/>
      <c r="E53" s="65"/>
      <c r="F53" s="65"/>
      <c r="G53" s="65"/>
      <c r="H53" s="66" t="s">
        <v>307</v>
      </c>
      <c r="I53" s="64"/>
      <c r="J53" s="65"/>
      <c r="K53" s="65"/>
      <c r="L53" s="65"/>
      <c r="M53" s="65"/>
      <c r="N53" s="65"/>
      <c r="O53" s="65"/>
      <c r="P53" s="65"/>
      <c r="Q53" s="65"/>
      <c r="R53" s="66" t="s">
        <v>307</v>
      </c>
    </row>
    <row r="54" spans="1:19" ht="17.25" customHeight="1">
      <c r="A54" s="479" t="s">
        <v>257</v>
      </c>
      <c r="B54" s="480"/>
      <c r="C54" s="485" t="s">
        <v>358</v>
      </c>
      <c r="D54" s="485" t="s">
        <v>359</v>
      </c>
      <c r="E54" s="485" t="s">
        <v>360</v>
      </c>
      <c r="F54" s="485" t="s">
        <v>361</v>
      </c>
      <c r="G54" s="485" t="s">
        <v>259</v>
      </c>
      <c r="H54" s="485" t="s">
        <v>216</v>
      </c>
      <c r="I54" s="64"/>
      <c r="J54" s="481" t="s">
        <v>258</v>
      </c>
      <c r="K54" s="481"/>
      <c r="L54" s="481"/>
      <c r="M54" s="482"/>
      <c r="N54" s="500" t="s">
        <v>358</v>
      </c>
      <c r="O54" s="500" t="s">
        <v>363</v>
      </c>
      <c r="P54" s="491" t="s">
        <v>361</v>
      </c>
      <c r="Q54" s="496" t="s">
        <v>259</v>
      </c>
      <c r="R54" s="498" t="s">
        <v>216</v>
      </c>
      <c r="S54" s="67"/>
    </row>
    <row r="55" spans="1:19" ht="17.25" customHeight="1">
      <c r="A55" s="483"/>
      <c r="B55" s="484"/>
      <c r="C55" s="475"/>
      <c r="D55" s="475"/>
      <c r="E55" s="475"/>
      <c r="F55" s="475"/>
      <c r="G55" s="475"/>
      <c r="H55" s="475"/>
      <c r="I55" s="64"/>
      <c r="J55" s="483"/>
      <c r="K55" s="483"/>
      <c r="L55" s="483"/>
      <c r="M55" s="484"/>
      <c r="N55" s="502"/>
      <c r="O55" s="501"/>
      <c r="P55" s="473"/>
      <c r="Q55" s="497"/>
      <c r="R55" s="499"/>
      <c r="S55" s="67"/>
    </row>
    <row r="56" spans="1:19" ht="17.25" customHeight="1">
      <c r="A56" s="494" t="s">
        <v>244</v>
      </c>
      <c r="B56" s="224" t="s">
        <v>176</v>
      </c>
      <c r="C56" s="266">
        <f aca="true" t="shared" si="4" ref="C56:H56">SUM(C57:C64)</f>
        <v>249274049</v>
      </c>
      <c r="D56" s="266">
        <f t="shared" si="4"/>
        <v>25512577</v>
      </c>
      <c r="E56" s="266">
        <f t="shared" si="4"/>
        <v>65959593</v>
      </c>
      <c r="F56" s="266">
        <f t="shared" si="4"/>
        <v>21698882</v>
      </c>
      <c r="G56" s="266">
        <f t="shared" si="4"/>
        <v>27743126</v>
      </c>
      <c r="H56" s="266">
        <f t="shared" si="4"/>
        <v>108359871</v>
      </c>
      <c r="J56" s="494" t="s">
        <v>244</v>
      </c>
      <c r="K56" s="503" t="s">
        <v>176</v>
      </c>
      <c r="L56" s="504"/>
      <c r="M56" s="505"/>
      <c r="N56" s="262">
        <f>SUM(O56:R56)</f>
        <v>167431321</v>
      </c>
      <c r="O56" s="266">
        <f>SUM(O57:O64)</f>
        <v>35309556</v>
      </c>
      <c r="P56" s="266">
        <f>SUM(P57:P64)</f>
        <v>26481741</v>
      </c>
      <c r="Q56" s="266">
        <f>SUM(Q57:Q64)</f>
        <v>25543193</v>
      </c>
      <c r="R56" s="266">
        <f>SUM(R57:R64)</f>
        <v>80096831</v>
      </c>
      <c r="S56" s="221"/>
    </row>
    <row r="57" spans="1:19" ht="17.25" customHeight="1">
      <c r="A57" s="494"/>
      <c r="B57" s="35" t="s">
        <v>297</v>
      </c>
      <c r="C57" s="267">
        <f>SUM(D57:H57)</f>
        <v>4851371</v>
      </c>
      <c r="D57" s="30">
        <v>249961</v>
      </c>
      <c r="E57" s="30">
        <v>509752</v>
      </c>
      <c r="F57" s="30">
        <v>3639</v>
      </c>
      <c r="G57" s="30">
        <v>2821251</v>
      </c>
      <c r="H57" s="30">
        <v>1266768</v>
      </c>
      <c r="J57" s="494"/>
      <c r="K57" s="506" t="s">
        <v>297</v>
      </c>
      <c r="L57" s="507"/>
      <c r="M57" s="508"/>
      <c r="N57" s="229">
        <f aca="true" t="shared" si="5" ref="N57:N73">SUM(O57:R57)</f>
        <v>3088710</v>
      </c>
      <c r="O57" s="74">
        <v>636498</v>
      </c>
      <c r="P57" s="78">
        <v>48859</v>
      </c>
      <c r="Q57" s="78">
        <v>1432816</v>
      </c>
      <c r="R57" s="78">
        <v>970537</v>
      </c>
      <c r="S57" s="57"/>
    </row>
    <row r="58" spans="1:19" ht="17.25" customHeight="1">
      <c r="A58" s="494"/>
      <c r="B58" s="35" t="s">
        <v>178</v>
      </c>
      <c r="C58" s="267">
        <f aca="true" t="shared" si="6" ref="C58:C64">SUM(D58:H58)</f>
        <v>1872998</v>
      </c>
      <c r="D58" s="30">
        <v>35922</v>
      </c>
      <c r="E58" s="30">
        <v>246292</v>
      </c>
      <c r="F58" s="30">
        <v>94474</v>
      </c>
      <c r="G58" s="30">
        <v>215688</v>
      </c>
      <c r="H58" s="30">
        <v>1280622</v>
      </c>
      <c r="J58" s="494"/>
      <c r="K58" s="506" t="s">
        <v>178</v>
      </c>
      <c r="L58" s="507"/>
      <c r="M58" s="508"/>
      <c r="N58" s="229">
        <f t="shared" si="5"/>
        <v>1516348</v>
      </c>
      <c r="O58" s="74">
        <v>117958</v>
      </c>
      <c r="P58" s="78">
        <v>43177</v>
      </c>
      <c r="Q58" s="78">
        <v>208083</v>
      </c>
      <c r="R58" s="78">
        <v>1147130</v>
      </c>
      <c r="S58" s="57"/>
    </row>
    <row r="59" spans="1:19" ht="17.25" customHeight="1">
      <c r="A59" s="494"/>
      <c r="B59" s="35" t="s">
        <v>179</v>
      </c>
      <c r="C59" s="267">
        <f t="shared" si="6"/>
        <v>16767797</v>
      </c>
      <c r="D59" s="30">
        <v>2562418</v>
      </c>
      <c r="E59" s="30">
        <v>3014184</v>
      </c>
      <c r="F59" s="30">
        <v>241063</v>
      </c>
      <c r="G59" s="30">
        <v>4888997</v>
      </c>
      <c r="H59" s="30">
        <v>6061135</v>
      </c>
      <c r="J59" s="494"/>
      <c r="K59" s="506" t="s">
        <v>179</v>
      </c>
      <c r="L59" s="507"/>
      <c r="M59" s="508"/>
      <c r="N59" s="229">
        <v>11328003</v>
      </c>
      <c r="O59" s="74">
        <v>1489079</v>
      </c>
      <c r="P59" s="78">
        <v>140379</v>
      </c>
      <c r="Q59" s="78">
        <v>3817012</v>
      </c>
      <c r="R59" s="78">
        <v>5881532</v>
      </c>
      <c r="S59" s="57"/>
    </row>
    <row r="60" spans="1:19" ht="17.25" customHeight="1">
      <c r="A60" s="494"/>
      <c r="B60" s="35" t="s">
        <v>180</v>
      </c>
      <c r="C60" s="267">
        <f t="shared" si="6"/>
        <v>105140102</v>
      </c>
      <c r="D60" s="30">
        <v>8259716</v>
      </c>
      <c r="E60" s="30">
        <v>23775627</v>
      </c>
      <c r="F60" s="30">
        <v>2147643</v>
      </c>
      <c r="G60" s="30">
        <v>4433938</v>
      </c>
      <c r="H60" s="30">
        <v>66523178</v>
      </c>
      <c r="J60" s="494"/>
      <c r="K60" s="506" t="s">
        <v>180</v>
      </c>
      <c r="L60" s="507"/>
      <c r="M60" s="508"/>
      <c r="N60" s="229">
        <v>56739940</v>
      </c>
      <c r="O60" s="74">
        <v>8402729</v>
      </c>
      <c r="P60" s="78">
        <v>1403028</v>
      </c>
      <c r="Q60" s="78">
        <v>6334612</v>
      </c>
      <c r="R60" s="78">
        <v>40599570</v>
      </c>
      <c r="S60" s="57"/>
    </row>
    <row r="61" spans="1:19" ht="17.25" customHeight="1">
      <c r="A61" s="494"/>
      <c r="B61" s="35" t="s">
        <v>298</v>
      </c>
      <c r="C61" s="267">
        <f t="shared" si="6"/>
        <v>37975393</v>
      </c>
      <c r="D61" s="30">
        <v>5299121</v>
      </c>
      <c r="E61" s="30">
        <v>16981883</v>
      </c>
      <c r="F61" s="30">
        <v>1246369</v>
      </c>
      <c r="G61" s="30">
        <v>6038789</v>
      </c>
      <c r="H61" s="30">
        <v>8409231</v>
      </c>
      <c r="J61" s="494"/>
      <c r="K61" s="506" t="s">
        <v>300</v>
      </c>
      <c r="L61" s="507"/>
      <c r="M61" s="508"/>
      <c r="N61" s="229">
        <v>30602433</v>
      </c>
      <c r="O61" s="74">
        <v>17680696</v>
      </c>
      <c r="P61" s="78">
        <v>1215691</v>
      </c>
      <c r="Q61" s="78">
        <v>5350378</v>
      </c>
      <c r="R61" s="78">
        <v>6355670</v>
      </c>
      <c r="S61" s="57"/>
    </row>
    <row r="62" spans="1:19" ht="17.25" customHeight="1">
      <c r="A62" s="494"/>
      <c r="B62" s="35" t="s">
        <v>182</v>
      </c>
      <c r="C62" s="267">
        <f t="shared" si="6"/>
        <v>9646158</v>
      </c>
      <c r="D62" s="30">
        <v>1128079</v>
      </c>
      <c r="E62" s="30">
        <v>817000</v>
      </c>
      <c r="F62" s="30">
        <v>238536</v>
      </c>
      <c r="G62" s="30">
        <v>6707498</v>
      </c>
      <c r="H62" s="30">
        <v>755045</v>
      </c>
      <c r="J62" s="494"/>
      <c r="K62" s="506" t="s">
        <v>182</v>
      </c>
      <c r="L62" s="507"/>
      <c r="M62" s="508"/>
      <c r="N62" s="229">
        <f t="shared" si="5"/>
        <v>8360488</v>
      </c>
      <c r="O62" s="74">
        <v>1048459</v>
      </c>
      <c r="P62" s="78">
        <v>285796</v>
      </c>
      <c r="Q62" s="78">
        <v>6339435</v>
      </c>
      <c r="R62" s="78">
        <v>686798</v>
      </c>
      <c r="S62" s="57"/>
    </row>
    <row r="63" spans="1:19" ht="17.25" customHeight="1">
      <c r="A63" s="494"/>
      <c r="B63" s="35" t="s">
        <v>299</v>
      </c>
      <c r="C63" s="267">
        <f t="shared" si="6"/>
        <v>33639910</v>
      </c>
      <c r="D63" s="30">
        <v>821244</v>
      </c>
      <c r="E63" s="30">
        <v>1705621</v>
      </c>
      <c r="F63" s="30">
        <v>17042345</v>
      </c>
      <c r="G63" s="30">
        <v>329628</v>
      </c>
      <c r="H63" s="30">
        <v>13741072</v>
      </c>
      <c r="J63" s="494"/>
      <c r="K63" s="506" t="s">
        <v>181</v>
      </c>
      <c r="L63" s="507"/>
      <c r="M63" s="508"/>
      <c r="N63" s="229">
        <f t="shared" si="5"/>
        <v>40955121</v>
      </c>
      <c r="O63" s="74">
        <v>1312687</v>
      </c>
      <c r="P63" s="78">
        <v>22641226</v>
      </c>
      <c r="Q63" s="78">
        <v>316210</v>
      </c>
      <c r="R63" s="78">
        <v>16684998</v>
      </c>
      <c r="S63" s="57"/>
    </row>
    <row r="64" spans="1:19" ht="17.25" customHeight="1">
      <c r="A64" s="495"/>
      <c r="B64" s="52" t="s">
        <v>183</v>
      </c>
      <c r="C64" s="267">
        <f t="shared" si="6"/>
        <v>39380320</v>
      </c>
      <c r="D64" s="268">
        <v>7156116</v>
      </c>
      <c r="E64" s="268">
        <v>18909234</v>
      </c>
      <c r="F64" s="268">
        <v>684813</v>
      </c>
      <c r="G64" s="268">
        <v>2307337</v>
      </c>
      <c r="H64" s="268">
        <v>10322820</v>
      </c>
      <c r="J64" s="495"/>
      <c r="K64" s="509" t="s">
        <v>183</v>
      </c>
      <c r="L64" s="510"/>
      <c r="M64" s="511"/>
      <c r="N64" s="79">
        <f t="shared" si="5"/>
        <v>14840278</v>
      </c>
      <c r="O64" s="75">
        <v>4621450</v>
      </c>
      <c r="P64" s="75">
        <v>703585</v>
      </c>
      <c r="Q64" s="75">
        <v>1744647</v>
      </c>
      <c r="R64" s="75">
        <v>7770596</v>
      </c>
      <c r="S64" s="57"/>
    </row>
    <row r="65" spans="1:19" ht="17.25" customHeight="1">
      <c r="A65" s="494" t="s">
        <v>217</v>
      </c>
      <c r="B65" s="70" t="s">
        <v>218</v>
      </c>
      <c r="C65" s="269">
        <f aca="true" t="shared" si="7" ref="C65:H65">SUM(C66:C73)</f>
        <v>185046338</v>
      </c>
      <c r="D65" s="270">
        <f t="shared" si="7"/>
        <v>19026224</v>
      </c>
      <c r="E65" s="270">
        <f t="shared" si="7"/>
        <v>57747916</v>
      </c>
      <c r="F65" s="270">
        <f t="shared" si="7"/>
        <v>3649363</v>
      </c>
      <c r="G65" s="270">
        <f t="shared" si="7"/>
        <v>24090026</v>
      </c>
      <c r="H65" s="270">
        <f t="shared" si="7"/>
        <v>80532809</v>
      </c>
      <c r="J65" s="494" t="s">
        <v>217</v>
      </c>
      <c r="K65" s="506" t="s">
        <v>218</v>
      </c>
      <c r="L65" s="507"/>
      <c r="M65" s="508"/>
      <c r="N65" s="271">
        <f t="shared" si="5"/>
        <v>104663987</v>
      </c>
      <c r="O65" s="267">
        <f>SUM(O66:O73)</f>
        <v>28847205</v>
      </c>
      <c r="P65" s="267">
        <f>SUM(P66:P73)</f>
        <v>2983521</v>
      </c>
      <c r="Q65" s="267">
        <f>SUM(Q66:Q73)</f>
        <v>20134058</v>
      </c>
      <c r="R65" s="267">
        <f>SUM(R66:R73)</f>
        <v>52699203</v>
      </c>
      <c r="S65" s="221"/>
    </row>
    <row r="66" spans="1:19" ht="17.25" customHeight="1">
      <c r="A66" s="494"/>
      <c r="B66" s="35" t="s">
        <v>297</v>
      </c>
      <c r="C66" s="267">
        <f>SUM(D66:H66)</f>
        <v>4832231</v>
      </c>
      <c r="D66" s="30">
        <v>249961</v>
      </c>
      <c r="E66" s="30">
        <v>509752</v>
      </c>
      <c r="F66" s="30">
        <v>3639</v>
      </c>
      <c r="G66" s="30">
        <v>2818211</v>
      </c>
      <c r="H66" s="30">
        <v>1250668</v>
      </c>
      <c r="J66" s="494"/>
      <c r="K66" s="506" t="s">
        <v>297</v>
      </c>
      <c r="L66" s="507"/>
      <c r="M66" s="508"/>
      <c r="N66" s="229">
        <f t="shared" si="5"/>
        <v>3067342</v>
      </c>
      <c r="O66" s="74">
        <v>628704</v>
      </c>
      <c r="P66" s="78">
        <v>47365</v>
      </c>
      <c r="Q66" s="78">
        <v>1431335</v>
      </c>
      <c r="R66" s="78">
        <v>959938</v>
      </c>
      <c r="S66" s="57"/>
    </row>
    <row r="67" spans="1:19" ht="17.25" customHeight="1">
      <c r="A67" s="494"/>
      <c r="B67" s="35" t="s">
        <v>178</v>
      </c>
      <c r="C67" s="267">
        <f aca="true" t="shared" si="8" ref="C67:C73">SUM(D67:H67)</f>
        <v>1672183</v>
      </c>
      <c r="D67" s="30">
        <v>35922</v>
      </c>
      <c r="E67" s="30">
        <v>165306</v>
      </c>
      <c r="F67" s="30">
        <v>70097</v>
      </c>
      <c r="G67" s="30">
        <v>215570</v>
      </c>
      <c r="H67" s="30">
        <v>1185288</v>
      </c>
      <c r="J67" s="494"/>
      <c r="K67" s="506" t="s">
        <v>178</v>
      </c>
      <c r="L67" s="507"/>
      <c r="M67" s="508"/>
      <c r="N67" s="229">
        <f t="shared" si="5"/>
        <v>1515514</v>
      </c>
      <c r="O67" s="74">
        <v>117929</v>
      </c>
      <c r="P67" s="78">
        <v>43177</v>
      </c>
      <c r="Q67" s="78">
        <v>207365</v>
      </c>
      <c r="R67" s="78">
        <v>1147043</v>
      </c>
      <c r="S67" s="57"/>
    </row>
    <row r="68" spans="1:19" ht="17.25" customHeight="1">
      <c r="A68" s="494"/>
      <c r="B68" s="35" t="s">
        <v>179</v>
      </c>
      <c r="C68" s="267">
        <f t="shared" si="8"/>
        <v>14927176</v>
      </c>
      <c r="D68" s="30">
        <v>1919845</v>
      </c>
      <c r="E68" s="30">
        <v>2937912</v>
      </c>
      <c r="F68" s="30">
        <v>241063</v>
      </c>
      <c r="G68" s="30">
        <v>3828257</v>
      </c>
      <c r="H68" s="30">
        <v>6000099</v>
      </c>
      <c r="J68" s="494"/>
      <c r="K68" s="506" t="s">
        <v>179</v>
      </c>
      <c r="L68" s="507"/>
      <c r="M68" s="508"/>
      <c r="N68" s="229">
        <v>10622283</v>
      </c>
      <c r="O68" s="74">
        <v>1365407</v>
      </c>
      <c r="P68" s="78">
        <v>130691</v>
      </c>
      <c r="Q68" s="78">
        <v>3298197</v>
      </c>
      <c r="R68" s="78">
        <v>5827987</v>
      </c>
      <c r="S68" s="57"/>
    </row>
    <row r="69" spans="1:19" ht="17.25" customHeight="1">
      <c r="A69" s="494"/>
      <c r="B69" s="35" t="s">
        <v>180</v>
      </c>
      <c r="C69" s="267">
        <f t="shared" si="8"/>
        <v>85904183</v>
      </c>
      <c r="D69" s="30">
        <v>5326371</v>
      </c>
      <c r="E69" s="30">
        <v>20159380</v>
      </c>
      <c r="F69" s="30">
        <v>1703794</v>
      </c>
      <c r="G69" s="30">
        <v>4152710</v>
      </c>
      <c r="H69" s="30">
        <v>54561928</v>
      </c>
      <c r="J69" s="494"/>
      <c r="K69" s="506" t="s">
        <v>180</v>
      </c>
      <c r="L69" s="507"/>
      <c r="M69" s="508"/>
      <c r="N69" s="229">
        <v>42610949</v>
      </c>
      <c r="O69" s="74">
        <v>6941699</v>
      </c>
      <c r="P69" s="78">
        <v>1010787</v>
      </c>
      <c r="Q69" s="78">
        <v>3605517</v>
      </c>
      <c r="R69" s="78">
        <v>31052945</v>
      </c>
      <c r="S69" s="57"/>
    </row>
    <row r="70" spans="1:19" ht="17.25" customHeight="1">
      <c r="A70" s="494"/>
      <c r="B70" s="35" t="s">
        <v>298</v>
      </c>
      <c r="C70" s="267">
        <f t="shared" si="8"/>
        <v>33939081</v>
      </c>
      <c r="D70" s="74">
        <v>5299121</v>
      </c>
      <c r="E70" s="30">
        <v>14934090</v>
      </c>
      <c r="F70" s="74">
        <v>874403</v>
      </c>
      <c r="G70" s="30">
        <v>5763026</v>
      </c>
      <c r="H70" s="30">
        <v>7068441</v>
      </c>
      <c r="J70" s="494"/>
      <c r="K70" s="506" t="s">
        <v>300</v>
      </c>
      <c r="L70" s="507"/>
      <c r="M70" s="508"/>
      <c r="N70" s="229">
        <v>26188503</v>
      </c>
      <c r="O70" s="74">
        <v>14620307</v>
      </c>
      <c r="P70" s="78">
        <v>851433</v>
      </c>
      <c r="Q70" s="78">
        <v>5057398</v>
      </c>
      <c r="R70" s="78">
        <v>5659366</v>
      </c>
      <c r="S70" s="57"/>
    </row>
    <row r="71" spans="1:19" ht="17.25" customHeight="1">
      <c r="A71" s="494"/>
      <c r="B71" s="35" t="s">
        <v>182</v>
      </c>
      <c r="C71" s="267">
        <f t="shared" si="8"/>
        <v>7687740</v>
      </c>
      <c r="D71" s="30">
        <v>1128079</v>
      </c>
      <c r="E71" s="30">
        <v>595382</v>
      </c>
      <c r="F71" s="30">
        <v>193763</v>
      </c>
      <c r="G71" s="30">
        <v>5086584</v>
      </c>
      <c r="H71" s="30">
        <v>683932</v>
      </c>
      <c r="J71" s="494"/>
      <c r="K71" s="506" t="s">
        <v>182</v>
      </c>
      <c r="L71" s="507"/>
      <c r="M71" s="508"/>
      <c r="N71" s="229">
        <v>6115213</v>
      </c>
      <c r="O71" s="74">
        <v>572006</v>
      </c>
      <c r="P71" s="78">
        <v>198107</v>
      </c>
      <c r="Q71" s="78">
        <v>4845794</v>
      </c>
      <c r="R71" s="78">
        <v>499305</v>
      </c>
      <c r="S71" s="57"/>
    </row>
    <row r="72" spans="1:19" ht="17.25" customHeight="1">
      <c r="A72" s="494"/>
      <c r="B72" s="35" t="s">
        <v>299</v>
      </c>
      <c r="C72" s="267">
        <f t="shared" si="8"/>
        <v>59813</v>
      </c>
      <c r="D72" s="74" t="s">
        <v>315</v>
      </c>
      <c r="E72" s="30">
        <v>2346</v>
      </c>
      <c r="F72" s="30">
        <v>370</v>
      </c>
      <c r="G72" s="30">
        <v>2482</v>
      </c>
      <c r="H72" s="30">
        <v>54615</v>
      </c>
      <c r="J72" s="494"/>
      <c r="K72" s="506" t="s">
        <v>181</v>
      </c>
      <c r="L72" s="507"/>
      <c r="M72" s="508"/>
      <c r="N72" s="229">
        <f t="shared" si="5"/>
        <v>68824</v>
      </c>
      <c r="O72" s="74">
        <v>2624</v>
      </c>
      <c r="P72" s="74">
        <v>6387</v>
      </c>
      <c r="Q72" s="74">
        <v>540</v>
      </c>
      <c r="R72" s="74">
        <v>59273</v>
      </c>
      <c r="S72" s="57"/>
    </row>
    <row r="73" spans="1:19" ht="17.25" customHeight="1">
      <c r="A73" s="495"/>
      <c r="B73" s="52" t="s">
        <v>183</v>
      </c>
      <c r="C73" s="272">
        <f t="shared" si="8"/>
        <v>36023931</v>
      </c>
      <c r="D73" s="268">
        <v>5066925</v>
      </c>
      <c r="E73" s="268">
        <v>18443748</v>
      </c>
      <c r="F73" s="268">
        <v>562234</v>
      </c>
      <c r="G73" s="268">
        <v>2223186</v>
      </c>
      <c r="H73" s="268">
        <v>9727838</v>
      </c>
      <c r="J73" s="495"/>
      <c r="K73" s="509" t="s">
        <v>183</v>
      </c>
      <c r="L73" s="510"/>
      <c r="M73" s="511"/>
      <c r="N73" s="79">
        <f t="shared" si="5"/>
        <v>14475361</v>
      </c>
      <c r="O73" s="75">
        <v>4598529</v>
      </c>
      <c r="P73" s="75">
        <v>695574</v>
      </c>
      <c r="Q73" s="75">
        <v>1687912</v>
      </c>
      <c r="R73" s="75">
        <v>7493346</v>
      </c>
      <c r="S73" s="57"/>
    </row>
    <row r="74" spans="1:15" ht="17.25" customHeight="1">
      <c r="A74" s="63" t="s">
        <v>219</v>
      </c>
      <c r="N74" s="73"/>
      <c r="O74" s="73"/>
    </row>
    <row r="75" ht="13.5" customHeight="1"/>
  </sheetData>
  <sheetProtection/>
  <mergeCells count="120">
    <mergeCell ref="J52:R52"/>
    <mergeCell ref="C37:D37"/>
    <mergeCell ref="C32:D32"/>
    <mergeCell ref="J41:K41"/>
    <mergeCell ref="H54:H55"/>
    <mergeCell ref="J44:K44"/>
    <mergeCell ref="J45:K45"/>
    <mergeCell ref="J46:K46"/>
    <mergeCell ref="J47:K47"/>
    <mergeCell ref="J48:K48"/>
    <mergeCell ref="C47:D47"/>
    <mergeCell ref="A3:T3"/>
    <mergeCell ref="A28:Q28"/>
    <mergeCell ref="A52:H52"/>
    <mergeCell ref="C42:D42"/>
    <mergeCell ref="C41:D41"/>
    <mergeCell ref="C44:D44"/>
    <mergeCell ref="C45:D45"/>
    <mergeCell ref="A42:A48"/>
    <mergeCell ref="J42:K42"/>
    <mergeCell ref="K67:M67"/>
    <mergeCell ref="K64:M64"/>
    <mergeCell ref="K62:M62"/>
    <mergeCell ref="C34:D34"/>
    <mergeCell ref="C35:D35"/>
    <mergeCell ref="C36:D36"/>
    <mergeCell ref="K59:M59"/>
    <mergeCell ref="C38:D38"/>
    <mergeCell ref="C39:D39"/>
    <mergeCell ref="C40:D40"/>
    <mergeCell ref="A65:A73"/>
    <mergeCell ref="J65:J73"/>
    <mergeCell ref="K65:M65"/>
    <mergeCell ref="K66:M66"/>
    <mergeCell ref="K68:M68"/>
    <mergeCell ref="K69:M69"/>
    <mergeCell ref="K72:M72"/>
    <mergeCell ref="K73:M73"/>
    <mergeCell ref="K70:M70"/>
    <mergeCell ref="K71:M71"/>
    <mergeCell ref="A56:A64"/>
    <mergeCell ref="J56:J64"/>
    <mergeCell ref="K56:M56"/>
    <mergeCell ref="K57:M57"/>
    <mergeCell ref="K58:M58"/>
    <mergeCell ref="K63:M63"/>
    <mergeCell ref="K60:M60"/>
    <mergeCell ref="K61:M61"/>
    <mergeCell ref="Q54:Q55"/>
    <mergeCell ref="R54:R55"/>
    <mergeCell ref="P54:P55"/>
    <mergeCell ref="O54:O55"/>
    <mergeCell ref="N54:N55"/>
    <mergeCell ref="J54:M55"/>
    <mergeCell ref="A54:B55"/>
    <mergeCell ref="C54:C55"/>
    <mergeCell ref="D54:D55"/>
    <mergeCell ref="E54:E55"/>
    <mergeCell ref="F54:F55"/>
    <mergeCell ref="G54:G55"/>
    <mergeCell ref="C48:D48"/>
    <mergeCell ref="C46:D46"/>
    <mergeCell ref="Q30:Q31"/>
    <mergeCell ref="A32:A41"/>
    <mergeCell ref="J32:K32"/>
    <mergeCell ref="J34:K34"/>
    <mergeCell ref="J35:K35"/>
    <mergeCell ref="J36:K36"/>
    <mergeCell ref="J37:K37"/>
    <mergeCell ref="J38:K38"/>
    <mergeCell ref="J39:K39"/>
    <mergeCell ref="J40:K40"/>
    <mergeCell ref="M30:M31"/>
    <mergeCell ref="N30:N31"/>
    <mergeCell ref="O30:O31"/>
    <mergeCell ref="P30:P31"/>
    <mergeCell ref="A30:B31"/>
    <mergeCell ref="E30:E31"/>
    <mergeCell ref="F30:F31"/>
    <mergeCell ref="G30:G31"/>
    <mergeCell ref="C30:D31"/>
    <mergeCell ref="L30:L31"/>
    <mergeCell ref="H30:H31"/>
    <mergeCell ref="I30:I31"/>
    <mergeCell ref="J30:K31"/>
    <mergeCell ref="J18:K18"/>
    <mergeCell ref="J20:K20"/>
    <mergeCell ref="J21:K21"/>
    <mergeCell ref="J22:K22"/>
    <mergeCell ref="J23:K23"/>
    <mergeCell ref="J24:K24"/>
    <mergeCell ref="L5:L7"/>
    <mergeCell ref="A8:A17"/>
    <mergeCell ref="J8:K8"/>
    <mergeCell ref="J10:K10"/>
    <mergeCell ref="J11:K11"/>
    <mergeCell ref="J12:K12"/>
    <mergeCell ref="J15:K15"/>
    <mergeCell ref="J16:K16"/>
    <mergeCell ref="G5:G7"/>
    <mergeCell ref="A18:A24"/>
    <mergeCell ref="S5:S7"/>
    <mergeCell ref="M5:M7"/>
    <mergeCell ref="O5:O7"/>
    <mergeCell ref="P5:P7"/>
    <mergeCell ref="Q5:Q7"/>
    <mergeCell ref="J17:K17"/>
    <mergeCell ref="H5:H7"/>
    <mergeCell ref="J13:K13"/>
    <mergeCell ref="J14:K14"/>
    <mergeCell ref="R5:R7"/>
    <mergeCell ref="T5:T7"/>
    <mergeCell ref="N6:N7"/>
    <mergeCell ref="A5:B7"/>
    <mergeCell ref="C5:C7"/>
    <mergeCell ref="I5:I7"/>
    <mergeCell ref="J5:K7"/>
    <mergeCell ref="D5:D7"/>
    <mergeCell ref="E5:E7"/>
    <mergeCell ref="F5:F7"/>
  </mergeCells>
  <printOptions horizontalCentered="1"/>
  <pageMargins left="0.5905511811023623" right="0.5905511811023623" top="0.5905511811023623" bottom="0.3937007874015748" header="0" footer="0"/>
  <pageSetup fitToHeight="1" fitToWidth="1" horizontalDpi="300" verticalDpi="300" orientation="landscape" paperSize="8" scale="64" r:id="rId1"/>
</worksheet>
</file>

<file path=xl/worksheets/sheet2.xml><?xml version="1.0" encoding="utf-8"?>
<worksheet xmlns="http://schemas.openxmlformats.org/spreadsheetml/2006/main" xmlns:r="http://schemas.openxmlformats.org/officeDocument/2006/relationships">
  <sheetPr>
    <pageSetUpPr fitToPage="1"/>
  </sheetPr>
  <dimension ref="A1:U63"/>
  <sheetViews>
    <sheetView zoomScale="75" zoomScaleNormal="75" zoomScalePageLayoutView="0" workbookViewId="0" topLeftCell="A1">
      <selection activeCell="A58" sqref="A58"/>
    </sheetView>
  </sheetViews>
  <sheetFormatPr defaultColWidth="9.00390625" defaultRowHeight="13.5"/>
  <cols>
    <col min="1" max="1" width="2.25390625" style="16" customWidth="1"/>
    <col min="2" max="2" width="2.625" style="16" customWidth="1"/>
    <col min="3" max="3" width="15.50390625" style="16" customWidth="1"/>
    <col min="4" max="9" width="13.00390625" style="16" customWidth="1"/>
    <col min="10" max="14" width="9.00390625" style="16" customWidth="1"/>
    <col min="15" max="15" width="11.625" style="16" bestFit="1" customWidth="1"/>
    <col min="16" max="16" width="10.375" style="16" bestFit="1" customWidth="1"/>
    <col min="17" max="17" width="11.625" style="16" bestFit="1" customWidth="1"/>
    <col min="18" max="18" width="10.375" style="16" bestFit="1" customWidth="1"/>
    <col min="19" max="20" width="11.625" style="16" bestFit="1" customWidth="1"/>
    <col min="21" max="21" width="10.375" style="16" bestFit="1" customWidth="1"/>
    <col min="22" max="16384" width="9.00390625" style="16" customWidth="1"/>
  </cols>
  <sheetData>
    <row r="1" spans="1:21" ht="15" customHeight="1">
      <c r="A1" s="151" t="s">
        <v>23</v>
      </c>
      <c r="B1" s="152"/>
      <c r="C1" s="152"/>
      <c r="D1" s="152"/>
      <c r="E1" s="152"/>
      <c r="F1" s="152"/>
      <c r="G1" s="152"/>
      <c r="H1" s="152"/>
      <c r="I1" s="152"/>
      <c r="J1" s="152"/>
      <c r="K1" s="152"/>
      <c r="L1" s="161"/>
      <c r="M1" s="161"/>
      <c r="N1" s="161"/>
      <c r="O1" s="161"/>
      <c r="P1" s="161"/>
      <c r="Q1" s="161"/>
      <c r="R1" s="161"/>
      <c r="S1" s="161"/>
      <c r="T1" s="152"/>
      <c r="U1" s="149" t="s">
        <v>61</v>
      </c>
    </row>
    <row r="2" spans="1:21" ht="15" customHeight="1">
      <c r="A2" s="152"/>
      <c r="B2" s="152"/>
      <c r="C2" s="152"/>
      <c r="D2" s="152"/>
      <c r="E2" s="152"/>
      <c r="F2" s="152"/>
      <c r="G2" s="152"/>
      <c r="H2" s="152"/>
      <c r="I2" s="152"/>
      <c r="J2" s="152"/>
      <c r="K2" s="152"/>
      <c r="L2" s="161"/>
      <c r="M2" s="161"/>
      <c r="N2" s="161"/>
      <c r="O2" s="161"/>
      <c r="P2" s="161"/>
      <c r="Q2" s="161"/>
      <c r="R2" s="161"/>
      <c r="S2" s="161"/>
      <c r="T2" s="161"/>
      <c r="U2" s="161"/>
    </row>
    <row r="3" spans="1:21" ht="18" customHeight="1">
      <c r="A3" s="513" t="s">
        <v>265</v>
      </c>
      <c r="B3" s="513"/>
      <c r="C3" s="513"/>
      <c r="D3" s="513"/>
      <c r="E3" s="513"/>
      <c r="F3" s="513"/>
      <c r="G3" s="513"/>
      <c r="H3" s="513"/>
      <c r="I3" s="513"/>
      <c r="J3" s="152"/>
      <c r="K3" s="152"/>
      <c r="L3" s="513" t="s">
        <v>268</v>
      </c>
      <c r="M3" s="513"/>
      <c r="N3" s="513"/>
      <c r="O3" s="513"/>
      <c r="P3" s="513"/>
      <c r="Q3" s="513"/>
      <c r="R3" s="513"/>
      <c r="S3" s="513"/>
      <c r="T3" s="513"/>
      <c r="U3" s="161"/>
    </row>
    <row r="4" spans="1:21" ht="15" customHeight="1" thickBot="1">
      <c r="A4" s="168"/>
      <c r="B4" s="168"/>
      <c r="C4" s="168"/>
      <c r="D4" s="168"/>
      <c r="E4" s="168"/>
      <c r="F4" s="168"/>
      <c r="G4" s="168"/>
      <c r="H4" s="168"/>
      <c r="I4" s="168"/>
      <c r="J4" s="152"/>
      <c r="K4" s="152"/>
      <c r="L4" s="160"/>
      <c r="M4" s="160"/>
      <c r="N4" s="160"/>
      <c r="O4" s="160"/>
      <c r="P4" s="160"/>
      <c r="Q4" s="160"/>
      <c r="R4" s="160"/>
      <c r="S4" s="160"/>
      <c r="T4" s="160"/>
      <c r="U4" s="161"/>
    </row>
    <row r="5" spans="1:21" ht="15" customHeight="1">
      <c r="A5" s="320" t="s">
        <v>24</v>
      </c>
      <c r="B5" s="320"/>
      <c r="C5" s="321"/>
      <c r="D5" s="313" t="s">
        <v>263</v>
      </c>
      <c r="E5" s="313"/>
      <c r="F5" s="313" t="s">
        <v>264</v>
      </c>
      <c r="G5" s="313"/>
      <c r="H5" s="313" t="s">
        <v>18</v>
      </c>
      <c r="I5" s="326"/>
      <c r="J5" s="152"/>
      <c r="K5" s="152"/>
      <c r="L5" s="322" t="s">
        <v>332</v>
      </c>
      <c r="M5" s="322"/>
      <c r="N5" s="323"/>
      <c r="O5" s="313" t="s">
        <v>263</v>
      </c>
      <c r="P5" s="313"/>
      <c r="Q5" s="313" t="s">
        <v>264</v>
      </c>
      <c r="R5" s="313"/>
      <c r="S5" s="313" t="s">
        <v>18</v>
      </c>
      <c r="T5" s="326"/>
      <c r="U5" s="161"/>
    </row>
    <row r="6" spans="1:21" ht="15" customHeight="1">
      <c r="A6" s="322"/>
      <c r="B6" s="322"/>
      <c r="C6" s="323"/>
      <c r="D6" s="284" t="s">
        <v>21</v>
      </c>
      <c r="E6" s="284" t="s">
        <v>19</v>
      </c>
      <c r="F6" s="284" t="s">
        <v>21</v>
      </c>
      <c r="G6" s="284" t="s">
        <v>19</v>
      </c>
      <c r="H6" s="284" t="s">
        <v>21</v>
      </c>
      <c r="I6" s="285" t="s">
        <v>20</v>
      </c>
      <c r="J6" s="152"/>
      <c r="K6" s="152"/>
      <c r="L6" s="324"/>
      <c r="M6" s="324"/>
      <c r="N6" s="325"/>
      <c r="O6" s="145" t="s">
        <v>21</v>
      </c>
      <c r="P6" s="145" t="s">
        <v>19</v>
      </c>
      <c r="Q6" s="145" t="s">
        <v>21</v>
      </c>
      <c r="R6" s="145" t="s">
        <v>19</v>
      </c>
      <c r="S6" s="145" t="s">
        <v>21</v>
      </c>
      <c r="T6" s="170" t="s">
        <v>20</v>
      </c>
      <c r="U6" s="161"/>
    </row>
    <row r="7" spans="1:21" ht="15" customHeight="1">
      <c r="A7" s="324"/>
      <c r="B7" s="324"/>
      <c r="C7" s="325"/>
      <c r="D7" s="284"/>
      <c r="E7" s="284"/>
      <c r="F7" s="284"/>
      <c r="G7" s="284"/>
      <c r="H7" s="284"/>
      <c r="I7" s="286"/>
      <c r="J7" s="152"/>
      <c r="K7" s="152"/>
      <c r="L7" s="515"/>
      <c r="M7" s="515"/>
      <c r="N7" s="516"/>
      <c r="O7" s="150"/>
      <c r="P7" s="150"/>
      <c r="Q7" s="150"/>
      <c r="R7" s="150"/>
      <c r="S7" s="150"/>
      <c r="T7" s="150"/>
      <c r="U7" s="161"/>
    </row>
    <row r="8" spans="1:21" ht="15" customHeight="1">
      <c r="A8" s="144"/>
      <c r="B8" s="144"/>
      <c r="C8" s="143"/>
      <c r="D8" s="152"/>
      <c r="E8" s="152"/>
      <c r="F8" s="152"/>
      <c r="G8" s="152"/>
      <c r="H8" s="152"/>
      <c r="I8" s="152"/>
      <c r="J8" s="152"/>
      <c r="K8" s="152"/>
      <c r="L8" s="517" t="s">
        <v>26</v>
      </c>
      <c r="M8" s="517"/>
      <c r="N8" s="518"/>
      <c r="O8" s="230">
        <f>SUM(O10:O17)</f>
        <v>71773</v>
      </c>
      <c r="P8" s="248">
        <f>O8/O$8*100</f>
        <v>100</v>
      </c>
      <c r="Q8" s="230">
        <f>SUM(Q10:Q17)</f>
        <v>76188</v>
      </c>
      <c r="R8" s="248">
        <f>Q8/Q$8*100</f>
        <v>100</v>
      </c>
      <c r="S8" s="230">
        <f>Q8-O8</f>
        <v>4415</v>
      </c>
      <c r="T8" s="249">
        <f>S8/O8*100</f>
        <v>6.151338246973095</v>
      </c>
      <c r="U8" s="161"/>
    </row>
    <row r="9" spans="1:21" ht="15" customHeight="1">
      <c r="A9" s="316" t="s">
        <v>26</v>
      </c>
      <c r="B9" s="316"/>
      <c r="C9" s="317"/>
      <c r="D9" s="239">
        <f>SUM(D11,D21)</f>
        <v>74256</v>
      </c>
      <c r="E9" s="240">
        <f>D9/D$9*100</f>
        <v>100</v>
      </c>
      <c r="F9" s="239">
        <f>SUM(F11,F21)</f>
        <v>78795</v>
      </c>
      <c r="G9" s="240">
        <f>F9/F$9*100</f>
        <v>100</v>
      </c>
      <c r="H9" s="239">
        <f>F9-D9</f>
        <v>4539</v>
      </c>
      <c r="I9" s="241">
        <f>H9/D9*100</f>
        <v>6.112637362637362</v>
      </c>
      <c r="J9" s="152"/>
      <c r="K9" s="152"/>
      <c r="L9" s="165"/>
      <c r="M9" s="165"/>
      <c r="N9" s="519"/>
      <c r="O9" s="132"/>
      <c r="P9" s="169"/>
      <c r="Q9" s="132"/>
      <c r="R9" s="169"/>
      <c r="S9" s="132"/>
      <c r="T9" s="244"/>
      <c r="U9" s="161"/>
    </row>
    <row r="10" spans="1:21" ht="15" customHeight="1">
      <c r="A10" s="7"/>
      <c r="B10" s="7"/>
      <c r="C10" s="40"/>
      <c r="D10" s="157"/>
      <c r="E10" s="152"/>
      <c r="F10" s="157"/>
      <c r="G10" s="152"/>
      <c r="H10" s="157"/>
      <c r="I10" s="158"/>
      <c r="J10" s="152"/>
      <c r="K10" s="152"/>
      <c r="L10" s="165"/>
      <c r="M10" s="141" t="s">
        <v>46</v>
      </c>
      <c r="N10" s="519" t="s">
        <v>45</v>
      </c>
      <c r="O10" s="132">
        <v>35813</v>
      </c>
      <c r="P10" s="169">
        <f aca="true" t="shared" si="0" ref="P10:R17">O10/O$8*100</f>
        <v>49.89759380268346</v>
      </c>
      <c r="Q10" s="132">
        <v>36214</v>
      </c>
      <c r="R10" s="169">
        <f t="shared" si="0"/>
        <v>47.53241980364361</v>
      </c>
      <c r="S10" s="132">
        <f aca="true" t="shared" si="1" ref="S10:S17">Q10-O10</f>
        <v>401</v>
      </c>
      <c r="T10" s="244">
        <f aca="true" t="shared" si="2" ref="T10:T17">S10/O10*100</f>
        <v>1.1197051350068412</v>
      </c>
      <c r="U10" s="161"/>
    </row>
    <row r="11" spans="1:21" ht="15" customHeight="1">
      <c r="A11" s="7"/>
      <c r="B11" s="318" t="s">
        <v>27</v>
      </c>
      <c r="C11" s="319"/>
      <c r="D11" s="157">
        <f>SUM(D12:D19)</f>
        <v>54298</v>
      </c>
      <c r="E11" s="236">
        <f aca="true" t="shared" si="3" ref="E11:G26">D11/D$9*100</f>
        <v>73.12271062271061</v>
      </c>
      <c r="F11" s="157">
        <f>SUM(F12:F19)</f>
        <v>58196</v>
      </c>
      <c r="G11" s="236">
        <f t="shared" si="3"/>
        <v>73.85747826638746</v>
      </c>
      <c r="H11" s="157">
        <f aca="true" t="shared" si="4" ref="H11:H19">F11-D11</f>
        <v>3898</v>
      </c>
      <c r="I11" s="158">
        <f aca="true" t="shared" si="5" ref="I11:I19">H11/D11*100</f>
        <v>7.1789016170024675</v>
      </c>
      <c r="J11" s="152"/>
      <c r="K11" s="152"/>
      <c r="L11" s="165"/>
      <c r="M11" s="141" t="s">
        <v>48</v>
      </c>
      <c r="N11" s="519"/>
      <c r="O11" s="132">
        <v>16564</v>
      </c>
      <c r="P11" s="169">
        <f t="shared" si="0"/>
        <v>23.07831635851922</v>
      </c>
      <c r="Q11" s="132">
        <v>18298</v>
      </c>
      <c r="R11" s="169">
        <f t="shared" si="0"/>
        <v>24.016905549430355</v>
      </c>
      <c r="S11" s="132">
        <f t="shared" si="1"/>
        <v>1734</v>
      </c>
      <c r="T11" s="245">
        <f t="shared" si="2"/>
        <v>10.468485872977542</v>
      </c>
      <c r="U11" s="161"/>
    </row>
    <row r="12" spans="1:21" ht="15" customHeight="1">
      <c r="A12" s="7"/>
      <c r="B12" s="7"/>
      <c r="C12" s="40" t="s">
        <v>28</v>
      </c>
      <c r="D12" s="157">
        <v>29282</v>
      </c>
      <c r="E12" s="236">
        <f t="shared" si="3"/>
        <v>39.433850463262225</v>
      </c>
      <c r="F12" s="157">
        <v>31326</v>
      </c>
      <c r="G12" s="236">
        <f t="shared" si="3"/>
        <v>39.75632971635256</v>
      </c>
      <c r="H12" s="157">
        <f t="shared" si="4"/>
        <v>2044</v>
      </c>
      <c r="I12" s="158">
        <f t="shared" si="5"/>
        <v>6.980397513831023</v>
      </c>
      <c r="J12" s="152"/>
      <c r="K12" s="152"/>
      <c r="L12" s="165"/>
      <c r="M12" s="141" t="s">
        <v>49</v>
      </c>
      <c r="N12" s="519"/>
      <c r="O12" s="132">
        <v>11012</v>
      </c>
      <c r="P12" s="169">
        <f t="shared" si="0"/>
        <v>15.342816936731083</v>
      </c>
      <c r="Q12" s="132">
        <v>12365</v>
      </c>
      <c r="R12" s="169">
        <f t="shared" si="0"/>
        <v>16.229589961673753</v>
      </c>
      <c r="S12" s="132">
        <f t="shared" si="1"/>
        <v>1353</v>
      </c>
      <c r="T12" s="244">
        <f t="shared" si="2"/>
        <v>12.286596440247004</v>
      </c>
      <c r="U12" s="161"/>
    </row>
    <row r="13" spans="1:21" ht="15" customHeight="1">
      <c r="A13" s="7"/>
      <c r="B13" s="7"/>
      <c r="C13" s="40" t="s">
        <v>30</v>
      </c>
      <c r="D13" s="157">
        <v>7860</v>
      </c>
      <c r="E13" s="236">
        <f t="shared" si="3"/>
        <v>10.585003232062055</v>
      </c>
      <c r="F13" s="157">
        <v>8079</v>
      </c>
      <c r="G13" s="236">
        <f t="shared" si="3"/>
        <v>10.253188654102416</v>
      </c>
      <c r="H13" s="157">
        <f t="shared" si="4"/>
        <v>219</v>
      </c>
      <c r="I13" s="158">
        <f t="shared" si="5"/>
        <v>2.786259541984733</v>
      </c>
      <c r="J13" s="152"/>
      <c r="K13" s="152"/>
      <c r="L13" s="165"/>
      <c r="M13" s="141" t="s">
        <v>50</v>
      </c>
      <c r="N13" s="519"/>
      <c r="O13" s="132">
        <v>6433</v>
      </c>
      <c r="P13" s="169">
        <f t="shared" si="0"/>
        <v>8.96298050799047</v>
      </c>
      <c r="Q13" s="132">
        <v>7158</v>
      </c>
      <c r="R13" s="169">
        <f t="shared" si="0"/>
        <v>9.39518034336116</v>
      </c>
      <c r="S13" s="132">
        <f t="shared" si="1"/>
        <v>725</v>
      </c>
      <c r="T13" s="244">
        <f t="shared" si="2"/>
        <v>11.270013990362195</v>
      </c>
      <c r="U13" s="161"/>
    </row>
    <row r="14" spans="1:21" ht="15" customHeight="1">
      <c r="A14" s="7"/>
      <c r="B14" s="7"/>
      <c r="C14" s="40" t="s">
        <v>33</v>
      </c>
      <c r="D14" s="157">
        <v>4093</v>
      </c>
      <c r="E14" s="236">
        <f t="shared" si="3"/>
        <v>5.512012497306615</v>
      </c>
      <c r="F14" s="157">
        <v>4417</v>
      </c>
      <c r="G14" s="236">
        <f t="shared" si="3"/>
        <v>5.605685639951774</v>
      </c>
      <c r="H14" s="157">
        <f t="shared" si="4"/>
        <v>324</v>
      </c>
      <c r="I14" s="158">
        <f t="shared" si="5"/>
        <v>7.91595406792084</v>
      </c>
      <c r="J14" s="152"/>
      <c r="K14" s="152"/>
      <c r="L14" s="165"/>
      <c r="M14" s="141" t="s">
        <v>51</v>
      </c>
      <c r="N14" s="519"/>
      <c r="O14" s="132">
        <v>1025</v>
      </c>
      <c r="P14" s="169">
        <f t="shared" si="0"/>
        <v>1.4281136360469815</v>
      </c>
      <c r="Q14" s="132">
        <v>1125</v>
      </c>
      <c r="R14" s="169">
        <f t="shared" si="0"/>
        <v>1.4766104898409198</v>
      </c>
      <c r="S14" s="132">
        <f t="shared" si="1"/>
        <v>100</v>
      </c>
      <c r="T14" s="244">
        <f t="shared" si="2"/>
        <v>9.75609756097561</v>
      </c>
      <c r="U14" s="161"/>
    </row>
    <row r="15" spans="1:21" ht="15" customHeight="1">
      <c r="A15" s="7"/>
      <c r="B15" s="7"/>
      <c r="C15" s="40" t="s">
        <v>35</v>
      </c>
      <c r="D15" s="157">
        <v>1763</v>
      </c>
      <c r="E15" s="236">
        <f t="shared" si="3"/>
        <v>2.3742189183365654</v>
      </c>
      <c r="F15" s="157">
        <v>2080</v>
      </c>
      <c r="G15" s="236">
        <f t="shared" si="3"/>
        <v>2.6397614061805954</v>
      </c>
      <c r="H15" s="157">
        <f t="shared" si="4"/>
        <v>317</v>
      </c>
      <c r="I15" s="158">
        <f t="shared" si="5"/>
        <v>17.98071469086784</v>
      </c>
      <c r="J15" s="152"/>
      <c r="K15" s="152"/>
      <c r="L15" s="165"/>
      <c r="M15" s="141" t="s">
        <v>52</v>
      </c>
      <c r="N15" s="519"/>
      <c r="O15" s="132">
        <v>591</v>
      </c>
      <c r="P15" s="169">
        <f t="shared" si="0"/>
        <v>0.8234294233207474</v>
      </c>
      <c r="Q15" s="132">
        <v>666</v>
      </c>
      <c r="R15" s="169">
        <f t="shared" si="0"/>
        <v>0.8741534099858246</v>
      </c>
      <c r="S15" s="132">
        <f t="shared" si="1"/>
        <v>75</v>
      </c>
      <c r="T15" s="244">
        <f t="shared" si="2"/>
        <v>12.690355329949238</v>
      </c>
      <c r="U15" s="161"/>
    </row>
    <row r="16" spans="1:21" ht="15" customHeight="1">
      <c r="A16" s="7"/>
      <c r="B16" s="7"/>
      <c r="C16" s="40" t="s">
        <v>36</v>
      </c>
      <c r="D16" s="157">
        <v>1090</v>
      </c>
      <c r="E16" s="236">
        <f t="shared" si="3"/>
        <v>1.4678948502477913</v>
      </c>
      <c r="F16" s="157">
        <v>1231</v>
      </c>
      <c r="G16" s="236">
        <f t="shared" si="3"/>
        <v>1.5622818706770734</v>
      </c>
      <c r="H16" s="157">
        <f t="shared" si="4"/>
        <v>141</v>
      </c>
      <c r="I16" s="158">
        <f t="shared" si="5"/>
        <v>12.935779816513762</v>
      </c>
      <c r="J16" s="152"/>
      <c r="K16" s="152"/>
      <c r="L16" s="165"/>
      <c r="M16" s="141" t="s">
        <v>53</v>
      </c>
      <c r="N16" s="519"/>
      <c r="O16" s="132">
        <v>294</v>
      </c>
      <c r="P16" s="169">
        <f t="shared" si="0"/>
        <v>0.4096247892661586</v>
      </c>
      <c r="Q16" s="132">
        <v>315</v>
      </c>
      <c r="R16" s="169">
        <f t="shared" si="0"/>
        <v>0.4134509371554576</v>
      </c>
      <c r="S16" s="132">
        <f t="shared" si="1"/>
        <v>21</v>
      </c>
      <c r="T16" s="244">
        <f t="shared" si="2"/>
        <v>7.142857142857142</v>
      </c>
      <c r="U16" s="161"/>
    </row>
    <row r="17" spans="1:21" ht="15" customHeight="1">
      <c r="A17" s="7"/>
      <c r="B17" s="7"/>
      <c r="C17" s="40" t="s">
        <v>37</v>
      </c>
      <c r="D17" s="157">
        <v>2717</v>
      </c>
      <c r="E17" s="236">
        <f t="shared" si="3"/>
        <v>3.658963585434174</v>
      </c>
      <c r="F17" s="157">
        <v>2897</v>
      </c>
      <c r="G17" s="236">
        <f t="shared" si="3"/>
        <v>3.676629227742877</v>
      </c>
      <c r="H17" s="157">
        <f t="shared" si="4"/>
        <v>180</v>
      </c>
      <c r="I17" s="158">
        <f t="shared" si="5"/>
        <v>6.624953993375046</v>
      </c>
      <c r="J17" s="152"/>
      <c r="K17" s="152"/>
      <c r="L17" s="171"/>
      <c r="M17" s="172" t="s">
        <v>47</v>
      </c>
      <c r="N17" s="520"/>
      <c r="O17" s="126">
        <v>41</v>
      </c>
      <c r="P17" s="246">
        <f t="shared" si="0"/>
        <v>0.05712454544187926</v>
      </c>
      <c r="Q17" s="126">
        <v>47</v>
      </c>
      <c r="R17" s="246">
        <f t="shared" si="0"/>
        <v>0.061689504908909544</v>
      </c>
      <c r="S17" s="126">
        <f t="shared" si="1"/>
        <v>6</v>
      </c>
      <c r="T17" s="247">
        <f t="shared" si="2"/>
        <v>14.634146341463413</v>
      </c>
      <c r="U17" s="161"/>
    </row>
    <row r="18" spans="1:21" ht="15" customHeight="1">
      <c r="A18" s="7"/>
      <c r="B18" s="7"/>
      <c r="C18" s="40" t="s">
        <v>38</v>
      </c>
      <c r="D18" s="157">
        <v>3089</v>
      </c>
      <c r="E18" s="236">
        <f t="shared" si="3"/>
        <v>4.1599332040508505</v>
      </c>
      <c r="F18" s="157">
        <v>3472</v>
      </c>
      <c r="G18" s="236">
        <f t="shared" si="3"/>
        <v>4.406370962624532</v>
      </c>
      <c r="H18" s="157">
        <f t="shared" si="4"/>
        <v>383</v>
      </c>
      <c r="I18" s="158">
        <f t="shared" si="5"/>
        <v>12.398834574295888</v>
      </c>
      <c r="J18" s="152"/>
      <c r="K18" s="152"/>
      <c r="L18" s="17" t="s">
        <v>294</v>
      </c>
      <c r="M18" s="150"/>
      <c r="N18" s="150"/>
      <c r="O18" s="150"/>
      <c r="P18" s="150"/>
      <c r="Q18" s="150"/>
      <c r="R18" s="150"/>
      <c r="S18" s="150"/>
      <c r="T18" s="150"/>
      <c r="U18" s="161"/>
    </row>
    <row r="19" spans="1:21" ht="15" customHeight="1">
      <c r="A19" s="7"/>
      <c r="B19" s="7"/>
      <c r="C19" s="40" t="s">
        <v>39</v>
      </c>
      <c r="D19" s="157">
        <v>4404</v>
      </c>
      <c r="E19" s="236">
        <f t="shared" si="3"/>
        <v>5.930833872010342</v>
      </c>
      <c r="F19" s="157">
        <v>4694</v>
      </c>
      <c r="G19" s="236">
        <f t="shared" si="3"/>
        <v>5.9572307887556315</v>
      </c>
      <c r="H19" s="157">
        <f t="shared" si="4"/>
        <v>290</v>
      </c>
      <c r="I19" s="158">
        <f t="shared" si="5"/>
        <v>6.584922797456858</v>
      </c>
      <c r="J19" s="152"/>
      <c r="K19" s="152"/>
      <c r="L19" s="161"/>
      <c r="M19" s="161"/>
      <c r="N19" s="161"/>
      <c r="O19" s="161"/>
      <c r="P19" s="161"/>
      <c r="Q19" s="161"/>
      <c r="R19" s="161"/>
      <c r="S19" s="161"/>
      <c r="T19" s="161"/>
      <c r="U19" s="161"/>
    </row>
    <row r="20" spans="1:21" ht="15" customHeight="1">
      <c r="A20" s="7"/>
      <c r="B20" s="7"/>
      <c r="C20" s="40"/>
      <c r="D20" s="157"/>
      <c r="E20" s="152"/>
      <c r="F20" s="157"/>
      <c r="G20" s="152"/>
      <c r="H20" s="157"/>
      <c r="I20" s="158"/>
      <c r="J20" s="152"/>
      <c r="K20" s="152"/>
      <c r="L20" s="161"/>
      <c r="M20" s="161"/>
      <c r="N20" s="161"/>
      <c r="O20" s="161"/>
      <c r="P20" s="161"/>
      <c r="Q20" s="161"/>
      <c r="R20" s="161"/>
      <c r="S20" s="161"/>
      <c r="T20" s="161"/>
      <c r="U20" s="161"/>
    </row>
    <row r="21" spans="1:21" ht="18" customHeight="1">
      <c r="A21" s="7"/>
      <c r="B21" s="318" t="s">
        <v>44</v>
      </c>
      <c r="C21" s="319"/>
      <c r="D21" s="157">
        <f>SUM(D22:D29)</f>
        <v>19958</v>
      </c>
      <c r="E21" s="236">
        <f t="shared" si="3"/>
        <v>26.877289377289376</v>
      </c>
      <c r="F21" s="157">
        <f>SUM(F22:F29)</f>
        <v>20599</v>
      </c>
      <c r="G21" s="236">
        <f t="shared" si="3"/>
        <v>26.14252173361254</v>
      </c>
      <c r="H21" s="157">
        <f aca="true" t="shared" si="6" ref="H21:H29">F21-D21</f>
        <v>641</v>
      </c>
      <c r="I21" s="158">
        <f aca="true" t="shared" si="7" ref="I21:I29">H21/D21*100</f>
        <v>3.2117446637939673</v>
      </c>
      <c r="J21" s="152"/>
      <c r="K21" s="152"/>
      <c r="L21" s="513" t="s">
        <v>267</v>
      </c>
      <c r="M21" s="513"/>
      <c r="N21" s="513"/>
      <c r="O21" s="513"/>
      <c r="P21" s="513"/>
      <c r="Q21" s="513"/>
      <c r="R21" s="513"/>
      <c r="S21" s="513"/>
      <c r="T21" s="513"/>
      <c r="U21" s="161"/>
    </row>
    <row r="22" spans="1:21" ht="15" customHeight="1" thickBot="1">
      <c r="A22" s="7"/>
      <c r="B22" s="7"/>
      <c r="C22" s="40" t="s">
        <v>29</v>
      </c>
      <c r="D22" s="157">
        <v>3636</v>
      </c>
      <c r="E22" s="236">
        <f t="shared" si="3"/>
        <v>4.896574014221073</v>
      </c>
      <c r="F22" s="157">
        <v>3950</v>
      </c>
      <c r="G22" s="236">
        <f t="shared" si="3"/>
        <v>5.013008439621804</v>
      </c>
      <c r="H22" s="159">
        <f t="shared" si="6"/>
        <v>314</v>
      </c>
      <c r="I22" s="158">
        <f t="shared" si="7"/>
        <v>8.635863586358635</v>
      </c>
      <c r="J22" s="152"/>
      <c r="K22" s="152"/>
      <c r="L22" s="160"/>
      <c r="M22" s="160"/>
      <c r="N22" s="160"/>
      <c r="O22" s="160"/>
      <c r="P22" s="160"/>
      <c r="Q22" s="160"/>
      <c r="R22" s="160"/>
      <c r="S22" s="160"/>
      <c r="T22" s="160"/>
      <c r="U22" s="161"/>
    </row>
    <row r="23" spans="1:21" ht="15" customHeight="1">
      <c r="A23" s="7"/>
      <c r="B23" s="7"/>
      <c r="C23" s="40" t="s">
        <v>31</v>
      </c>
      <c r="D23" s="157">
        <v>2435</v>
      </c>
      <c r="E23" s="236">
        <f t="shared" si="3"/>
        <v>3.2791962939021766</v>
      </c>
      <c r="F23" s="157">
        <v>2455</v>
      </c>
      <c r="G23" s="236">
        <f t="shared" si="3"/>
        <v>3.1156799289295005</v>
      </c>
      <c r="H23" s="159">
        <f t="shared" si="6"/>
        <v>20</v>
      </c>
      <c r="I23" s="158">
        <f t="shared" si="7"/>
        <v>0.8213552361396305</v>
      </c>
      <c r="J23" s="152"/>
      <c r="K23" s="152"/>
      <c r="L23" s="322" t="s">
        <v>332</v>
      </c>
      <c r="M23" s="322"/>
      <c r="N23" s="323"/>
      <c r="O23" s="337" t="s">
        <v>263</v>
      </c>
      <c r="P23" s="338"/>
      <c r="Q23" s="314" t="s">
        <v>264</v>
      </c>
      <c r="R23" s="315"/>
      <c r="S23" s="335" t="s">
        <v>18</v>
      </c>
      <c r="T23" s="336"/>
      <c r="U23" s="161"/>
    </row>
    <row r="24" spans="1:21" ht="15" customHeight="1">
      <c r="A24" s="7"/>
      <c r="B24" s="7"/>
      <c r="C24" s="40" t="s">
        <v>32</v>
      </c>
      <c r="D24" s="157">
        <v>1926</v>
      </c>
      <c r="E24" s="236">
        <f t="shared" si="3"/>
        <v>2.5937297996121527</v>
      </c>
      <c r="F24" s="157">
        <v>1976</v>
      </c>
      <c r="G24" s="236">
        <f t="shared" si="3"/>
        <v>2.5077733358715655</v>
      </c>
      <c r="H24" s="159">
        <f t="shared" si="6"/>
        <v>50</v>
      </c>
      <c r="I24" s="158">
        <f t="shared" si="7"/>
        <v>2.596053997923157</v>
      </c>
      <c r="J24" s="152"/>
      <c r="K24" s="152"/>
      <c r="L24" s="324"/>
      <c r="M24" s="324"/>
      <c r="N24" s="325"/>
      <c r="O24" s="145" t="s">
        <v>21</v>
      </c>
      <c r="P24" s="145" t="s">
        <v>19</v>
      </c>
      <c r="Q24" s="145" t="s">
        <v>21</v>
      </c>
      <c r="R24" s="145" t="s">
        <v>19</v>
      </c>
      <c r="S24" s="145" t="s">
        <v>21</v>
      </c>
      <c r="T24" s="170" t="s">
        <v>20</v>
      </c>
      <c r="U24" s="161"/>
    </row>
    <row r="25" spans="1:21" ht="15" customHeight="1">
      <c r="A25" s="7"/>
      <c r="B25" s="7"/>
      <c r="C25" s="40" t="s">
        <v>34</v>
      </c>
      <c r="D25" s="157">
        <v>2035</v>
      </c>
      <c r="E25" s="236">
        <f t="shared" si="3"/>
        <v>2.7405192846369317</v>
      </c>
      <c r="F25" s="157">
        <v>2131</v>
      </c>
      <c r="G25" s="236">
        <f t="shared" si="3"/>
        <v>2.704486325274446</v>
      </c>
      <c r="H25" s="159">
        <f t="shared" si="6"/>
        <v>96</v>
      </c>
      <c r="I25" s="158">
        <f t="shared" si="7"/>
        <v>4.717444717444717</v>
      </c>
      <c r="J25" s="152"/>
      <c r="K25" s="152"/>
      <c r="L25" s="521"/>
      <c r="M25" s="521"/>
      <c r="N25" s="522"/>
      <c r="O25" s="140" t="s">
        <v>45</v>
      </c>
      <c r="P25" s="125"/>
      <c r="Q25" s="140" t="s">
        <v>45</v>
      </c>
      <c r="R25" s="125"/>
      <c r="S25" s="140" t="s">
        <v>45</v>
      </c>
      <c r="T25" s="125"/>
      <c r="U25" s="161"/>
    </row>
    <row r="26" spans="1:21" ht="15" customHeight="1">
      <c r="A26" s="7"/>
      <c r="B26" s="7"/>
      <c r="C26" s="40" t="s">
        <v>40</v>
      </c>
      <c r="D26" s="157">
        <v>3076</v>
      </c>
      <c r="E26" s="236">
        <f t="shared" si="3"/>
        <v>4.14242620124973</v>
      </c>
      <c r="F26" s="157">
        <v>3145</v>
      </c>
      <c r="G26" s="236">
        <f t="shared" si="3"/>
        <v>3.9913700107874863</v>
      </c>
      <c r="H26" s="159">
        <f t="shared" si="6"/>
        <v>69</v>
      </c>
      <c r="I26" s="158">
        <f t="shared" si="7"/>
        <v>2.243172951885566</v>
      </c>
      <c r="J26" s="152"/>
      <c r="K26" s="152"/>
      <c r="L26" s="517" t="s">
        <v>26</v>
      </c>
      <c r="M26" s="517"/>
      <c r="N26" s="518"/>
      <c r="O26" s="230">
        <f>SUM(O28:O35)</f>
        <v>429736</v>
      </c>
      <c r="P26" s="248">
        <f>O26/O$26*100</f>
        <v>100</v>
      </c>
      <c r="Q26" s="230">
        <f>SUM(Q28:Q35)</f>
        <v>476088</v>
      </c>
      <c r="R26" s="248">
        <f>Q26/Q$26*100</f>
        <v>100</v>
      </c>
      <c r="S26" s="230">
        <f>Q26-O26</f>
        <v>46352</v>
      </c>
      <c r="T26" s="249">
        <f>S26/O26*100</f>
        <v>10.786157082487852</v>
      </c>
      <c r="U26" s="161"/>
    </row>
    <row r="27" spans="1:21" ht="15" customHeight="1">
      <c r="A27" s="7"/>
      <c r="B27" s="7"/>
      <c r="C27" s="40" t="s">
        <v>41</v>
      </c>
      <c r="D27" s="157">
        <v>3508</v>
      </c>
      <c r="E27" s="236">
        <f aca="true" t="shared" si="8" ref="E27:G29">D27/D$9*100</f>
        <v>4.724197371256195</v>
      </c>
      <c r="F27" s="157">
        <v>3549</v>
      </c>
      <c r="G27" s="236">
        <f t="shared" si="8"/>
        <v>4.504092899295641</v>
      </c>
      <c r="H27" s="159">
        <f t="shared" si="6"/>
        <v>41</v>
      </c>
      <c r="I27" s="158">
        <f t="shared" si="7"/>
        <v>1.168757126567845</v>
      </c>
      <c r="J27" s="152"/>
      <c r="K27" s="152"/>
      <c r="L27" s="142"/>
      <c r="M27" s="142"/>
      <c r="N27" s="523"/>
      <c r="O27" s="132"/>
      <c r="P27" s="169"/>
      <c r="Q27" s="132"/>
      <c r="R27" s="169"/>
      <c r="S27" s="132"/>
      <c r="T27" s="244"/>
      <c r="U27" s="161"/>
    </row>
    <row r="28" spans="1:21" ht="15" customHeight="1">
      <c r="A28" s="7"/>
      <c r="B28" s="7"/>
      <c r="C28" s="40" t="s">
        <v>42</v>
      </c>
      <c r="D28" s="157">
        <v>2781</v>
      </c>
      <c r="E28" s="236">
        <f t="shared" si="8"/>
        <v>3.745151906916613</v>
      </c>
      <c r="F28" s="157">
        <v>2780</v>
      </c>
      <c r="G28" s="236">
        <f t="shared" si="8"/>
        <v>3.5281426486452188</v>
      </c>
      <c r="H28" s="159">
        <f t="shared" si="6"/>
        <v>-1</v>
      </c>
      <c r="I28" s="158">
        <f t="shared" si="7"/>
        <v>-0.03595828838547285</v>
      </c>
      <c r="J28" s="152"/>
      <c r="K28" s="152"/>
      <c r="L28" s="142"/>
      <c r="M28" s="141" t="s">
        <v>46</v>
      </c>
      <c r="N28" s="523" t="s">
        <v>45</v>
      </c>
      <c r="O28" s="132">
        <v>55186</v>
      </c>
      <c r="P28" s="169">
        <f aca="true" t="shared" si="9" ref="P28:R35">O28/O$26*100</f>
        <v>12.841837779473911</v>
      </c>
      <c r="Q28" s="132">
        <v>56750</v>
      </c>
      <c r="R28" s="169">
        <f t="shared" si="9"/>
        <v>11.920065198030617</v>
      </c>
      <c r="S28" s="132">
        <f aca="true" t="shared" si="10" ref="S28:S35">Q28-O28</f>
        <v>1564</v>
      </c>
      <c r="T28" s="244">
        <f aca="true" t="shared" si="11" ref="T28:T35">S28/O28*100</f>
        <v>2.8340521146667634</v>
      </c>
      <c r="U28" s="161"/>
    </row>
    <row r="29" spans="1:21" ht="15" customHeight="1">
      <c r="A29" s="156"/>
      <c r="B29" s="156"/>
      <c r="C29" s="41" t="s">
        <v>43</v>
      </c>
      <c r="D29" s="155">
        <v>561</v>
      </c>
      <c r="E29" s="153">
        <f t="shared" si="8"/>
        <v>0.7554945054945055</v>
      </c>
      <c r="F29" s="154">
        <v>613</v>
      </c>
      <c r="G29" s="153">
        <f t="shared" si="8"/>
        <v>0.7779681451868773</v>
      </c>
      <c r="H29" s="237">
        <f t="shared" si="6"/>
        <v>52</v>
      </c>
      <c r="I29" s="238">
        <f t="shared" si="7"/>
        <v>9.269162210338681</v>
      </c>
      <c r="J29" s="152"/>
      <c r="K29" s="152"/>
      <c r="L29" s="142"/>
      <c r="M29" s="141" t="s">
        <v>48</v>
      </c>
      <c r="N29" s="523"/>
      <c r="O29" s="132">
        <v>56139</v>
      </c>
      <c r="P29" s="169">
        <f t="shared" si="9"/>
        <v>13.06360183926876</v>
      </c>
      <c r="Q29" s="132">
        <v>62144</v>
      </c>
      <c r="R29" s="169">
        <f t="shared" si="9"/>
        <v>13.053049016148274</v>
      </c>
      <c r="S29" s="250">
        <f t="shared" si="10"/>
        <v>6005</v>
      </c>
      <c r="T29" s="245">
        <f t="shared" si="11"/>
        <v>10.6966636384688</v>
      </c>
      <c r="U29" s="161"/>
    </row>
    <row r="30" spans="1:21" ht="15" customHeight="1">
      <c r="A30" s="4" t="s">
        <v>292</v>
      </c>
      <c r="B30" s="152"/>
      <c r="C30" s="152"/>
      <c r="D30" s="152"/>
      <c r="E30" s="152"/>
      <c r="F30" s="152"/>
      <c r="G30" s="152"/>
      <c r="H30" s="152"/>
      <c r="I30" s="152"/>
      <c r="J30" s="152"/>
      <c r="K30" s="152"/>
      <c r="L30" s="142"/>
      <c r="M30" s="141" t="s">
        <v>49</v>
      </c>
      <c r="N30" s="523"/>
      <c r="O30" s="132">
        <v>70112</v>
      </c>
      <c r="P30" s="169">
        <f t="shared" si="9"/>
        <v>16.315133011895675</v>
      </c>
      <c r="Q30" s="132">
        <v>79160</v>
      </c>
      <c r="R30" s="169">
        <f t="shared" si="9"/>
        <v>16.627178168741914</v>
      </c>
      <c r="S30" s="132">
        <f t="shared" si="10"/>
        <v>9048</v>
      </c>
      <c r="T30" s="244">
        <f t="shared" si="11"/>
        <v>12.905066179826562</v>
      </c>
      <c r="U30" s="161"/>
    </row>
    <row r="31" spans="1:21" ht="15" customHeight="1">
      <c r="A31" s="152"/>
      <c r="B31" s="152"/>
      <c r="C31" s="152"/>
      <c r="D31" s="152"/>
      <c r="E31" s="152"/>
      <c r="F31" s="152"/>
      <c r="G31" s="152"/>
      <c r="H31" s="152"/>
      <c r="I31" s="152"/>
      <c r="J31" s="152"/>
      <c r="K31" s="152"/>
      <c r="L31" s="142"/>
      <c r="M31" s="141" t="s">
        <v>50</v>
      </c>
      <c r="N31" s="523"/>
      <c r="O31" s="132">
        <v>100909</v>
      </c>
      <c r="P31" s="169">
        <f t="shared" si="9"/>
        <v>23.48162592847702</v>
      </c>
      <c r="Q31" s="132">
        <v>112540</v>
      </c>
      <c r="R31" s="169">
        <f t="shared" si="9"/>
        <v>23.638487002402915</v>
      </c>
      <c r="S31" s="132">
        <f t="shared" si="10"/>
        <v>11631</v>
      </c>
      <c r="T31" s="244">
        <f t="shared" si="11"/>
        <v>11.526226600204144</v>
      </c>
      <c r="U31" s="161"/>
    </row>
    <row r="32" spans="1:21" ht="15" customHeight="1">
      <c r="A32" s="152"/>
      <c r="B32" s="152"/>
      <c r="C32" s="152"/>
      <c r="D32" s="152"/>
      <c r="E32" s="152"/>
      <c r="F32" s="152"/>
      <c r="G32" s="152"/>
      <c r="H32" s="152"/>
      <c r="I32" s="152"/>
      <c r="J32" s="152"/>
      <c r="K32" s="152"/>
      <c r="L32" s="142"/>
      <c r="M32" s="141" t="s">
        <v>51</v>
      </c>
      <c r="N32" s="523"/>
      <c r="O32" s="132">
        <v>37985</v>
      </c>
      <c r="P32" s="169">
        <f t="shared" si="9"/>
        <v>8.839147755831487</v>
      </c>
      <c r="Q32" s="132">
        <v>42017</v>
      </c>
      <c r="R32" s="169">
        <f t="shared" si="9"/>
        <v>8.82546924098066</v>
      </c>
      <c r="S32" s="132">
        <f t="shared" si="10"/>
        <v>4032</v>
      </c>
      <c r="T32" s="244">
        <f t="shared" si="11"/>
        <v>10.614716335395551</v>
      </c>
      <c r="U32" s="161"/>
    </row>
    <row r="33" spans="1:21" ht="18" customHeight="1">
      <c r="A33" s="310" t="s">
        <v>266</v>
      </c>
      <c r="B33" s="310"/>
      <c r="C33" s="310"/>
      <c r="D33" s="310"/>
      <c r="E33" s="310"/>
      <c r="F33" s="310"/>
      <c r="G33" s="310"/>
      <c r="H33" s="310"/>
      <c r="I33" s="310"/>
      <c r="J33" s="152"/>
      <c r="K33" s="152"/>
      <c r="L33" s="142"/>
      <c r="M33" s="141" t="s">
        <v>52</v>
      </c>
      <c r="N33" s="523"/>
      <c r="O33" s="132">
        <v>39514</v>
      </c>
      <c r="P33" s="169">
        <f t="shared" si="9"/>
        <v>9.194947595733193</v>
      </c>
      <c r="Q33" s="132">
        <v>45233</v>
      </c>
      <c r="R33" s="169">
        <f t="shared" si="9"/>
        <v>9.500974609736016</v>
      </c>
      <c r="S33" s="132">
        <f t="shared" si="10"/>
        <v>5719</v>
      </c>
      <c r="T33" s="244">
        <f t="shared" si="11"/>
        <v>14.473351217290077</v>
      </c>
      <c r="U33" s="161"/>
    </row>
    <row r="34" spans="1:21" ht="15" customHeight="1" thickBot="1">
      <c r="A34" s="168"/>
      <c r="B34" s="168"/>
      <c r="C34" s="168"/>
      <c r="D34" s="168"/>
      <c r="E34" s="168"/>
      <c r="F34" s="168"/>
      <c r="G34" s="168"/>
      <c r="H34" s="168"/>
      <c r="I34" s="168"/>
      <c r="J34" s="152"/>
      <c r="K34" s="152"/>
      <c r="L34" s="142"/>
      <c r="M34" s="141" t="s">
        <v>53</v>
      </c>
      <c r="N34" s="523"/>
      <c r="O34" s="132">
        <v>45068</v>
      </c>
      <c r="P34" s="169">
        <f t="shared" si="9"/>
        <v>10.487368989332985</v>
      </c>
      <c r="Q34" s="132">
        <v>48924</v>
      </c>
      <c r="R34" s="169">
        <f t="shared" si="9"/>
        <v>10.276251449311893</v>
      </c>
      <c r="S34" s="132">
        <f t="shared" si="10"/>
        <v>3856</v>
      </c>
      <c r="T34" s="244">
        <f t="shared" si="11"/>
        <v>8.555959882843704</v>
      </c>
      <c r="U34" s="161"/>
    </row>
    <row r="35" spans="1:21" ht="15" customHeight="1">
      <c r="A35" s="320" t="s">
        <v>245</v>
      </c>
      <c r="B35" s="320"/>
      <c r="C35" s="321"/>
      <c r="D35" s="313" t="s">
        <v>263</v>
      </c>
      <c r="E35" s="313"/>
      <c r="F35" s="313" t="s">
        <v>264</v>
      </c>
      <c r="G35" s="313"/>
      <c r="H35" s="313" t="s">
        <v>18</v>
      </c>
      <c r="I35" s="326"/>
      <c r="J35" s="152"/>
      <c r="K35" s="152"/>
      <c r="L35" s="128"/>
      <c r="M35" s="167" t="s">
        <v>47</v>
      </c>
      <c r="N35" s="524"/>
      <c r="O35" s="126">
        <v>24823</v>
      </c>
      <c r="P35" s="246">
        <f t="shared" si="9"/>
        <v>5.776337099986969</v>
      </c>
      <c r="Q35" s="126">
        <v>29320</v>
      </c>
      <c r="R35" s="246">
        <f t="shared" si="9"/>
        <v>6.158525314647712</v>
      </c>
      <c r="S35" s="126">
        <f t="shared" si="10"/>
        <v>4497</v>
      </c>
      <c r="T35" s="247">
        <f t="shared" si="11"/>
        <v>18.116263143052812</v>
      </c>
      <c r="U35" s="161"/>
    </row>
    <row r="36" spans="1:21" ht="15" customHeight="1">
      <c r="A36" s="322"/>
      <c r="B36" s="322"/>
      <c r="C36" s="323"/>
      <c r="D36" s="284" t="s">
        <v>21</v>
      </c>
      <c r="E36" s="284" t="s">
        <v>19</v>
      </c>
      <c r="F36" s="284" t="s">
        <v>21</v>
      </c>
      <c r="G36" s="284" t="s">
        <v>19</v>
      </c>
      <c r="H36" s="284" t="s">
        <v>21</v>
      </c>
      <c r="I36" s="285" t="s">
        <v>20</v>
      </c>
      <c r="J36" s="152"/>
      <c r="K36" s="152"/>
      <c r="L36" s="17" t="s">
        <v>293</v>
      </c>
      <c r="M36" s="166"/>
      <c r="N36" s="165"/>
      <c r="O36" s="165"/>
      <c r="P36" s="165"/>
      <c r="Q36" s="165"/>
      <c r="R36" s="165"/>
      <c r="S36" s="165"/>
      <c r="T36" s="165"/>
      <c r="U36" s="161"/>
    </row>
    <row r="37" spans="1:21" ht="15" customHeight="1">
      <c r="A37" s="324"/>
      <c r="B37" s="324"/>
      <c r="C37" s="325"/>
      <c r="D37" s="284"/>
      <c r="E37" s="284"/>
      <c r="F37" s="284"/>
      <c r="G37" s="284"/>
      <c r="H37" s="284"/>
      <c r="I37" s="286"/>
      <c r="J37" s="152"/>
      <c r="K37" s="152"/>
      <c r="L37" s="163"/>
      <c r="M37" s="164"/>
      <c r="N37" s="163"/>
      <c r="O37" s="163"/>
      <c r="P37" s="163"/>
      <c r="Q37" s="163"/>
      <c r="R37" s="163"/>
      <c r="S37" s="163"/>
      <c r="T37" s="163"/>
      <c r="U37" s="161"/>
    </row>
    <row r="38" spans="1:21" ht="15" customHeight="1">
      <c r="A38" s="144"/>
      <c r="B38" s="144"/>
      <c r="C38" s="143"/>
      <c r="D38" s="140" t="s">
        <v>45</v>
      </c>
      <c r="E38" s="152"/>
      <c r="F38" s="140" t="s">
        <v>45</v>
      </c>
      <c r="G38" s="152"/>
      <c r="H38" s="140" t="s">
        <v>45</v>
      </c>
      <c r="I38" s="152"/>
      <c r="J38" s="152"/>
      <c r="K38" s="152"/>
      <c r="L38" s="161"/>
      <c r="M38" s="161"/>
      <c r="N38" s="161"/>
      <c r="O38" s="161"/>
      <c r="P38" s="161"/>
      <c r="Q38" s="161"/>
      <c r="R38" s="161"/>
      <c r="S38" s="161"/>
      <c r="T38" s="161"/>
      <c r="U38" s="161"/>
    </row>
    <row r="39" spans="1:21" ht="18" customHeight="1">
      <c r="A39" s="316" t="s">
        <v>26</v>
      </c>
      <c r="B39" s="316"/>
      <c r="C39" s="317"/>
      <c r="D39" s="239">
        <f>SUM(D41,D51)</f>
        <v>489368</v>
      </c>
      <c r="E39" s="240">
        <f>D39/D$39*100</f>
        <v>100</v>
      </c>
      <c r="F39" s="239">
        <f>SUM(F41,F51)</f>
        <v>539166</v>
      </c>
      <c r="G39" s="240">
        <f>F39/F$39*100</f>
        <v>100</v>
      </c>
      <c r="H39" s="243">
        <f>F39-D39</f>
        <v>49798</v>
      </c>
      <c r="I39" s="241">
        <f>H39/D39*100</f>
        <v>10.175982083013192</v>
      </c>
      <c r="J39" s="152"/>
      <c r="K39" s="152"/>
      <c r="L39" s="161"/>
      <c r="N39" s="512"/>
      <c r="O39" s="512"/>
      <c r="P39" s="512"/>
      <c r="Q39" s="512"/>
      <c r="R39" s="512"/>
      <c r="S39" s="512"/>
      <c r="T39" s="512"/>
      <c r="U39" s="512"/>
    </row>
    <row r="40" spans="1:21" ht="15" customHeight="1">
      <c r="A40" s="7"/>
      <c r="B40" s="7"/>
      <c r="C40" s="40"/>
      <c r="D40" s="157"/>
      <c r="E40" s="152"/>
      <c r="F40" s="157"/>
      <c r="G40" s="152"/>
      <c r="H40" s="159"/>
      <c r="I40" s="158"/>
      <c r="J40" s="152"/>
      <c r="K40" s="152"/>
      <c r="L40" s="513" t="s">
        <v>269</v>
      </c>
      <c r="M40" s="513"/>
      <c r="N40" s="513"/>
      <c r="O40" s="513"/>
      <c r="P40" s="513"/>
      <c r="Q40" s="513"/>
      <c r="R40" s="513"/>
      <c r="S40" s="513"/>
      <c r="T40" s="513"/>
      <c r="U40" s="513"/>
    </row>
    <row r="41" spans="1:21" ht="15" customHeight="1" thickBot="1">
      <c r="A41" s="7"/>
      <c r="B41" s="318" t="s">
        <v>27</v>
      </c>
      <c r="C41" s="319"/>
      <c r="D41" s="157">
        <f>SUM(D42:D49)</f>
        <v>381136</v>
      </c>
      <c r="E41" s="236">
        <f aca="true" t="shared" si="12" ref="E41:G49">D41/D$39*100</f>
        <v>77.88331071913161</v>
      </c>
      <c r="F41" s="157">
        <f>SUM(F42:F49)</f>
        <v>421127</v>
      </c>
      <c r="G41" s="236">
        <f>F41/F$39*100</f>
        <v>78.10711357912035</v>
      </c>
      <c r="H41" s="159">
        <f aca="true" t="shared" si="13" ref="H41:H49">F41-D41</f>
        <v>39991</v>
      </c>
      <c r="I41" s="158">
        <f aca="true" t="shared" si="14" ref="I41:I49">H41/D41*100</f>
        <v>10.492580076403174</v>
      </c>
      <c r="J41" s="152"/>
      <c r="K41" s="152"/>
      <c r="L41" s="160"/>
      <c r="M41" s="160"/>
      <c r="N41" s="160"/>
      <c r="O41" s="160"/>
      <c r="P41" s="160"/>
      <c r="Q41" s="160"/>
      <c r="R41" s="160"/>
      <c r="S41" s="160"/>
      <c r="T41" s="160"/>
      <c r="U41" s="174" t="s">
        <v>60</v>
      </c>
    </row>
    <row r="42" spans="1:21" ht="15" customHeight="1">
      <c r="A42" s="7"/>
      <c r="B42" s="7"/>
      <c r="C42" s="40" t="s">
        <v>28</v>
      </c>
      <c r="D42" s="157">
        <v>213962</v>
      </c>
      <c r="E42" s="236">
        <f t="shared" si="12"/>
        <v>43.72210688071145</v>
      </c>
      <c r="F42" s="157">
        <v>235875</v>
      </c>
      <c r="G42" s="236">
        <f>F42/F$39*100</f>
        <v>43.74812209968729</v>
      </c>
      <c r="H42" s="159">
        <f t="shared" si="13"/>
        <v>21913</v>
      </c>
      <c r="I42" s="158">
        <f t="shared" si="14"/>
        <v>10.241538217066582</v>
      </c>
      <c r="J42" s="152"/>
      <c r="K42" s="152"/>
      <c r="L42" s="322" t="s">
        <v>331</v>
      </c>
      <c r="M42" s="322"/>
      <c r="N42" s="322"/>
      <c r="O42" s="287" t="s">
        <v>57</v>
      </c>
      <c r="P42" s="287" t="s">
        <v>246</v>
      </c>
      <c r="Q42" s="287" t="s">
        <v>54</v>
      </c>
      <c r="R42" s="287" t="s">
        <v>55</v>
      </c>
      <c r="S42" s="287" t="s">
        <v>58</v>
      </c>
      <c r="T42" s="287"/>
      <c r="U42" s="308"/>
    </row>
    <row r="43" spans="1:21" ht="15" customHeight="1">
      <c r="A43" s="7"/>
      <c r="B43" s="7"/>
      <c r="C43" s="40" t="s">
        <v>30</v>
      </c>
      <c r="D43" s="157">
        <v>47476</v>
      </c>
      <c r="E43" s="236">
        <f t="shared" si="12"/>
        <v>9.701492537313433</v>
      </c>
      <c r="F43" s="157">
        <v>53290</v>
      </c>
      <c r="G43" s="236">
        <f t="shared" si="12"/>
        <v>9.883783472993475</v>
      </c>
      <c r="H43" s="159">
        <f t="shared" si="13"/>
        <v>5814</v>
      </c>
      <c r="I43" s="158">
        <f t="shared" si="14"/>
        <v>12.246187547392367</v>
      </c>
      <c r="J43" s="152"/>
      <c r="K43" s="152"/>
      <c r="L43" s="324"/>
      <c r="M43" s="324"/>
      <c r="N43" s="324"/>
      <c r="O43" s="284"/>
      <c r="P43" s="284"/>
      <c r="Q43" s="284"/>
      <c r="R43" s="284"/>
      <c r="S43" s="145" t="s">
        <v>57</v>
      </c>
      <c r="T43" s="145" t="s">
        <v>59</v>
      </c>
      <c r="U43" s="173" t="s">
        <v>56</v>
      </c>
    </row>
    <row r="44" spans="1:21" ht="15" customHeight="1">
      <c r="A44" s="7"/>
      <c r="B44" s="7"/>
      <c r="C44" s="40" t="s">
        <v>33</v>
      </c>
      <c r="D44" s="157">
        <v>30667</v>
      </c>
      <c r="E44" s="236">
        <f t="shared" si="12"/>
        <v>6.2666541334946295</v>
      </c>
      <c r="F44" s="157">
        <v>33039</v>
      </c>
      <c r="G44" s="236">
        <f t="shared" si="12"/>
        <v>6.127797375947297</v>
      </c>
      <c r="H44" s="159">
        <f t="shared" si="13"/>
        <v>2372</v>
      </c>
      <c r="I44" s="158">
        <f t="shared" si="14"/>
        <v>7.73469853588548</v>
      </c>
      <c r="J44" s="152"/>
      <c r="K44" s="152"/>
      <c r="L44" s="329"/>
      <c r="M44" s="329"/>
      <c r="N44" s="330"/>
      <c r="O44" s="125"/>
      <c r="P44" s="125"/>
      <c r="Q44" s="125"/>
      <c r="R44" s="125"/>
      <c r="S44" s="125"/>
      <c r="T44" s="125"/>
      <c r="U44" s="125"/>
    </row>
    <row r="45" spans="1:21" ht="15" customHeight="1">
      <c r="A45" s="7"/>
      <c r="B45" s="7"/>
      <c r="C45" s="40" t="s">
        <v>35</v>
      </c>
      <c r="D45" s="157">
        <v>15966</v>
      </c>
      <c r="E45" s="236">
        <f t="shared" si="12"/>
        <v>3.2625754033774172</v>
      </c>
      <c r="F45" s="157">
        <v>18430</v>
      </c>
      <c r="G45" s="236">
        <f t="shared" si="12"/>
        <v>3.4182422482129806</v>
      </c>
      <c r="H45" s="159">
        <f t="shared" si="13"/>
        <v>2464</v>
      </c>
      <c r="I45" s="158">
        <f t="shared" si="14"/>
        <v>15.432794688713516</v>
      </c>
      <c r="J45" s="152"/>
      <c r="K45" s="152"/>
      <c r="L45" s="303" t="s">
        <v>5</v>
      </c>
      <c r="M45" s="303"/>
      <c r="N45" s="304"/>
      <c r="O45" s="216">
        <f>SUM(P45:S45)</f>
        <v>539166</v>
      </c>
      <c r="P45" s="216">
        <f aca="true" t="shared" si="15" ref="P45:U45">SUM(P47:P48)</f>
        <v>54615</v>
      </c>
      <c r="Q45" s="216">
        <f t="shared" si="15"/>
        <v>45094</v>
      </c>
      <c r="R45" s="216">
        <f t="shared" si="15"/>
        <v>31005</v>
      </c>
      <c r="S45" s="216">
        <f>SUM(T45:U45)</f>
        <v>408452</v>
      </c>
      <c r="T45" s="216">
        <f t="shared" si="15"/>
        <v>374109</v>
      </c>
      <c r="U45" s="216">
        <f t="shared" si="15"/>
        <v>34343</v>
      </c>
    </row>
    <row r="46" spans="1:21" ht="15" customHeight="1">
      <c r="A46" s="7"/>
      <c r="B46" s="7"/>
      <c r="C46" s="40" t="s">
        <v>36</v>
      </c>
      <c r="D46" s="157">
        <v>6025</v>
      </c>
      <c r="E46" s="236">
        <f t="shared" si="12"/>
        <v>1.231179807425087</v>
      </c>
      <c r="F46" s="157">
        <v>6754</v>
      </c>
      <c r="G46" s="236">
        <f t="shared" si="12"/>
        <v>1.252675428346743</v>
      </c>
      <c r="H46" s="159">
        <f t="shared" si="13"/>
        <v>729</v>
      </c>
      <c r="I46" s="158">
        <f t="shared" si="14"/>
        <v>12.099585062240664</v>
      </c>
      <c r="J46" s="152"/>
      <c r="K46" s="152"/>
      <c r="L46" s="331"/>
      <c r="M46" s="331"/>
      <c r="N46" s="332"/>
      <c r="O46" s="117"/>
      <c r="P46" s="117"/>
      <c r="Q46" s="117"/>
      <c r="R46" s="117"/>
      <c r="S46" s="117"/>
      <c r="T46" s="117"/>
      <c r="U46" s="117"/>
    </row>
    <row r="47" spans="1:21" ht="15" customHeight="1">
      <c r="A47" s="7"/>
      <c r="B47" s="7"/>
      <c r="C47" s="40" t="s">
        <v>37</v>
      </c>
      <c r="D47" s="157">
        <v>16537</v>
      </c>
      <c r="E47" s="236">
        <f t="shared" si="12"/>
        <v>3.379256510437953</v>
      </c>
      <c r="F47" s="157">
        <v>18982</v>
      </c>
      <c r="G47" s="236">
        <f t="shared" si="12"/>
        <v>3.5206225911871294</v>
      </c>
      <c r="H47" s="159">
        <f t="shared" si="13"/>
        <v>2445</v>
      </c>
      <c r="I47" s="158">
        <f t="shared" si="14"/>
        <v>14.785027514059381</v>
      </c>
      <c r="J47" s="152"/>
      <c r="K47" s="152"/>
      <c r="L47" s="282" t="s">
        <v>275</v>
      </c>
      <c r="M47" s="282"/>
      <c r="N47" s="283"/>
      <c r="O47" s="117">
        <f aca="true" t="shared" si="16" ref="O47:O53">SUM(P47:S47)</f>
        <v>3485</v>
      </c>
      <c r="P47" s="117">
        <v>26</v>
      </c>
      <c r="Q47" s="117">
        <v>17</v>
      </c>
      <c r="R47" s="117">
        <v>404</v>
      </c>
      <c r="S47" s="116">
        <f>SUM(T47:U47)</f>
        <v>3038</v>
      </c>
      <c r="T47" s="117">
        <v>2398</v>
      </c>
      <c r="U47" s="117">
        <v>640</v>
      </c>
    </row>
    <row r="48" spans="1:21" ht="15" customHeight="1">
      <c r="A48" s="7"/>
      <c r="B48" s="7"/>
      <c r="C48" s="40" t="s">
        <v>38</v>
      </c>
      <c r="D48" s="157">
        <v>27188</v>
      </c>
      <c r="E48" s="236">
        <f t="shared" si="12"/>
        <v>5.555737195730003</v>
      </c>
      <c r="F48" s="157">
        <v>28541</v>
      </c>
      <c r="G48" s="236">
        <f t="shared" si="12"/>
        <v>5.29354595801664</v>
      </c>
      <c r="H48" s="159">
        <f t="shared" si="13"/>
        <v>1353</v>
      </c>
      <c r="I48" s="158">
        <f t="shared" si="14"/>
        <v>4.976460203030749</v>
      </c>
      <c r="J48" s="152"/>
      <c r="K48" s="152"/>
      <c r="L48" s="282" t="s">
        <v>276</v>
      </c>
      <c r="M48" s="282"/>
      <c r="N48" s="283"/>
      <c r="O48" s="117">
        <f t="shared" si="16"/>
        <v>535681</v>
      </c>
      <c r="P48" s="117">
        <f>SUM(P49:P53,P55:P59)</f>
        <v>54589</v>
      </c>
      <c r="Q48" s="117">
        <f>SUM(Q49:Q53,Q55:Q59)</f>
        <v>45077</v>
      </c>
      <c r="R48" s="117">
        <f>SUM(R49:R53,R55:R59)</f>
        <v>30601</v>
      </c>
      <c r="S48" s="116">
        <f aca="true" t="shared" si="17" ref="S48:S59">SUM(T48:U48)</f>
        <v>405414</v>
      </c>
      <c r="T48" s="116">
        <f>SUM(T49:T53,T55:T59)</f>
        <v>371711</v>
      </c>
      <c r="U48" s="116">
        <f>SUM(U49:U53,U55:U59)</f>
        <v>33703</v>
      </c>
    </row>
    <row r="49" spans="1:21" ht="15" customHeight="1">
      <c r="A49" s="7"/>
      <c r="B49" s="7"/>
      <c r="C49" s="40" t="s">
        <v>39</v>
      </c>
      <c r="D49" s="157">
        <v>23315</v>
      </c>
      <c r="E49" s="236">
        <f t="shared" si="12"/>
        <v>4.764308250641644</v>
      </c>
      <c r="F49" s="157">
        <v>26216</v>
      </c>
      <c r="G49" s="236">
        <f t="shared" si="12"/>
        <v>4.862324404728785</v>
      </c>
      <c r="H49" s="159">
        <f t="shared" si="13"/>
        <v>2901</v>
      </c>
      <c r="I49" s="158">
        <f t="shared" si="14"/>
        <v>12.442633497748231</v>
      </c>
      <c r="J49" s="152"/>
      <c r="K49" s="152"/>
      <c r="L49" s="142"/>
      <c r="M49" s="282" t="s">
        <v>6</v>
      </c>
      <c r="N49" s="283"/>
      <c r="O49" s="117">
        <f t="shared" si="16"/>
        <v>727</v>
      </c>
      <c r="P49" s="117">
        <v>31</v>
      </c>
      <c r="Q49" s="117">
        <v>25</v>
      </c>
      <c r="R49" s="117">
        <v>116</v>
      </c>
      <c r="S49" s="116">
        <f t="shared" si="17"/>
        <v>555</v>
      </c>
      <c r="T49" s="116">
        <v>532</v>
      </c>
      <c r="U49" s="116">
        <v>23</v>
      </c>
    </row>
    <row r="50" spans="1:21" ht="15" customHeight="1">
      <c r="A50" s="7"/>
      <c r="B50" s="7"/>
      <c r="C50" s="40"/>
      <c r="D50" s="157"/>
      <c r="E50" s="152"/>
      <c r="F50" s="157"/>
      <c r="G50" s="152"/>
      <c r="H50" s="159"/>
      <c r="I50" s="158"/>
      <c r="J50" s="152"/>
      <c r="K50" s="152"/>
      <c r="L50" s="142"/>
      <c r="M50" s="282" t="s">
        <v>7</v>
      </c>
      <c r="N50" s="283"/>
      <c r="O50" s="117">
        <f t="shared" si="16"/>
        <v>54022</v>
      </c>
      <c r="P50" s="117">
        <v>5841</v>
      </c>
      <c r="Q50" s="117">
        <v>3318</v>
      </c>
      <c r="R50" s="117">
        <v>3927</v>
      </c>
      <c r="S50" s="116">
        <f t="shared" si="17"/>
        <v>40936</v>
      </c>
      <c r="T50" s="116">
        <v>34369</v>
      </c>
      <c r="U50" s="116">
        <v>6567</v>
      </c>
    </row>
    <row r="51" spans="1:21" ht="15" customHeight="1">
      <c r="A51" s="7"/>
      <c r="B51" s="318" t="s">
        <v>44</v>
      </c>
      <c r="C51" s="319"/>
      <c r="D51" s="157">
        <f>SUM(D52:D59)</f>
        <v>108232</v>
      </c>
      <c r="E51" s="236">
        <f aca="true" t="shared" si="18" ref="E51:G59">D51/D$39*100</f>
        <v>22.116689280868385</v>
      </c>
      <c r="F51" s="157">
        <f>SUM(F52:F59)</f>
        <v>118039</v>
      </c>
      <c r="G51" s="236">
        <f t="shared" si="18"/>
        <v>21.892886420879655</v>
      </c>
      <c r="H51" s="159">
        <f aca="true" t="shared" si="19" ref="H51:H59">F51-D51</f>
        <v>9807</v>
      </c>
      <c r="I51" s="158">
        <f aca="true" t="shared" si="20" ref="I51:I59">H51/D51*100</f>
        <v>9.061090989725775</v>
      </c>
      <c r="J51" s="152"/>
      <c r="K51" s="152"/>
      <c r="L51" s="142"/>
      <c r="M51" s="282" t="s">
        <v>8</v>
      </c>
      <c r="N51" s="283"/>
      <c r="O51" s="117">
        <f t="shared" si="16"/>
        <v>142621</v>
      </c>
      <c r="P51" s="117">
        <v>12644</v>
      </c>
      <c r="Q51" s="117">
        <v>14275</v>
      </c>
      <c r="R51" s="117">
        <v>8182</v>
      </c>
      <c r="S51" s="116">
        <f t="shared" si="17"/>
        <v>107520</v>
      </c>
      <c r="T51" s="116">
        <v>100849</v>
      </c>
      <c r="U51" s="116">
        <v>6671</v>
      </c>
    </row>
    <row r="52" spans="1:21" ht="15" customHeight="1">
      <c r="A52" s="7"/>
      <c r="B52" s="7"/>
      <c r="C52" s="40" t="s">
        <v>29</v>
      </c>
      <c r="D52" s="157">
        <v>25718</v>
      </c>
      <c r="E52" s="236">
        <f t="shared" si="18"/>
        <v>5.255349757237907</v>
      </c>
      <c r="F52" s="157">
        <v>28000</v>
      </c>
      <c r="G52" s="236">
        <f t="shared" si="18"/>
        <v>5.193205803036541</v>
      </c>
      <c r="H52" s="159">
        <f t="shared" si="19"/>
        <v>2282</v>
      </c>
      <c r="I52" s="158">
        <f t="shared" si="20"/>
        <v>8.873162765378334</v>
      </c>
      <c r="J52" s="152"/>
      <c r="K52" s="152"/>
      <c r="L52" s="142"/>
      <c r="M52" s="282" t="s">
        <v>277</v>
      </c>
      <c r="N52" s="283"/>
      <c r="O52" s="117">
        <f t="shared" si="16"/>
        <v>144836</v>
      </c>
      <c r="P52" s="117">
        <v>23578</v>
      </c>
      <c r="Q52" s="117">
        <v>20088</v>
      </c>
      <c r="R52" s="117">
        <v>10566</v>
      </c>
      <c r="S52" s="116">
        <f t="shared" si="17"/>
        <v>90604</v>
      </c>
      <c r="T52" s="116">
        <v>78787</v>
      </c>
      <c r="U52" s="116">
        <v>11817</v>
      </c>
    </row>
    <row r="53" spans="1:21" ht="15" customHeight="1">
      <c r="A53" s="7"/>
      <c r="B53" s="7"/>
      <c r="C53" s="40" t="s">
        <v>31</v>
      </c>
      <c r="D53" s="157">
        <v>12528</v>
      </c>
      <c r="E53" s="236">
        <f t="shared" si="18"/>
        <v>2.5600366186591685</v>
      </c>
      <c r="F53" s="157">
        <v>13386</v>
      </c>
      <c r="G53" s="236">
        <f t="shared" si="18"/>
        <v>2.4827233171231122</v>
      </c>
      <c r="H53" s="159">
        <f t="shared" si="19"/>
        <v>858</v>
      </c>
      <c r="I53" s="158">
        <f t="shared" si="20"/>
        <v>6.8486590038314175</v>
      </c>
      <c r="J53" s="152"/>
      <c r="K53" s="152"/>
      <c r="L53" s="142"/>
      <c r="M53" s="282" t="s">
        <v>11</v>
      </c>
      <c r="N53" s="283"/>
      <c r="O53" s="117">
        <f t="shared" si="16"/>
        <v>17632</v>
      </c>
      <c r="P53" s="117">
        <v>184</v>
      </c>
      <c r="Q53" s="117">
        <v>91</v>
      </c>
      <c r="R53" s="117">
        <v>374</v>
      </c>
      <c r="S53" s="116">
        <f t="shared" si="17"/>
        <v>16983</v>
      </c>
      <c r="T53" s="116">
        <v>16783</v>
      </c>
      <c r="U53" s="116">
        <v>200</v>
      </c>
    </row>
    <row r="54" spans="1:21" ht="15" customHeight="1">
      <c r="A54" s="7"/>
      <c r="B54" s="7"/>
      <c r="C54" s="40" t="s">
        <v>32</v>
      </c>
      <c r="D54" s="157">
        <v>9413</v>
      </c>
      <c r="E54" s="236">
        <f t="shared" si="18"/>
        <v>1.9235013323306798</v>
      </c>
      <c r="F54" s="157">
        <v>10796</v>
      </c>
      <c r="G54" s="236">
        <f t="shared" si="18"/>
        <v>2.002351780342232</v>
      </c>
      <c r="H54" s="159">
        <f t="shared" si="19"/>
        <v>1383</v>
      </c>
      <c r="I54" s="158">
        <f t="shared" si="20"/>
        <v>14.692446616381599</v>
      </c>
      <c r="J54" s="152"/>
      <c r="K54" s="152"/>
      <c r="L54" s="142"/>
      <c r="M54" s="119"/>
      <c r="N54" s="10"/>
      <c r="O54" s="117"/>
      <c r="P54" s="117"/>
      <c r="Q54" s="117"/>
      <c r="R54" s="117"/>
      <c r="S54" s="116"/>
      <c r="T54" s="116"/>
      <c r="U54" s="116"/>
    </row>
    <row r="55" spans="1:21" ht="15" customHeight="1">
      <c r="A55" s="7"/>
      <c r="B55" s="7"/>
      <c r="C55" s="40" t="s">
        <v>34</v>
      </c>
      <c r="D55" s="157">
        <v>12362</v>
      </c>
      <c r="E55" s="236">
        <f t="shared" si="18"/>
        <v>2.5261153160811496</v>
      </c>
      <c r="F55" s="157">
        <v>12840</v>
      </c>
      <c r="G55" s="236">
        <f t="shared" si="18"/>
        <v>2.3814558039638998</v>
      </c>
      <c r="H55" s="159">
        <f t="shared" si="19"/>
        <v>478</v>
      </c>
      <c r="I55" s="158">
        <f t="shared" si="20"/>
        <v>3.866688238149167</v>
      </c>
      <c r="J55" s="152"/>
      <c r="K55" s="152"/>
      <c r="L55" s="142"/>
      <c r="M55" s="282" t="s">
        <v>12</v>
      </c>
      <c r="N55" s="283"/>
      <c r="O55" s="117">
        <f>SUM(P55:S55)</f>
        <v>4531</v>
      </c>
      <c r="P55" s="117">
        <v>1417</v>
      </c>
      <c r="Q55" s="117">
        <v>477</v>
      </c>
      <c r="R55" s="117">
        <v>756</v>
      </c>
      <c r="S55" s="116">
        <f t="shared" si="17"/>
        <v>1881</v>
      </c>
      <c r="T55" s="116">
        <v>1730</v>
      </c>
      <c r="U55" s="116">
        <v>151</v>
      </c>
    </row>
    <row r="56" spans="1:21" ht="15" customHeight="1">
      <c r="A56" s="7"/>
      <c r="B56" s="7"/>
      <c r="C56" s="40" t="s">
        <v>40</v>
      </c>
      <c r="D56" s="157">
        <v>14949</v>
      </c>
      <c r="E56" s="236">
        <f t="shared" si="18"/>
        <v>3.0547563387879877</v>
      </c>
      <c r="F56" s="157">
        <v>16382</v>
      </c>
      <c r="G56" s="236">
        <f t="shared" si="18"/>
        <v>3.0383963380480226</v>
      </c>
      <c r="H56" s="159">
        <f t="shared" si="19"/>
        <v>1433</v>
      </c>
      <c r="I56" s="158">
        <f t="shared" si="20"/>
        <v>9.585925479965216</v>
      </c>
      <c r="J56" s="152"/>
      <c r="K56" s="152"/>
      <c r="L56" s="142"/>
      <c r="M56" s="282" t="s">
        <v>10</v>
      </c>
      <c r="N56" s="283"/>
      <c r="O56" s="117">
        <f>SUM(P56:S56)</f>
        <v>33151</v>
      </c>
      <c r="P56" s="117">
        <v>740</v>
      </c>
      <c r="Q56" s="117">
        <v>318</v>
      </c>
      <c r="R56" s="117">
        <v>1051</v>
      </c>
      <c r="S56" s="116">
        <f t="shared" si="17"/>
        <v>31042</v>
      </c>
      <c r="T56" s="116">
        <v>30357</v>
      </c>
      <c r="U56" s="116">
        <v>685</v>
      </c>
    </row>
    <row r="57" spans="1:21" ht="15" customHeight="1">
      <c r="A57" s="7"/>
      <c r="B57" s="7"/>
      <c r="C57" s="40" t="s">
        <v>41</v>
      </c>
      <c r="D57" s="157">
        <v>15226</v>
      </c>
      <c r="E57" s="236">
        <f t="shared" si="18"/>
        <v>3.111359958150104</v>
      </c>
      <c r="F57" s="157">
        <v>16208</v>
      </c>
      <c r="G57" s="236">
        <f t="shared" si="18"/>
        <v>3.0061242734148665</v>
      </c>
      <c r="H57" s="159">
        <f t="shared" si="19"/>
        <v>982</v>
      </c>
      <c r="I57" s="158">
        <f t="shared" si="20"/>
        <v>6.449494286089584</v>
      </c>
      <c r="J57" s="152"/>
      <c r="K57" s="152"/>
      <c r="L57" s="142"/>
      <c r="M57" s="333" t="s">
        <v>9</v>
      </c>
      <c r="N57" s="334"/>
      <c r="O57" s="117">
        <f>SUM(P57:S57)</f>
        <v>2624</v>
      </c>
      <c r="P57" s="117" t="s">
        <v>316</v>
      </c>
      <c r="Q57" s="117" t="s">
        <v>316</v>
      </c>
      <c r="R57" s="117">
        <v>15</v>
      </c>
      <c r="S57" s="116">
        <f t="shared" si="17"/>
        <v>2609</v>
      </c>
      <c r="T57" s="116">
        <v>2595</v>
      </c>
      <c r="U57" s="116">
        <v>14</v>
      </c>
    </row>
    <row r="58" spans="1:21" ht="15" customHeight="1">
      <c r="A58" s="7"/>
      <c r="B58" s="7"/>
      <c r="C58" s="40" t="s">
        <v>42</v>
      </c>
      <c r="D58" s="157">
        <v>15008</v>
      </c>
      <c r="E58" s="236">
        <f t="shared" si="18"/>
        <v>3.0668127053669223</v>
      </c>
      <c r="F58" s="157">
        <v>16461</v>
      </c>
      <c r="G58" s="242">
        <f t="shared" si="18"/>
        <v>3.053048597278018</v>
      </c>
      <c r="H58" s="159">
        <f t="shared" si="19"/>
        <v>1453</v>
      </c>
      <c r="I58" s="158">
        <f t="shared" si="20"/>
        <v>9.681503198294243</v>
      </c>
      <c r="J58" s="152"/>
      <c r="K58" s="152"/>
      <c r="L58" s="142"/>
      <c r="M58" s="282" t="s">
        <v>13</v>
      </c>
      <c r="N58" s="283"/>
      <c r="O58" s="117">
        <f>SUM(P58:S58)</f>
        <v>117714</v>
      </c>
      <c r="P58" s="117">
        <v>10154</v>
      </c>
      <c r="Q58" s="117">
        <v>6485</v>
      </c>
      <c r="R58" s="117">
        <v>5614</v>
      </c>
      <c r="S58" s="116">
        <f t="shared" si="17"/>
        <v>95461</v>
      </c>
      <c r="T58" s="116">
        <v>87965</v>
      </c>
      <c r="U58" s="116">
        <v>7496</v>
      </c>
    </row>
    <row r="59" spans="1:21" ht="15" customHeight="1">
      <c r="A59" s="156"/>
      <c r="B59" s="156"/>
      <c r="C59" s="41" t="s">
        <v>43</v>
      </c>
      <c r="D59" s="155">
        <v>3028</v>
      </c>
      <c r="E59" s="153">
        <f t="shared" si="18"/>
        <v>0.6187572542544669</v>
      </c>
      <c r="F59" s="154">
        <v>3966</v>
      </c>
      <c r="G59" s="153">
        <v>0.73</v>
      </c>
      <c r="H59" s="237">
        <f t="shared" si="19"/>
        <v>938</v>
      </c>
      <c r="I59" s="238">
        <f t="shared" si="20"/>
        <v>30.9775429326288</v>
      </c>
      <c r="J59" s="152"/>
      <c r="K59" s="152"/>
      <c r="L59" s="128"/>
      <c r="M59" s="327" t="s">
        <v>278</v>
      </c>
      <c r="N59" s="328"/>
      <c r="O59" s="251">
        <f>SUM(P59:S59)</f>
        <v>17823</v>
      </c>
      <c r="P59" s="129" t="s">
        <v>316</v>
      </c>
      <c r="Q59" s="129" t="s">
        <v>316</v>
      </c>
      <c r="R59" s="129" t="s">
        <v>316</v>
      </c>
      <c r="S59" s="129">
        <f t="shared" si="17"/>
        <v>17823</v>
      </c>
      <c r="T59" s="129">
        <v>17744</v>
      </c>
      <c r="U59" s="129">
        <v>79</v>
      </c>
    </row>
    <row r="60" spans="1:21" ht="15" customHeight="1">
      <c r="A60" s="4" t="s">
        <v>294</v>
      </c>
      <c r="B60" s="152"/>
      <c r="C60" s="152"/>
      <c r="D60" s="152"/>
      <c r="E60" s="152"/>
      <c r="F60" s="152"/>
      <c r="G60" s="152"/>
      <c r="H60" s="152"/>
      <c r="I60" s="152"/>
      <c r="J60" s="152"/>
      <c r="K60" s="152"/>
      <c r="L60" s="17" t="s">
        <v>294</v>
      </c>
      <c r="M60" s="150"/>
      <c r="N60" s="150"/>
      <c r="O60" s="150"/>
      <c r="P60" s="150"/>
      <c r="Q60" s="150"/>
      <c r="R60" s="150"/>
      <c r="S60" s="150"/>
      <c r="T60" s="150"/>
      <c r="U60" s="150"/>
    </row>
    <row r="61" spans="12:21" ht="14.25">
      <c r="L61" s="5"/>
      <c r="M61" s="5"/>
      <c r="N61" s="5"/>
      <c r="O61" s="5"/>
      <c r="P61" s="5"/>
      <c r="Q61" s="5"/>
      <c r="R61" s="5"/>
      <c r="S61" s="5"/>
      <c r="T61" s="5"/>
      <c r="U61" s="5"/>
    </row>
    <row r="62" spans="12:21" ht="14.25">
      <c r="L62" s="5"/>
      <c r="M62" s="5"/>
      <c r="N62" s="5"/>
      <c r="O62" s="5"/>
      <c r="P62" s="5"/>
      <c r="Q62" s="5"/>
      <c r="R62" s="5"/>
      <c r="S62" s="5"/>
      <c r="T62" s="5"/>
      <c r="U62" s="5"/>
    </row>
    <row r="63" spans="12:21" ht="14.25">
      <c r="L63" s="5"/>
      <c r="M63" s="5"/>
      <c r="N63" s="5"/>
      <c r="O63" s="5"/>
      <c r="P63" s="5"/>
      <c r="Q63" s="5"/>
      <c r="R63" s="5"/>
      <c r="S63" s="5"/>
      <c r="T63" s="5"/>
      <c r="U63" s="5"/>
    </row>
  </sheetData>
  <sheetProtection/>
  <mergeCells count="64">
    <mergeCell ref="A3:I3"/>
    <mergeCell ref="A33:I33"/>
    <mergeCell ref="L3:T3"/>
    <mergeCell ref="L21:T21"/>
    <mergeCell ref="L40:U40"/>
    <mergeCell ref="O5:P5"/>
    <mergeCell ref="Q5:R5"/>
    <mergeCell ref="S5:T5"/>
    <mergeCell ref="L7:N7"/>
    <mergeCell ref="S23:T23"/>
    <mergeCell ref="L8:N8"/>
    <mergeCell ref="O23:P23"/>
    <mergeCell ref="L45:N45"/>
    <mergeCell ref="L46:N46"/>
    <mergeCell ref="P42:P43"/>
    <mergeCell ref="L48:N48"/>
    <mergeCell ref="L47:N47"/>
    <mergeCell ref="M58:N58"/>
    <mergeCell ref="M50:N50"/>
    <mergeCell ref="M51:N51"/>
    <mergeCell ref="M57:N57"/>
    <mergeCell ref="M56:N56"/>
    <mergeCell ref="M59:N59"/>
    <mergeCell ref="L5:N6"/>
    <mergeCell ref="L23:N24"/>
    <mergeCell ref="L25:N25"/>
    <mergeCell ref="L42:N43"/>
    <mergeCell ref="L44:N44"/>
    <mergeCell ref="M52:N52"/>
    <mergeCell ref="M53:N53"/>
    <mergeCell ref="M55:N55"/>
    <mergeCell ref="M49:N49"/>
    <mergeCell ref="R42:R43"/>
    <mergeCell ref="S42:U42"/>
    <mergeCell ref="L26:N26"/>
    <mergeCell ref="O42:O43"/>
    <mergeCell ref="F36:F37"/>
    <mergeCell ref="G36:G37"/>
    <mergeCell ref="H35:I35"/>
    <mergeCell ref="Q42:Q43"/>
    <mergeCell ref="A5:C7"/>
    <mergeCell ref="D5:E5"/>
    <mergeCell ref="F5:G5"/>
    <mergeCell ref="H5:I5"/>
    <mergeCell ref="D6:D7"/>
    <mergeCell ref="E6:E7"/>
    <mergeCell ref="F6:F7"/>
    <mergeCell ref="G6:G7"/>
    <mergeCell ref="H6:H7"/>
    <mergeCell ref="I6:I7"/>
    <mergeCell ref="B51:C51"/>
    <mergeCell ref="H36:H37"/>
    <mergeCell ref="I36:I37"/>
    <mergeCell ref="A39:C39"/>
    <mergeCell ref="B41:C41"/>
    <mergeCell ref="A35:C37"/>
    <mergeCell ref="D35:E35"/>
    <mergeCell ref="F35:G35"/>
    <mergeCell ref="D36:D37"/>
    <mergeCell ref="E36:E37"/>
    <mergeCell ref="Q23:R23"/>
    <mergeCell ref="A9:C9"/>
    <mergeCell ref="B11:C11"/>
    <mergeCell ref="B21:C21"/>
  </mergeCells>
  <printOptions horizontalCentered="1"/>
  <pageMargins left="0.5905511811023623" right="0.5905511811023623" top="0.5905511811023623" bottom="0.3937007874015748" header="0" footer="0"/>
  <pageSetup fitToHeight="1" fitToWidth="1" horizontalDpi="300" verticalDpi="300" orientation="landscape" paperSize="8" scale="88" r:id="rId1"/>
</worksheet>
</file>

<file path=xl/worksheets/sheet3.xml><?xml version="1.0" encoding="utf-8"?>
<worksheet xmlns="http://schemas.openxmlformats.org/spreadsheetml/2006/main" xmlns:r="http://schemas.openxmlformats.org/officeDocument/2006/relationships">
  <sheetPr>
    <pageSetUpPr fitToPage="1"/>
  </sheetPr>
  <dimension ref="A1:AC86"/>
  <sheetViews>
    <sheetView zoomScale="75" zoomScaleNormal="75" zoomScalePageLayoutView="0" workbookViewId="0" topLeftCell="I1">
      <selection activeCell="A58" sqref="A58"/>
    </sheetView>
  </sheetViews>
  <sheetFormatPr defaultColWidth="9.00390625" defaultRowHeight="13.5"/>
  <cols>
    <col min="1" max="1" width="3.75390625" style="94" customWidth="1"/>
    <col min="2" max="2" width="19.875" style="94" customWidth="1"/>
    <col min="3" max="28" width="9.625" style="94" customWidth="1"/>
    <col min="29" max="16384" width="9.00390625" style="94" customWidth="1"/>
  </cols>
  <sheetData>
    <row r="1" spans="1:28" s="82" customFormat="1" ht="19.5" customHeight="1">
      <c r="A1" s="175" t="s">
        <v>312</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8" t="s">
        <v>239</v>
      </c>
    </row>
    <row r="2" s="83" customFormat="1" ht="19.5" customHeight="1">
      <c r="AB2" s="84"/>
    </row>
    <row r="3" spans="1:28" s="83" customFormat="1" ht="18" customHeight="1">
      <c r="A3" s="525" t="s">
        <v>271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row>
    <row r="4" spans="1:29" s="83" customFormat="1" ht="19.5" customHeight="1" thickBot="1">
      <c r="A4" s="85"/>
      <c r="B4" s="86"/>
      <c r="C4" s="87"/>
      <c r="D4" s="87"/>
      <c r="E4" s="87"/>
      <c r="F4" s="87"/>
      <c r="G4" s="87"/>
      <c r="H4" s="87"/>
      <c r="I4" s="87"/>
      <c r="J4" s="87"/>
      <c r="K4" s="87"/>
      <c r="L4" s="87"/>
      <c r="M4" s="87"/>
      <c r="N4" s="87"/>
      <c r="O4" s="87"/>
      <c r="P4" s="87"/>
      <c r="Q4" s="87"/>
      <c r="R4" s="87"/>
      <c r="S4" s="87"/>
      <c r="T4" s="87"/>
      <c r="U4" s="87"/>
      <c r="V4" s="87"/>
      <c r="W4" s="87"/>
      <c r="X4" s="87"/>
      <c r="Y4" s="87"/>
      <c r="Z4" s="87"/>
      <c r="AA4" s="87"/>
      <c r="AB4" s="87"/>
      <c r="AC4" s="88"/>
    </row>
    <row r="5" spans="1:29" s="83" customFormat="1" ht="19.5" customHeight="1">
      <c r="A5" s="363" t="s">
        <v>301</v>
      </c>
      <c r="B5" s="364"/>
      <c r="C5" s="353" t="s">
        <v>96</v>
      </c>
      <c r="D5" s="348"/>
      <c r="E5" s="347" t="s">
        <v>272</v>
      </c>
      <c r="F5" s="348"/>
      <c r="G5" s="347" t="s">
        <v>273</v>
      </c>
      <c r="H5" s="348"/>
      <c r="I5" s="347" t="s">
        <v>224</v>
      </c>
      <c r="J5" s="348"/>
      <c r="K5" s="347" t="s">
        <v>225</v>
      </c>
      <c r="L5" s="348"/>
      <c r="M5" s="347" t="s">
        <v>226</v>
      </c>
      <c r="N5" s="348"/>
      <c r="O5" s="347" t="s">
        <v>274</v>
      </c>
      <c r="P5" s="348"/>
      <c r="Q5" s="347" t="s">
        <v>227</v>
      </c>
      <c r="R5" s="348"/>
      <c r="S5" s="355" t="s">
        <v>228</v>
      </c>
      <c r="T5" s="356"/>
      <c r="U5" s="347" t="s">
        <v>229</v>
      </c>
      <c r="V5" s="348"/>
      <c r="W5" s="343" t="s">
        <v>270</v>
      </c>
      <c r="X5" s="361"/>
      <c r="Y5" s="347" t="s">
        <v>231</v>
      </c>
      <c r="Z5" s="348"/>
      <c r="AA5" s="343" t="s">
        <v>232</v>
      </c>
      <c r="AB5" s="344"/>
      <c r="AC5" s="88"/>
    </row>
    <row r="6" spans="1:29" s="83" customFormat="1" ht="19.5" customHeight="1">
      <c r="A6" s="365"/>
      <c r="B6" s="366"/>
      <c r="C6" s="354"/>
      <c r="D6" s="352"/>
      <c r="E6" s="351"/>
      <c r="F6" s="352"/>
      <c r="G6" s="351"/>
      <c r="H6" s="352"/>
      <c r="I6" s="351"/>
      <c r="J6" s="352"/>
      <c r="K6" s="351"/>
      <c r="L6" s="352"/>
      <c r="M6" s="351"/>
      <c r="N6" s="352"/>
      <c r="O6" s="349"/>
      <c r="P6" s="350"/>
      <c r="Q6" s="349"/>
      <c r="R6" s="350"/>
      <c r="S6" s="357"/>
      <c r="T6" s="358"/>
      <c r="U6" s="351"/>
      <c r="V6" s="352"/>
      <c r="W6" s="345"/>
      <c r="X6" s="362"/>
      <c r="Y6" s="351"/>
      <c r="Z6" s="352"/>
      <c r="AA6" s="345"/>
      <c r="AB6" s="346"/>
      <c r="AC6" s="88"/>
    </row>
    <row r="7" spans="1:29" s="83" customFormat="1" ht="19.5" customHeight="1">
      <c r="A7" s="365"/>
      <c r="B7" s="366"/>
      <c r="C7" s="89" t="s">
        <v>233</v>
      </c>
      <c r="D7" s="90" t="s">
        <v>234</v>
      </c>
      <c r="E7" s="89" t="s">
        <v>233</v>
      </c>
      <c r="F7" s="90" t="s">
        <v>234</v>
      </c>
      <c r="G7" s="89" t="s">
        <v>233</v>
      </c>
      <c r="H7" s="90" t="s">
        <v>234</v>
      </c>
      <c r="I7" s="89" t="s">
        <v>233</v>
      </c>
      <c r="J7" s="90" t="s">
        <v>234</v>
      </c>
      <c r="K7" s="89" t="s">
        <v>233</v>
      </c>
      <c r="L7" s="90" t="s">
        <v>234</v>
      </c>
      <c r="M7" s="89" t="s">
        <v>233</v>
      </c>
      <c r="N7" s="90" t="s">
        <v>234</v>
      </c>
      <c r="O7" s="89" t="s">
        <v>233</v>
      </c>
      <c r="P7" s="90" t="s">
        <v>234</v>
      </c>
      <c r="Q7" s="89" t="s">
        <v>233</v>
      </c>
      <c r="R7" s="90" t="s">
        <v>234</v>
      </c>
      <c r="S7" s="89" t="s">
        <v>233</v>
      </c>
      <c r="T7" s="90" t="s">
        <v>234</v>
      </c>
      <c r="U7" s="89" t="s">
        <v>233</v>
      </c>
      <c r="V7" s="90" t="s">
        <v>234</v>
      </c>
      <c r="W7" s="89" t="s">
        <v>233</v>
      </c>
      <c r="X7" s="90" t="s">
        <v>234</v>
      </c>
      <c r="Y7" s="89" t="s">
        <v>233</v>
      </c>
      <c r="Z7" s="90" t="s">
        <v>234</v>
      </c>
      <c r="AA7" s="89" t="s">
        <v>233</v>
      </c>
      <c r="AB7" s="275" t="s">
        <v>234</v>
      </c>
      <c r="AC7" s="88"/>
    </row>
    <row r="8" spans="1:29" s="83" customFormat="1" ht="19.5" customHeight="1">
      <c r="A8" s="367"/>
      <c r="B8" s="368"/>
      <c r="C8" s="91" t="s">
        <v>235</v>
      </c>
      <c r="D8" s="92" t="s">
        <v>236</v>
      </c>
      <c r="E8" s="91" t="s">
        <v>235</v>
      </c>
      <c r="F8" s="92" t="s">
        <v>236</v>
      </c>
      <c r="G8" s="91" t="s">
        <v>235</v>
      </c>
      <c r="H8" s="92" t="s">
        <v>236</v>
      </c>
      <c r="I8" s="91" t="s">
        <v>235</v>
      </c>
      <c r="J8" s="92" t="s">
        <v>236</v>
      </c>
      <c r="K8" s="91" t="s">
        <v>235</v>
      </c>
      <c r="L8" s="92" t="s">
        <v>236</v>
      </c>
      <c r="M8" s="91" t="s">
        <v>235</v>
      </c>
      <c r="N8" s="92" t="s">
        <v>236</v>
      </c>
      <c r="O8" s="91" t="s">
        <v>235</v>
      </c>
      <c r="P8" s="92" t="s">
        <v>236</v>
      </c>
      <c r="Q8" s="91" t="s">
        <v>235</v>
      </c>
      <c r="R8" s="92" t="s">
        <v>236</v>
      </c>
      <c r="S8" s="91" t="s">
        <v>235</v>
      </c>
      <c r="T8" s="92" t="s">
        <v>236</v>
      </c>
      <c r="U8" s="91" t="s">
        <v>235</v>
      </c>
      <c r="V8" s="92" t="s">
        <v>236</v>
      </c>
      <c r="W8" s="91" t="s">
        <v>235</v>
      </c>
      <c r="X8" s="92" t="s">
        <v>236</v>
      </c>
      <c r="Y8" s="91" t="s">
        <v>235</v>
      </c>
      <c r="Z8" s="92" t="s">
        <v>236</v>
      </c>
      <c r="AA8" s="91" t="s">
        <v>235</v>
      </c>
      <c r="AB8" s="276" t="s">
        <v>236</v>
      </c>
      <c r="AC8" s="88"/>
    </row>
    <row r="9" spans="1:29" ht="19.5" customHeight="1">
      <c r="A9" s="187"/>
      <c r="B9" s="186"/>
      <c r="C9" s="181"/>
      <c r="D9" s="185" t="s">
        <v>45</v>
      </c>
      <c r="E9" s="185"/>
      <c r="F9" s="185" t="s">
        <v>45</v>
      </c>
      <c r="G9" s="185"/>
      <c r="H9" s="185" t="s">
        <v>45</v>
      </c>
      <c r="I9" s="185"/>
      <c r="J9" s="185" t="s">
        <v>45</v>
      </c>
      <c r="K9" s="185"/>
      <c r="L9" s="185" t="s">
        <v>45</v>
      </c>
      <c r="M9" s="185"/>
      <c r="N9" s="185" t="s">
        <v>45</v>
      </c>
      <c r="O9" s="185"/>
      <c r="P9" s="185" t="s">
        <v>45</v>
      </c>
      <c r="Q9" s="185"/>
      <c r="R9" s="185" t="s">
        <v>45</v>
      </c>
      <c r="S9" s="185"/>
      <c r="T9" s="185" t="s">
        <v>45</v>
      </c>
      <c r="U9" s="185"/>
      <c r="V9" s="185" t="s">
        <v>45</v>
      </c>
      <c r="W9" s="185"/>
      <c r="X9" s="185" t="s">
        <v>45</v>
      </c>
      <c r="Y9" s="185"/>
      <c r="Z9" s="185" t="s">
        <v>45</v>
      </c>
      <c r="AA9" s="185"/>
      <c r="AB9" s="185" t="s">
        <v>45</v>
      </c>
      <c r="AC9" s="93"/>
    </row>
    <row r="10" spans="1:28" s="95" customFormat="1" ht="19.5" customHeight="1">
      <c r="A10" s="359" t="s">
        <v>26</v>
      </c>
      <c r="B10" s="360"/>
      <c r="C10" s="255">
        <f aca="true" t="shared" si="0" ref="C10:D12">SUM(E10,G10)</f>
        <v>78795</v>
      </c>
      <c r="D10" s="255">
        <f t="shared" si="0"/>
        <v>539166</v>
      </c>
      <c r="E10" s="256">
        <f aca="true" t="shared" si="1" ref="E10:AB10">SUM(E11:E12)</f>
        <v>259</v>
      </c>
      <c r="F10" s="256">
        <f t="shared" si="1"/>
        <v>3485</v>
      </c>
      <c r="G10" s="256">
        <f t="shared" si="1"/>
        <v>78536</v>
      </c>
      <c r="H10" s="256">
        <f t="shared" si="1"/>
        <v>535681</v>
      </c>
      <c r="I10" s="256">
        <f t="shared" si="1"/>
        <v>78</v>
      </c>
      <c r="J10" s="256">
        <f t="shared" si="1"/>
        <v>727</v>
      </c>
      <c r="K10" s="256">
        <f t="shared" si="1"/>
        <v>7627</v>
      </c>
      <c r="L10" s="256">
        <f t="shared" si="1"/>
        <v>54022</v>
      </c>
      <c r="M10" s="256">
        <f t="shared" si="1"/>
        <v>16283</v>
      </c>
      <c r="N10" s="256">
        <f t="shared" si="1"/>
        <v>142621</v>
      </c>
      <c r="O10" s="256">
        <f t="shared" si="1"/>
        <v>32088</v>
      </c>
      <c r="P10" s="256">
        <f t="shared" si="1"/>
        <v>144836</v>
      </c>
      <c r="Q10" s="256">
        <f t="shared" si="1"/>
        <v>989</v>
      </c>
      <c r="R10" s="256">
        <f t="shared" si="1"/>
        <v>17632</v>
      </c>
      <c r="S10" s="256">
        <f t="shared" si="1"/>
        <v>1904</v>
      </c>
      <c r="T10" s="256">
        <f t="shared" si="1"/>
        <v>4531</v>
      </c>
      <c r="U10" s="256">
        <f t="shared" si="1"/>
        <v>1852</v>
      </c>
      <c r="V10" s="256">
        <f t="shared" si="1"/>
        <v>33151</v>
      </c>
      <c r="W10" s="256">
        <f t="shared" si="1"/>
        <v>138</v>
      </c>
      <c r="X10" s="256">
        <f t="shared" si="1"/>
        <v>2624</v>
      </c>
      <c r="Y10" s="256">
        <f t="shared" si="1"/>
        <v>16953</v>
      </c>
      <c r="Z10" s="256">
        <f t="shared" si="1"/>
        <v>117714</v>
      </c>
      <c r="AA10" s="256">
        <f t="shared" si="1"/>
        <v>624</v>
      </c>
      <c r="AB10" s="256">
        <f t="shared" si="1"/>
        <v>17823</v>
      </c>
    </row>
    <row r="11" spans="1:28" ht="19.5" customHeight="1">
      <c r="A11" s="177"/>
      <c r="B11" s="182" t="s">
        <v>95</v>
      </c>
      <c r="C11" s="185">
        <f t="shared" si="0"/>
        <v>76188</v>
      </c>
      <c r="D11" s="185">
        <f t="shared" si="0"/>
        <v>476088</v>
      </c>
      <c r="E11" s="181">
        <v>242</v>
      </c>
      <c r="F11" s="181">
        <v>3365</v>
      </c>
      <c r="G11" s="181">
        <v>75946</v>
      </c>
      <c r="H11" s="181">
        <v>472723</v>
      </c>
      <c r="I11" s="181">
        <v>78</v>
      </c>
      <c r="J11" s="181">
        <v>727</v>
      </c>
      <c r="K11" s="181">
        <v>7622</v>
      </c>
      <c r="L11" s="181">
        <v>53734</v>
      </c>
      <c r="M11" s="181">
        <v>16282</v>
      </c>
      <c r="N11" s="181">
        <v>142109</v>
      </c>
      <c r="O11" s="181">
        <v>32060</v>
      </c>
      <c r="P11" s="181">
        <v>144288</v>
      </c>
      <c r="Q11" s="181">
        <v>988</v>
      </c>
      <c r="R11" s="181">
        <v>17204</v>
      </c>
      <c r="S11" s="181">
        <v>1898</v>
      </c>
      <c r="T11" s="181">
        <v>4511</v>
      </c>
      <c r="U11" s="181">
        <v>1515</v>
      </c>
      <c r="V11" s="181">
        <v>19996</v>
      </c>
      <c r="W11" s="181">
        <v>63</v>
      </c>
      <c r="X11" s="181">
        <v>1509</v>
      </c>
      <c r="Y11" s="181">
        <v>15440</v>
      </c>
      <c r="Z11" s="181">
        <v>88645</v>
      </c>
      <c r="AA11" s="181" t="s">
        <v>315</v>
      </c>
      <c r="AB11" s="181" t="s">
        <v>315</v>
      </c>
    </row>
    <row r="12" spans="1:28" ht="19.5" customHeight="1">
      <c r="A12" s="177"/>
      <c r="B12" s="184" t="s">
        <v>302</v>
      </c>
      <c r="C12" s="185">
        <f t="shared" si="0"/>
        <v>2607</v>
      </c>
      <c r="D12" s="185">
        <f t="shared" si="0"/>
        <v>63078</v>
      </c>
      <c r="E12" s="181">
        <v>17</v>
      </c>
      <c r="F12" s="181">
        <v>120</v>
      </c>
      <c r="G12" s="181">
        <v>2590</v>
      </c>
      <c r="H12" s="181">
        <v>62958</v>
      </c>
      <c r="I12" s="181" t="s">
        <v>315</v>
      </c>
      <c r="J12" s="181" t="s">
        <v>315</v>
      </c>
      <c r="K12" s="181">
        <v>5</v>
      </c>
      <c r="L12" s="181">
        <v>288</v>
      </c>
      <c r="M12" s="181">
        <v>1</v>
      </c>
      <c r="N12" s="181">
        <v>512</v>
      </c>
      <c r="O12" s="181">
        <v>28</v>
      </c>
      <c r="P12" s="181">
        <v>548</v>
      </c>
      <c r="Q12" s="181">
        <v>1</v>
      </c>
      <c r="R12" s="181">
        <v>428</v>
      </c>
      <c r="S12" s="181">
        <v>6</v>
      </c>
      <c r="T12" s="181">
        <v>20</v>
      </c>
      <c r="U12" s="181">
        <v>337</v>
      </c>
      <c r="V12" s="181">
        <v>13155</v>
      </c>
      <c r="W12" s="181">
        <v>75</v>
      </c>
      <c r="X12" s="181">
        <v>1115</v>
      </c>
      <c r="Y12" s="181">
        <v>1513</v>
      </c>
      <c r="Z12" s="181">
        <v>29069</v>
      </c>
      <c r="AA12" s="181">
        <v>624</v>
      </c>
      <c r="AB12" s="181">
        <v>17823</v>
      </c>
    </row>
    <row r="13" spans="1:28" ht="19.5" customHeight="1">
      <c r="A13" s="177"/>
      <c r="B13" s="183"/>
      <c r="C13" s="185"/>
      <c r="D13" s="185"/>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row>
    <row r="14" spans="1:29" ht="19.5" customHeight="1">
      <c r="A14" s="339" t="s">
        <v>28</v>
      </c>
      <c r="B14" s="340"/>
      <c r="C14" s="185">
        <f aca="true" t="shared" si="2" ref="C14:D16">SUM(E14,G14)</f>
        <v>31326</v>
      </c>
      <c r="D14" s="185">
        <f t="shared" si="2"/>
        <v>235875</v>
      </c>
      <c r="E14" s="181">
        <f aca="true" t="shared" si="3" ref="E14:AB14">SUM(E15:E16)</f>
        <v>58</v>
      </c>
      <c r="F14" s="181">
        <f t="shared" si="3"/>
        <v>704</v>
      </c>
      <c r="G14" s="181">
        <f t="shared" si="3"/>
        <v>31268</v>
      </c>
      <c r="H14" s="181">
        <f t="shared" si="3"/>
        <v>235171</v>
      </c>
      <c r="I14" s="181">
        <f t="shared" si="3"/>
        <v>11</v>
      </c>
      <c r="J14" s="181">
        <f t="shared" si="3"/>
        <v>85</v>
      </c>
      <c r="K14" s="181">
        <f t="shared" si="3"/>
        <v>2767</v>
      </c>
      <c r="L14" s="181">
        <f t="shared" si="3"/>
        <v>23436</v>
      </c>
      <c r="M14" s="181">
        <f t="shared" si="3"/>
        <v>3838</v>
      </c>
      <c r="N14" s="181">
        <f t="shared" si="3"/>
        <v>39607</v>
      </c>
      <c r="O14" s="181">
        <f t="shared" si="3"/>
        <v>14694</v>
      </c>
      <c r="P14" s="181">
        <f t="shared" si="3"/>
        <v>79126</v>
      </c>
      <c r="Q14" s="181">
        <f t="shared" si="3"/>
        <v>546</v>
      </c>
      <c r="R14" s="181">
        <f t="shared" si="3"/>
        <v>11711</v>
      </c>
      <c r="S14" s="181">
        <f t="shared" si="3"/>
        <v>1276</v>
      </c>
      <c r="T14" s="181">
        <f t="shared" si="3"/>
        <v>3394</v>
      </c>
      <c r="U14" s="181">
        <f t="shared" si="3"/>
        <v>830</v>
      </c>
      <c r="V14" s="181">
        <f t="shared" si="3"/>
        <v>16990</v>
      </c>
      <c r="W14" s="181">
        <f t="shared" si="3"/>
        <v>25</v>
      </c>
      <c r="X14" s="181">
        <f t="shared" si="3"/>
        <v>1159</v>
      </c>
      <c r="Y14" s="181">
        <f t="shared" si="3"/>
        <v>7146</v>
      </c>
      <c r="Z14" s="181">
        <f t="shared" si="3"/>
        <v>51145</v>
      </c>
      <c r="AA14" s="181">
        <f t="shared" si="3"/>
        <v>135</v>
      </c>
      <c r="AB14" s="181">
        <f t="shared" si="3"/>
        <v>8518</v>
      </c>
      <c r="AC14" s="94">
        <f>SUM(X14,X18,X22,X26,X30,X34,X38,X42,X46,X51)</f>
        <v>2040</v>
      </c>
    </row>
    <row r="15" spans="1:28" ht="19.5" customHeight="1">
      <c r="A15" s="177"/>
      <c r="B15" s="182" t="s">
        <v>95</v>
      </c>
      <c r="C15" s="185">
        <f t="shared" si="2"/>
        <v>30782</v>
      </c>
      <c r="D15" s="185">
        <f t="shared" si="2"/>
        <v>206697</v>
      </c>
      <c r="E15" s="181">
        <v>55</v>
      </c>
      <c r="F15" s="252">
        <v>648</v>
      </c>
      <c r="G15" s="181">
        <v>30727</v>
      </c>
      <c r="H15" s="181">
        <v>206049</v>
      </c>
      <c r="I15" s="181">
        <v>11</v>
      </c>
      <c r="J15" s="181">
        <v>85</v>
      </c>
      <c r="K15" s="181">
        <v>2762</v>
      </c>
      <c r="L15" s="181">
        <v>23148</v>
      </c>
      <c r="M15" s="181">
        <v>3837</v>
      </c>
      <c r="N15" s="181">
        <v>39095</v>
      </c>
      <c r="O15" s="181">
        <v>14685</v>
      </c>
      <c r="P15" s="181">
        <v>78817</v>
      </c>
      <c r="Q15" s="181">
        <v>545</v>
      </c>
      <c r="R15" s="181">
        <v>11283</v>
      </c>
      <c r="S15" s="181">
        <v>1275</v>
      </c>
      <c r="T15" s="181">
        <v>3386</v>
      </c>
      <c r="U15" s="181">
        <v>727</v>
      </c>
      <c r="V15" s="181">
        <v>9388</v>
      </c>
      <c r="W15" s="181">
        <v>10</v>
      </c>
      <c r="X15" s="181">
        <v>597</v>
      </c>
      <c r="Y15" s="181">
        <v>6875</v>
      </c>
      <c r="Z15" s="181">
        <v>40250</v>
      </c>
      <c r="AA15" s="181" t="s">
        <v>315</v>
      </c>
      <c r="AB15" s="181" t="s">
        <v>315</v>
      </c>
    </row>
    <row r="16" spans="1:28" ht="19.5" customHeight="1">
      <c r="A16" s="177"/>
      <c r="B16" s="184" t="s">
        <v>302</v>
      </c>
      <c r="C16" s="185">
        <f t="shared" si="2"/>
        <v>544</v>
      </c>
      <c r="D16" s="185">
        <f t="shared" si="2"/>
        <v>29178</v>
      </c>
      <c r="E16" s="181">
        <v>3</v>
      </c>
      <c r="F16" s="252">
        <v>56</v>
      </c>
      <c r="G16" s="181">
        <v>541</v>
      </c>
      <c r="H16" s="181">
        <v>29122</v>
      </c>
      <c r="I16" s="181" t="s">
        <v>315</v>
      </c>
      <c r="J16" s="181" t="s">
        <v>315</v>
      </c>
      <c r="K16" s="181">
        <v>5</v>
      </c>
      <c r="L16" s="181">
        <v>288</v>
      </c>
      <c r="M16" s="181">
        <v>1</v>
      </c>
      <c r="N16" s="181">
        <v>512</v>
      </c>
      <c r="O16" s="181">
        <v>9</v>
      </c>
      <c r="P16" s="181">
        <v>309</v>
      </c>
      <c r="Q16" s="181">
        <v>1</v>
      </c>
      <c r="R16" s="181">
        <v>428</v>
      </c>
      <c r="S16" s="181">
        <v>1</v>
      </c>
      <c r="T16" s="181">
        <v>8</v>
      </c>
      <c r="U16" s="181">
        <v>103</v>
      </c>
      <c r="V16" s="181">
        <v>7602</v>
      </c>
      <c r="W16" s="181">
        <v>15</v>
      </c>
      <c r="X16" s="181">
        <v>562</v>
      </c>
      <c r="Y16" s="181">
        <v>271</v>
      </c>
      <c r="Z16" s="181">
        <v>10895</v>
      </c>
      <c r="AA16" s="181">
        <v>135</v>
      </c>
      <c r="AB16" s="181">
        <v>8518</v>
      </c>
    </row>
    <row r="17" spans="1:28" ht="19.5" customHeight="1">
      <c r="A17" s="177"/>
      <c r="B17" s="183"/>
      <c r="C17" s="185"/>
      <c r="D17" s="185"/>
      <c r="E17" s="181"/>
      <c r="F17" s="252"/>
      <c r="G17" s="181"/>
      <c r="H17" s="181"/>
      <c r="I17" s="181"/>
      <c r="J17" s="181"/>
      <c r="K17" s="181"/>
      <c r="L17" s="181"/>
      <c r="M17" s="181"/>
      <c r="N17" s="181"/>
      <c r="O17" s="181"/>
      <c r="P17" s="181"/>
      <c r="Q17" s="181"/>
      <c r="R17" s="181"/>
      <c r="S17" s="181"/>
      <c r="T17" s="181"/>
      <c r="U17" s="181"/>
      <c r="V17" s="181"/>
      <c r="W17" s="181"/>
      <c r="X17" s="181"/>
      <c r="Y17" s="181"/>
      <c r="Z17" s="181"/>
      <c r="AA17" s="181"/>
      <c r="AB17" s="181"/>
    </row>
    <row r="18" spans="1:28" ht="19.5" customHeight="1">
      <c r="A18" s="339" t="s">
        <v>29</v>
      </c>
      <c r="B18" s="340"/>
      <c r="C18" s="185">
        <f aca="true" t="shared" si="4" ref="C18:D20">SUM(E18,G18)</f>
        <v>3950</v>
      </c>
      <c r="D18" s="185">
        <f t="shared" si="4"/>
        <v>28000</v>
      </c>
      <c r="E18" s="181">
        <f aca="true" t="shared" si="5" ref="E18:AB18">SUM(E19:E20)</f>
        <v>10</v>
      </c>
      <c r="F18" s="181">
        <f t="shared" si="5"/>
        <v>308</v>
      </c>
      <c r="G18" s="181">
        <f t="shared" si="5"/>
        <v>3940</v>
      </c>
      <c r="H18" s="181">
        <f t="shared" si="5"/>
        <v>27692</v>
      </c>
      <c r="I18" s="181">
        <f t="shared" si="5"/>
        <v>3</v>
      </c>
      <c r="J18" s="181">
        <f t="shared" si="5"/>
        <v>33</v>
      </c>
      <c r="K18" s="181">
        <f t="shared" si="5"/>
        <v>358</v>
      </c>
      <c r="L18" s="181">
        <f t="shared" si="5"/>
        <v>2878</v>
      </c>
      <c r="M18" s="181">
        <f t="shared" si="5"/>
        <v>528</v>
      </c>
      <c r="N18" s="181">
        <f t="shared" si="5"/>
        <v>5804</v>
      </c>
      <c r="O18" s="181">
        <f t="shared" si="5"/>
        <v>1826</v>
      </c>
      <c r="P18" s="181">
        <f t="shared" si="5"/>
        <v>7462</v>
      </c>
      <c r="Q18" s="181">
        <f t="shared" si="5"/>
        <v>52</v>
      </c>
      <c r="R18" s="181">
        <f t="shared" si="5"/>
        <v>761</v>
      </c>
      <c r="S18" s="181">
        <f t="shared" si="5"/>
        <v>90</v>
      </c>
      <c r="T18" s="181">
        <f t="shared" si="5"/>
        <v>142</v>
      </c>
      <c r="U18" s="181">
        <f t="shared" si="5"/>
        <v>91</v>
      </c>
      <c r="V18" s="181">
        <f t="shared" si="5"/>
        <v>2285</v>
      </c>
      <c r="W18" s="181">
        <f t="shared" si="5"/>
        <v>13</v>
      </c>
      <c r="X18" s="181">
        <f t="shared" si="5"/>
        <v>248</v>
      </c>
      <c r="Y18" s="181">
        <f t="shared" si="5"/>
        <v>930</v>
      </c>
      <c r="Z18" s="181">
        <f t="shared" si="5"/>
        <v>7270</v>
      </c>
      <c r="AA18" s="181">
        <f t="shared" si="5"/>
        <v>49</v>
      </c>
      <c r="AB18" s="181">
        <f t="shared" si="5"/>
        <v>809</v>
      </c>
    </row>
    <row r="19" spans="1:28" ht="19.5" customHeight="1">
      <c r="A19" s="177"/>
      <c r="B19" s="182" t="s">
        <v>95</v>
      </c>
      <c r="C19" s="185">
        <f t="shared" si="4"/>
        <v>3782</v>
      </c>
      <c r="D19" s="185">
        <f t="shared" si="4"/>
        <v>24234</v>
      </c>
      <c r="E19" s="181">
        <v>10</v>
      </c>
      <c r="F19" s="252">
        <v>308</v>
      </c>
      <c r="G19" s="181">
        <v>3772</v>
      </c>
      <c r="H19" s="181">
        <v>23926</v>
      </c>
      <c r="I19" s="181">
        <v>3</v>
      </c>
      <c r="J19" s="181">
        <v>33</v>
      </c>
      <c r="K19" s="181">
        <v>358</v>
      </c>
      <c r="L19" s="181">
        <v>2878</v>
      </c>
      <c r="M19" s="181">
        <v>528</v>
      </c>
      <c r="N19" s="181">
        <v>5804</v>
      </c>
      <c r="O19" s="181">
        <v>1825</v>
      </c>
      <c r="P19" s="181">
        <v>7430</v>
      </c>
      <c r="Q19" s="181">
        <v>52</v>
      </c>
      <c r="R19" s="181">
        <v>761</v>
      </c>
      <c r="S19" s="181">
        <v>90</v>
      </c>
      <c r="T19" s="181">
        <v>142</v>
      </c>
      <c r="U19" s="181">
        <v>68</v>
      </c>
      <c r="V19" s="181">
        <v>1190</v>
      </c>
      <c r="W19" s="181">
        <v>9</v>
      </c>
      <c r="X19" s="181">
        <v>210</v>
      </c>
      <c r="Y19" s="181">
        <v>839</v>
      </c>
      <c r="Z19" s="181">
        <v>5478</v>
      </c>
      <c r="AA19" s="181" t="s">
        <v>315</v>
      </c>
      <c r="AB19" s="181" t="s">
        <v>315</v>
      </c>
    </row>
    <row r="20" spans="1:28" ht="19.5" customHeight="1">
      <c r="A20" s="177"/>
      <c r="B20" s="184" t="s">
        <v>302</v>
      </c>
      <c r="C20" s="185">
        <f t="shared" si="4"/>
        <v>168</v>
      </c>
      <c r="D20" s="185">
        <f t="shared" si="4"/>
        <v>3766</v>
      </c>
      <c r="E20" s="181" t="s">
        <v>315</v>
      </c>
      <c r="F20" s="252" t="s">
        <v>315</v>
      </c>
      <c r="G20" s="181">
        <v>168</v>
      </c>
      <c r="H20" s="181">
        <v>3766</v>
      </c>
      <c r="I20" s="181" t="s">
        <v>315</v>
      </c>
      <c r="J20" s="181" t="s">
        <v>315</v>
      </c>
      <c r="K20" s="181" t="s">
        <v>315</v>
      </c>
      <c r="L20" s="181" t="s">
        <v>315</v>
      </c>
      <c r="M20" s="181" t="s">
        <v>315</v>
      </c>
      <c r="N20" s="181" t="s">
        <v>315</v>
      </c>
      <c r="O20" s="181">
        <v>1</v>
      </c>
      <c r="P20" s="181">
        <v>32</v>
      </c>
      <c r="Q20" s="181" t="s">
        <v>315</v>
      </c>
      <c r="R20" s="181" t="s">
        <v>315</v>
      </c>
      <c r="S20" s="181" t="s">
        <v>315</v>
      </c>
      <c r="T20" s="181" t="s">
        <v>315</v>
      </c>
      <c r="U20" s="181">
        <v>23</v>
      </c>
      <c r="V20" s="181">
        <v>1095</v>
      </c>
      <c r="W20" s="181">
        <v>4</v>
      </c>
      <c r="X20" s="181">
        <v>38</v>
      </c>
      <c r="Y20" s="181">
        <v>91</v>
      </c>
      <c r="Z20" s="181">
        <v>1792</v>
      </c>
      <c r="AA20" s="181">
        <v>49</v>
      </c>
      <c r="AB20" s="181">
        <v>809</v>
      </c>
    </row>
    <row r="21" spans="1:28" ht="19.5" customHeight="1">
      <c r="A21" s="177"/>
      <c r="B21" s="183"/>
      <c r="C21" s="185"/>
      <c r="D21" s="185"/>
      <c r="E21" s="181"/>
      <c r="F21" s="252"/>
      <c r="G21" s="181"/>
      <c r="H21" s="181"/>
      <c r="I21" s="181"/>
      <c r="J21" s="181"/>
      <c r="K21" s="181"/>
      <c r="L21" s="181"/>
      <c r="M21" s="181"/>
      <c r="N21" s="181"/>
      <c r="O21" s="181"/>
      <c r="P21" s="181"/>
      <c r="Q21" s="181"/>
      <c r="R21" s="181"/>
      <c r="S21" s="181"/>
      <c r="T21" s="181"/>
      <c r="U21" s="181"/>
      <c r="V21" s="181"/>
      <c r="W21" s="181"/>
      <c r="X21" s="181"/>
      <c r="Y21" s="181"/>
      <c r="Z21" s="181"/>
      <c r="AA21" s="181"/>
      <c r="AB21" s="181"/>
    </row>
    <row r="22" spans="1:28" ht="19.5" customHeight="1">
      <c r="A22" s="339" t="s">
        <v>30</v>
      </c>
      <c r="B22" s="340"/>
      <c r="C22" s="185">
        <f aca="true" t="shared" si="6" ref="C22:D24">SUM(E22,G22)</f>
        <v>8079</v>
      </c>
      <c r="D22" s="185">
        <f t="shared" si="6"/>
        <v>53290</v>
      </c>
      <c r="E22" s="181">
        <f aca="true" t="shared" si="7" ref="E22:AB22">SUM(E23:E24)</f>
        <v>18</v>
      </c>
      <c r="F22" s="181">
        <f t="shared" si="7"/>
        <v>40</v>
      </c>
      <c r="G22" s="181">
        <f t="shared" si="7"/>
        <v>8061</v>
      </c>
      <c r="H22" s="181">
        <f t="shared" si="7"/>
        <v>53250</v>
      </c>
      <c r="I22" s="181">
        <f t="shared" si="7"/>
        <v>19</v>
      </c>
      <c r="J22" s="181">
        <f t="shared" si="7"/>
        <v>65</v>
      </c>
      <c r="K22" s="181">
        <f t="shared" si="7"/>
        <v>689</v>
      </c>
      <c r="L22" s="181">
        <f t="shared" si="7"/>
        <v>3871</v>
      </c>
      <c r="M22" s="181">
        <f t="shared" si="7"/>
        <v>2439</v>
      </c>
      <c r="N22" s="181">
        <f t="shared" si="7"/>
        <v>20191</v>
      </c>
      <c r="O22" s="181">
        <f t="shared" si="7"/>
        <v>2953</v>
      </c>
      <c r="P22" s="181">
        <f t="shared" si="7"/>
        <v>12227</v>
      </c>
      <c r="Q22" s="181">
        <f t="shared" si="7"/>
        <v>103</v>
      </c>
      <c r="R22" s="181">
        <f t="shared" si="7"/>
        <v>1280</v>
      </c>
      <c r="S22" s="181">
        <f t="shared" si="7"/>
        <v>197</v>
      </c>
      <c r="T22" s="181">
        <f t="shared" si="7"/>
        <v>316</v>
      </c>
      <c r="U22" s="181">
        <f t="shared" si="7"/>
        <v>151</v>
      </c>
      <c r="V22" s="181">
        <f t="shared" si="7"/>
        <v>2629</v>
      </c>
      <c r="W22" s="181">
        <f t="shared" si="7"/>
        <v>8</v>
      </c>
      <c r="X22" s="181">
        <f t="shared" si="7"/>
        <v>279</v>
      </c>
      <c r="Y22" s="181">
        <f t="shared" si="7"/>
        <v>1452</v>
      </c>
      <c r="Z22" s="181">
        <f t="shared" si="7"/>
        <v>9703</v>
      </c>
      <c r="AA22" s="181">
        <f t="shared" si="7"/>
        <v>50</v>
      </c>
      <c r="AB22" s="181">
        <f t="shared" si="7"/>
        <v>2689</v>
      </c>
    </row>
    <row r="23" spans="1:28" ht="19.5" customHeight="1">
      <c r="A23" s="177"/>
      <c r="B23" s="182" t="s">
        <v>95</v>
      </c>
      <c r="C23" s="185">
        <f t="shared" si="6"/>
        <v>7880</v>
      </c>
      <c r="D23" s="185">
        <f t="shared" si="6"/>
        <v>47535</v>
      </c>
      <c r="E23" s="253">
        <v>17</v>
      </c>
      <c r="F23" s="253">
        <v>31</v>
      </c>
      <c r="G23" s="181">
        <v>7863</v>
      </c>
      <c r="H23" s="181">
        <v>47504</v>
      </c>
      <c r="I23" s="181">
        <v>19</v>
      </c>
      <c r="J23" s="181">
        <v>65</v>
      </c>
      <c r="K23" s="181">
        <v>689</v>
      </c>
      <c r="L23" s="181">
        <v>3871</v>
      </c>
      <c r="M23" s="181">
        <v>2439</v>
      </c>
      <c r="N23" s="181">
        <v>20191</v>
      </c>
      <c r="O23" s="181">
        <v>2952</v>
      </c>
      <c r="P23" s="181">
        <v>12219</v>
      </c>
      <c r="Q23" s="181">
        <v>103</v>
      </c>
      <c r="R23" s="181">
        <v>1280</v>
      </c>
      <c r="S23" s="181">
        <v>197</v>
      </c>
      <c r="T23" s="181">
        <v>316</v>
      </c>
      <c r="U23" s="181">
        <v>122</v>
      </c>
      <c r="V23" s="181">
        <v>1959</v>
      </c>
      <c r="W23" s="181">
        <v>5</v>
      </c>
      <c r="X23" s="181">
        <v>166</v>
      </c>
      <c r="Y23" s="181">
        <v>1337</v>
      </c>
      <c r="Z23" s="181">
        <v>7437</v>
      </c>
      <c r="AA23" s="181" t="s">
        <v>315</v>
      </c>
      <c r="AB23" s="181" t="s">
        <v>315</v>
      </c>
    </row>
    <row r="24" spans="1:28" ht="19.5" customHeight="1">
      <c r="A24" s="177"/>
      <c r="B24" s="184" t="s">
        <v>302</v>
      </c>
      <c r="C24" s="185">
        <f t="shared" si="6"/>
        <v>199</v>
      </c>
      <c r="D24" s="185">
        <f t="shared" si="6"/>
        <v>5755</v>
      </c>
      <c r="E24" s="181">
        <v>1</v>
      </c>
      <c r="F24" s="252">
        <v>9</v>
      </c>
      <c r="G24" s="181">
        <v>198</v>
      </c>
      <c r="H24" s="181">
        <v>5746</v>
      </c>
      <c r="I24" s="181" t="s">
        <v>315</v>
      </c>
      <c r="J24" s="181" t="s">
        <v>315</v>
      </c>
      <c r="K24" s="181" t="s">
        <v>315</v>
      </c>
      <c r="L24" s="181" t="s">
        <v>315</v>
      </c>
      <c r="M24" s="181" t="s">
        <v>315</v>
      </c>
      <c r="N24" s="181" t="s">
        <v>315</v>
      </c>
      <c r="O24" s="181">
        <v>1</v>
      </c>
      <c r="P24" s="181">
        <v>8</v>
      </c>
      <c r="Q24" s="181" t="s">
        <v>315</v>
      </c>
      <c r="R24" s="181" t="s">
        <v>315</v>
      </c>
      <c r="S24" s="181" t="s">
        <v>315</v>
      </c>
      <c r="T24" s="181" t="s">
        <v>315</v>
      </c>
      <c r="U24" s="181">
        <v>29</v>
      </c>
      <c r="V24" s="181">
        <v>670</v>
      </c>
      <c r="W24" s="181">
        <v>3</v>
      </c>
      <c r="X24" s="181">
        <v>113</v>
      </c>
      <c r="Y24" s="181">
        <v>115</v>
      </c>
      <c r="Z24" s="181">
        <v>2266</v>
      </c>
      <c r="AA24" s="181">
        <v>50</v>
      </c>
      <c r="AB24" s="181">
        <v>2689</v>
      </c>
    </row>
    <row r="25" spans="1:28" ht="19.5" customHeight="1">
      <c r="A25" s="177"/>
      <c r="B25" s="183"/>
      <c r="C25" s="185"/>
      <c r="D25" s="185"/>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row>
    <row r="26" spans="1:28" ht="19.5" customHeight="1">
      <c r="A26" s="339" t="s">
        <v>31</v>
      </c>
      <c r="B26" s="340"/>
      <c r="C26" s="185">
        <f aca="true" t="shared" si="8" ref="C26:D28">SUM(E26,G26)</f>
        <v>2455</v>
      </c>
      <c r="D26" s="185">
        <f t="shared" si="8"/>
        <v>13386</v>
      </c>
      <c r="E26" s="181">
        <f aca="true" t="shared" si="9" ref="E26:AB26">SUM(E27:E28)</f>
        <v>13</v>
      </c>
      <c r="F26" s="181">
        <f t="shared" si="9"/>
        <v>286</v>
      </c>
      <c r="G26" s="181">
        <f t="shared" si="9"/>
        <v>2442</v>
      </c>
      <c r="H26" s="181">
        <f t="shared" si="9"/>
        <v>13100</v>
      </c>
      <c r="I26" s="181" t="s">
        <v>315</v>
      </c>
      <c r="J26" s="181" t="s">
        <v>315</v>
      </c>
      <c r="K26" s="181">
        <f t="shared" si="9"/>
        <v>189</v>
      </c>
      <c r="L26" s="181">
        <f t="shared" si="9"/>
        <v>1360</v>
      </c>
      <c r="M26" s="181">
        <f t="shared" si="9"/>
        <v>720</v>
      </c>
      <c r="N26" s="181">
        <f t="shared" si="9"/>
        <v>3893</v>
      </c>
      <c r="O26" s="181">
        <f t="shared" si="9"/>
        <v>860</v>
      </c>
      <c r="P26" s="181">
        <f t="shared" si="9"/>
        <v>2798</v>
      </c>
      <c r="Q26" s="181">
        <f t="shared" si="9"/>
        <v>21</v>
      </c>
      <c r="R26" s="181">
        <f t="shared" si="9"/>
        <v>284</v>
      </c>
      <c r="S26" s="181">
        <f t="shared" si="9"/>
        <v>7</v>
      </c>
      <c r="T26" s="181">
        <f t="shared" si="9"/>
        <v>12</v>
      </c>
      <c r="U26" s="181">
        <f t="shared" si="9"/>
        <v>45</v>
      </c>
      <c r="V26" s="181">
        <f t="shared" si="9"/>
        <v>560</v>
      </c>
      <c r="W26" s="181">
        <f t="shared" si="9"/>
        <v>6</v>
      </c>
      <c r="X26" s="181">
        <f t="shared" si="9"/>
        <v>75</v>
      </c>
      <c r="Y26" s="181">
        <f t="shared" si="9"/>
        <v>558</v>
      </c>
      <c r="Z26" s="181">
        <f t="shared" si="9"/>
        <v>3327</v>
      </c>
      <c r="AA26" s="181">
        <f t="shared" si="9"/>
        <v>36</v>
      </c>
      <c r="AB26" s="181">
        <f t="shared" si="9"/>
        <v>791</v>
      </c>
    </row>
    <row r="27" spans="1:28" ht="19.5" customHeight="1">
      <c r="A27" s="177"/>
      <c r="B27" s="182" t="s">
        <v>95</v>
      </c>
      <c r="C27" s="185">
        <f t="shared" si="8"/>
        <v>2326</v>
      </c>
      <c r="D27" s="185">
        <f t="shared" si="8"/>
        <v>11057</v>
      </c>
      <c r="E27" s="181">
        <v>10</v>
      </c>
      <c r="F27" s="181">
        <v>275</v>
      </c>
      <c r="G27" s="181">
        <v>2316</v>
      </c>
      <c r="H27" s="181">
        <v>10782</v>
      </c>
      <c r="I27" s="181" t="s">
        <v>315</v>
      </c>
      <c r="J27" s="181" t="s">
        <v>315</v>
      </c>
      <c r="K27" s="181">
        <v>189</v>
      </c>
      <c r="L27" s="181">
        <v>1360</v>
      </c>
      <c r="M27" s="181">
        <v>720</v>
      </c>
      <c r="N27" s="181">
        <v>3893</v>
      </c>
      <c r="O27" s="181">
        <v>859</v>
      </c>
      <c r="P27" s="181">
        <v>2792</v>
      </c>
      <c r="Q27" s="181">
        <v>21</v>
      </c>
      <c r="R27" s="181">
        <v>284</v>
      </c>
      <c r="S27" s="181">
        <v>7</v>
      </c>
      <c r="T27" s="181">
        <v>12</v>
      </c>
      <c r="U27" s="181">
        <v>31</v>
      </c>
      <c r="V27" s="181">
        <v>260</v>
      </c>
      <c r="W27" s="181">
        <v>4</v>
      </c>
      <c r="X27" s="181">
        <v>49</v>
      </c>
      <c r="Y27" s="181">
        <v>485</v>
      </c>
      <c r="Z27" s="181">
        <v>2132</v>
      </c>
      <c r="AA27" s="181" t="s">
        <v>315</v>
      </c>
      <c r="AB27" s="181" t="s">
        <v>315</v>
      </c>
    </row>
    <row r="28" spans="1:28" ht="19.5" customHeight="1">
      <c r="A28" s="177"/>
      <c r="B28" s="184" t="s">
        <v>302</v>
      </c>
      <c r="C28" s="185">
        <f t="shared" si="8"/>
        <v>129</v>
      </c>
      <c r="D28" s="185">
        <f t="shared" si="8"/>
        <v>2329</v>
      </c>
      <c r="E28" s="181">
        <v>3</v>
      </c>
      <c r="F28" s="181">
        <v>11</v>
      </c>
      <c r="G28" s="181">
        <v>126</v>
      </c>
      <c r="H28" s="181">
        <v>2318</v>
      </c>
      <c r="I28" s="181" t="s">
        <v>315</v>
      </c>
      <c r="J28" s="181" t="s">
        <v>315</v>
      </c>
      <c r="K28" s="181" t="s">
        <v>315</v>
      </c>
      <c r="L28" s="181" t="s">
        <v>315</v>
      </c>
      <c r="M28" s="181" t="s">
        <v>315</v>
      </c>
      <c r="N28" s="181" t="s">
        <v>315</v>
      </c>
      <c r="O28" s="181">
        <v>1</v>
      </c>
      <c r="P28" s="181">
        <v>6</v>
      </c>
      <c r="Q28" s="181" t="s">
        <v>315</v>
      </c>
      <c r="R28" s="181" t="s">
        <v>315</v>
      </c>
      <c r="S28" s="181" t="s">
        <v>315</v>
      </c>
      <c r="T28" s="181" t="s">
        <v>315</v>
      </c>
      <c r="U28" s="181">
        <v>14</v>
      </c>
      <c r="V28" s="181">
        <v>300</v>
      </c>
      <c r="W28" s="181">
        <v>2</v>
      </c>
      <c r="X28" s="181">
        <v>26</v>
      </c>
      <c r="Y28" s="181">
        <v>73</v>
      </c>
      <c r="Z28" s="181">
        <v>1195</v>
      </c>
      <c r="AA28" s="181">
        <v>36</v>
      </c>
      <c r="AB28" s="181">
        <v>791</v>
      </c>
    </row>
    <row r="29" spans="1:28" ht="19.5" customHeight="1">
      <c r="A29" s="177"/>
      <c r="B29" s="183"/>
      <c r="C29" s="185"/>
      <c r="D29" s="185"/>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row>
    <row r="30" spans="1:28" ht="19.5" customHeight="1">
      <c r="A30" s="339" t="s">
        <v>32</v>
      </c>
      <c r="B30" s="340"/>
      <c r="C30" s="185">
        <f aca="true" t="shared" si="10" ref="C30:D32">SUM(E30,G30)</f>
        <v>1976</v>
      </c>
      <c r="D30" s="185">
        <f t="shared" si="10"/>
        <v>10796</v>
      </c>
      <c r="E30" s="181">
        <f aca="true" t="shared" si="11" ref="E30:AB30">SUM(E31:E32)</f>
        <v>18</v>
      </c>
      <c r="F30" s="181">
        <f t="shared" si="11"/>
        <v>382</v>
      </c>
      <c r="G30" s="181">
        <f t="shared" si="11"/>
        <v>1958</v>
      </c>
      <c r="H30" s="181">
        <f t="shared" si="11"/>
        <v>10414</v>
      </c>
      <c r="I30" s="181">
        <f t="shared" si="11"/>
        <v>4</v>
      </c>
      <c r="J30" s="181">
        <f t="shared" si="11"/>
        <v>43</v>
      </c>
      <c r="K30" s="181">
        <f t="shared" si="11"/>
        <v>255</v>
      </c>
      <c r="L30" s="181">
        <f t="shared" si="11"/>
        <v>1917</v>
      </c>
      <c r="M30" s="181">
        <f t="shared" si="11"/>
        <v>186</v>
      </c>
      <c r="N30" s="181">
        <f t="shared" si="11"/>
        <v>2096</v>
      </c>
      <c r="O30" s="181">
        <f t="shared" si="11"/>
        <v>829</v>
      </c>
      <c r="P30" s="181">
        <f t="shared" si="11"/>
        <v>2597</v>
      </c>
      <c r="Q30" s="181">
        <f t="shared" si="11"/>
        <v>19</v>
      </c>
      <c r="R30" s="181">
        <f t="shared" si="11"/>
        <v>248</v>
      </c>
      <c r="S30" s="181">
        <f t="shared" si="11"/>
        <v>2</v>
      </c>
      <c r="T30" s="181">
        <f t="shared" si="11"/>
        <v>4</v>
      </c>
      <c r="U30" s="181">
        <f t="shared" si="11"/>
        <v>61</v>
      </c>
      <c r="V30" s="181">
        <f t="shared" si="11"/>
        <v>407</v>
      </c>
      <c r="W30" s="181">
        <f t="shared" si="11"/>
        <v>7</v>
      </c>
      <c r="X30" s="181">
        <f t="shared" si="11"/>
        <v>59</v>
      </c>
      <c r="Y30" s="181">
        <f t="shared" si="11"/>
        <v>568</v>
      </c>
      <c r="Z30" s="181">
        <f t="shared" si="11"/>
        <v>2684</v>
      </c>
      <c r="AA30" s="181">
        <f t="shared" si="11"/>
        <v>27</v>
      </c>
      <c r="AB30" s="181">
        <f t="shared" si="11"/>
        <v>359</v>
      </c>
    </row>
    <row r="31" spans="1:28" ht="19.5" customHeight="1">
      <c r="A31" s="177"/>
      <c r="B31" s="182" t="s">
        <v>95</v>
      </c>
      <c r="C31" s="185">
        <f t="shared" si="10"/>
        <v>1853</v>
      </c>
      <c r="D31" s="185">
        <f t="shared" si="10"/>
        <v>9267</v>
      </c>
      <c r="E31" s="181">
        <v>16</v>
      </c>
      <c r="F31" s="181">
        <v>378</v>
      </c>
      <c r="G31" s="181">
        <v>1837</v>
      </c>
      <c r="H31" s="181">
        <v>8889</v>
      </c>
      <c r="I31" s="181">
        <v>4</v>
      </c>
      <c r="J31" s="181">
        <v>43</v>
      </c>
      <c r="K31" s="181">
        <v>255</v>
      </c>
      <c r="L31" s="181">
        <v>1917</v>
      </c>
      <c r="M31" s="181">
        <v>186</v>
      </c>
      <c r="N31" s="181">
        <v>2096</v>
      </c>
      <c r="O31" s="181">
        <v>828</v>
      </c>
      <c r="P31" s="181">
        <v>2567</v>
      </c>
      <c r="Q31" s="181">
        <v>19</v>
      </c>
      <c r="R31" s="181">
        <v>248</v>
      </c>
      <c r="S31" s="181">
        <v>2</v>
      </c>
      <c r="T31" s="181">
        <v>4</v>
      </c>
      <c r="U31" s="181">
        <v>47</v>
      </c>
      <c r="V31" s="181">
        <v>225</v>
      </c>
      <c r="W31" s="181">
        <v>3</v>
      </c>
      <c r="X31" s="181">
        <v>42</v>
      </c>
      <c r="Y31" s="181">
        <v>493</v>
      </c>
      <c r="Z31" s="181">
        <v>1747</v>
      </c>
      <c r="AA31" s="181" t="s">
        <v>315</v>
      </c>
      <c r="AB31" s="181" t="s">
        <v>315</v>
      </c>
    </row>
    <row r="32" spans="1:28" ht="19.5" customHeight="1">
      <c r="A32" s="177"/>
      <c r="B32" s="184" t="s">
        <v>302</v>
      </c>
      <c r="C32" s="185">
        <f t="shared" si="10"/>
        <v>123</v>
      </c>
      <c r="D32" s="185">
        <f t="shared" si="10"/>
        <v>1529</v>
      </c>
      <c r="E32" s="181">
        <v>2</v>
      </c>
      <c r="F32" s="181">
        <v>4</v>
      </c>
      <c r="G32" s="181">
        <v>121</v>
      </c>
      <c r="H32" s="181">
        <v>1525</v>
      </c>
      <c r="I32" s="181" t="s">
        <v>315</v>
      </c>
      <c r="J32" s="181" t="s">
        <v>315</v>
      </c>
      <c r="K32" s="181" t="s">
        <v>315</v>
      </c>
      <c r="L32" s="181" t="s">
        <v>315</v>
      </c>
      <c r="M32" s="181" t="s">
        <v>315</v>
      </c>
      <c r="N32" s="181" t="s">
        <v>315</v>
      </c>
      <c r="O32" s="181">
        <v>1</v>
      </c>
      <c r="P32" s="181">
        <v>30</v>
      </c>
      <c r="Q32" s="181" t="s">
        <v>315</v>
      </c>
      <c r="R32" s="181" t="s">
        <v>315</v>
      </c>
      <c r="S32" s="181" t="s">
        <v>315</v>
      </c>
      <c r="T32" s="181" t="s">
        <v>315</v>
      </c>
      <c r="U32" s="181">
        <v>14</v>
      </c>
      <c r="V32" s="181">
        <v>182</v>
      </c>
      <c r="W32" s="181">
        <v>4</v>
      </c>
      <c r="X32" s="181">
        <v>17</v>
      </c>
      <c r="Y32" s="181">
        <v>75</v>
      </c>
      <c r="Z32" s="181">
        <v>937</v>
      </c>
      <c r="AA32" s="181">
        <v>27</v>
      </c>
      <c r="AB32" s="181">
        <v>359</v>
      </c>
    </row>
    <row r="33" spans="1:28" ht="19.5" customHeight="1">
      <c r="A33" s="177"/>
      <c r="B33" s="183"/>
      <c r="C33" s="185"/>
      <c r="D33" s="185"/>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row>
    <row r="34" spans="1:28" ht="19.5" customHeight="1">
      <c r="A34" s="339" t="s">
        <v>33</v>
      </c>
      <c r="B34" s="340"/>
      <c r="C34" s="185">
        <f aca="true" t="shared" si="12" ref="C34:D36">SUM(E34,G34)</f>
        <v>4417</v>
      </c>
      <c r="D34" s="185">
        <f t="shared" si="12"/>
        <v>33039</v>
      </c>
      <c r="E34" s="181">
        <f aca="true" t="shared" si="13" ref="E34:AB34">SUM(E35:E36)</f>
        <v>12</v>
      </c>
      <c r="F34" s="181">
        <f t="shared" si="13"/>
        <v>33</v>
      </c>
      <c r="G34" s="181">
        <f t="shared" si="13"/>
        <v>4405</v>
      </c>
      <c r="H34" s="181">
        <f t="shared" si="13"/>
        <v>33006</v>
      </c>
      <c r="I34" s="181" t="s">
        <v>315</v>
      </c>
      <c r="J34" s="181" t="s">
        <v>315</v>
      </c>
      <c r="K34" s="181">
        <f t="shared" si="13"/>
        <v>327</v>
      </c>
      <c r="L34" s="181">
        <f t="shared" si="13"/>
        <v>2067</v>
      </c>
      <c r="M34" s="181">
        <f t="shared" si="13"/>
        <v>956</v>
      </c>
      <c r="N34" s="181">
        <f t="shared" si="13"/>
        <v>9421</v>
      </c>
      <c r="O34" s="181">
        <f t="shared" si="13"/>
        <v>1914</v>
      </c>
      <c r="P34" s="181">
        <f t="shared" si="13"/>
        <v>7572</v>
      </c>
      <c r="Q34" s="181">
        <f t="shared" si="13"/>
        <v>45</v>
      </c>
      <c r="R34" s="181">
        <f t="shared" si="13"/>
        <v>675</v>
      </c>
      <c r="S34" s="181">
        <f t="shared" si="13"/>
        <v>112</v>
      </c>
      <c r="T34" s="181">
        <f t="shared" si="13"/>
        <v>234</v>
      </c>
      <c r="U34" s="181">
        <f t="shared" si="13"/>
        <v>71</v>
      </c>
      <c r="V34" s="181">
        <f t="shared" si="13"/>
        <v>1457</v>
      </c>
      <c r="W34" s="181">
        <f t="shared" si="13"/>
        <v>6</v>
      </c>
      <c r="X34" s="181">
        <f t="shared" si="13"/>
        <v>112</v>
      </c>
      <c r="Y34" s="181">
        <f t="shared" si="13"/>
        <v>943</v>
      </c>
      <c r="Z34" s="181">
        <f t="shared" si="13"/>
        <v>10975</v>
      </c>
      <c r="AA34" s="181">
        <f t="shared" si="13"/>
        <v>31</v>
      </c>
      <c r="AB34" s="181">
        <f t="shared" si="13"/>
        <v>493</v>
      </c>
    </row>
    <row r="35" spans="1:28" ht="19.5" customHeight="1">
      <c r="A35" s="177"/>
      <c r="B35" s="182" t="s">
        <v>95</v>
      </c>
      <c r="C35" s="185">
        <f t="shared" si="12"/>
        <v>4283</v>
      </c>
      <c r="D35" s="185">
        <f t="shared" si="12"/>
        <v>30460</v>
      </c>
      <c r="E35" s="181">
        <v>10</v>
      </c>
      <c r="F35" s="181">
        <v>30</v>
      </c>
      <c r="G35" s="181">
        <v>4273</v>
      </c>
      <c r="H35" s="181">
        <v>30430</v>
      </c>
      <c r="I35" s="181" t="s">
        <v>315</v>
      </c>
      <c r="J35" s="181" t="s">
        <v>315</v>
      </c>
      <c r="K35" s="181">
        <v>327</v>
      </c>
      <c r="L35" s="181">
        <v>2067</v>
      </c>
      <c r="M35" s="181">
        <v>956</v>
      </c>
      <c r="N35" s="181">
        <v>9421</v>
      </c>
      <c r="O35" s="181">
        <v>1913</v>
      </c>
      <c r="P35" s="181">
        <v>7564</v>
      </c>
      <c r="Q35" s="181">
        <v>45</v>
      </c>
      <c r="R35" s="181">
        <v>675</v>
      </c>
      <c r="S35" s="181">
        <v>109</v>
      </c>
      <c r="T35" s="181">
        <v>225</v>
      </c>
      <c r="U35" s="181">
        <v>57</v>
      </c>
      <c r="V35" s="181">
        <v>1031</v>
      </c>
      <c r="W35" s="181">
        <v>2</v>
      </c>
      <c r="X35" s="181">
        <v>59</v>
      </c>
      <c r="Y35" s="181">
        <v>864</v>
      </c>
      <c r="Z35" s="181">
        <v>9388</v>
      </c>
      <c r="AA35" s="181" t="s">
        <v>315</v>
      </c>
      <c r="AB35" s="181" t="s">
        <v>315</v>
      </c>
    </row>
    <row r="36" spans="1:28" ht="19.5" customHeight="1">
      <c r="A36" s="177"/>
      <c r="B36" s="184" t="s">
        <v>302</v>
      </c>
      <c r="C36" s="185">
        <f t="shared" si="12"/>
        <v>134</v>
      </c>
      <c r="D36" s="185">
        <f t="shared" si="12"/>
        <v>2579</v>
      </c>
      <c r="E36" s="181">
        <v>2</v>
      </c>
      <c r="F36" s="181">
        <v>3</v>
      </c>
      <c r="G36" s="181">
        <v>132</v>
      </c>
      <c r="H36" s="181">
        <v>2576</v>
      </c>
      <c r="I36" s="181" t="s">
        <v>315</v>
      </c>
      <c r="J36" s="181" t="s">
        <v>315</v>
      </c>
      <c r="K36" s="181" t="s">
        <v>315</v>
      </c>
      <c r="L36" s="181" t="s">
        <v>315</v>
      </c>
      <c r="M36" s="181" t="s">
        <v>315</v>
      </c>
      <c r="N36" s="181" t="s">
        <v>315</v>
      </c>
      <c r="O36" s="181">
        <v>1</v>
      </c>
      <c r="P36" s="181">
        <v>8</v>
      </c>
      <c r="Q36" s="181" t="s">
        <v>315</v>
      </c>
      <c r="R36" s="181" t="s">
        <v>315</v>
      </c>
      <c r="S36" s="181">
        <v>3</v>
      </c>
      <c r="T36" s="181">
        <v>9</v>
      </c>
      <c r="U36" s="181">
        <v>14</v>
      </c>
      <c r="V36" s="181">
        <v>426</v>
      </c>
      <c r="W36" s="181">
        <v>4</v>
      </c>
      <c r="X36" s="181">
        <v>53</v>
      </c>
      <c r="Y36" s="181">
        <v>79</v>
      </c>
      <c r="Z36" s="181">
        <v>1587</v>
      </c>
      <c r="AA36" s="181">
        <v>31</v>
      </c>
      <c r="AB36" s="181">
        <v>493</v>
      </c>
    </row>
    <row r="37" spans="1:28" ht="19.5" customHeight="1">
      <c r="A37" s="177"/>
      <c r="B37" s="183"/>
      <c r="C37" s="185"/>
      <c r="D37" s="185"/>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row>
    <row r="38" spans="1:28" ht="19.5" customHeight="1">
      <c r="A38" s="339" t="s">
        <v>34</v>
      </c>
      <c r="B38" s="340"/>
      <c r="C38" s="185">
        <f aca="true" t="shared" si="14" ref="C38:D40">SUM(E38,G38)</f>
        <v>2131</v>
      </c>
      <c r="D38" s="185">
        <f t="shared" si="14"/>
        <v>12840</v>
      </c>
      <c r="E38" s="181">
        <f aca="true" t="shared" si="15" ref="E38:AB38">SUM(E39:E40)</f>
        <v>12</v>
      </c>
      <c r="F38" s="181">
        <f t="shared" si="15"/>
        <v>38</v>
      </c>
      <c r="G38" s="181">
        <f t="shared" si="15"/>
        <v>2119</v>
      </c>
      <c r="H38" s="181">
        <f t="shared" si="15"/>
        <v>12802</v>
      </c>
      <c r="I38" s="181">
        <f t="shared" si="15"/>
        <v>2</v>
      </c>
      <c r="J38" s="181">
        <f t="shared" si="15"/>
        <v>14</v>
      </c>
      <c r="K38" s="181">
        <f t="shared" si="15"/>
        <v>180</v>
      </c>
      <c r="L38" s="181">
        <f t="shared" si="15"/>
        <v>1316</v>
      </c>
      <c r="M38" s="181">
        <f t="shared" si="15"/>
        <v>547</v>
      </c>
      <c r="N38" s="181">
        <f t="shared" si="15"/>
        <v>4642</v>
      </c>
      <c r="O38" s="181">
        <f t="shared" si="15"/>
        <v>804</v>
      </c>
      <c r="P38" s="181">
        <f t="shared" si="15"/>
        <v>2964</v>
      </c>
      <c r="Q38" s="181">
        <f t="shared" si="15"/>
        <v>18</v>
      </c>
      <c r="R38" s="181">
        <f t="shared" si="15"/>
        <v>306</v>
      </c>
      <c r="S38" s="181">
        <f t="shared" si="15"/>
        <v>14</v>
      </c>
      <c r="T38" s="181">
        <f t="shared" si="15"/>
        <v>34</v>
      </c>
      <c r="U38" s="181">
        <f t="shared" si="15"/>
        <v>41</v>
      </c>
      <c r="V38" s="181">
        <f t="shared" si="15"/>
        <v>583</v>
      </c>
      <c r="W38" s="181">
        <f t="shared" si="15"/>
        <v>2</v>
      </c>
      <c r="X38" s="181">
        <f t="shared" si="15"/>
        <v>53</v>
      </c>
      <c r="Y38" s="181">
        <f t="shared" si="15"/>
        <v>490</v>
      </c>
      <c r="Z38" s="181">
        <f t="shared" si="15"/>
        <v>2524</v>
      </c>
      <c r="AA38" s="181">
        <f t="shared" si="15"/>
        <v>21</v>
      </c>
      <c r="AB38" s="181">
        <f t="shared" si="15"/>
        <v>429</v>
      </c>
    </row>
    <row r="39" spans="1:28" ht="19.5" customHeight="1">
      <c r="A39" s="177"/>
      <c r="B39" s="182" t="s">
        <v>95</v>
      </c>
      <c r="C39" s="185">
        <f t="shared" si="14"/>
        <v>2036</v>
      </c>
      <c r="D39" s="185">
        <f t="shared" si="14"/>
        <v>11105</v>
      </c>
      <c r="E39" s="181">
        <v>12</v>
      </c>
      <c r="F39" s="181">
        <v>38</v>
      </c>
      <c r="G39" s="181">
        <v>2024</v>
      </c>
      <c r="H39" s="181">
        <v>11067</v>
      </c>
      <c r="I39" s="181">
        <v>2</v>
      </c>
      <c r="J39" s="181">
        <v>14</v>
      </c>
      <c r="K39" s="181">
        <v>180</v>
      </c>
      <c r="L39" s="181">
        <v>1316</v>
      </c>
      <c r="M39" s="181">
        <v>547</v>
      </c>
      <c r="N39" s="181">
        <v>4642</v>
      </c>
      <c r="O39" s="181">
        <v>801</v>
      </c>
      <c r="P39" s="181">
        <v>2922</v>
      </c>
      <c r="Q39" s="181">
        <v>18</v>
      </c>
      <c r="R39" s="181">
        <v>306</v>
      </c>
      <c r="S39" s="181">
        <v>14</v>
      </c>
      <c r="T39" s="181">
        <v>34</v>
      </c>
      <c r="U39" s="181">
        <v>31</v>
      </c>
      <c r="V39" s="181">
        <v>266</v>
      </c>
      <c r="W39" s="181">
        <v>1</v>
      </c>
      <c r="X39" s="181">
        <v>38</v>
      </c>
      <c r="Y39" s="181">
        <v>430</v>
      </c>
      <c r="Z39" s="181">
        <v>1592</v>
      </c>
      <c r="AA39" s="181" t="s">
        <v>315</v>
      </c>
      <c r="AB39" s="181" t="s">
        <v>315</v>
      </c>
    </row>
    <row r="40" spans="1:28" ht="19.5" customHeight="1">
      <c r="A40" s="177"/>
      <c r="B40" s="184" t="s">
        <v>302</v>
      </c>
      <c r="C40" s="185">
        <f t="shared" si="14"/>
        <v>95</v>
      </c>
      <c r="D40" s="185">
        <f t="shared" si="14"/>
        <v>1735</v>
      </c>
      <c r="E40" s="181" t="s">
        <v>315</v>
      </c>
      <c r="F40" s="181" t="s">
        <v>315</v>
      </c>
      <c r="G40" s="181">
        <v>95</v>
      </c>
      <c r="H40" s="181">
        <v>1735</v>
      </c>
      <c r="I40" s="181" t="s">
        <v>315</v>
      </c>
      <c r="J40" s="181" t="s">
        <v>315</v>
      </c>
      <c r="K40" s="181" t="s">
        <v>315</v>
      </c>
      <c r="L40" s="181" t="s">
        <v>315</v>
      </c>
      <c r="M40" s="181" t="s">
        <v>315</v>
      </c>
      <c r="N40" s="181" t="s">
        <v>315</v>
      </c>
      <c r="O40" s="181">
        <v>3</v>
      </c>
      <c r="P40" s="181">
        <v>42</v>
      </c>
      <c r="Q40" s="181" t="s">
        <v>315</v>
      </c>
      <c r="R40" s="181" t="s">
        <v>315</v>
      </c>
      <c r="S40" s="181" t="s">
        <v>315</v>
      </c>
      <c r="T40" s="181" t="s">
        <v>315</v>
      </c>
      <c r="U40" s="181">
        <v>10</v>
      </c>
      <c r="V40" s="181">
        <v>317</v>
      </c>
      <c r="W40" s="181">
        <v>1</v>
      </c>
      <c r="X40" s="181">
        <v>15</v>
      </c>
      <c r="Y40" s="181">
        <v>60</v>
      </c>
      <c r="Z40" s="181">
        <v>932</v>
      </c>
      <c r="AA40" s="181">
        <v>21</v>
      </c>
      <c r="AB40" s="181">
        <v>429</v>
      </c>
    </row>
    <row r="41" spans="1:28" ht="19.5" customHeight="1">
      <c r="A41" s="177"/>
      <c r="B41" s="183"/>
      <c r="C41" s="185"/>
      <c r="D41" s="185"/>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row>
    <row r="42" spans="1:28" ht="19.5" customHeight="1">
      <c r="A42" s="339" t="s">
        <v>35</v>
      </c>
      <c r="B42" s="340"/>
      <c r="C42" s="185">
        <f aca="true" t="shared" si="16" ref="C42:D44">SUM(E42,G42)</f>
        <v>2080</v>
      </c>
      <c r="D42" s="185">
        <f t="shared" si="16"/>
        <v>18430</v>
      </c>
      <c r="E42" s="181">
        <f aca="true" t="shared" si="17" ref="E42:AB42">SUM(E43:E44)</f>
        <v>11</v>
      </c>
      <c r="F42" s="181">
        <f t="shared" si="17"/>
        <v>102</v>
      </c>
      <c r="G42" s="181">
        <f t="shared" si="17"/>
        <v>2069</v>
      </c>
      <c r="H42" s="181">
        <f t="shared" si="17"/>
        <v>18328</v>
      </c>
      <c r="I42" s="181" t="s">
        <v>315</v>
      </c>
      <c r="J42" s="181" t="s">
        <v>315</v>
      </c>
      <c r="K42" s="181">
        <f t="shared" si="17"/>
        <v>280</v>
      </c>
      <c r="L42" s="181">
        <f t="shared" si="17"/>
        <v>1798</v>
      </c>
      <c r="M42" s="181">
        <f t="shared" si="17"/>
        <v>389</v>
      </c>
      <c r="N42" s="181">
        <f t="shared" si="17"/>
        <v>6775</v>
      </c>
      <c r="O42" s="181">
        <f t="shared" si="17"/>
        <v>815</v>
      </c>
      <c r="P42" s="181">
        <f t="shared" si="17"/>
        <v>4120</v>
      </c>
      <c r="Q42" s="181">
        <f t="shared" si="17"/>
        <v>18</v>
      </c>
      <c r="R42" s="181">
        <f t="shared" si="17"/>
        <v>300</v>
      </c>
      <c r="S42" s="181">
        <f t="shared" si="17"/>
        <v>27</v>
      </c>
      <c r="T42" s="181">
        <f t="shared" si="17"/>
        <v>55</v>
      </c>
      <c r="U42" s="181">
        <f t="shared" si="17"/>
        <v>51</v>
      </c>
      <c r="V42" s="181">
        <f t="shared" si="17"/>
        <v>1828</v>
      </c>
      <c r="W42" s="181">
        <f t="shared" si="17"/>
        <v>3</v>
      </c>
      <c r="X42" s="181">
        <f t="shared" si="17"/>
        <v>21</v>
      </c>
      <c r="Y42" s="181">
        <f t="shared" si="17"/>
        <v>467</v>
      </c>
      <c r="Z42" s="181">
        <f t="shared" si="17"/>
        <v>3057</v>
      </c>
      <c r="AA42" s="181">
        <f t="shared" si="17"/>
        <v>19</v>
      </c>
      <c r="AB42" s="181">
        <f t="shared" si="17"/>
        <v>374</v>
      </c>
    </row>
    <row r="43" spans="1:28" ht="19.5" customHeight="1">
      <c r="A43" s="177"/>
      <c r="B43" s="182" t="s">
        <v>95</v>
      </c>
      <c r="C43" s="185">
        <f t="shared" si="16"/>
        <v>1979</v>
      </c>
      <c r="D43" s="185">
        <f t="shared" si="16"/>
        <v>16031</v>
      </c>
      <c r="E43" s="181">
        <v>11</v>
      </c>
      <c r="F43" s="181">
        <v>102</v>
      </c>
      <c r="G43" s="181">
        <v>1968</v>
      </c>
      <c r="H43" s="181">
        <v>15929</v>
      </c>
      <c r="I43" s="181" t="s">
        <v>315</v>
      </c>
      <c r="J43" s="181" t="s">
        <v>315</v>
      </c>
      <c r="K43" s="181">
        <v>280</v>
      </c>
      <c r="L43" s="181">
        <v>1798</v>
      </c>
      <c r="M43" s="181">
        <v>389</v>
      </c>
      <c r="N43" s="181">
        <v>6775</v>
      </c>
      <c r="O43" s="181">
        <v>815</v>
      </c>
      <c r="P43" s="181">
        <v>4120</v>
      </c>
      <c r="Q43" s="181">
        <v>18</v>
      </c>
      <c r="R43" s="181">
        <v>300</v>
      </c>
      <c r="S43" s="181">
        <v>27</v>
      </c>
      <c r="T43" s="181">
        <v>55</v>
      </c>
      <c r="U43" s="181">
        <v>40</v>
      </c>
      <c r="V43" s="181">
        <v>819</v>
      </c>
      <c r="W43" s="181" t="s">
        <v>315</v>
      </c>
      <c r="X43" s="181" t="s">
        <v>315</v>
      </c>
      <c r="Y43" s="181">
        <v>399</v>
      </c>
      <c r="Z43" s="181">
        <v>2062</v>
      </c>
      <c r="AA43" s="181" t="s">
        <v>315</v>
      </c>
      <c r="AB43" s="181" t="s">
        <v>315</v>
      </c>
    </row>
    <row r="44" spans="1:28" ht="19.5" customHeight="1">
      <c r="A44" s="177"/>
      <c r="B44" s="184" t="s">
        <v>302</v>
      </c>
      <c r="C44" s="185">
        <f t="shared" si="16"/>
        <v>101</v>
      </c>
      <c r="D44" s="185">
        <f t="shared" si="16"/>
        <v>2399</v>
      </c>
      <c r="E44" s="181" t="s">
        <v>315</v>
      </c>
      <c r="F44" s="181" t="s">
        <v>315</v>
      </c>
      <c r="G44" s="181">
        <v>101</v>
      </c>
      <c r="H44" s="181">
        <v>2399</v>
      </c>
      <c r="I44" s="181" t="s">
        <v>315</v>
      </c>
      <c r="J44" s="181" t="s">
        <v>315</v>
      </c>
      <c r="K44" s="181" t="s">
        <v>315</v>
      </c>
      <c r="L44" s="181" t="s">
        <v>315</v>
      </c>
      <c r="M44" s="181" t="s">
        <v>315</v>
      </c>
      <c r="N44" s="181" t="s">
        <v>315</v>
      </c>
      <c r="O44" s="181" t="s">
        <v>315</v>
      </c>
      <c r="P44" s="181" t="s">
        <v>315</v>
      </c>
      <c r="Q44" s="181" t="s">
        <v>315</v>
      </c>
      <c r="R44" s="181" t="s">
        <v>315</v>
      </c>
      <c r="S44" s="181" t="s">
        <v>315</v>
      </c>
      <c r="T44" s="181" t="s">
        <v>315</v>
      </c>
      <c r="U44" s="181">
        <v>11</v>
      </c>
      <c r="V44" s="181">
        <v>1009</v>
      </c>
      <c r="W44" s="181">
        <v>3</v>
      </c>
      <c r="X44" s="181">
        <v>21</v>
      </c>
      <c r="Y44" s="181">
        <v>68</v>
      </c>
      <c r="Z44" s="181">
        <v>995</v>
      </c>
      <c r="AA44" s="181">
        <v>19</v>
      </c>
      <c r="AB44" s="181">
        <v>374</v>
      </c>
    </row>
    <row r="45" spans="1:28" ht="19.5" customHeight="1">
      <c r="A45" s="177"/>
      <c r="B45" s="183"/>
      <c r="C45" s="185"/>
      <c r="D45" s="185"/>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row>
    <row r="46" spans="1:28" s="95" customFormat="1" ht="19.5" customHeight="1">
      <c r="A46" s="341" t="s">
        <v>36</v>
      </c>
      <c r="B46" s="342"/>
      <c r="C46" s="255">
        <f aca="true" t="shared" si="18" ref="C46:D49">SUM(E46,G46)</f>
        <v>1231</v>
      </c>
      <c r="D46" s="255">
        <f t="shared" si="18"/>
        <v>6754</v>
      </c>
      <c r="E46" s="255" t="s">
        <v>317</v>
      </c>
      <c r="F46" s="255" t="s">
        <v>317</v>
      </c>
      <c r="G46" s="255">
        <f aca="true" t="shared" si="19" ref="G46:AB46">SUM(G47)</f>
        <v>1231</v>
      </c>
      <c r="H46" s="255">
        <f t="shared" si="19"/>
        <v>6754</v>
      </c>
      <c r="I46" s="255" t="s">
        <v>317</v>
      </c>
      <c r="J46" s="255" t="s">
        <v>317</v>
      </c>
      <c r="K46" s="255">
        <f t="shared" si="19"/>
        <v>58</v>
      </c>
      <c r="L46" s="255">
        <f t="shared" si="19"/>
        <v>302</v>
      </c>
      <c r="M46" s="255">
        <f t="shared" si="19"/>
        <v>592</v>
      </c>
      <c r="N46" s="255">
        <f t="shared" si="19"/>
        <v>2146</v>
      </c>
      <c r="O46" s="255">
        <f t="shared" si="19"/>
        <v>343</v>
      </c>
      <c r="P46" s="255">
        <f t="shared" si="19"/>
        <v>1453</v>
      </c>
      <c r="Q46" s="255">
        <f t="shared" si="19"/>
        <v>8</v>
      </c>
      <c r="R46" s="255">
        <f t="shared" si="19"/>
        <v>124</v>
      </c>
      <c r="S46" s="255">
        <f t="shared" si="19"/>
        <v>12</v>
      </c>
      <c r="T46" s="255">
        <f t="shared" si="19"/>
        <v>17</v>
      </c>
      <c r="U46" s="255">
        <f t="shared" si="19"/>
        <v>11</v>
      </c>
      <c r="V46" s="255">
        <f t="shared" si="19"/>
        <v>176</v>
      </c>
      <c r="W46" s="255">
        <f t="shared" si="19"/>
        <v>3</v>
      </c>
      <c r="X46" s="255">
        <f t="shared" si="19"/>
        <v>20</v>
      </c>
      <c r="Y46" s="255">
        <f t="shared" si="19"/>
        <v>196</v>
      </c>
      <c r="Z46" s="255">
        <f t="shared" si="19"/>
        <v>2387</v>
      </c>
      <c r="AA46" s="255">
        <f t="shared" si="19"/>
        <v>8</v>
      </c>
      <c r="AB46" s="255">
        <f t="shared" si="19"/>
        <v>129</v>
      </c>
    </row>
    <row r="47" spans="1:28" ht="19.5" customHeight="1">
      <c r="A47" s="339" t="s">
        <v>63</v>
      </c>
      <c r="B47" s="340"/>
      <c r="C47" s="185">
        <f t="shared" si="18"/>
        <v>1231</v>
      </c>
      <c r="D47" s="185">
        <f>SUM(F47,H47)</f>
        <v>6754</v>
      </c>
      <c r="E47" s="181" t="s">
        <v>315</v>
      </c>
      <c r="F47" s="181" t="s">
        <v>315</v>
      </c>
      <c r="G47" s="181">
        <f>SUM(G48:G49)</f>
        <v>1231</v>
      </c>
      <c r="H47" s="181">
        <f>SUM(H48:H49)</f>
        <v>6754</v>
      </c>
      <c r="I47" s="181" t="s">
        <v>315</v>
      </c>
      <c r="J47" s="181" t="s">
        <v>315</v>
      </c>
      <c r="K47" s="181">
        <f aca="true" t="shared" si="20" ref="K47:AB47">SUM(K48:K49)</f>
        <v>58</v>
      </c>
      <c r="L47" s="181">
        <f t="shared" si="20"/>
        <v>302</v>
      </c>
      <c r="M47" s="181">
        <f t="shared" si="20"/>
        <v>592</v>
      </c>
      <c r="N47" s="181">
        <f>SUM(N48:N49)</f>
        <v>2146</v>
      </c>
      <c r="O47" s="181">
        <f t="shared" si="20"/>
        <v>343</v>
      </c>
      <c r="P47" s="181">
        <f t="shared" si="20"/>
        <v>1453</v>
      </c>
      <c r="Q47" s="181">
        <f>SUM(Q48:Q49)</f>
        <v>8</v>
      </c>
      <c r="R47" s="181">
        <f t="shared" si="20"/>
        <v>124</v>
      </c>
      <c r="S47" s="181">
        <f t="shared" si="20"/>
        <v>12</v>
      </c>
      <c r="T47" s="181">
        <f t="shared" si="20"/>
        <v>17</v>
      </c>
      <c r="U47" s="181">
        <f t="shared" si="20"/>
        <v>11</v>
      </c>
      <c r="V47" s="181">
        <f t="shared" si="20"/>
        <v>176</v>
      </c>
      <c r="W47" s="181">
        <f t="shared" si="20"/>
        <v>3</v>
      </c>
      <c r="X47" s="181">
        <f t="shared" si="20"/>
        <v>20</v>
      </c>
      <c r="Y47" s="181">
        <f t="shared" si="20"/>
        <v>196</v>
      </c>
      <c r="Z47" s="181">
        <f t="shared" si="20"/>
        <v>2387</v>
      </c>
      <c r="AA47" s="181">
        <f t="shared" si="20"/>
        <v>8</v>
      </c>
      <c r="AB47" s="181">
        <f t="shared" si="20"/>
        <v>129</v>
      </c>
    </row>
    <row r="48" spans="1:28" ht="19.5" customHeight="1">
      <c r="A48" s="177"/>
      <c r="B48" s="182" t="s">
        <v>95</v>
      </c>
      <c r="C48" s="185">
        <f t="shared" si="18"/>
        <v>1191</v>
      </c>
      <c r="D48" s="185">
        <f>SUM(F48,H48)</f>
        <v>6134</v>
      </c>
      <c r="E48" s="181" t="s">
        <v>315</v>
      </c>
      <c r="F48" s="181" t="s">
        <v>315</v>
      </c>
      <c r="G48" s="181">
        <v>1191</v>
      </c>
      <c r="H48" s="181">
        <v>6134</v>
      </c>
      <c r="I48" s="181" t="s">
        <v>315</v>
      </c>
      <c r="J48" s="181" t="s">
        <v>315</v>
      </c>
      <c r="K48" s="181">
        <v>58</v>
      </c>
      <c r="L48" s="181">
        <v>302</v>
      </c>
      <c r="M48" s="181">
        <v>592</v>
      </c>
      <c r="N48" s="181">
        <v>2146</v>
      </c>
      <c r="O48" s="181">
        <v>342</v>
      </c>
      <c r="P48" s="181">
        <v>1440</v>
      </c>
      <c r="Q48" s="181">
        <v>8</v>
      </c>
      <c r="R48" s="181">
        <v>124</v>
      </c>
      <c r="S48" s="181">
        <v>12</v>
      </c>
      <c r="T48" s="181">
        <v>17</v>
      </c>
      <c r="U48" s="181">
        <v>7</v>
      </c>
      <c r="V48" s="181">
        <v>117</v>
      </c>
      <c r="W48" s="181" t="s">
        <v>315</v>
      </c>
      <c r="X48" s="181" t="s">
        <v>315</v>
      </c>
      <c r="Y48" s="181">
        <v>172</v>
      </c>
      <c r="Z48" s="181">
        <v>1988</v>
      </c>
      <c r="AA48" s="181" t="s">
        <v>315</v>
      </c>
      <c r="AB48" s="181" t="s">
        <v>315</v>
      </c>
    </row>
    <row r="49" spans="1:28" ht="19.5" customHeight="1">
      <c r="A49" s="177"/>
      <c r="B49" s="184" t="s">
        <v>302</v>
      </c>
      <c r="C49" s="185">
        <f t="shared" si="18"/>
        <v>40</v>
      </c>
      <c r="D49" s="185">
        <f>SUM(F49,H49)</f>
        <v>620</v>
      </c>
      <c r="E49" s="181" t="s">
        <v>315</v>
      </c>
      <c r="F49" s="181" t="s">
        <v>315</v>
      </c>
      <c r="G49" s="181">
        <v>40</v>
      </c>
      <c r="H49" s="181">
        <v>620</v>
      </c>
      <c r="I49" s="181" t="s">
        <v>315</v>
      </c>
      <c r="J49" s="181" t="s">
        <v>315</v>
      </c>
      <c r="K49" s="181" t="s">
        <v>315</v>
      </c>
      <c r="L49" s="181" t="s">
        <v>315</v>
      </c>
      <c r="M49" s="181" t="s">
        <v>315</v>
      </c>
      <c r="N49" s="181" t="s">
        <v>315</v>
      </c>
      <c r="O49" s="181">
        <v>1</v>
      </c>
      <c r="P49" s="181">
        <v>13</v>
      </c>
      <c r="Q49" s="181" t="s">
        <v>315</v>
      </c>
      <c r="R49" s="181" t="s">
        <v>315</v>
      </c>
      <c r="S49" s="181" t="s">
        <v>315</v>
      </c>
      <c r="T49" s="181" t="s">
        <v>315</v>
      </c>
      <c r="U49" s="181">
        <v>4</v>
      </c>
      <c r="V49" s="181">
        <v>59</v>
      </c>
      <c r="W49" s="181">
        <v>3</v>
      </c>
      <c r="X49" s="181">
        <v>20</v>
      </c>
      <c r="Y49" s="181">
        <v>24</v>
      </c>
      <c r="Z49" s="181">
        <v>399</v>
      </c>
      <c r="AA49" s="181">
        <v>8</v>
      </c>
      <c r="AB49" s="181">
        <v>129</v>
      </c>
    </row>
    <row r="50" spans="1:28" ht="19.5" customHeight="1">
      <c r="A50" s="177"/>
      <c r="B50" s="183"/>
      <c r="C50" s="185"/>
      <c r="D50" s="185"/>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row>
    <row r="51" spans="1:28" s="95" customFormat="1" ht="19.5" customHeight="1">
      <c r="A51" s="341" t="s">
        <v>37</v>
      </c>
      <c r="B51" s="342"/>
      <c r="C51" s="255">
        <f aca="true" t="shared" si="21" ref="C51:D54">SUM(E51,G51)</f>
        <v>2897</v>
      </c>
      <c r="D51" s="255">
        <f t="shared" si="21"/>
        <v>18982</v>
      </c>
      <c r="E51" s="257">
        <v>7</v>
      </c>
      <c r="F51" s="257">
        <v>58</v>
      </c>
      <c r="G51" s="257">
        <v>2890</v>
      </c>
      <c r="H51" s="257">
        <v>18924</v>
      </c>
      <c r="I51" s="257">
        <v>10</v>
      </c>
      <c r="J51" s="257">
        <v>137</v>
      </c>
      <c r="K51" s="257">
        <v>387</v>
      </c>
      <c r="L51" s="257">
        <v>1833</v>
      </c>
      <c r="M51" s="257">
        <v>1088</v>
      </c>
      <c r="N51" s="257">
        <v>9772</v>
      </c>
      <c r="O51" s="257">
        <v>837</v>
      </c>
      <c r="P51" s="257">
        <v>3179</v>
      </c>
      <c r="Q51" s="257">
        <v>16</v>
      </c>
      <c r="R51" s="257">
        <v>199</v>
      </c>
      <c r="S51" s="257">
        <v>19</v>
      </c>
      <c r="T51" s="257">
        <v>28</v>
      </c>
      <c r="U51" s="257">
        <v>78</v>
      </c>
      <c r="V51" s="257">
        <v>904</v>
      </c>
      <c r="W51" s="257">
        <v>4</v>
      </c>
      <c r="X51" s="257">
        <v>14</v>
      </c>
      <c r="Y51" s="257">
        <v>427</v>
      </c>
      <c r="Z51" s="257">
        <v>2491</v>
      </c>
      <c r="AA51" s="257">
        <v>24</v>
      </c>
      <c r="AB51" s="257">
        <v>367</v>
      </c>
    </row>
    <row r="52" spans="1:28" ht="19.5" customHeight="1">
      <c r="A52" s="339" t="s">
        <v>64</v>
      </c>
      <c r="B52" s="340"/>
      <c r="C52" s="185">
        <f t="shared" si="21"/>
        <v>961</v>
      </c>
      <c r="D52" s="185">
        <f t="shared" si="21"/>
        <v>7805</v>
      </c>
      <c r="E52" s="181">
        <f aca="true" t="shared" si="22" ref="E52:AB52">SUM(E53:E54)</f>
        <v>2</v>
      </c>
      <c r="F52" s="181">
        <f t="shared" si="22"/>
        <v>7</v>
      </c>
      <c r="G52" s="181">
        <f t="shared" si="22"/>
        <v>959</v>
      </c>
      <c r="H52" s="181">
        <f t="shared" si="22"/>
        <v>7798</v>
      </c>
      <c r="I52" s="181" t="s">
        <v>315</v>
      </c>
      <c r="J52" s="181" t="s">
        <v>315</v>
      </c>
      <c r="K52" s="181">
        <f t="shared" si="22"/>
        <v>117</v>
      </c>
      <c r="L52" s="181">
        <f t="shared" si="22"/>
        <v>477</v>
      </c>
      <c r="M52" s="181">
        <f t="shared" si="22"/>
        <v>403</v>
      </c>
      <c r="N52" s="181">
        <f t="shared" si="22"/>
        <v>4989</v>
      </c>
      <c r="O52" s="181">
        <f t="shared" si="22"/>
        <v>257</v>
      </c>
      <c r="P52" s="181">
        <f t="shared" si="22"/>
        <v>917</v>
      </c>
      <c r="Q52" s="181">
        <f t="shared" si="22"/>
        <v>4</v>
      </c>
      <c r="R52" s="181">
        <f t="shared" si="22"/>
        <v>85</v>
      </c>
      <c r="S52" s="181">
        <f t="shared" si="22"/>
        <v>4</v>
      </c>
      <c r="T52" s="181">
        <f t="shared" si="22"/>
        <v>6</v>
      </c>
      <c r="U52" s="181">
        <f t="shared" si="22"/>
        <v>23</v>
      </c>
      <c r="V52" s="181">
        <f t="shared" si="22"/>
        <v>452</v>
      </c>
      <c r="W52" s="181">
        <f>SUM(W53:W54)</f>
        <v>1</v>
      </c>
      <c r="X52" s="181">
        <f t="shared" si="22"/>
        <v>6</v>
      </c>
      <c r="Y52" s="181">
        <f t="shared" si="22"/>
        <v>144</v>
      </c>
      <c r="Z52" s="181">
        <f t="shared" si="22"/>
        <v>749</v>
      </c>
      <c r="AA52" s="181">
        <f t="shared" si="22"/>
        <v>6</v>
      </c>
      <c r="AB52" s="181">
        <f t="shared" si="22"/>
        <v>117</v>
      </c>
    </row>
    <row r="53" spans="1:28" ht="19.5" customHeight="1">
      <c r="A53" s="177"/>
      <c r="B53" s="182" t="s">
        <v>95</v>
      </c>
      <c r="C53" s="185">
        <f t="shared" si="21"/>
        <v>920</v>
      </c>
      <c r="D53" s="185">
        <f t="shared" si="21"/>
        <v>7244</v>
      </c>
      <c r="E53" s="181">
        <v>2</v>
      </c>
      <c r="F53" s="181">
        <v>7</v>
      </c>
      <c r="G53" s="181">
        <v>918</v>
      </c>
      <c r="H53" s="181">
        <v>7237</v>
      </c>
      <c r="I53" s="181" t="s">
        <v>315</v>
      </c>
      <c r="J53" s="181" t="s">
        <v>315</v>
      </c>
      <c r="K53" s="181">
        <v>117</v>
      </c>
      <c r="L53" s="181">
        <v>477</v>
      </c>
      <c r="M53" s="181">
        <v>403</v>
      </c>
      <c r="N53" s="181">
        <v>4989</v>
      </c>
      <c r="O53" s="181">
        <v>257</v>
      </c>
      <c r="P53" s="181">
        <v>917</v>
      </c>
      <c r="Q53" s="181">
        <v>4</v>
      </c>
      <c r="R53" s="181">
        <v>85</v>
      </c>
      <c r="S53" s="181">
        <v>4</v>
      </c>
      <c r="T53" s="181">
        <v>6</v>
      </c>
      <c r="U53" s="181">
        <v>19</v>
      </c>
      <c r="V53" s="181">
        <v>398</v>
      </c>
      <c r="W53" s="181" t="s">
        <v>315</v>
      </c>
      <c r="X53" s="181" t="s">
        <v>315</v>
      </c>
      <c r="Y53" s="181">
        <v>114</v>
      </c>
      <c r="Z53" s="181">
        <v>365</v>
      </c>
      <c r="AA53" s="181" t="s">
        <v>315</v>
      </c>
      <c r="AB53" s="181" t="s">
        <v>315</v>
      </c>
    </row>
    <row r="54" spans="1:28" ht="19.5" customHeight="1">
      <c r="A54" s="180"/>
      <c r="B54" s="179" t="s">
        <v>302</v>
      </c>
      <c r="C54" s="254">
        <f t="shared" si="21"/>
        <v>41</v>
      </c>
      <c r="D54" s="178">
        <f t="shared" si="21"/>
        <v>561</v>
      </c>
      <c r="E54" s="178" t="s">
        <v>315</v>
      </c>
      <c r="F54" s="178" t="s">
        <v>315</v>
      </c>
      <c r="G54" s="178">
        <v>41</v>
      </c>
      <c r="H54" s="178">
        <v>561</v>
      </c>
      <c r="I54" s="178" t="s">
        <v>315</v>
      </c>
      <c r="J54" s="178" t="s">
        <v>315</v>
      </c>
      <c r="K54" s="178" t="s">
        <v>315</v>
      </c>
      <c r="L54" s="178" t="s">
        <v>315</v>
      </c>
      <c r="M54" s="178" t="s">
        <v>315</v>
      </c>
      <c r="N54" s="178" t="s">
        <v>315</v>
      </c>
      <c r="O54" s="178" t="s">
        <v>315</v>
      </c>
      <c r="P54" s="178" t="s">
        <v>315</v>
      </c>
      <c r="Q54" s="178" t="s">
        <v>315</v>
      </c>
      <c r="R54" s="178" t="s">
        <v>315</v>
      </c>
      <c r="S54" s="178" t="s">
        <v>315</v>
      </c>
      <c r="T54" s="178" t="s">
        <v>315</v>
      </c>
      <c r="U54" s="178">
        <v>4</v>
      </c>
      <c r="V54" s="178">
        <v>54</v>
      </c>
      <c r="W54" s="178">
        <v>1</v>
      </c>
      <c r="X54" s="178">
        <v>6</v>
      </c>
      <c r="Y54" s="178">
        <v>30</v>
      </c>
      <c r="Z54" s="178">
        <v>384</v>
      </c>
      <c r="AA54" s="178">
        <v>6</v>
      </c>
      <c r="AB54" s="178">
        <v>117</v>
      </c>
    </row>
    <row r="55" spans="1:28" ht="19.5" customHeight="1">
      <c r="A55" s="176" t="s">
        <v>295</v>
      </c>
      <c r="B55" s="176"/>
      <c r="C55" s="176"/>
      <c r="D55" s="176"/>
      <c r="E55" s="177"/>
      <c r="F55" s="177"/>
      <c r="G55" s="177"/>
      <c r="H55" s="177"/>
      <c r="I55" s="176"/>
      <c r="J55" s="176"/>
      <c r="K55" s="176"/>
      <c r="L55" s="176"/>
      <c r="M55" s="176"/>
      <c r="N55" s="176"/>
      <c r="O55" s="176"/>
      <c r="P55" s="176"/>
      <c r="Q55" s="176"/>
      <c r="R55" s="176"/>
      <c r="S55" s="176"/>
      <c r="T55" s="176"/>
      <c r="U55" s="176"/>
      <c r="V55" s="176"/>
      <c r="W55" s="176"/>
      <c r="X55" s="176"/>
      <c r="Y55" s="176"/>
      <c r="Z55" s="176"/>
      <c r="AA55" s="176"/>
      <c r="AB55" s="176"/>
    </row>
    <row r="56" spans="2:28" ht="19.5" customHeight="1">
      <c r="B56" s="176"/>
      <c r="C56" s="176"/>
      <c r="D56" s="176"/>
      <c r="E56" s="177"/>
      <c r="F56" s="177"/>
      <c r="G56" s="177"/>
      <c r="H56" s="177"/>
      <c r="I56" s="176"/>
      <c r="J56" s="176"/>
      <c r="K56" s="176"/>
      <c r="L56" s="176"/>
      <c r="M56" s="176"/>
      <c r="N56" s="176"/>
      <c r="O56" s="176"/>
      <c r="P56" s="176"/>
      <c r="Q56" s="176"/>
      <c r="R56" s="176"/>
      <c r="S56" s="176"/>
      <c r="T56" s="176"/>
      <c r="U56" s="176"/>
      <c r="V56" s="176"/>
      <c r="W56" s="176"/>
      <c r="X56" s="176"/>
      <c r="Y56" s="176"/>
      <c r="Z56" s="176"/>
      <c r="AA56" s="176"/>
      <c r="AB56" s="176"/>
    </row>
    <row r="57" spans="5:8" ht="14.25">
      <c r="E57" s="93"/>
      <c r="F57" s="93"/>
      <c r="G57" s="93"/>
      <c r="H57" s="93"/>
    </row>
    <row r="58" spans="5:8" ht="14.25">
      <c r="E58" s="93"/>
      <c r="F58" s="93"/>
      <c r="G58" s="93"/>
      <c r="H58" s="93"/>
    </row>
    <row r="59" spans="5:8" ht="14.25">
      <c r="E59" s="93"/>
      <c r="F59" s="93"/>
      <c r="G59" s="93"/>
      <c r="H59" s="93"/>
    </row>
    <row r="60" spans="5:8" ht="14.25">
      <c r="E60" s="93"/>
      <c r="F60" s="93"/>
      <c r="G60" s="93"/>
      <c r="H60" s="93"/>
    </row>
    <row r="61" spans="5:8" ht="14.25">
      <c r="E61" s="93"/>
      <c r="F61" s="93"/>
      <c r="G61" s="93"/>
      <c r="H61" s="93"/>
    </row>
    <row r="62" spans="5:8" ht="14.25">
      <c r="E62" s="93"/>
      <c r="F62" s="93"/>
      <c r="G62" s="93"/>
      <c r="H62" s="93"/>
    </row>
    <row r="63" spans="5:8" ht="14.25">
      <c r="E63" s="93"/>
      <c r="F63" s="93"/>
      <c r="G63" s="93"/>
      <c r="H63" s="93"/>
    </row>
    <row r="64" spans="5:8" ht="14.25">
      <c r="E64" s="93"/>
      <c r="F64" s="93"/>
      <c r="G64" s="93"/>
      <c r="H64" s="93"/>
    </row>
    <row r="65" spans="5:8" ht="14.25">
      <c r="E65" s="93"/>
      <c r="F65" s="93"/>
      <c r="G65" s="93"/>
      <c r="H65" s="93"/>
    </row>
    <row r="66" spans="5:8" ht="14.25">
      <c r="E66" s="93"/>
      <c r="F66" s="93"/>
      <c r="G66" s="93"/>
      <c r="H66" s="93"/>
    </row>
    <row r="67" spans="5:8" ht="14.25">
      <c r="E67" s="93"/>
      <c r="F67" s="93"/>
      <c r="G67" s="93"/>
      <c r="H67" s="93"/>
    </row>
    <row r="68" spans="5:8" ht="14.25">
      <c r="E68" s="93"/>
      <c r="F68" s="93"/>
      <c r="G68" s="93"/>
      <c r="H68" s="93"/>
    </row>
    <row r="69" spans="5:8" ht="14.25">
      <c r="E69" s="93"/>
      <c r="F69" s="93"/>
      <c r="G69" s="93"/>
      <c r="H69" s="93"/>
    </row>
    <row r="70" spans="5:8" ht="14.25">
      <c r="E70" s="93"/>
      <c r="F70" s="93"/>
      <c r="G70" s="93"/>
      <c r="H70" s="93"/>
    </row>
    <row r="71" spans="5:8" ht="14.25">
      <c r="E71" s="93"/>
      <c r="F71" s="93"/>
      <c r="G71" s="93"/>
      <c r="H71" s="93"/>
    </row>
    <row r="72" spans="5:8" ht="14.25">
      <c r="E72" s="93"/>
      <c r="F72" s="93"/>
      <c r="G72" s="93"/>
      <c r="H72" s="93"/>
    </row>
    <row r="73" spans="5:8" ht="14.25">
      <c r="E73" s="93"/>
      <c r="F73" s="93"/>
      <c r="G73" s="93"/>
      <c r="H73" s="93"/>
    </row>
    <row r="74" spans="5:8" ht="14.25">
      <c r="E74" s="93"/>
      <c r="F74" s="93"/>
      <c r="G74" s="93"/>
      <c r="H74" s="93"/>
    </row>
    <row r="75" spans="5:8" ht="14.25">
      <c r="E75" s="93"/>
      <c r="F75" s="93"/>
      <c r="G75" s="93"/>
      <c r="H75" s="93"/>
    </row>
    <row r="76" spans="5:8" ht="14.25">
      <c r="E76" s="93"/>
      <c r="F76" s="93"/>
      <c r="G76" s="93"/>
      <c r="H76" s="93"/>
    </row>
    <row r="77" spans="5:8" ht="14.25">
      <c r="E77" s="93"/>
      <c r="F77" s="93"/>
      <c r="G77" s="93"/>
      <c r="H77" s="93"/>
    </row>
    <row r="78" spans="5:8" ht="14.25">
      <c r="E78" s="93"/>
      <c r="F78" s="93"/>
      <c r="G78" s="93"/>
      <c r="H78" s="93"/>
    </row>
    <row r="79" spans="5:8" ht="14.25">
      <c r="E79" s="93"/>
      <c r="F79" s="93"/>
      <c r="G79" s="93"/>
      <c r="H79" s="93"/>
    </row>
    <row r="80" spans="5:8" ht="14.25">
      <c r="E80" s="93"/>
      <c r="F80" s="93"/>
      <c r="G80" s="93"/>
      <c r="H80" s="93"/>
    </row>
    <row r="81" spans="5:8" ht="14.25">
      <c r="E81" s="93"/>
      <c r="F81" s="93"/>
      <c r="G81" s="93"/>
      <c r="H81" s="93"/>
    </row>
    <row r="82" spans="6:8" ht="14.25">
      <c r="F82" s="93"/>
      <c r="G82" s="93"/>
      <c r="H82" s="93"/>
    </row>
    <row r="83" spans="6:8" ht="14.25">
      <c r="F83" s="93"/>
      <c r="G83" s="93"/>
      <c r="H83" s="93"/>
    </row>
    <row r="84" spans="6:8" ht="14.25">
      <c r="F84" s="93"/>
      <c r="G84" s="93"/>
      <c r="H84" s="93"/>
    </row>
    <row r="85" spans="6:8" ht="14.25">
      <c r="F85" s="93"/>
      <c r="G85" s="93"/>
      <c r="H85" s="93"/>
    </row>
    <row r="86" spans="6:8" ht="14.25">
      <c r="F86" s="93"/>
      <c r="G86" s="93"/>
      <c r="H86" s="93"/>
    </row>
  </sheetData>
  <sheetProtection/>
  <mergeCells count="28">
    <mergeCell ref="A10:B10"/>
    <mergeCell ref="W5:X6"/>
    <mergeCell ref="A3:AB3"/>
    <mergeCell ref="A5:B8"/>
    <mergeCell ref="G5:H6"/>
    <mergeCell ref="I5:J6"/>
    <mergeCell ref="U5:V6"/>
    <mergeCell ref="E5:F6"/>
    <mergeCell ref="AA5:AB6"/>
    <mergeCell ref="O5:P6"/>
    <mergeCell ref="K5:L6"/>
    <mergeCell ref="M5:N6"/>
    <mergeCell ref="C5:D6"/>
    <mergeCell ref="Q5:R6"/>
    <mergeCell ref="S5:T6"/>
    <mergeCell ref="Y5:Z6"/>
    <mergeCell ref="A52:B52"/>
    <mergeCell ref="A34:B34"/>
    <mergeCell ref="A38:B38"/>
    <mergeCell ref="A42:B42"/>
    <mergeCell ref="A46:B46"/>
    <mergeCell ref="A14:B14"/>
    <mergeCell ref="A47:B47"/>
    <mergeCell ref="A26:B26"/>
    <mergeCell ref="A30:B30"/>
    <mergeCell ref="A18:B18"/>
    <mergeCell ref="A22:B22"/>
    <mergeCell ref="A51:B51"/>
  </mergeCells>
  <printOptions horizontalCentered="1"/>
  <pageMargins left="0.5905511811023623" right="0.5905511811023623" top="0.5905511811023623" bottom="0.3937007874015748" header="0" footer="0"/>
  <pageSetup fitToHeight="1" fitToWidth="1" horizontalDpi="300" verticalDpi="300" orientation="landscape" paperSize="8" scale="70" r:id="rId1"/>
</worksheet>
</file>

<file path=xl/worksheets/sheet4.xml><?xml version="1.0" encoding="utf-8"?>
<worksheet xmlns="http://schemas.openxmlformats.org/spreadsheetml/2006/main" xmlns:r="http://schemas.openxmlformats.org/officeDocument/2006/relationships">
  <sheetPr>
    <pageSetUpPr fitToPage="1"/>
  </sheetPr>
  <dimension ref="A1:AJ75"/>
  <sheetViews>
    <sheetView zoomScale="75" zoomScaleNormal="75" zoomScaleSheetLayoutView="75" zoomScalePageLayoutView="0" workbookViewId="0" topLeftCell="I1">
      <selection activeCell="A58" sqref="A58"/>
    </sheetView>
  </sheetViews>
  <sheetFormatPr defaultColWidth="9.00390625" defaultRowHeight="13.5"/>
  <cols>
    <col min="1" max="1" width="3.75390625" style="102" customWidth="1"/>
    <col min="2" max="2" width="19.875" style="102" customWidth="1"/>
    <col min="3" max="28" width="9.75390625" style="102" customWidth="1"/>
    <col min="29" max="16384" width="9.00390625" style="102" customWidth="1"/>
  </cols>
  <sheetData>
    <row r="1" spans="1:28" s="81" customFormat="1" ht="20.25" customHeight="1">
      <c r="A1" s="190" t="s">
        <v>313</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4" t="s">
        <v>97</v>
      </c>
    </row>
    <row r="2" s="25" customFormat="1" ht="20.25" customHeight="1">
      <c r="AB2" s="96"/>
    </row>
    <row r="3" spans="1:28" s="25" customFormat="1" ht="20.25" customHeight="1">
      <c r="A3" s="526" t="s">
        <v>333</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row>
    <row r="4" spans="1:29" s="25" customFormat="1" ht="20.25" customHeight="1" thickBot="1">
      <c r="A4" s="28"/>
      <c r="B4" s="97"/>
      <c r="C4" s="27"/>
      <c r="D4" s="27"/>
      <c r="E4" s="27"/>
      <c r="F4" s="27"/>
      <c r="G4" s="27"/>
      <c r="H4" s="27"/>
      <c r="I4" s="27"/>
      <c r="J4" s="27"/>
      <c r="K4" s="27"/>
      <c r="L4" s="27"/>
      <c r="M4" s="27"/>
      <c r="N4" s="27"/>
      <c r="O4" s="27"/>
      <c r="P4" s="27"/>
      <c r="Q4" s="27"/>
      <c r="R4" s="27"/>
      <c r="S4" s="27"/>
      <c r="T4" s="27"/>
      <c r="U4" s="27"/>
      <c r="V4" s="27"/>
      <c r="W4" s="27"/>
      <c r="X4" s="27"/>
      <c r="Y4" s="27"/>
      <c r="Z4" s="27"/>
      <c r="AA4" s="27"/>
      <c r="AB4" s="27"/>
      <c r="AC4" s="30"/>
    </row>
    <row r="5" spans="1:29" s="25" customFormat="1" ht="20.25" customHeight="1">
      <c r="A5" s="377" t="s">
        <v>62</v>
      </c>
      <c r="B5" s="378"/>
      <c r="C5" s="383" t="s">
        <v>96</v>
      </c>
      <c r="D5" s="374"/>
      <c r="E5" s="373" t="s">
        <v>272</v>
      </c>
      <c r="F5" s="374"/>
      <c r="G5" s="373" t="s">
        <v>273</v>
      </c>
      <c r="H5" s="374"/>
      <c r="I5" s="373" t="s">
        <v>224</v>
      </c>
      <c r="J5" s="374"/>
      <c r="K5" s="373" t="s">
        <v>225</v>
      </c>
      <c r="L5" s="374"/>
      <c r="M5" s="373" t="s">
        <v>226</v>
      </c>
      <c r="N5" s="374"/>
      <c r="O5" s="373" t="s">
        <v>279</v>
      </c>
      <c r="P5" s="374"/>
      <c r="Q5" s="373" t="s">
        <v>227</v>
      </c>
      <c r="R5" s="374"/>
      <c r="S5" s="389" t="s">
        <v>228</v>
      </c>
      <c r="T5" s="390"/>
      <c r="U5" s="373" t="s">
        <v>229</v>
      </c>
      <c r="V5" s="374"/>
      <c r="W5" s="385" t="s">
        <v>319</v>
      </c>
      <c r="X5" s="393"/>
      <c r="Y5" s="373" t="s">
        <v>231</v>
      </c>
      <c r="Z5" s="374"/>
      <c r="AA5" s="385" t="s">
        <v>232</v>
      </c>
      <c r="AB5" s="386"/>
      <c r="AC5" s="30"/>
    </row>
    <row r="6" spans="1:29" s="25" customFormat="1" ht="20.25" customHeight="1">
      <c r="A6" s="379"/>
      <c r="B6" s="380"/>
      <c r="C6" s="384"/>
      <c r="D6" s="376"/>
      <c r="E6" s="375"/>
      <c r="F6" s="376"/>
      <c r="G6" s="375"/>
      <c r="H6" s="376"/>
      <c r="I6" s="375"/>
      <c r="J6" s="376"/>
      <c r="K6" s="375"/>
      <c r="L6" s="376"/>
      <c r="M6" s="375"/>
      <c r="N6" s="376"/>
      <c r="O6" s="375"/>
      <c r="P6" s="376"/>
      <c r="Q6" s="375"/>
      <c r="R6" s="376"/>
      <c r="S6" s="391"/>
      <c r="T6" s="392"/>
      <c r="U6" s="375"/>
      <c r="V6" s="376"/>
      <c r="W6" s="387"/>
      <c r="X6" s="394"/>
      <c r="Y6" s="375"/>
      <c r="Z6" s="376"/>
      <c r="AA6" s="387"/>
      <c r="AB6" s="388"/>
      <c r="AC6" s="30"/>
    </row>
    <row r="7" spans="1:29" s="25" customFormat="1" ht="20.25" customHeight="1">
      <c r="A7" s="379"/>
      <c r="B7" s="380"/>
      <c r="C7" s="98" t="s">
        <v>233</v>
      </c>
      <c r="D7" s="99" t="s">
        <v>234</v>
      </c>
      <c r="E7" s="98" t="s">
        <v>233</v>
      </c>
      <c r="F7" s="99" t="s">
        <v>234</v>
      </c>
      <c r="G7" s="98" t="s">
        <v>233</v>
      </c>
      <c r="H7" s="99" t="s">
        <v>234</v>
      </c>
      <c r="I7" s="98" t="s">
        <v>233</v>
      </c>
      <c r="J7" s="99" t="s">
        <v>234</v>
      </c>
      <c r="K7" s="98" t="s">
        <v>233</v>
      </c>
      <c r="L7" s="99" t="s">
        <v>234</v>
      </c>
      <c r="M7" s="98" t="s">
        <v>233</v>
      </c>
      <c r="N7" s="99" t="s">
        <v>234</v>
      </c>
      <c r="O7" s="98" t="s">
        <v>233</v>
      </c>
      <c r="P7" s="99" t="s">
        <v>234</v>
      </c>
      <c r="Q7" s="98" t="s">
        <v>233</v>
      </c>
      <c r="R7" s="99" t="s">
        <v>234</v>
      </c>
      <c r="S7" s="98" t="s">
        <v>233</v>
      </c>
      <c r="T7" s="99" t="s">
        <v>234</v>
      </c>
      <c r="U7" s="98" t="s">
        <v>233</v>
      </c>
      <c r="V7" s="99" t="s">
        <v>234</v>
      </c>
      <c r="W7" s="98" t="s">
        <v>233</v>
      </c>
      <c r="X7" s="99" t="s">
        <v>234</v>
      </c>
      <c r="Y7" s="98" t="s">
        <v>233</v>
      </c>
      <c r="Z7" s="99" t="s">
        <v>234</v>
      </c>
      <c r="AA7" s="98" t="s">
        <v>233</v>
      </c>
      <c r="AB7" s="277" t="s">
        <v>234</v>
      </c>
      <c r="AC7" s="30"/>
    </row>
    <row r="8" spans="1:29" s="25" customFormat="1" ht="20.25" customHeight="1">
      <c r="A8" s="381"/>
      <c r="B8" s="382"/>
      <c r="C8" s="100" t="s">
        <v>235</v>
      </c>
      <c r="D8" s="101" t="s">
        <v>236</v>
      </c>
      <c r="E8" s="100" t="s">
        <v>235</v>
      </c>
      <c r="F8" s="101" t="s">
        <v>236</v>
      </c>
      <c r="G8" s="100" t="s">
        <v>235</v>
      </c>
      <c r="H8" s="101" t="s">
        <v>236</v>
      </c>
      <c r="I8" s="100" t="s">
        <v>235</v>
      </c>
      <c r="J8" s="101" t="s">
        <v>236</v>
      </c>
      <c r="K8" s="100" t="s">
        <v>235</v>
      </c>
      <c r="L8" s="101" t="s">
        <v>236</v>
      </c>
      <c r="M8" s="100" t="s">
        <v>235</v>
      </c>
      <c r="N8" s="101" t="s">
        <v>236</v>
      </c>
      <c r="O8" s="100" t="s">
        <v>235</v>
      </c>
      <c r="P8" s="101" t="s">
        <v>236</v>
      </c>
      <c r="Q8" s="100" t="s">
        <v>235</v>
      </c>
      <c r="R8" s="101" t="s">
        <v>236</v>
      </c>
      <c r="S8" s="100" t="s">
        <v>235</v>
      </c>
      <c r="T8" s="101" t="s">
        <v>236</v>
      </c>
      <c r="U8" s="100" t="s">
        <v>235</v>
      </c>
      <c r="V8" s="101" t="s">
        <v>236</v>
      </c>
      <c r="W8" s="100" t="s">
        <v>235</v>
      </c>
      <c r="X8" s="101" t="s">
        <v>236</v>
      </c>
      <c r="Y8" s="100" t="s">
        <v>235</v>
      </c>
      <c r="Z8" s="101" t="s">
        <v>236</v>
      </c>
      <c r="AA8" s="100" t="s">
        <v>235</v>
      </c>
      <c r="AB8" s="274" t="s">
        <v>236</v>
      </c>
      <c r="AC8" s="30"/>
    </row>
    <row r="9" spans="1:36" ht="20.25" customHeight="1">
      <c r="A9" s="200"/>
      <c r="B9" s="199"/>
      <c r="C9" s="195"/>
      <c r="D9" s="117" t="s">
        <v>45</v>
      </c>
      <c r="E9" s="132"/>
      <c r="F9" s="117" t="s">
        <v>45</v>
      </c>
      <c r="G9" s="132"/>
      <c r="H9" s="117" t="s">
        <v>45</v>
      </c>
      <c r="I9" s="132"/>
      <c r="J9" s="117" t="s">
        <v>45</v>
      </c>
      <c r="K9" s="132"/>
      <c r="L9" s="117" t="s">
        <v>45</v>
      </c>
      <c r="M9" s="132"/>
      <c r="N9" s="117" t="s">
        <v>45</v>
      </c>
      <c r="O9" s="132"/>
      <c r="P9" s="117" t="s">
        <v>45</v>
      </c>
      <c r="Q9" s="132"/>
      <c r="R9" s="117" t="s">
        <v>45</v>
      </c>
      <c r="S9" s="132"/>
      <c r="T9" s="117" t="s">
        <v>45</v>
      </c>
      <c r="U9" s="132"/>
      <c r="V9" s="117" t="s">
        <v>45</v>
      </c>
      <c r="W9" s="132"/>
      <c r="X9" s="117" t="s">
        <v>45</v>
      </c>
      <c r="Y9" s="132"/>
      <c r="Z9" s="117" t="s">
        <v>45</v>
      </c>
      <c r="AA9" s="132"/>
      <c r="AB9" s="117" t="s">
        <v>45</v>
      </c>
      <c r="AC9" s="76"/>
      <c r="AD9" s="77"/>
      <c r="AE9" s="77"/>
      <c r="AF9" s="77"/>
      <c r="AG9" s="77"/>
      <c r="AH9" s="77"/>
      <c r="AI9" s="77"/>
      <c r="AJ9" s="77"/>
    </row>
    <row r="10" spans="1:28" ht="20.25" customHeight="1">
      <c r="A10" s="369" t="s">
        <v>65</v>
      </c>
      <c r="B10" s="370"/>
      <c r="C10" s="132">
        <f aca="true" t="shared" si="0" ref="C10:D12">SUM(E10,G10)</f>
        <v>1092</v>
      </c>
      <c r="D10" s="132">
        <f t="shared" si="0"/>
        <v>6071</v>
      </c>
      <c r="E10" s="130">
        <f aca="true" t="shared" si="1" ref="E10:AB10">SUM(E11:E12)</f>
        <v>1</v>
      </c>
      <c r="F10" s="130">
        <f t="shared" si="1"/>
        <v>13</v>
      </c>
      <c r="G10" s="130">
        <f>SUM(G11:G12)</f>
        <v>1091</v>
      </c>
      <c r="H10" s="130">
        <f t="shared" si="1"/>
        <v>6058</v>
      </c>
      <c r="I10" s="116" t="s">
        <v>315</v>
      </c>
      <c r="J10" s="116" t="s">
        <v>315</v>
      </c>
      <c r="K10" s="130">
        <f t="shared" si="1"/>
        <v>123</v>
      </c>
      <c r="L10" s="130">
        <f t="shared" si="1"/>
        <v>585</v>
      </c>
      <c r="M10" s="130">
        <f t="shared" si="1"/>
        <v>427</v>
      </c>
      <c r="N10" s="130">
        <f t="shared" si="1"/>
        <v>2543</v>
      </c>
      <c r="O10" s="130">
        <f t="shared" si="1"/>
        <v>374</v>
      </c>
      <c r="P10" s="130">
        <f t="shared" si="1"/>
        <v>1679</v>
      </c>
      <c r="Q10" s="130">
        <f t="shared" si="1"/>
        <v>7</v>
      </c>
      <c r="R10" s="130">
        <f t="shared" si="1"/>
        <v>74</v>
      </c>
      <c r="S10" s="130">
        <f t="shared" si="1"/>
        <v>4</v>
      </c>
      <c r="T10" s="130">
        <f t="shared" si="1"/>
        <v>6</v>
      </c>
      <c r="U10" s="130">
        <f t="shared" si="1"/>
        <v>17</v>
      </c>
      <c r="V10" s="130">
        <f t="shared" si="1"/>
        <v>274</v>
      </c>
      <c r="W10" s="130">
        <f t="shared" si="1"/>
        <v>2</v>
      </c>
      <c r="X10" s="130">
        <f t="shared" si="1"/>
        <v>7</v>
      </c>
      <c r="Y10" s="130">
        <f t="shared" si="1"/>
        <v>132</v>
      </c>
      <c r="Z10" s="130">
        <f t="shared" si="1"/>
        <v>759</v>
      </c>
      <c r="AA10" s="130">
        <f t="shared" si="1"/>
        <v>5</v>
      </c>
      <c r="AB10" s="130">
        <f t="shared" si="1"/>
        <v>131</v>
      </c>
    </row>
    <row r="11" spans="1:28" ht="20.25" customHeight="1">
      <c r="A11" s="197"/>
      <c r="B11" s="193" t="s">
        <v>95</v>
      </c>
      <c r="C11" s="132">
        <f t="shared" si="0"/>
        <v>1065</v>
      </c>
      <c r="D11" s="132">
        <f t="shared" si="0"/>
        <v>5645</v>
      </c>
      <c r="E11" s="117">
        <v>1</v>
      </c>
      <c r="F11" s="117">
        <v>13</v>
      </c>
      <c r="G11" s="117">
        <v>1064</v>
      </c>
      <c r="H11" s="117">
        <v>5632</v>
      </c>
      <c r="I11" s="117" t="s">
        <v>315</v>
      </c>
      <c r="J11" s="117" t="s">
        <v>315</v>
      </c>
      <c r="K11" s="117">
        <v>123</v>
      </c>
      <c r="L11" s="117">
        <v>585</v>
      </c>
      <c r="M11" s="117">
        <v>427</v>
      </c>
      <c r="N11" s="117">
        <v>2543</v>
      </c>
      <c r="O11" s="117">
        <v>374</v>
      </c>
      <c r="P11" s="117">
        <v>1679</v>
      </c>
      <c r="Q11" s="117">
        <v>7</v>
      </c>
      <c r="R11" s="117">
        <v>74</v>
      </c>
      <c r="S11" s="117">
        <v>3</v>
      </c>
      <c r="T11" s="117">
        <v>5</v>
      </c>
      <c r="U11" s="117">
        <v>13</v>
      </c>
      <c r="V11" s="117">
        <v>243</v>
      </c>
      <c r="W11" s="117" t="s">
        <v>315</v>
      </c>
      <c r="X11" s="117" t="s">
        <v>315</v>
      </c>
      <c r="Y11" s="117">
        <v>117</v>
      </c>
      <c r="Z11" s="117">
        <v>503</v>
      </c>
      <c r="AA11" s="117" t="s">
        <v>315</v>
      </c>
      <c r="AB11" s="117" t="s">
        <v>315</v>
      </c>
    </row>
    <row r="12" spans="1:28" ht="20.25" customHeight="1">
      <c r="A12" s="197"/>
      <c r="B12" s="198" t="s">
        <v>241</v>
      </c>
      <c r="C12" s="132">
        <f t="shared" si="0"/>
        <v>27</v>
      </c>
      <c r="D12" s="132">
        <f t="shared" si="0"/>
        <v>426</v>
      </c>
      <c r="E12" s="117" t="s">
        <v>315</v>
      </c>
      <c r="F12" s="117" t="s">
        <v>315</v>
      </c>
      <c r="G12" s="117">
        <v>27</v>
      </c>
      <c r="H12" s="117">
        <v>426</v>
      </c>
      <c r="I12" s="117" t="s">
        <v>315</v>
      </c>
      <c r="J12" s="117" t="s">
        <v>315</v>
      </c>
      <c r="K12" s="117" t="s">
        <v>315</v>
      </c>
      <c r="L12" s="117" t="s">
        <v>315</v>
      </c>
      <c r="M12" s="117" t="s">
        <v>315</v>
      </c>
      <c r="N12" s="117" t="s">
        <v>315</v>
      </c>
      <c r="O12" s="117" t="s">
        <v>315</v>
      </c>
      <c r="P12" s="117" t="s">
        <v>315</v>
      </c>
      <c r="Q12" s="117" t="s">
        <v>315</v>
      </c>
      <c r="R12" s="117" t="s">
        <v>315</v>
      </c>
      <c r="S12" s="117">
        <v>1</v>
      </c>
      <c r="T12" s="117">
        <v>1</v>
      </c>
      <c r="U12" s="117">
        <v>4</v>
      </c>
      <c r="V12" s="117">
        <v>31</v>
      </c>
      <c r="W12" s="117">
        <v>2</v>
      </c>
      <c r="X12" s="117">
        <v>7</v>
      </c>
      <c r="Y12" s="117">
        <v>15</v>
      </c>
      <c r="Z12" s="117">
        <v>256</v>
      </c>
      <c r="AA12" s="117">
        <v>5</v>
      </c>
      <c r="AB12" s="117">
        <v>131</v>
      </c>
    </row>
    <row r="13" spans="1:28" ht="20.25" customHeight="1">
      <c r="A13" s="197"/>
      <c r="B13" s="196"/>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row>
    <row r="14" spans="1:28" ht="20.25" customHeight="1">
      <c r="A14" s="369" t="s">
        <v>66</v>
      </c>
      <c r="B14" s="370"/>
      <c r="C14" s="132">
        <f aca="true" t="shared" si="2" ref="C14:D16">SUM(E14,G14)</f>
        <v>674</v>
      </c>
      <c r="D14" s="132">
        <f t="shared" si="2"/>
        <v>3658</v>
      </c>
      <c r="E14" s="130">
        <f aca="true" t="shared" si="3" ref="E14:AB14">SUM(E15:E16)</f>
        <v>3</v>
      </c>
      <c r="F14" s="130">
        <f t="shared" si="3"/>
        <v>36</v>
      </c>
      <c r="G14" s="130">
        <f t="shared" si="3"/>
        <v>671</v>
      </c>
      <c r="H14" s="130">
        <f t="shared" si="3"/>
        <v>3622</v>
      </c>
      <c r="I14" s="130">
        <f t="shared" si="3"/>
        <v>2</v>
      </c>
      <c r="J14" s="130">
        <f t="shared" si="3"/>
        <v>44</v>
      </c>
      <c r="K14" s="130">
        <f t="shared" si="3"/>
        <v>125</v>
      </c>
      <c r="L14" s="130">
        <f t="shared" si="3"/>
        <v>468</v>
      </c>
      <c r="M14" s="130">
        <f t="shared" si="3"/>
        <v>198</v>
      </c>
      <c r="N14" s="130">
        <f t="shared" si="3"/>
        <v>1574</v>
      </c>
      <c r="O14" s="130">
        <f t="shared" si="3"/>
        <v>165</v>
      </c>
      <c r="P14" s="130">
        <f t="shared" si="3"/>
        <v>447</v>
      </c>
      <c r="Q14" s="130">
        <f t="shared" si="3"/>
        <v>4</v>
      </c>
      <c r="R14" s="130">
        <f t="shared" si="3"/>
        <v>37</v>
      </c>
      <c r="S14" s="130">
        <f t="shared" si="3"/>
        <v>11</v>
      </c>
      <c r="T14" s="130">
        <f t="shared" si="3"/>
        <v>16</v>
      </c>
      <c r="U14" s="130">
        <f t="shared" si="3"/>
        <v>36</v>
      </c>
      <c r="V14" s="130">
        <f t="shared" si="3"/>
        <v>144</v>
      </c>
      <c r="W14" s="130">
        <f t="shared" si="3"/>
        <v>1</v>
      </c>
      <c r="X14" s="130">
        <f t="shared" si="3"/>
        <v>1</v>
      </c>
      <c r="Y14" s="130">
        <f t="shared" si="3"/>
        <v>122</v>
      </c>
      <c r="Z14" s="130">
        <f t="shared" si="3"/>
        <v>819</v>
      </c>
      <c r="AA14" s="130">
        <f t="shared" si="3"/>
        <v>7</v>
      </c>
      <c r="AB14" s="130">
        <f t="shared" si="3"/>
        <v>69</v>
      </c>
    </row>
    <row r="15" spans="1:28" ht="20.25" customHeight="1">
      <c r="A15" s="197"/>
      <c r="B15" s="193" t="s">
        <v>95</v>
      </c>
      <c r="C15" s="132">
        <f t="shared" si="2"/>
        <v>641</v>
      </c>
      <c r="D15" s="132">
        <f t="shared" si="2"/>
        <v>3410</v>
      </c>
      <c r="E15" s="117">
        <v>3</v>
      </c>
      <c r="F15" s="117">
        <v>36</v>
      </c>
      <c r="G15" s="117">
        <v>638</v>
      </c>
      <c r="H15" s="117">
        <v>3374</v>
      </c>
      <c r="I15" s="117">
        <v>2</v>
      </c>
      <c r="J15" s="117">
        <v>44</v>
      </c>
      <c r="K15" s="117">
        <v>125</v>
      </c>
      <c r="L15" s="117">
        <v>468</v>
      </c>
      <c r="M15" s="117">
        <v>198</v>
      </c>
      <c r="N15" s="117">
        <v>1574</v>
      </c>
      <c r="O15" s="117">
        <v>164</v>
      </c>
      <c r="P15" s="117">
        <v>435</v>
      </c>
      <c r="Q15" s="117">
        <v>4</v>
      </c>
      <c r="R15" s="117">
        <v>37</v>
      </c>
      <c r="S15" s="117">
        <v>11</v>
      </c>
      <c r="T15" s="117">
        <v>16</v>
      </c>
      <c r="U15" s="117">
        <v>33</v>
      </c>
      <c r="V15" s="117">
        <v>123</v>
      </c>
      <c r="W15" s="117" t="s">
        <v>315</v>
      </c>
      <c r="X15" s="117" t="s">
        <v>315</v>
      </c>
      <c r="Y15" s="117">
        <v>101</v>
      </c>
      <c r="Z15" s="117">
        <v>677</v>
      </c>
      <c r="AA15" s="117" t="s">
        <v>315</v>
      </c>
      <c r="AB15" s="117" t="s">
        <v>315</v>
      </c>
    </row>
    <row r="16" spans="1:28" ht="20.25" customHeight="1">
      <c r="A16" s="197"/>
      <c r="B16" s="198" t="s">
        <v>241</v>
      </c>
      <c r="C16" s="132">
        <f t="shared" si="2"/>
        <v>33</v>
      </c>
      <c r="D16" s="132">
        <f t="shared" si="2"/>
        <v>248</v>
      </c>
      <c r="E16" s="117" t="s">
        <v>315</v>
      </c>
      <c r="F16" s="117" t="s">
        <v>315</v>
      </c>
      <c r="G16" s="117">
        <v>33</v>
      </c>
      <c r="H16" s="117">
        <v>248</v>
      </c>
      <c r="I16" s="117" t="s">
        <v>315</v>
      </c>
      <c r="J16" s="117" t="s">
        <v>315</v>
      </c>
      <c r="K16" s="117" t="s">
        <v>315</v>
      </c>
      <c r="L16" s="117" t="s">
        <v>315</v>
      </c>
      <c r="M16" s="117" t="s">
        <v>315</v>
      </c>
      <c r="N16" s="117" t="s">
        <v>315</v>
      </c>
      <c r="O16" s="117">
        <v>1</v>
      </c>
      <c r="P16" s="117">
        <v>12</v>
      </c>
      <c r="Q16" s="117" t="s">
        <v>315</v>
      </c>
      <c r="R16" s="117" t="s">
        <v>315</v>
      </c>
      <c r="S16" s="117" t="s">
        <v>315</v>
      </c>
      <c r="T16" s="117" t="s">
        <v>315</v>
      </c>
      <c r="U16" s="117">
        <v>3</v>
      </c>
      <c r="V16" s="117">
        <v>21</v>
      </c>
      <c r="W16" s="117">
        <v>1</v>
      </c>
      <c r="X16" s="117">
        <v>1</v>
      </c>
      <c r="Y16" s="117">
        <v>21</v>
      </c>
      <c r="Z16" s="117">
        <v>142</v>
      </c>
      <c r="AA16" s="117">
        <v>7</v>
      </c>
      <c r="AB16" s="117">
        <v>69</v>
      </c>
    </row>
    <row r="17" spans="1:28" ht="20.25" customHeight="1">
      <c r="A17" s="197"/>
      <c r="B17" s="196"/>
      <c r="C17" s="107"/>
      <c r="D17" s="130"/>
      <c r="E17" s="130"/>
      <c r="F17" s="132"/>
      <c r="G17" s="132"/>
      <c r="H17" s="132"/>
      <c r="I17" s="132"/>
      <c r="J17" s="132"/>
      <c r="K17" s="132"/>
      <c r="L17" s="132"/>
      <c r="M17" s="132"/>
      <c r="N17" s="132"/>
      <c r="O17" s="132"/>
      <c r="P17" s="132"/>
      <c r="Q17" s="132"/>
      <c r="R17" s="132"/>
      <c r="S17" s="132"/>
      <c r="T17" s="132"/>
      <c r="U17" s="132"/>
      <c r="V17" s="132"/>
      <c r="W17" s="132"/>
      <c r="X17" s="132"/>
      <c r="Y17" s="132"/>
      <c r="Z17" s="132"/>
      <c r="AA17" s="132"/>
      <c r="AB17" s="132"/>
    </row>
    <row r="18" spans="1:28" ht="20.25" customHeight="1">
      <c r="A18" s="369" t="s">
        <v>67</v>
      </c>
      <c r="B18" s="370"/>
      <c r="C18" s="132">
        <f aca="true" t="shared" si="4" ref="C18:D20">SUM(E18,G18)</f>
        <v>170</v>
      </c>
      <c r="D18" s="132">
        <f t="shared" si="4"/>
        <v>1448</v>
      </c>
      <c r="E18" s="130">
        <f aca="true" t="shared" si="5" ref="E18:AB18">SUM(E19:E20)</f>
        <v>1</v>
      </c>
      <c r="F18" s="130">
        <f t="shared" si="5"/>
        <v>2</v>
      </c>
      <c r="G18" s="130">
        <f t="shared" si="5"/>
        <v>169</v>
      </c>
      <c r="H18" s="130">
        <f t="shared" si="5"/>
        <v>1446</v>
      </c>
      <c r="I18" s="130">
        <f t="shared" si="5"/>
        <v>8</v>
      </c>
      <c r="J18" s="130">
        <f t="shared" si="5"/>
        <v>93</v>
      </c>
      <c r="K18" s="130">
        <f t="shared" si="5"/>
        <v>22</v>
      </c>
      <c r="L18" s="130">
        <f t="shared" si="5"/>
        <v>303</v>
      </c>
      <c r="M18" s="130">
        <f t="shared" si="5"/>
        <v>60</v>
      </c>
      <c r="N18" s="130">
        <f t="shared" si="5"/>
        <v>666</v>
      </c>
      <c r="O18" s="130">
        <f t="shared" si="5"/>
        <v>41</v>
      </c>
      <c r="P18" s="130">
        <f t="shared" si="5"/>
        <v>136</v>
      </c>
      <c r="Q18" s="130">
        <f t="shared" si="5"/>
        <v>1</v>
      </c>
      <c r="R18" s="130">
        <f t="shared" si="5"/>
        <v>3</v>
      </c>
      <c r="S18" s="116" t="s">
        <v>315</v>
      </c>
      <c r="T18" s="116" t="s">
        <v>315</v>
      </c>
      <c r="U18" s="130">
        <f t="shared" si="5"/>
        <v>2</v>
      </c>
      <c r="V18" s="130">
        <f t="shared" si="5"/>
        <v>31</v>
      </c>
      <c r="W18" s="116" t="s">
        <v>315</v>
      </c>
      <c r="X18" s="116" t="s">
        <v>315</v>
      </c>
      <c r="Y18" s="130">
        <f t="shared" si="5"/>
        <v>29</v>
      </c>
      <c r="Z18" s="130">
        <f t="shared" si="5"/>
        <v>164</v>
      </c>
      <c r="AA18" s="130">
        <f t="shared" si="5"/>
        <v>6</v>
      </c>
      <c r="AB18" s="130">
        <f t="shared" si="5"/>
        <v>50</v>
      </c>
    </row>
    <row r="19" spans="1:28" ht="20.25" customHeight="1">
      <c r="A19" s="197"/>
      <c r="B19" s="193" t="s">
        <v>95</v>
      </c>
      <c r="C19" s="132">
        <f t="shared" si="4"/>
        <v>156</v>
      </c>
      <c r="D19" s="132">
        <f t="shared" si="4"/>
        <v>1311</v>
      </c>
      <c r="E19" s="116">
        <v>1</v>
      </c>
      <c r="F19" s="117">
        <v>2</v>
      </c>
      <c r="G19" s="117">
        <v>155</v>
      </c>
      <c r="H19" s="117">
        <v>1309</v>
      </c>
      <c r="I19" s="117">
        <v>8</v>
      </c>
      <c r="J19" s="117">
        <v>93</v>
      </c>
      <c r="K19" s="117">
        <v>22</v>
      </c>
      <c r="L19" s="117">
        <v>303</v>
      </c>
      <c r="M19" s="117">
        <v>60</v>
      </c>
      <c r="N19" s="117">
        <v>666</v>
      </c>
      <c r="O19" s="117">
        <v>41</v>
      </c>
      <c r="P19" s="117">
        <v>136</v>
      </c>
      <c r="Q19" s="117">
        <v>1</v>
      </c>
      <c r="R19" s="117">
        <v>3</v>
      </c>
      <c r="S19" s="117" t="s">
        <v>315</v>
      </c>
      <c r="T19" s="117" t="s">
        <v>315</v>
      </c>
      <c r="U19" s="117">
        <v>2</v>
      </c>
      <c r="V19" s="117">
        <v>31</v>
      </c>
      <c r="W19" s="117" t="s">
        <v>315</v>
      </c>
      <c r="X19" s="117" t="s">
        <v>315</v>
      </c>
      <c r="Y19" s="117">
        <v>21</v>
      </c>
      <c r="Z19" s="117">
        <v>77</v>
      </c>
      <c r="AA19" s="117" t="s">
        <v>315</v>
      </c>
      <c r="AB19" s="117" t="s">
        <v>315</v>
      </c>
    </row>
    <row r="20" spans="1:28" ht="20.25" customHeight="1">
      <c r="A20" s="197"/>
      <c r="B20" s="198" t="s">
        <v>242</v>
      </c>
      <c r="C20" s="132">
        <f t="shared" si="4"/>
        <v>14</v>
      </c>
      <c r="D20" s="132">
        <f t="shared" si="4"/>
        <v>137</v>
      </c>
      <c r="E20" s="116" t="s">
        <v>315</v>
      </c>
      <c r="F20" s="117" t="s">
        <v>315</v>
      </c>
      <c r="G20" s="117">
        <v>14</v>
      </c>
      <c r="H20" s="117">
        <v>137</v>
      </c>
      <c r="I20" s="117" t="s">
        <v>315</v>
      </c>
      <c r="J20" s="117" t="s">
        <v>315</v>
      </c>
      <c r="K20" s="117" t="s">
        <v>315</v>
      </c>
      <c r="L20" s="117" t="s">
        <v>315</v>
      </c>
      <c r="M20" s="117" t="s">
        <v>315</v>
      </c>
      <c r="N20" s="117" t="s">
        <v>315</v>
      </c>
      <c r="O20" s="117" t="s">
        <v>315</v>
      </c>
      <c r="P20" s="117" t="s">
        <v>315</v>
      </c>
      <c r="Q20" s="117" t="s">
        <v>315</v>
      </c>
      <c r="R20" s="117" t="s">
        <v>315</v>
      </c>
      <c r="S20" s="117" t="s">
        <v>315</v>
      </c>
      <c r="T20" s="117" t="s">
        <v>315</v>
      </c>
      <c r="U20" s="117" t="s">
        <v>315</v>
      </c>
      <c r="V20" s="117" t="s">
        <v>315</v>
      </c>
      <c r="W20" s="117" t="s">
        <v>315</v>
      </c>
      <c r="X20" s="117" t="s">
        <v>315</v>
      </c>
      <c r="Y20" s="117">
        <v>8</v>
      </c>
      <c r="Z20" s="117">
        <v>87</v>
      </c>
      <c r="AA20" s="117">
        <v>6</v>
      </c>
      <c r="AB20" s="117">
        <v>50</v>
      </c>
    </row>
    <row r="21" spans="1:28" ht="20.25" customHeight="1">
      <c r="A21" s="197"/>
      <c r="B21" s="196"/>
      <c r="C21" s="105"/>
      <c r="D21" s="132"/>
      <c r="E21" s="130"/>
      <c r="F21" s="132"/>
      <c r="G21" s="132"/>
      <c r="H21" s="132"/>
      <c r="I21" s="132"/>
      <c r="J21" s="132"/>
      <c r="K21" s="132"/>
      <c r="L21" s="132"/>
      <c r="M21" s="132"/>
      <c r="N21" s="132"/>
      <c r="O21" s="132"/>
      <c r="P21" s="132"/>
      <c r="Q21" s="132"/>
      <c r="R21" s="132"/>
      <c r="S21" s="132"/>
      <c r="T21" s="132"/>
      <c r="U21" s="132"/>
      <c r="V21" s="132"/>
      <c r="W21" s="132"/>
      <c r="X21" s="132"/>
      <c r="Y21" s="132"/>
      <c r="Z21" s="132"/>
      <c r="AA21" s="132"/>
      <c r="AB21" s="132"/>
    </row>
    <row r="22" spans="1:28" s="106" customFormat="1" ht="20.25" customHeight="1">
      <c r="A22" s="371" t="s">
        <v>38</v>
      </c>
      <c r="B22" s="372"/>
      <c r="C22" s="216">
        <f>SUM(C24,C28,C32,C36,C40,C44,C48,C52)</f>
        <v>3472</v>
      </c>
      <c r="D22" s="216">
        <f aca="true" t="shared" si="6" ref="D22:AB22">SUM(D24,D28,D32,D36,D40,D44,D48,D52)</f>
        <v>28541</v>
      </c>
      <c r="E22" s="216">
        <f t="shared" si="6"/>
        <v>17</v>
      </c>
      <c r="F22" s="216">
        <f t="shared" si="6"/>
        <v>81</v>
      </c>
      <c r="G22" s="216">
        <f t="shared" si="6"/>
        <v>3455</v>
      </c>
      <c r="H22" s="216">
        <f t="shared" si="6"/>
        <v>28460</v>
      </c>
      <c r="I22" s="216">
        <f t="shared" si="6"/>
        <v>10</v>
      </c>
      <c r="J22" s="216">
        <f t="shared" si="6"/>
        <v>166</v>
      </c>
      <c r="K22" s="216">
        <f t="shared" si="6"/>
        <v>413</v>
      </c>
      <c r="L22" s="216">
        <f t="shared" si="6"/>
        <v>3579</v>
      </c>
      <c r="M22" s="216">
        <f t="shared" si="6"/>
        <v>524</v>
      </c>
      <c r="N22" s="216">
        <f t="shared" si="6"/>
        <v>8227</v>
      </c>
      <c r="O22" s="216">
        <f t="shared" si="6"/>
        <v>1447</v>
      </c>
      <c r="P22" s="216">
        <f t="shared" si="6"/>
        <v>7187</v>
      </c>
      <c r="Q22" s="216">
        <f t="shared" si="6"/>
        <v>35</v>
      </c>
      <c r="R22" s="216">
        <f t="shared" si="6"/>
        <v>460</v>
      </c>
      <c r="S22" s="216">
        <f t="shared" si="6"/>
        <v>96</v>
      </c>
      <c r="T22" s="216">
        <f t="shared" si="6"/>
        <v>179</v>
      </c>
      <c r="U22" s="216">
        <f t="shared" si="6"/>
        <v>104</v>
      </c>
      <c r="V22" s="216">
        <f t="shared" si="6"/>
        <v>2480</v>
      </c>
      <c r="W22" s="216">
        <f t="shared" si="6"/>
        <v>18</v>
      </c>
      <c r="X22" s="216">
        <f t="shared" si="6"/>
        <v>248</v>
      </c>
      <c r="Y22" s="216">
        <f t="shared" si="6"/>
        <v>764</v>
      </c>
      <c r="Z22" s="216">
        <f t="shared" si="6"/>
        <v>5308</v>
      </c>
      <c r="AA22" s="216">
        <f t="shared" si="6"/>
        <v>44</v>
      </c>
      <c r="AB22" s="216">
        <f t="shared" si="6"/>
        <v>626</v>
      </c>
    </row>
    <row r="23" spans="1:28" s="106" customFormat="1" ht="20.25" customHeight="1">
      <c r="A23" s="108"/>
      <c r="B23" s="273"/>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row>
    <row r="24" spans="1:28" ht="20.25" customHeight="1">
      <c r="A24" s="369" t="s">
        <v>68</v>
      </c>
      <c r="B24" s="370"/>
      <c r="C24" s="132">
        <f aca="true" t="shared" si="7" ref="C24:D26">SUM(E24,G24)</f>
        <v>793</v>
      </c>
      <c r="D24" s="132">
        <f t="shared" si="7"/>
        <v>5086</v>
      </c>
      <c r="E24" s="130">
        <f aca="true" t="shared" si="8" ref="E24:AB24">SUM(E25:E26)</f>
        <v>2</v>
      </c>
      <c r="F24" s="130">
        <f t="shared" si="8"/>
        <v>5</v>
      </c>
      <c r="G24" s="130">
        <f t="shared" si="8"/>
        <v>791</v>
      </c>
      <c r="H24" s="130">
        <f t="shared" si="8"/>
        <v>5081</v>
      </c>
      <c r="I24" s="130">
        <f t="shared" si="8"/>
        <v>2</v>
      </c>
      <c r="J24" s="130">
        <f t="shared" si="8"/>
        <v>27</v>
      </c>
      <c r="K24" s="130">
        <f t="shared" si="8"/>
        <v>108</v>
      </c>
      <c r="L24" s="130">
        <f t="shared" si="8"/>
        <v>374</v>
      </c>
      <c r="M24" s="130">
        <f t="shared" si="8"/>
        <v>196</v>
      </c>
      <c r="N24" s="130">
        <f t="shared" si="8"/>
        <v>2749</v>
      </c>
      <c r="O24" s="130">
        <f t="shared" si="8"/>
        <v>303</v>
      </c>
      <c r="P24" s="130">
        <f t="shared" si="8"/>
        <v>942</v>
      </c>
      <c r="Q24" s="130">
        <f t="shared" si="8"/>
        <v>5</v>
      </c>
      <c r="R24" s="130">
        <f t="shared" si="8"/>
        <v>66</v>
      </c>
      <c r="S24" s="130">
        <f t="shared" si="8"/>
        <v>2</v>
      </c>
      <c r="T24" s="130">
        <f t="shared" si="8"/>
        <v>6</v>
      </c>
      <c r="U24" s="130">
        <f t="shared" si="8"/>
        <v>25</v>
      </c>
      <c r="V24" s="130">
        <f t="shared" si="8"/>
        <v>317</v>
      </c>
      <c r="W24" s="130">
        <f t="shared" si="8"/>
        <v>3</v>
      </c>
      <c r="X24" s="130">
        <f t="shared" si="8"/>
        <v>9</v>
      </c>
      <c r="Y24" s="130">
        <f t="shared" si="8"/>
        <v>140</v>
      </c>
      <c r="Z24" s="130">
        <f t="shared" si="8"/>
        <v>500</v>
      </c>
      <c r="AA24" s="130">
        <f t="shared" si="8"/>
        <v>7</v>
      </c>
      <c r="AB24" s="130">
        <f t="shared" si="8"/>
        <v>91</v>
      </c>
    </row>
    <row r="25" spans="1:28" ht="20.25" customHeight="1">
      <c r="A25" s="197"/>
      <c r="B25" s="193" t="s">
        <v>95</v>
      </c>
      <c r="C25" s="132">
        <f t="shared" si="7"/>
        <v>764</v>
      </c>
      <c r="D25" s="132">
        <f t="shared" si="7"/>
        <v>4770</v>
      </c>
      <c r="E25" s="130">
        <v>2</v>
      </c>
      <c r="F25" s="132">
        <v>5</v>
      </c>
      <c r="G25" s="132">
        <v>762</v>
      </c>
      <c r="H25" s="132">
        <v>4765</v>
      </c>
      <c r="I25" s="132">
        <v>2</v>
      </c>
      <c r="J25" s="132">
        <v>27</v>
      </c>
      <c r="K25" s="132">
        <v>108</v>
      </c>
      <c r="L25" s="132">
        <v>374</v>
      </c>
      <c r="M25" s="132">
        <v>196</v>
      </c>
      <c r="N25" s="132">
        <v>2749</v>
      </c>
      <c r="O25" s="117">
        <v>303</v>
      </c>
      <c r="P25" s="117">
        <v>942</v>
      </c>
      <c r="Q25" s="117">
        <v>5</v>
      </c>
      <c r="R25" s="117">
        <v>66</v>
      </c>
      <c r="S25" s="117">
        <v>2</v>
      </c>
      <c r="T25" s="117">
        <v>6</v>
      </c>
      <c r="U25" s="132">
        <v>21</v>
      </c>
      <c r="V25" s="132">
        <v>261</v>
      </c>
      <c r="W25" s="132">
        <v>1</v>
      </c>
      <c r="X25" s="132">
        <v>2</v>
      </c>
      <c r="Y25" s="117">
        <v>124</v>
      </c>
      <c r="Z25" s="117">
        <v>338</v>
      </c>
      <c r="AA25" s="117" t="s">
        <v>315</v>
      </c>
      <c r="AB25" s="117" t="s">
        <v>315</v>
      </c>
    </row>
    <row r="26" spans="1:28" ht="20.25" customHeight="1">
      <c r="A26" s="197"/>
      <c r="B26" s="198" t="s">
        <v>241</v>
      </c>
      <c r="C26" s="132">
        <f t="shared" si="7"/>
        <v>29</v>
      </c>
      <c r="D26" s="132">
        <f t="shared" si="7"/>
        <v>316</v>
      </c>
      <c r="E26" s="116" t="s">
        <v>315</v>
      </c>
      <c r="F26" s="117" t="s">
        <v>315</v>
      </c>
      <c r="G26" s="132">
        <v>29</v>
      </c>
      <c r="H26" s="132">
        <v>316</v>
      </c>
      <c r="I26" s="117" t="s">
        <v>315</v>
      </c>
      <c r="J26" s="117" t="s">
        <v>315</v>
      </c>
      <c r="K26" s="117" t="s">
        <v>315</v>
      </c>
      <c r="L26" s="117" t="s">
        <v>315</v>
      </c>
      <c r="M26" s="117" t="s">
        <v>315</v>
      </c>
      <c r="N26" s="117" t="s">
        <v>315</v>
      </c>
      <c r="O26" s="117" t="s">
        <v>315</v>
      </c>
      <c r="P26" s="117" t="s">
        <v>315</v>
      </c>
      <c r="Q26" s="117" t="s">
        <v>315</v>
      </c>
      <c r="R26" s="117" t="s">
        <v>315</v>
      </c>
      <c r="S26" s="117" t="s">
        <v>315</v>
      </c>
      <c r="T26" s="117" t="s">
        <v>315</v>
      </c>
      <c r="U26" s="132">
        <v>4</v>
      </c>
      <c r="V26" s="132">
        <v>56</v>
      </c>
      <c r="W26" s="132">
        <v>2</v>
      </c>
      <c r="X26" s="132">
        <v>7</v>
      </c>
      <c r="Y26" s="117">
        <v>16</v>
      </c>
      <c r="Z26" s="117">
        <v>162</v>
      </c>
      <c r="AA26" s="117">
        <v>7</v>
      </c>
      <c r="AB26" s="117">
        <v>91</v>
      </c>
    </row>
    <row r="27" spans="1:28" ht="20.25" customHeight="1">
      <c r="A27" s="197"/>
      <c r="B27" s="196"/>
      <c r="C27" s="107"/>
      <c r="D27" s="132"/>
      <c r="E27" s="130"/>
      <c r="F27" s="132"/>
      <c r="G27" s="132"/>
      <c r="H27" s="132"/>
      <c r="I27" s="132"/>
      <c r="J27" s="132"/>
      <c r="K27" s="132"/>
      <c r="L27" s="132"/>
      <c r="M27" s="132"/>
      <c r="N27" s="132"/>
      <c r="O27" s="132"/>
      <c r="P27" s="132"/>
      <c r="Q27" s="132"/>
      <c r="R27" s="132"/>
      <c r="S27" s="132"/>
      <c r="T27" s="132"/>
      <c r="U27" s="132"/>
      <c r="V27" s="132"/>
      <c r="W27" s="132"/>
      <c r="X27" s="132"/>
      <c r="Y27" s="132"/>
      <c r="Z27" s="132"/>
      <c r="AA27" s="132"/>
      <c r="AB27" s="132"/>
    </row>
    <row r="28" spans="1:28" ht="20.25" customHeight="1">
      <c r="A28" s="369" t="s">
        <v>69</v>
      </c>
      <c r="B28" s="370"/>
      <c r="C28" s="132">
        <f aca="true" t="shared" si="9" ref="C28:D30">SUM(E28,G28)</f>
        <v>718</v>
      </c>
      <c r="D28" s="132">
        <f t="shared" si="9"/>
        <v>5277</v>
      </c>
      <c r="E28" s="130">
        <f aca="true" t="shared" si="10" ref="E28:AB28">SUM(E29:E30)</f>
        <v>3</v>
      </c>
      <c r="F28" s="130">
        <f t="shared" si="10"/>
        <v>10</v>
      </c>
      <c r="G28" s="130">
        <f t="shared" si="10"/>
        <v>715</v>
      </c>
      <c r="H28" s="130">
        <f t="shared" si="10"/>
        <v>5267</v>
      </c>
      <c r="I28" s="130">
        <f t="shared" si="10"/>
        <v>3</v>
      </c>
      <c r="J28" s="130">
        <f t="shared" si="10"/>
        <v>46</v>
      </c>
      <c r="K28" s="130">
        <f t="shared" si="10"/>
        <v>67</v>
      </c>
      <c r="L28" s="130">
        <f t="shared" si="10"/>
        <v>611</v>
      </c>
      <c r="M28" s="130">
        <f t="shared" si="10"/>
        <v>89</v>
      </c>
      <c r="N28" s="130">
        <f t="shared" si="10"/>
        <v>1632</v>
      </c>
      <c r="O28" s="130">
        <f t="shared" si="10"/>
        <v>340</v>
      </c>
      <c r="P28" s="130">
        <f t="shared" si="10"/>
        <v>1263</v>
      </c>
      <c r="Q28" s="130">
        <f t="shared" si="10"/>
        <v>4</v>
      </c>
      <c r="R28" s="130">
        <f t="shared" si="10"/>
        <v>100</v>
      </c>
      <c r="S28" s="130">
        <f t="shared" si="10"/>
        <v>6</v>
      </c>
      <c r="T28" s="130">
        <f t="shared" si="10"/>
        <v>12</v>
      </c>
      <c r="U28" s="130">
        <f t="shared" si="10"/>
        <v>19</v>
      </c>
      <c r="V28" s="130">
        <f t="shared" si="10"/>
        <v>297</v>
      </c>
      <c r="W28" s="130">
        <f t="shared" si="10"/>
        <v>3</v>
      </c>
      <c r="X28" s="130">
        <f t="shared" si="10"/>
        <v>67</v>
      </c>
      <c r="Y28" s="130">
        <f t="shared" si="10"/>
        <v>174</v>
      </c>
      <c r="Z28" s="130">
        <f t="shared" si="10"/>
        <v>1089</v>
      </c>
      <c r="AA28" s="130">
        <f t="shared" si="10"/>
        <v>10</v>
      </c>
      <c r="AB28" s="130">
        <f t="shared" si="10"/>
        <v>150</v>
      </c>
    </row>
    <row r="29" spans="1:28" ht="20.25" customHeight="1">
      <c r="A29" s="197"/>
      <c r="B29" s="193" t="s">
        <v>95</v>
      </c>
      <c r="C29" s="132">
        <f t="shared" si="9"/>
        <v>673</v>
      </c>
      <c r="D29" s="132">
        <f t="shared" si="9"/>
        <v>4439</v>
      </c>
      <c r="E29" s="116">
        <v>2</v>
      </c>
      <c r="F29" s="117">
        <v>9</v>
      </c>
      <c r="G29" s="117">
        <v>671</v>
      </c>
      <c r="H29" s="117">
        <v>4430</v>
      </c>
      <c r="I29" s="117">
        <v>3</v>
      </c>
      <c r="J29" s="117">
        <v>46</v>
      </c>
      <c r="K29" s="117">
        <v>67</v>
      </c>
      <c r="L29" s="117">
        <v>611</v>
      </c>
      <c r="M29" s="117">
        <v>89</v>
      </c>
      <c r="N29" s="117">
        <v>1632</v>
      </c>
      <c r="O29" s="117">
        <v>340</v>
      </c>
      <c r="P29" s="117">
        <v>1263</v>
      </c>
      <c r="Q29" s="117">
        <v>4</v>
      </c>
      <c r="R29" s="117">
        <v>100</v>
      </c>
      <c r="S29" s="117">
        <v>6</v>
      </c>
      <c r="T29" s="117">
        <v>12</v>
      </c>
      <c r="U29" s="117">
        <v>15</v>
      </c>
      <c r="V29" s="117">
        <v>174</v>
      </c>
      <c r="W29" s="117">
        <v>1</v>
      </c>
      <c r="X29" s="117">
        <v>2</v>
      </c>
      <c r="Y29" s="117">
        <v>146</v>
      </c>
      <c r="Z29" s="117">
        <v>590</v>
      </c>
      <c r="AA29" s="117" t="s">
        <v>315</v>
      </c>
      <c r="AB29" s="117" t="s">
        <v>315</v>
      </c>
    </row>
    <row r="30" spans="1:28" ht="20.25" customHeight="1">
      <c r="A30" s="197"/>
      <c r="B30" s="198" t="s">
        <v>241</v>
      </c>
      <c r="C30" s="132">
        <f t="shared" si="9"/>
        <v>45</v>
      </c>
      <c r="D30" s="132">
        <f t="shared" si="9"/>
        <v>838</v>
      </c>
      <c r="E30" s="116">
        <v>1</v>
      </c>
      <c r="F30" s="117">
        <v>1</v>
      </c>
      <c r="G30" s="117">
        <v>44</v>
      </c>
      <c r="H30" s="117">
        <v>837</v>
      </c>
      <c r="I30" s="117" t="s">
        <v>315</v>
      </c>
      <c r="J30" s="117" t="s">
        <v>315</v>
      </c>
      <c r="K30" s="117" t="s">
        <v>315</v>
      </c>
      <c r="L30" s="117" t="s">
        <v>315</v>
      </c>
      <c r="M30" s="117" t="s">
        <v>315</v>
      </c>
      <c r="N30" s="117" t="s">
        <v>315</v>
      </c>
      <c r="O30" s="117" t="s">
        <v>315</v>
      </c>
      <c r="P30" s="117" t="s">
        <v>315</v>
      </c>
      <c r="Q30" s="117" t="s">
        <v>315</v>
      </c>
      <c r="R30" s="117" t="s">
        <v>315</v>
      </c>
      <c r="S30" s="117" t="s">
        <v>315</v>
      </c>
      <c r="T30" s="117" t="s">
        <v>315</v>
      </c>
      <c r="U30" s="117">
        <v>4</v>
      </c>
      <c r="V30" s="117">
        <v>123</v>
      </c>
      <c r="W30" s="117">
        <v>2</v>
      </c>
      <c r="X30" s="117">
        <v>65</v>
      </c>
      <c r="Y30" s="117">
        <v>28</v>
      </c>
      <c r="Z30" s="117">
        <v>499</v>
      </c>
      <c r="AA30" s="117">
        <v>10</v>
      </c>
      <c r="AB30" s="117">
        <v>150</v>
      </c>
    </row>
    <row r="31" spans="1:28" ht="20.25" customHeight="1">
      <c r="A31" s="197"/>
      <c r="B31" s="196"/>
      <c r="C31" s="107"/>
      <c r="D31" s="132"/>
      <c r="E31" s="130"/>
      <c r="F31" s="132"/>
      <c r="G31" s="132"/>
      <c r="H31" s="132"/>
      <c r="I31" s="132"/>
      <c r="J31" s="132"/>
      <c r="K31" s="132"/>
      <c r="L31" s="132"/>
      <c r="M31" s="132"/>
      <c r="N31" s="132"/>
      <c r="O31" s="132"/>
      <c r="P31" s="132"/>
      <c r="Q31" s="132"/>
      <c r="R31" s="132"/>
      <c r="S31" s="132"/>
      <c r="T31" s="132"/>
      <c r="U31" s="132"/>
      <c r="V31" s="132"/>
      <c r="W31" s="132"/>
      <c r="X31" s="132"/>
      <c r="Y31" s="132"/>
      <c r="Z31" s="132"/>
      <c r="AA31" s="132"/>
      <c r="AB31" s="132"/>
    </row>
    <row r="32" spans="1:28" ht="20.25" customHeight="1">
      <c r="A32" s="369" t="s">
        <v>70</v>
      </c>
      <c r="B32" s="370"/>
      <c r="C32" s="132">
        <f aca="true" t="shared" si="11" ref="C32:D34">SUM(E32,G32)</f>
        <v>1467</v>
      </c>
      <c r="D32" s="132">
        <f t="shared" si="11"/>
        <v>14738</v>
      </c>
      <c r="E32" s="130">
        <f aca="true" t="shared" si="12" ref="E32:AB32">SUM(E33:E34)</f>
        <v>2</v>
      </c>
      <c r="F32" s="130">
        <f t="shared" si="12"/>
        <v>15</v>
      </c>
      <c r="G32" s="130">
        <f t="shared" si="12"/>
        <v>1465</v>
      </c>
      <c r="H32" s="130">
        <f t="shared" si="12"/>
        <v>14723</v>
      </c>
      <c r="I32" s="130">
        <f t="shared" si="12"/>
        <v>1</v>
      </c>
      <c r="J32" s="130">
        <f t="shared" si="12"/>
        <v>2</v>
      </c>
      <c r="K32" s="130">
        <f t="shared" si="12"/>
        <v>158</v>
      </c>
      <c r="L32" s="130">
        <f t="shared" si="12"/>
        <v>1565</v>
      </c>
      <c r="M32" s="130">
        <f t="shared" si="12"/>
        <v>171</v>
      </c>
      <c r="N32" s="130">
        <f t="shared" si="12"/>
        <v>3079</v>
      </c>
      <c r="O32" s="130">
        <f t="shared" si="12"/>
        <v>660</v>
      </c>
      <c r="P32" s="130">
        <f t="shared" si="12"/>
        <v>4661</v>
      </c>
      <c r="Q32" s="130">
        <f t="shared" si="12"/>
        <v>24</v>
      </c>
      <c r="R32" s="130">
        <f t="shared" si="12"/>
        <v>280</v>
      </c>
      <c r="S32" s="130">
        <f t="shared" si="12"/>
        <v>87</v>
      </c>
      <c r="T32" s="130">
        <f t="shared" si="12"/>
        <v>159</v>
      </c>
      <c r="U32" s="130">
        <f t="shared" si="12"/>
        <v>47</v>
      </c>
      <c r="V32" s="130">
        <f t="shared" si="12"/>
        <v>1803</v>
      </c>
      <c r="W32" s="130">
        <f t="shared" si="12"/>
        <v>2</v>
      </c>
      <c r="X32" s="130">
        <f t="shared" si="12"/>
        <v>14</v>
      </c>
      <c r="Y32" s="130">
        <f t="shared" si="12"/>
        <v>310</v>
      </c>
      <c r="Z32" s="130">
        <f t="shared" si="12"/>
        <v>3002</v>
      </c>
      <c r="AA32" s="130">
        <f t="shared" si="12"/>
        <v>5</v>
      </c>
      <c r="AB32" s="130">
        <f t="shared" si="12"/>
        <v>158</v>
      </c>
    </row>
    <row r="33" spans="1:28" ht="20.25" customHeight="1">
      <c r="A33" s="197"/>
      <c r="B33" s="193" t="s">
        <v>95</v>
      </c>
      <c r="C33" s="132">
        <f t="shared" si="11"/>
        <v>1430</v>
      </c>
      <c r="D33" s="132">
        <f t="shared" si="11"/>
        <v>13931</v>
      </c>
      <c r="E33" s="116">
        <v>2</v>
      </c>
      <c r="F33" s="117">
        <v>15</v>
      </c>
      <c r="G33" s="117">
        <v>1428</v>
      </c>
      <c r="H33" s="117">
        <v>13916</v>
      </c>
      <c r="I33" s="117">
        <v>1</v>
      </c>
      <c r="J33" s="117">
        <v>2</v>
      </c>
      <c r="K33" s="117">
        <v>158</v>
      </c>
      <c r="L33" s="117">
        <v>1565</v>
      </c>
      <c r="M33" s="117">
        <v>171</v>
      </c>
      <c r="N33" s="117">
        <v>3079</v>
      </c>
      <c r="O33" s="117">
        <v>660</v>
      </c>
      <c r="P33" s="117">
        <v>4661</v>
      </c>
      <c r="Q33" s="117">
        <v>24</v>
      </c>
      <c r="R33" s="117">
        <v>280</v>
      </c>
      <c r="S33" s="117">
        <v>87</v>
      </c>
      <c r="T33" s="117">
        <v>159</v>
      </c>
      <c r="U33" s="117">
        <v>44</v>
      </c>
      <c r="V33" s="117">
        <v>1788</v>
      </c>
      <c r="W33" s="117">
        <v>1</v>
      </c>
      <c r="X33" s="117">
        <v>2</v>
      </c>
      <c r="Y33" s="117">
        <v>282</v>
      </c>
      <c r="Z33" s="117">
        <v>2380</v>
      </c>
      <c r="AA33" s="117" t="s">
        <v>315</v>
      </c>
      <c r="AB33" s="117" t="s">
        <v>315</v>
      </c>
    </row>
    <row r="34" spans="1:28" ht="20.25" customHeight="1">
      <c r="A34" s="197"/>
      <c r="B34" s="198" t="s">
        <v>241</v>
      </c>
      <c r="C34" s="132">
        <f t="shared" si="11"/>
        <v>37</v>
      </c>
      <c r="D34" s="132">
        <f t="shared" si="11"/>
        <v>807</v>
      </c>
      <c r="E34" s="116" t="s">
        <v>315</v>
      </c>
      <c r="F34" s="117" t="s">
        <v>315</v>
      </c>
      <c r="G34" s="117">
        <v>37</v>
      </c>
      <c r="H34" s="117">
        <v>807</v>
      </c>
      <c r="I34" s="117" t="s">
        <v>315</v>
      </c>
      <c r="J34" s="117" t="s">
        <v>315</v>
      </c>
      <c r="K34" s="117" t="s">
        <v>315</v>
      </c>
      <c r="L34" s="117" t="s">
        <v>315</v>
      </c>
      <c r="M34" s="117" t="s">
        <v>315</v>
      </c>
      <c r="N34" s="117" t="s">
        <v>315</v>
      </c>
      <c r="O34" s="117" t="s">
        <v>315</v>
      </c>
      <c r="P34" s="117" t="s">
        <v>315</v>
      </c>
      <c r="Q34" s="117" t="s">
        <v>315</v>
      </c>
      <c r="R34" s="117" t="s">
        <v>315</v>
      </c>
      <c r="S34" s="117" t="s">
        <v>315</v>
      </c>
      <c r="T34" s="117" t="s">
        <v>315</v>
      </c>
      <c r="U34" s="117">
        <v>3</v>
      </c>
      <c r="V34" s="117">
        <v>15</v>
      </c>
      <c r="W34" s="117">
        <v>1</v>
      </c>
      <c r="X34" s="117">
        <v>12</v>
      </c>
      <c r="Y34" s="117">
        <v>28</v>
      </c>
      <c r="Z34" s="117">
        <v>622</v>
      </c>
      <c r="AA34" s="117">
        <v>5</v>
      </c>
      <c r="AB34" s="117">
        <v>158</v>
      </c>
    </row>
    <row r="35" spans="1:28" ht="20.25" customHeight="1">
      <c r="A35" s="197"/>
      <c r="B35" s="196"/>
      <c r="C35" s="107"/>
      <c r="D35" s="103"/>
      <c r="E35" s="130"/>
      <c r="F35" s="132"/>
      <c r="G35" s="132"/>
      <c r="H35" s="132"/>
      <c r="I35" s="132"/>
      <c r="J35" s="132"/>
      <c r="K35" s="132"/>
      <c r="L35" s="132"/>
      <c r="M35" s="132"/>
      <c r="N35" s="132"/>
      <c r="O35" s="132"/>
      <c r="P35" s="132"/>
      <c r="Q35" s="132"/>
      <c r="R35" s="132"/>
      <c r="S35" s="132"/>
      <c r="T35" s="132"/>
      <c r="U35" s="132"/>
      <c r="V35" s="132"/>
      <c r="W35" s="132"/>
      <c r="X35" s="132"/>
      <c r="Y35" s="132"/>
      <c r="Z35" s="132"/>
      <c r="AA35" s="132"/>
      <c r="AB35" s="132"/>
    </row>
    <row r="36" spans="1:28" ht="20.25" customHeight="1">
      <c r="A36" s="369" t="s">
        <v>71</v>
      </c>
      <c r="B36" s="370"/>
      <c r="C36" s="132">
        <f aca="true" t="shared" si="13" ref="C36:D38">SUM(E36,G36)</f>
        <v>52</v>
      </c>
      <c r="D36" s="132">
        <f t="shared" si="13"/>
        <v>392</v>
      </c>
      <c r="E36" s="130">
        <f aca="true" t="shared" si="14" ref="E36:AB36">SUM(E37:E38)</f>
        <v>4</v>
      </c>
      <c r="F36" s="130">
        <f t="shared" si="14"/>
        <v>6</v>
      </c>
      <c r="G36" s="130">
        <f t="shared" si="14"/>
        <v>48</v>
      </c>
      <c r="H36" s="130">
        <f t="shared" si="14"/>
        <v>386</v>
      </c>
      <c r="I36" s="116" t="s">
        <v>315</v>
      </c>
      <c r="J36" s="116" t="s">
        <v>315</v>
      </c>
      <c r="K36" s="130">
        <f t="shared" si="14"/>
        <v>9</v>
      </c>
      <c r="L36" s="130">
        <f t="shared" si="14"/>
        <v>53</v>
      </c>
      <c r="M36" s="130">
        <f t="shared" si="14"/>
        <v>13</v>
      </c>
      <c r="N36" s="130">
        <f t="shared" si="14"/>
        <v>185</v>
      </c>
      <c r="O36" s="130">
        <f t="shared" si="14"/>
        <v>11</v>
      </c>
      <c r="P36" s="130">
        <f t="shared" si="14"/>
        <v>26</v>
      </c>
      <c r="Q36" s="116" t="s">
        <v>315</v>
      </c>
      <c r="R36" s="116" t="s">
        <v>315</v>
      </c>
      <c r="S36" s="116" t="s">
        <v>315</v>
      </c>
      <c r="T36" s="116" t="s">
        <v>315</v>
      </c>
      <c r="U36" s="130">
        <f t="shared" si="14"/>
        <v>3</v>
      </c>
      <c r="V36" s="130">
        <f t="shared" si="14"/>
        <v>4</v>
      </c>
      <c r="W36" s="130">
        <f t="shared" si="14"/>
        <v>1</v>
      </c>
      <c r="X36" s="130">
        <f t="shared" si="14"/>
        <v>37</v>
      </c>
      <c r="Y36" s="130">
        <f t="shared" si="14"/>
        <v>8</v>
      </c>
      <c r="Z36" s="130">
        <f t="shared" si="14"/>
        <v>51</v>
      </c>
      <c r="AA36" s="130">
        <f t="shared" si="14"/>
        <v>3</v>
      </c>
      <c r="AB36" s="130">
        <f t="shared" si="14"/>
        <v>30</v>
      </c>
    </row>
    <row r="37" spans="1:28" ht="20.25" customHeight="1">
      <c r="A37" s="197"/>
      <c r="B37" s="193" t="s">
        <v>95</v>
      </c>
      <c r="C37" s="132">
        <f t="shared" si="13"/>
        <v>45</v>
      </c>
      <c r="D37" s="132">
        <f t="shared" si="13"/>
        <v>332</v>
      </c>
      <c r="E37" s="116">
        <v>4</v>
      </c>
      <c r="F37" s="117">
        <v>6</v>
      </c>
      <c r="G37" s="117">
        <v>41</v>
      </c>
      <c r="H37" s="117">
        <v>326</v>
      </c>
      <c r="I37" s="117" t="s">
        <v>315</v>
      </c>
      <c r="J37" s="117" t="s">
        <v>315</v>
      </c>
      <c r="K37" s="117">
        <v>9</v>
      </c>
      <c r="L37" s="117">
        <v>53</v>
      </c>
      <c r="M37" s="117">
        <v>13</v>
      </c>
      <c r="N37" s="117">
        <v>185</v>
      </c>
      <c r="O37" s="117">
        <v>11</v>
      </c>
      <c r="P37" s="117">
        <v>26</v>
      </c>
      <c r="Q37" s="117" t="s">
        <v>315</v>
      </c>
      <c r="R37" s="117" t="s">
        <v>315</v>
      </c>
      <c r="S37" s="117" t="s">
        <v>315</v>
      </c>
      <c r="T37" s="117" t="s">
        <v>315</v>
      </c>
      <c r="U37" s="117">
        <v>2</v>
      </c>
      <c r="V37" s="117">
        <v>2</v>
      </c>
      <c r="W37" s="117">
        <v>1</v>
      </c>
      <c r="X37" s="117">
        <v>37</v>
      </c>
      <c r="Y37" s="117">
        <v>5</v>
      </c>
      <c r="Z37" s="117">
        <v>23</v>
      </c>
      <c r="AA37" s="117" t="s">
        <v>315</v>
      </c>
      <c r="AB37" s="117" t="s">
        <v>315</v>
      </c>
    </row>
    <row r="38" spans="1:28" ht="20.25" customHeight="1">
      <c r="A38" s="197"/>
      <c r="B38" s="198" t="s">
        <v>241</v>
      </c>
      <c r="C38" s="132">
        <f t="shared" si="13"/>
        <v>7</v>
      </c>
      <c r="D38" s="132">
        <f t="shared" si="13"/>
        <v>60</v>
      </c>
      <c r="E38" s="116" t="s">
        <v>315</v>
      </c>
      <c r="F38" s="117" t="s">
        <v>315</v>
      </c>
      <c r="G38" s="117">
        <v>7</v>
      </c>
      <c r="H38" s="117">
        <v>60</v>
      </c>
      <c r="I38" s="117" t="s">
        <v>315</v>
      </c>
      <c r="J38" s="117" t="s">
        <v>315</v>
      </c>
      <c r="K38" s="117" t="s">
        <v>315</v>
      </c>
      <c r="L38" s="117" t="s">
        <v>315</v>
      </c>
      <c r="M38" s="117" t="s">
        <v>315</v>
      </c>
      <c r="N38" s="117" t="s">
        <v>315</v>
      </c>
      <c r="O38" s="117" t="s">
        <v>315</v>
      </c>
      <c r="P38" s="117" t="s">
        <v>315</v>
      </c>
      <c r="Q38" s="117" t="s">
        <v>315</v>
      </c>
      <c r="R38" s="117" t="s">
        <v>315</v>
      </c>
      <c r="S38" s="117" t="s">
        <v>315</v>
      </c>
      <c r="T38" s="117" t="s">
        <v>315</v>
      </c>
      <c r="U38" s="117">
        <v>1</v>
      </c>
      <c r="V38" s="117">
        <v>2</v>
      </c>
      <c r="W38" s="117" t="s">
        <v>315</v>
      </c>
      <c r="X38" s="117" t="s">
        <v>315</v>
      </c>
      <c r="Y38" s="117">
        <v>3</v>
      </c>
      <c r="Z38" s="117">
        <v>28</v>
      </c>
      <c r="AA38" s="117">
        <v>3</v>
      </c>
      <c r="AB38" s="117">
        <v>30</v>
      </c>
    </row>
    <row r="39" spans="1:28" ht="20.25" customHeight="1">
      <c r="A39" s="197"/>
      <c r="B39" s="196"/>
      <c r="C39" s="107"/>
      <c r="D39" s="103"/>
      <c r="E39" s="130"/>
      <c r="F39" s="132"/>
      <c r="G39" s="132"/>
      <c r="H39" s="132"/>
      <c r="I39" s="132"/>
      <c r="J39" s="132"/>
      <c r="K39" s="132"/>
      <c r="L39" s="132"/>
      <c r="M39" s="132"/>
      <c r="N39" s="132"/>
      <c r="O39" s="132"/>
      <c r="P39" s="132"/>
      <c r="Q39" s="132"/>
      <c r="R39" s="132"/>
      <c r="S39" s="132"/>
      <c r="T39" s="132"/>
      <c r="U39" s="132"/>
      <c r="V39" s="132"/>
      <c r="W39" s="132"/>
      <c r="X39" s="132"/>
      <c r="Y39" s="132"/>
      <c r="Z39" s="132"/>
      <c r="AA39" s="132"/>
      <c r="AB39" s="132"/>
    </row>
    <row r="40" spans="1:28" ht="20.25" customHeight="1">
      <c r="A40" s="369" t="s">
        <v>72</v>
      </c>
      <c r="B40" s="370"/>
      <c r="C40" s="132">
        <f aca="true" t="shared" si="15" ref="C40:D42">SUM(E40,G40)</f>
        <v>94</v>
      </c>
      <c r="D40" s="132">
        <f t="shared" si="15"/>
        <v>813</v>
      </c>
      <c r="E40" s="130">
        <f aca="true" t="shared" si="16" ref="E40:AB40">SUM(E41:E42)</f>
        <v>1</v>
      </c>
      <c r="F40" s="130">
        <f t="shared" si="16"/>
        <v>5</v>
      </c>
      <c r="G40" s="130">
        <f t="shared" si="16"/>
        <v>93</v>
      </c>
      <c r="H40" s="130">
        <f t="shared" si="16"/>
        <v>808</v>
      </c>
      <c r="I40" s="130">
        <f t="shared" si="16"/>
        <v>1</v>
      </c>
      <c r="J40" s="130">
        <f>SUM(J41:J42)</f>
        <v>17</v>
      </c>
      <c r="K40" s="130">
        <f t="shared" si="16"/>
        <v>12</v>
      </c>
      <c r="L40" s="130">
        <f t="shared" si="16"/>
        <v>277</v>
      </c>
      <c r="M40" s="130">
        <f t="shared" si="16"/>
        <v>15</v>
      </c>
      <c r="N40" s="130">
        <f t="shared" si="16"/>
        <v>154</v>
      </c>
      <c r="O40" s="130">
        <f t="shared" si="16"/>
        <v>32</v>
      </c>
      <c r="P40" s="130">
        <f t="shared" si="16"/>
        <v>75</v>
      </c>
      <c r="Q40" s="116" t="s">
        <v>315</v>
      </c>
      <c r="R40" s="116" t="s">
        <v>315</v>
      </c>
      <c r="S40" s="116" t="s">
        <v>315</v>
      </c>
      <c r="T40" s="116" t="s">
        <v>315</v>
      </c>
      <c r="U40" s="130">
        <f t="shared" si="16"/>
        <v>2</v>
      </c>
      <c r="V40" s="130">
        <f t="shared" si="16"/>
        <v>9</v>
      </c>
      <c r="W40" s="130">
        <f t="shared" si="16"/>
        <v>3</v>
      </c>
      <c r="X40" s="130">
        <f t="shared" si="16"/>
        <v>79</v>
      </c>
      <c r="Y40" s="130">
        <f t="shared" si="16"/>
        <v>24</v>
      </c>
      <c r="Z40" s="130">
        <f t="shared" si="16"/>
        <v>144</v>
      </c>
      <c r="AA40" s="130">
        <f t="shared" si="16"/>
        <v>4</v>
      </c>
      <c r="AB40" s="130">
        <f t="shared" si="16"/>
        <v>53</v>
      </c>
    </row>
    <row r="41" spans="1:28" ht="20.25" customHeight="1">
      <c r="A41" s="197"/>
      <c r="B41" s="193" t="s">
        <v>95</v>
      </c>
      <c r="C41" s="132">
        <f t="shared" si="15"/>
        <v>81</v>
      </c>
      <c r="D41" s="132">
        <f t="shared" si="15"/>
        <v>701</v>
      </c>
      <c r="E41" s="116">
        <v>1</v>
      </c>
      <c r="F41" s="117">
        <v>5</v>
      </c>
      <c r="G41" s="117">
        <v>80</v>
      </c>
      <c r="H41" s="117">
        <v>696</v>
      </c>
      <c r="I41" s="117">
        <v>1</v>
      </c>
      <c r="J41" s="117">
        <v>17</v>
      </c>
      <c r="K41" s="117">
        <v>12</v>
      </c>
      <c r="L41" s="117">
        <v>277</v>
      </c>
      <c r="M41" s="117">
        <v>15</v>
      </c>
      <c r="N41" s="117">
        <v>154</v>
      </c>
      <c r="O41" s="132">
        <v>32</v>
      </c>
      <c r="P41" s="132">
        <v>75</v>
      </c>
      <c r="Q41" s="117" t="s">
        <v>315</v>
      </c>
      <c r="R41" s="117" t="s">
        <v>315</v>
      </c>
      <c r="S41" s="117" t="s">
        <v>315</v>
      </c>
      <c r="T41" s="117" t="s">
        <v>315</v>
      </c>
      <c r="U41" s="117">
        <v>1</v>
      </c>
      <c r="V41" s="117">
        <v>2</v>
      </c>
      <c r="W41" s="117">
        <v>3</v>
      </c>
      <c r="X41" s="117">
        <v>79</v>
      </c>
      <c r="Y41" s="132">
        <v>16</v>
      </c>
      <c r="Z41" s="132">
        <v>92</v>
      </c>
      <c r="AA41" s="117" t="s">
        <v>315</v>
      </c>
      <c r="AB41" s="117" t="s">
        <v>315</v>
      </c>
    </row>
    <row r="42" spans="1:28" ht="20.25" customHeight="1">
      <c r="A42" s="197"/>
      <c r="B42" s="198" t="s">
        <v>241</v>
      </c>
      <c r="C42" s="132">
        <f t="shared" si="15"/>
        <v>13</v>
      </c>
      <c r="D42" s="132">
        <f t="shared" si="15"/>
        <v>112</v>
      </c>
      <c r="E42" s="116" t="s">
        <v>315</v>
      </c>
      <c r="F42" s="117" t="s">
        <v>315</v>
      </c>
      <c r="G42" s="117">
        <v>13</v>
      </c>
      <c r="H42" s="117">
        <v>112</v>
      </c>
      <c r="I42" s="117" t="s">
        <v>315</v>
      </c>
      <c r="J42" s="117" t="s">
        <v>315</v>
      </c>
      <c r="K42" s="117" t="s">
        <v>315</v>
      </c>
      <c r="L42" s="117" t="s">
        <v>315</v>
      </c>
      <c r="M42" s="117" t="s">
        <v>315</v>
      </c>
      <c r="N42" s="117" t="s">
        <v>315</v>
      </c>
      <c r="O42" s="117" t="s">
        <v>315</v>
      </c>
      <c r="P42" s="117" t="s">
        <v>315</v>
      </c>
      <c r="Q42" s="117" t="s">
        <v>315</v>
      </c>
      <c r="R42" s="117" t="s">
        <v>315</v>
      </c>
      <c r="S42" s="117" t="s">
        <v>315</v>
      </c>
      <c r="T42" s="117" t="s">
        <v>315</v>
      </c>
      <c r="U42" s="117">
        <v>1</v>
      </c>
      <c r="V42" s="117">
        <v>7</v>
      </c>
      <c r="W42" s="117" t="s">
        <v>315</v>
      </c>
      <c r="X42" s="117" t="s">
        <v>315</v>
      </c>
      <c r="Y42" s="132">
        <v>8</v>
      </c>
      <c r="Z42" s="132">
        <v>52</v>
      </c>
      <c r="AA42" s="132">
        <v>4</v>
      </c>
      <c r="AB42" s="132">
        <v>53</v>
      </c>
    </row>
    <row r="43" spans="1:28" ht="20.25" customHeight="1">
      <c r="A43" s="197"/>
      <c r="B43" s="196"/>
      <c r="C43" s="103"/>
      <c r="D43" s="31"/>
      <c r="E43" s="130"/>
      <c r="F43" s="132"/>
      <c r="G43" s="132"/>
      <c r="H43" s="132"/>
      <c r="I43" s="132"/>
      <c r="J43" s="132"/>
      <c r="K43" s="132"/>
      <c r="L43" s="132"/>
      <c r="M43" s="132"/>
      <c r="N43" s="132"/>
      <c r="O43" s="132"/>
      <c r="P43" s="132"/>
      <c r="Q43" s="132"/>
      <c r="R43" s="132"/>
      <c r="S43" s="132"/>
      <c r="T43" s="132"/>
      <c r="U43" s="132"/>
      <c r="V43" s="132"/>
      <c r="W43" s="132"/>
      <c r="X43" s="132"/>
      <c r="Y43" s="132"/>
      <c r="Z43" s="132"/>
      <c r="AA43" s="132"/>
      <c r="AB43" s="132"/>
    </row>
    <row r="44" spans="1:28" ht="20.25" customHeight="1">
      <c r="A44" s="369" t="s">
        <v>73</v>
      </c>
      <c r="B44" s="370"/>
      <c r="C44" s="132">
        <f aca="true" t="shared" si="17" ref="C44:D46">SUM(E44,G44)</f>
        <v>143</v>
      </c>
      <c r="D44" s="132">
        <f t="shared" si="17"/>
        <v>873</v>
      </c>
      <c r="E44" s="116" t="s">
        <v>315</v>
      </c>
      <c r="F44" s="116" t="s">
        <v>315</v>
      </c>
      <c r="G44" s="130">
        <f aca="true" t="shared" si="18" ref="G44:AB44">SUM(G45:G46)</f>
        <v>143</v>
      </c>
      <c r="H44" s="130">
        <f t="shared" si="18"/>
        <v>873</v>
      </c>
      <c r="I44" s="130">
        <f t="shared" si="18"/>
        <v>2</v>
      </c>
      <c r="J44" s="130">
        <f t="shared" si="18"/>
        <v>50</v>
      </c>
      <c r="K44" s="130">
        <f t="shared" si="18"/>
        <v>32</v>
      </c>
      <c r="L44" s="130">
        <f t="shared" si="18"/>
        <v>357</v>
      </c>
      <c r="M44" s="130">
        <f t="shared" si="18"/>
        <v>25</v>
      </c>
      <c r="N44" s="130">
        <f t="shared" si="18"/>
        <v>143</v>
      </c>
      <c r="O44" s="130">
        <f t="shared" si="18"/>
        <v>39</v>
      </c>
      <c r="P44" s="130">
        <f t="shared" si="18"/>
        <v>72</v>
      </c>
      <c r="Q44" s="130">
        <f t="shared" si="18"/>
        <v>1</v>
      </c>
      <c r="R44" s="130">
        <f t="shared" si="18"/>
        <v>6</v>
      </c>
      <c r="S44" s="130">
        <f t="shared" si="18"/>
        <v>1</v>
      </c>
      <c r="T44" s="130">
        <f t="shared" si="18"/>
        <v>2</v>
      </c>
      <c r="U44" s="130">
        <f t="shared" si="18"/>
        <v>2</v>
      </c>
      <c r="V44" s="130">
        <f t="shared" si="18"/>
        <v>12</v>
      </c>
      <c r="W44" s="130">
        <f t="shared" si="18"/>
        <v>1</v>
      </c>
      <c r="X44" s="130">
        <f t="shared" si="18"/>
        <v>2</v>
      </c>
      <c r="Y44" s="130">
        <f t="shared" si="18"/>
        <v>34</v>
      </c>
      <c r="Z44" s="130">
        <f t="shared" si="18"/>
        <v>172</v>
      </c>
      <c r="AA44" s="130">
        <f t="shared" si="18"/>
        <v>6</v>
      </c>
      <c r="AB44" s="130">
        <f t="shared" si="18"/>
        <v>57</v>
      </c>
    </row>
    <row r="45" spans="1:28" ht="20.25" customHeight="1">
      <c r="A45" s="197"/>
      <c r="B45" s="193" t="s">
        <v>95</v>
      </c>
      <c r="C45" s="132">
        <f t="shared" si="17"/>
        <v>124</v>
      </c>
      <c r="D45" s="132">
        <f t="shared" si="17"/>
        <v>727</v>
      </c>
      <c r="E45" s="116" t="s">
        <v>315</v>
      </c>
      <c r="F45" s="117" t="s">
        <v>315</v>
      </c>
      <c r="G45" s="117">
        <v>124</v>
      </c>
      <c r="H45" s="117">
        <v>727</v>
      </c>
      <c r="I45" s="117">
        <v>2</v>
      </c>
      <c r="J45" s="117">
        <v>50</v>
      </c>
      <c r="K45" s="117">
        <v>32</v>
      </c>
      <c r="L45" s="117">
        <v>357</v>
      </c>
      <c r="M45" s="117">
        <v>25</v>
      </c>
      <c r="N45" s="117">
        <v>143</v>
      </c>
      <c r="O45" s="117">
        <v>39</v>
      </c>
      <c r="P45" s="117">
        <v>72</v>
      </c>
      <c r="Q45" s="117">
        <v>1</v>
      </c>
      <c r="R45" s="117">
        <v>6</v>
      </c>
      <c r="S45" s="117" t="s">
        <v>315</v>
      </c>
      <c r="T45" s="117" t="s">
        <v>315</v>
      </c>
      <c r="U45" s="117">
        <v>1</v>
      </c>
      <c r="V45" s="117">
        <v>1</v>
      </c>
      <c r="W45" s="117" t="s">
        <v>315</v>
      </c>
      <c r="X45" s="117" t="s">
        <v>315</v>
      </c>
      <c r="Y45" s="117">
        <v>24</v>
      </c>
      <c r="Z45" s="117">
        <v>98</v>
      </c>
      <c r="AA45" s="117" t="s">
        <v>315</v>
      </c>
      <c r="AB45" s="117" t="s">
        <v>315</v>
      </c>
    </row>
    <row r="46" spans="1:28" ht="20.25" customHeight="1">
      <c r="A46" s="197"/>
      <c r="B46" s="198" t="s">
        <v>241</v>
      </c>
      <c r="C46" s="132">
        <f t="shared" si="17"/>
        <v>19</v>
      </c>
      <c r="D46" s="132">
        <f t="shared" si="17"/>
        <v>146</v>
      </c>
      <c r="E46" s="116" t="s">
        <v>315</v>
      </c>
      <c r="F46" s="117" t="s">
        <v>315</v>
      </c>
      <c r="G46" s="117">
        <v>19</v>
      </c>
      <c r="H46" s="117">
        <v>146</v>
      </c>
      <c r="I46" s="117" t="s">
        <v>315</v>
      </c>
      <c r="J46" s="117" t="s">
        <v>315</v>
      </c>
      <c r="K46" s="117" t="s">
        <v>315</v>
      </c>
      <c r="L46" s="117" t="s">
        <v>315</v>
      </c>
      <c r="M46" s="117" t="s">
        <v>315</v>
      </c>
      <c r="N46" s="117" t="s">
        <v>315</v>
      </c>
      <c r="O46" s="117" t="s">
        <v>315</v>
      </c>
      <c r="P46" s="117" t="s">
        <v>315</v>
      </c>
      <c r="Q46" s="117" t="s">
        <v>315</v>
      </c>
      <c r="R46" s="117" t="s">
        <v>315</v>
      </c>
      <c r="S46" s="117">
        <v>1</v>
      </c>
      <c r="T46" s="117">
        <v>2</v>
      </c>
      <c r="U46" s="117">
        <v>1</v>
      </c>
      <c r="V46" s="117">
        <v>11</v>
      </c>
      <c r="W46" s="117">
        <v>1</v>
      </c>
      <c r="X46" s="117">
        <v>2</v>
      </c>
      <c r="Y46" s="117">
        <v>10</v>
      </c>
      <c r="Z46" s="117">
        <v>74</v>
      </c>
      <c r="AA46" s="117">
        <v>6</v>
      </c>
      <c r="AB46" s="117">
        <v>57</v>
      </c>
    </row>
    <row r="47" spans="1:28" ht="20.25" customHeight="1">
      <c r="A47" s="197"/>
      <c r="B47" s="196"/>
      <c r="C47" s="107"/>
      <c r="D47" s="103"/>
      <c r="E47" s="130"/>
      <c r="F47" s="132"/>
      <c r="G47" s="132"/>
      <c r="H47" s="132"/>
      <c r="I47" s="132"/>
      <c r="J47" s="132"/>
      <c r="K47" s="132"/>
      <c r="L47" s="132"/>
      <c r="M47" s="132"/>
      <c r="N47" s="132"/>
      <c r="O47" s="132"/>
      <c r="P47" s="132"/>
      <c r="Q47" s="132"/>
      <c r="R47" s="132"/>
      <c r="S47" s="132"/>
      <c r="T47" s="132"/>
      <c r="U47" s="132"/>
      <c r="V47" s="132"/>
      <c r="W47" s="132"/>
      <c r="X47" s="132"/>
      <c r="Y47" s="132"/>
      <c r="Z47" s="132"/>
      <c r="AA47" s="132"/>
      <c r="AB47" s="132"/>
    </row>
    <row r="48" spans="1:28" ht="20.25" customHeight="1">
      <c r="A48" s="369" t="s">
        <v>74</v>
      </c>
      <c r="B48" s="370"/>
      <c r="C48" s="132">
        <f aca="true" t="shared" si="19" ref="C48:D50">SUM(E48,G48)</f>
        <v>79</v>
      </c>
      <c r="D48" s="132">
        <f t="shared" si="19"/>
        <v>551</v>
      </c>
      <c r="E48" s="116" t="s">
        <v>315</v>
      </c>
      <c r="F48" s="116" t="s">
        <v>315</v>
      </c>
      <c r="G48" s="130">
        <f aca="true" t="shared" si="20" ref="G48:AB48">SUM(G49:G50)</f>
        <v>79</v>
      </c>
      <c r="H48" s="130">
        <f t="shared" si="20"/>
        <v>551</v>
      </c>
      <c r="I48" s="130">
        <f t="shared" si="20"/>
        <v>1</v>
      </c>
      <c r="J48" s="130">
        <f t="shared" si="20"/>
        <v>24</v>
      </c>
      <c r="K48" s="130">
        <f t="shared" si="20"/>
        <v>11</v>
      </c>
      <c r="L48" s="130">
        <f t="shared" si="20"/>
        <v>125</v>
      </c>
      <c r="M48" s="130">
        <f t="shared" si="20"/>
        <v>4</v>
      </c>
      <c r="N48" s="130">
        <f t="shared" si="20"/>
        <v>112</v>
      </c>
      <c r="O48" s="130">
        <f t="shared" si="20"/>
        <v>24</v>
      </c>
      <c r="P48" s="130">
        <f t="shared" si="20"/>
        <v>58</v>
      </c>
      <c r="Q48" s="116" t="s">
        <v>315</v>
      </c>
      <c r="R48" s="116" t="s">
        <v>315</v>
      </c>
      <c r="S48" s="116" t="s">
        <v>315</v>
      </c>
      <c r="T48" s="116" t="s">
        <v>315</v>
      </c>
      <c r="U48" s="130">
        <f t="shared" si="20"/>
        <v>2</v>
      </c>
      <c r="V48" s="130">
        <f t="shared" si="20"/>
        <v>10</v>
      </c>
      <c r="W48" s="130">
        <f t="shared" si="20"/>
        <v>3</v>
      </c>
      <c r="X48" s="130">
        <f t="shared" si="20"/>
        <v>37</v>
      </c>
      <c r="Y48" s="130">
        <f t="shared" si="20"/>
        <v>29</v>
      </c>
      <c r="Z48" s="130">
        <f t="shared" si="20"/>
        <v>136</v>
      </c>
      <c r="AA48" s="130">
        <f t="shared" si="20"/>
        <v>5</v>
      </c>
      <c r="AB48" s="130">
        <f t="shared" si="20"/>
        <v>49</v>
      </c>
    </row>
    <row r="49" spans="1:28" ht="20.25" customHeight="1">
      <c r="A49" s="197"/>
      <c r="B49" s="193" t="s">
        <v>95</v>
      </c>
      <c r="C49" s="132">
        <f t="shared" si="19"/>
        <v>62</v>
      </c>
      <c r="D49" s="132">
        <f t="shared" si="19"/>
        <v>435</v>
      </c>
      <c r="E49" s="116" t="s">
        <v>315</v>
      </c>
      <c r="F49" s="117" t="s">
        <v>315</v>
      </c>
      <c r="G49" s="117">
        <v>62</v>
      </c>
      <c r="H49" s="117">
        <v>435</v>
      </c>
      <c r="I49" s="117">
        <v>1</v>
      </c>
      <c r="J49" s="117">
        <v>24</v>
      </c>
      <c r="K49" s="117">
        <v>11</v>
      </c>
      <c r="L49" s="117">
        <v>125</v>
      </c>
      <c r="M49" s="117">
        <v>4</v>
      </c>
      <c r="N49" s="117">
        <v>112</v>
      </c>
      <c r="O49" s="117">
        <v>24</v>
      </c>
      <c r="P49" s="117">
        <v>58</v>
      </c>
      <c r="Q49" s="117" t="s">
        <v>315</v>
      </c>
      <c r="R49" s="117" t="s">
        <v>315</v>
      </c>
      <c r="S49" s="117" t="s">
        <v>315</v>
      </c>
      <c r="T49" s="117" t="s">
        <v>315</v>
      </c>
      <c r="U49" s="117" t="s">
        <v>315</v>
      </c>
      <c r="V49" s="117" t="s">
        <v>315</v>
      </c>
      <c r="W49" s="117">
        <v>3</v>
      </c>
      <c r="X49" s="117">
        <v>37</v>
      </c>
      <c r="Y49" s="117">
        <v>19</v>
      </c>
      <c r="Z49" s="117">
        <v>79</v>
      </c>
      <c r="AA49" s="117" t="s">
        <v>315</v>
      </c>
      <c r="AB49" s="117" t="s">
        <v>315</v>
      </c>
    </row>
    <row r="50" spans="1:28" ht="20.25" customHeight="1">
      <c r="A50" s="197"/>
      <c r="B50" s="198" t="s">
        <v>241</v>
      </c>
      <c r="C50" s="132">
        <f t="shared" si="19"/>
        <v>17</v>
      </c>
      <c r="D50" s="132">
        <f t="shared" si="19"/>
        <v>116</v>
      </c>
      <c r="E50" s="116" t="s">
        <v>315</v>
      </c>
      <c r="F50" s="117" t="s">
        <v>315</v>
      </c>
      <c r="G50" s="117">
        <v>17</v>
      </c>
      <c r="H50" s="117">
        <v>116</v>
      </c>
      <c r="I50" s="117" t="s">
        <v>315</v>
      </c>
      <c r="J50" s="117" t="s">
        <v>315</v>
      </c>
      <c r="K50" s="117" t="s">
        <v>315</v>
      </c>
      <c r="L50" s="117" t="s">
        <v>315</v>
      </c>
      <c r="M50" s="117" t="s">
        <v>315</v>
      </c>
      <c r="N50" s="117" t="s">
        <v>315</v>
      </c>
      <c r="O50" s="117" t="s">
        <v>315</v>
      </c>
      <c r="P50" s="117" t="s">
        <v>315</v>
      </c>
      <c r="Q50" s="117" t="s">
        <v>315</v>
      </c>
      <c r="R50" s="117" t="s">
        <v>315</v>
      </c>
      <c r="S50" s="117" t="s">
        <v>315</v>
      </c>
      <c r="T50" s="117" t="s">
        <v>315</v>
      </c>
      <c r="U50" s="117">
        <v>2</v>
      </c>
      <c r="V50" s="117">
        <v>10</v>
      </c>
      <c r="W50" s="117" t="s">
        <v>315</v>
      </c>
      <c r="X50" s="117" t="s">
        <v>315</v>
      </c>
      <c r="Y50" s="117">
        <v>10</v>
      </c>
      <c r="Z50" s="117">
        <v>57</v>
      </c>
      <c r="AA50" s="117">
        <v>5</v>
      </c>
      <c r="AB50" s="117">
        <v>49</v>
      </c>
    </row>
    <row r="51" spans="1:28" ht="20.25" customHeight="1">
      <c r="A51" s="197"/>
      <c r="B51" s="196"/>
      <c r="C51" s="107"/>
      <c r="D51" s="103"/>
      <c r="E51" s="130"/>
      <c r="F51" s="132"/>
      <c r="G51" s="132"/>
      <c r="H51" s="132"/>
      <c r="I51" s="132"/>
      <c r="J51" s="132"/>
      <c r="K51" s="132"/>
      <c r="L51" s="132"/>
      <c r="M51" s="132"/>
      <c r="N51" s="132"/>
      <c r="O51" s="132"/>
      <c r="P51" s="132"/>
      <c r="Q51" s="132"/>
      <c r="R51" s="132"/>
      <c r="S51" s="132"/>
      <c r="T51" s="132"/>
      <c r="U51" s="132"/>
      <c r="V51" s="132"/>
      <c r="W51" s="132"/>
      <c r="X51" s="132"/>
      <c r="Y51" s="132"/>
      <c r="Z51" s="132"/>
      <c r="AA51" s="132"/>
      <c r="AB51" s="132"/>
    </row>
    <row r="52" spans="1:28" ht="20.25" customHeight="1">
      <c r="A52" s="369" t="s">
        <v>75</v>
      </c>
      <c r="B52" s="370"/>
      <c r="C52" s="132">
        <f aca="true" t="shared" si="21" ref="C52:D54">SUM(E52,G52)</f>
        <v>126</v>
      </c>
      <c r="D52" s="132">
        <f t="shared" si="21"/>
        <v>811</v>
      </c>
      <c r="E52" s="130">
        <f aca="true" t="shared" si="22" ref="E52:AB52">SUM(E53:E54)</f>
        <v>5</v>
      </c>
      <c r="F52" s="130">
        <f t="shared" si="22"/>
        <v>40</v>
      </c>
      <c r="G52" s="130">
        <f t="shared" si="22"/>
        <v>121</v>
      </c>
      <c r="H52" s="130">
        <f t="shared" si="22"/>
        <v>771</v>
      </c>
      <c r="I52" s="116" t="s">
        <v>315</v>
      </c>
      <c r="J52" s="116" t="s">
        <v>315</v>
      </c>
      <c r="K52" s="130">
        <f t="shared" si="22"/>
        <v>16</v>
      </c>
      <c r="L52" s="130">
        <f t="shared" si="22"/>
        <v>217</v>
      </c>
      <c r="M52" s="130">
        <f t="shared" si="22"/>
        <v>11</v>
      </c>
      <c r="N52" s="130">
        <f t="shared" si="22"/>
        <v>173</v>
      </c>
      <c r="O52" s="130">
        <f t="shared" si="22"/>
        <v>38</v>
      </c>
      <c r="P52" s="130">
        <f t="shared" si="22"/>
        <v>90</v>
      </c>
      <c r="Q52" s="130">
        <f t="shared" si="22"/>
        <v>1</v>
      </c>
      <c r="R52" s="130">
        <f t="shared" si="22"/>
        <v>8</v>
      </c>
      <c r="S52" s="116" t="s">
        <v>315</v>
      </c>
      <c r="T52" s="116" t="s">
        <v>315</v>
      </c>
      <c r="U52" s="130">
        <f t="shared" si="22"/>
        <v>4</v>
      </c>
      <c r="V52" s="130">
        <f t="shared" si="22"/>
        <v>28</v>
      </c>
      <c r="W52" s="130">
        <f t="shared" si="22"/>
        <v>2</v>
      </c>
      <c r="X52" s="130">
        <f t="shared" si="22"/>
        <v>3</v>
      </c>
      <c r="Y52" s="130">
        <f t="shared" si="22"/>
        <v>45</v>
      </c>
      <c r="Z52" s="130">
        <f t="shared" si="22"/>
        <v>214</v>
      </c>
      <c r="AA52" s="130">
        <f t="shared" si="22"/>
        <v>4</v>
      </c>
      <c r="AB52" s="130">
        <f t="shared" si="22"/>
        <v>38</v>
      </c>
    </row>
    <row r="53" spans="1:28" ht="20.25" customHeight="1">
      <c r="A53" s="194"/>
      <c r="B53" s="193" t="s">
        <v>95</v>
      </c>
      <c r="C53" s="132">
        <f t="shared" si="21"/>
        <v>104</v>
      </c>
      <c r="D53" s="132">
        <f t="shared" si="21"/>
        <v>697</v>
      </c>
      <c r="E53" s="116">
        <v>3</v>
      </c>
      <c r="F53" s="117">
        <v>32</v>
      </c>
      <c r="G53" s="117">
        <v>101</v>
      </c>
      <c r="H53" s="117">
        <v>665</v>
      </c>
      <c r="I53" s="117" t="s">
        <v>315</v>
      </c>
      <c r="J53" s="117" t="s">
        <v>315</v>
      </c>
      <c r="K53" s="117">
        <v>16</v>
      </c>
      <c r="L53" s="117">
        <v>217</v>
      </c>
      <c r="M53" s="117">
        <v>11</v>
      </c>
      <c r="N53" s="117">
        <v>173</v>
      </c>
      <c r="O53" s="117">
        <v>38</v>
      </c>
      <c r="P53" s="117">
        <v>90</v>
      </c>
      <c r="Q53" s="117">
        <v>1</v>
      </c>
      <c r="R53" s="117">
        <v>8</v>
      </c>
      <c r="S53" s="117" t="s">
        <v>315</v>
      </c>
      <c r="T53" s="117" t="s">
        <v>315</v>
      </c>
      <c r="U53" s="117">
        <v>3</v>
      </c>
      <c r="V53" s="117">
        <v>20</v>
      </c>
      <c r="W53" s="117">
        <v>1</v>
      </c>
      <c r="X53" s="117">
        <v>2</v>
      </c>
      <c r="Y53" s="117">
        <v>31</v>
      </c>
      <c r="Z53" s="117">
        <v>155</v>
      </c>
      <c r="AA53" s="117" t="s">
        <v>315</v>
      </c>
      <c r="AB53" s="117" t="s">
        <v>315</v>
      </c>
    </row>
    <row r="54" spans="1:28" ht="20.25" customHeight="1">
      <c r="A54" s="192"/>
      <c r="B54" s="191" t="s">
        <v>241</v>
      </c>
      <c r="C54" s="127">
        <f t="shared" si="21"/>
        <v>22</v>
      </c>
      <c r="D54" s="126">
        <f t="shared" si="21"/>
        <v>114</v>
      </c>
      <c r="E54" s="129">
        <v>2</v>
      </c>
      <c r="F54" s="129">
        <v>8</v>
      </c>
      <c r="G54" s="129">
        <v>20</v>
      </c>
      <c r="H54" s="129">
        <v>106</v>
      </c>
      <c r="I54" s="129" t="s">
        <v>315</v>
      </c>
      <c r="J54" s="129" t="s">
        <v>315</v>
      </c>
      <c r="K54" s="129" t="s">
        <v>315</v>
      </c>
      <c r="L54" s="129" t="s">
        <v>315</v>
      </c>
      <c r="M54" s="129" t="s">
        <v>315</v>
      </c>
      <c r="N54" s="129" t="s">
        <v>315</v>
      </c>
      <c r="O54" s="129" t="s">
        <v>315</v>
      </c>
      <c r="P54" s="129" t="s">
        <v>315</v>
      </c>
      <c r="Q54" s="129" t="s">
        <v>315</v>
      </c>
      <c r="R54" s="129" t="s">
        <v>315</v>
      </c>
      <c r="S54" s="129" t="s">
        <v>315</v>
      </c>
      <c r="T54" s="129" t="s">
        <v>315</v>
      </c>
      <c r="U54" s="129">
        <v>1</v>
      </c>
      <c r="V54" s="129">
        <v>8</v>
      </c>
      <c r="W54" s="129">
        <v>1</v>
      </c>
      <c r="X54" s="129">
        <v>1</v>
      </c>
      <c r="Y54" s="129">
        <v>14</v>
      </c>
      <c r="Z54" s="129">
        <v>59</v>
      </c>
      <c r="AA54" s="129">
        <v>4</v>
      </c>
      <c r="AB54" s="129">
        <v>38</v>
      </c>
    </row>
    <row r="55" spans="1:28" ht="20.25" customHeight="1">
      <c r="A55" s="194"/>
      <c r="B55" s="278"/>
      <c r="C55" s="130"/>
      <c r="D55" s="130"/>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row>
    <row r="56" spans="3:5" ht="20.25" customHeight="1">
      <c r="C56" s="104"/>
      <c r="D56" s="103"/>
      <c r="E56" s="76"/>
    </row>
    <row r="57" spans="3:5" ht="14.25">
      <c r="C57" s="104"/>
      <c r="D57" s="103"/>
      <c r="E57" s="76"/>
    </row>
    <row r="58" spans="3:5" ht="14.25">
      <c r="C58" s="108"/>
      <c r="D58" s="109"/>
      <c r="E58" s="76"/>
    </row>
    <row r="59" spans="3:5" ht="14.25">
      <c r="C59" s="104"/>
      <c r="D59" s="103"/>
      <c r="E59" s="76"/>
    </row>
    <row r="60" spans="3:5" ht="14.25">
      <c r="C60" s="104"/>
      <c r="D60" s="103"/>
      <c r="E60" s="76"/>
    </row>
    <row r="61" spans="3:5" ht="14.25">
      <c r="C61" s="104"/>
      <c r="D61" s="103"/>
      <c r="E61" s="76"/>
    </row>
    <row r="62" spans="3:5" ht="14.25">
      <c r="C62" s="104"/>
      <c r="D62" s="103"/>
      <c r="E62" s="76"/>
    </row>
    <row r="63" spans="3:5" ht="14.25">
      <c r="C63" s="104"/>
      <c r="D63" s="103"/>
      <c r="E63" s="76"/>
    </row>
    <row r="64" spans="3:5" ht="14.25">
      <c r="C64" s="108"/>
      <c r="D64" s="109"/>
      <c r="E64" s="76"/>
    </row>
    <row r="65" spans="3:5" ht="14.25">
      <c r="C65" s="104"/>
      <c r="D65" s="103"/>
      <c r="E65" s="76"/>
    </row>
    <row r="66" spans="3:5" ht="14.25">
      <c r="C66" s="76"/>
      <c r="D66" s="76"/>
      <c r="E66" s="76"/>
    </row>
    <row r="67" spans="3:5" ht="14.25">
      <c r="C67" s="76"/>
      <c r="D67" s="76"/>
      <c r="E67" s="76"/>
    </row>
    <row r="68" spans="3:5" ht="14.25">
      <c r="C68" s="76"/>
      <c r="D68" s="76"/>
      <c r="E68" s="76"/>
    </row>
    <row r="69" spans="3:5" ht="14.25">
      <c r="C69" s="76"/>
      <c r="D69" s="76"/>
      <c r="E69" s="76"/>
    </row>
    <row r="70" spans="3:5" ht="14.25">
      <c r="C70" s="77"/>
      <c r="D70" s="76"/>
      <c r="E70" s="76"/>
    </row>
    <row r="71" spans="3:5" ht="14.25">
      <c r="C71" s="77"/>
      <c r="D71" s="76"/>
      <c r="E71" s="76"/>
    </row>
    <row r="72" spans="3:5" ht="14.25">
      <c r="C72" s="77"/>
      <c r="D72" s="76"/>
      <c r="E72" s="76"/>
    </row>
    <row r="73" spans="3:5" ht="14.25">
      <c r="C73" s="77"/>
      <c r="D73" s="76"/>
      <c r="E73" s="76"/>
    </row>
    <row r="74" spans="3:5" ht="14.25">
      <c r="C74" s="77"/>
      <c r="D74" s="76"/>
      <c r="E74" s="76"/>
    </row>
    <row r="75" spans="3:5" ht="14.25">
      <c r="C75" s="77"/>
      <c r="D75" s="76"/>
      <c r="E75" s="76"/>
    </row>
  </sheetData>
  <sheetProtection/>
  <mergeCells count="27">
    <mergeCell ref="G5:H6"/>
    <mergeCell ref="AA5:AB6"/>
    <mergeCell ref="U5:V6"/>
    <mergeCell ref="O5:P6"/>
    <mergeCell ref="Q5:R6"/>
    <mergeCell ref="S5:T6"/>
    <mergeCell ref="W5:X6"/>
    <mergeCell ref="A28:B28"/>
    <mergeCell ref="A10:B10"/>
    <mergeCell ref="A14:B14"/>
    <mergeCell ref="Y5:Z6"/>
    <mergeCell ref="I5:J6"/>
    <mergeCell ref="K5:L6"/>
    <mergeCell ref="M5:N6"/>
    <mergeCell ref="A5:B8"/>
    <mergeCell ref="C5:D6"/>
    <mergeCell ref="E5:F6"/>
    <mergeCell ref="A3:AB3"/>
    <mergeCell ref="A48:B48"/>
    <mergeCell ref="A52:B52"/>
    <mergeCell ref="A32:B32"/>
    <mergeCell ref="A36:B36"/>
    <mergeCell ref="A40:B40"/>
    <mergeCell ref="A44:B44"/>
    <mergeCell ref="A18:B18"/>
    <mergeCell ref="A22:B22"/>
    <mergeCell ref="A24:B24"/>
  </mergeCells>
  <printOptions horizontalCentered="1"/>
  <pageMargins left="0.5905511811023623" right="0.5905511811023623" top="0.5905511811023623" bottom="0.3937007874015748" header="0" footer="0"/>
  <pageSetup fitToHeight="1" fitToWidth="1" horizontalDpi="300" verticalDpi="300" orientation="landscape" paperSize="8" scale="70" r:id="rId1"/>
</worksheet>
</file>

<file path=xl/worksheets/sheet5.xml><?xml version="1.0" encoding="utf-8"?>
<worksheet xmlns="http://schemas.openxmlformats.org/spreadsheetml/2006/main" xmlns:r="http://schemas.openxmlformats.org/officeDocument/2006/relationships">
  <sheetPr>
    <pageSetUpPr fitToPage="1"/>
  </sheetPr>
  <dimension ref="A1:AJ51"/>
  <sheetViews>
    <sheetView zoomScale="75" zoomScaleNormal="75" zoomScaleSheetLayoutView="75" zoomScalePageLayoutView="0" workbookViewId="0" topLeftCell="A1">
      <selection activeCell="A58" sqref="A58"/>
    </sheetView>
  </sheetViews>
  <sheetFormatPr defaultColWidth="9.00390625" defaultRowHeight="13.5"/>
  <cols>
    <col min="1" max="1" width="3.75390625" style="0" customWidth="1"/>
    <col min="2" max="2" width="19.875" style="0" customWidth="1"/>
    <col min="3" max="3" width="7.125" style="0" customWidth="1"/>
    <col min="4" max="4" width="12.625" style="0" customWidth="1"/>
    <col min="5" max="6" width="6.375" style="0" customWidth="1"/>
    <col min="8" max="8" width="9.625" style="0" customWidth="1"/>
    <col min="9" max="11" width="6.375" style="0" customWidth="1"/>
    <col min="12" max="14" width="9.50390625" style="0" customWidth="1"/>
    <col min="15" max="16" width="8.125" style="0" bestFit="1" customWidth="1"/>
    <col min="17" max="18" width="7.50390625" style="0" customWidth="1"/>
    <col min="19" max="20" width="9.25390625" style="0" customWidth="1"/>
    <col min="21" max="22" width="7.50390625" style="0" customWidth="1"/>
    <col min="23" max="24" width="7.75390625" style="0" customWidth="1"/>
    <col min="25" max="26" width="8.25390625" style="0" customWidth="1"/>
    <col min="27" max="28" width="6.375" style="0" customWidth="1"/>
  </cols>
  <sheetData>
    <row r="1" spans="1:28" s="12" customFormat="1" ht="17.25" customHeight="1">
      <c r="A1" s="151" t="s">
        <v>334</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49" t="s">
        <v>98</v>
      </c>
    </row>
    <row r="2" s="1" customFormat="1" ht="17.25" customHeight="1">
      <c r="AB2" s="19"/>
    </row>
    <row r="3" spans="1:28" s="1" customFormat="1" ht="18" customHeight="1">
      <c r="A3" s="527" t="s">
        <v>333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row>
    <row r="4" spans="1:29" s="1" customFormat="1" ht="17.25" customHeight="1" thickBot="1">
      <c r="A4" s="21"/>
      <c r="B4" s="20"/>
      <c r="C4" s="18"/>
      <c r="D4" s="18"/>
      <c r="E4" s="18"/>
      <c r="F4" s="18"/>
      <c r="G4" s="18"/>
      <c r="H4" s="18"/>
      <c r="I4" s="18"/>
      <c r="J4" s="18"/>
      <c r="K4" s="18"/>
      <c r="L4" s="18"/>
      <c r="M4" s="18"/>
      <c r="N4" s="18"/>
      <c r="O4" s="18"/>
      <c r="P4" s="18"/>
      <c r="Q4" s="18"/>
      <c r="R4" s="18"/>
      <c r="S4" s="18"/>
      <c r="T4" s="18"/>
      <c r="U4" s="18"/>
      <c r="V4" s="18"/>
      <c r="W4" s="18"/>
      <c r="X4" s="18"/>
      <c r="Y4" s="18"/>
      <c r="Z4" s="18"/>
      <c r="AA4" s="18"/>
      <c r="AB4" s="18"/>
      <c r="AC4" s="4"/>
    </row>
    <row r="5" spans="1:29" s="1" customFormat="1" ht="17.25" customHeight="1">
      <c r="A5" s="363" t="s">
        <v>62</v>
      </c>
      <c r="B5" s="364"/>
      <c r="C5" s="383" t="s">
        <v>96</v>
      </c>
      <c r="D5" s="374"/>
      <c r="E5" s="373" t="s">
        <v>272</v>
      </c>
      <c r="F5" s="374"/>
      <c r="G5" s="373" t="s">
        <v>273</v>
      </c>
      <c r="H5" s="374"/>
      <c r="I5" s="373" t="s">
        <v>224</v>
      </c>
      <c r="J5" s="374"/>
      <c r="K5" s="373" t="s">
        <v>225</v>
      </c>
      <c r="L5" s="374"/>
      <c r="M5" s="373" t="s">
        <v>226</v>
      </c>
      <c r="N5" s="374"/>
      <c r="O5" s="373" t="s">
        <v>279</v>
      </c>
      <c r="P5" s="374"/>
      <c r="Q5" s="373" t="s">
        <v>227</v>
      </c>
      <c r="R5" s="374"/>
      <c r="S5" s="389" t="s">
        <v>228</v>
      </c>
      <c r="T5" s="390"/>
      <c r="U5" s="373" t="s">
        <v>229</v>
      </c>
      <c r="V5" s="374"/>
      <c r="W5" s="385" t="s">
        <v>230</v>
      </c>
      <c r="X5" s="393"/>
      <c r="Y5" s="373" t="s">
        <v>231</v>
      </c>
      <c r="Z5" s="374"/>
      <c r="AA5" s="385" t="s">
        <v>232</v>
      </c>
      <c r="AB5" s="386"/>
      <c r="AC5" s="4"/>
    </row>
    <row r="6" spans="1:29" s="1" customFormat="1" ht="21" customHeight="1">
      <c r="A6" s="365"/>
      <c r="B6" s="366"/>
      <c r="C6" s="384"/>
      <c r="D6" s="376"/>
      <c r="E6" s="375"/>
      <c r="F6" s="376"/>
      <c r="G6" s="375"/>
      <c r="H6" s="376"/>
      <c r="I6" s="375"/>
      <c r="J6" s="376"/>
      <c r="K6" s="375"/>
      <c r="L6" s="376"/>
      <c r="M6" s="375"/>
      <c r="N6" s="376"/>
      <c r="O6" s="375"/>
      <c r="P6" s="376"/>
      <c r="Q6" s="375"/>
      <c r="R6" s="376"/>
      <c r="S6" s="391"/>
      <c r="T6" s="392"/>
      <c r="U6" s="375"/>
      <c r="V6" s="376"/>
      <c r="W6" s="387"/>
      <c r="X6" s="394"/>
      <c r="Y6" s="375"/>
      <c r="Z6" s="376"/>
      <c r="AA6" s="387"/>
      <c r="AB6" s="388"/>
      <c r="AC6" s="4"/>
    </row>
    <row r="7" spans="1:29" s="1" customFormat="1" ht="17.25" customHeight="1">
      <c r="A7" s="365"/>
      <c r="B7" s="366"/>
      <c r="C7" s="89" t="s">
        <v>233</v>
      </c>
      <c r="D7" s="90" t="s">
        <v>234</v>
      </c>
      <c r="E7" s="89" t="s">
        <v>233</v>
      </c>
      <c r="F7" s="90" t="s">
        <v>234</v>
      </c>
      <c r="G7" s="89" t="s">
        <v>233</v>
      </c>
      <c r="H7" s="90" t="s">
        <v>234</v>
      </c>
      <c r="I7" s="89" t="s">
        <v>233</v>
      </c>
      <c r="J7" s="90" t="s">
        <v>234</v>
      </c>
      <c r="K7" s="89" t="s">
        <v>233</v>
      </c>
      <c r="L7" s="90" t="s">
        <v>234</v>
      </c>
      <c r="M7" s="89" t="s">
        <v>233</v>
      </c>
      <c r="N7" s="90" t="s">
        <v>234</v>
      </c>
      <c r="O7" s="89" t="s">
        <v>233</v>
      </c>
      <c r="P7" s="90" t="s">
        <v>234</v>
      </c>
      <c r="Q7" s="89" t="s">
        <v>233</v>
      </c>
      <c r="R7" s="90" t="s">
        <v>234</v>
      </c>
      <c r="S7" s="89" t="s">
        <v>233</v>
      </c>
      <c r="T7" s="90" t="s">
        <v>234</v>
      </c>
      <c r="U7" s="89" t="s">
        <v>233</v>
      </c>
      <c r="V7" s="90" t="s">
        <v>234</v>
      </c>
      <c r="W7" s="89" t="s">
        <v>233</v>
      </c>
      <c r="X7" s="90" t="s">
        <v>234</v>
      </c>
      <c r="Y7" s="89" t="s">
        <v>233</v>
      </c>
      <c r="Z7" s="90" t="s">
        <v>234</v>
      </c>
      <c r="AA7" s="89" t="s">
        <v>233</v>
      </c>
      <c r="AB7" s="275" t="s">
        <v>234</v>
      </c>
      <c r="AC7" s="4"/>
    </row>
    <row r="8" spans="1:29" s="1" customFormat="1" ht="17.25" customHeight="1">
      <c r="A8" s="367"/>
      <c r="B8" s="368"/>
      <c r="C8" s="91" t="s">
        <v>235</v>
      </c>
      <c r="D8" s="92" t="s">
        <v>236</v>
      </c>
      <c r="E8" s="91" t="s">
        <v>235</v>
      </c>
      <c r="F8" s="92" t="s">
        <v>236</v>
      </c>
      <c r="G8" s="91" t="s">
        <v>235</v>
      </c>
      <c r="H8" s="92" t="s">
        <v>236</v>
      </c>
      <c r="I8" s="91" t="s">
        <v>235</v>
      </c>
      <c r="J8" s="92" t="s">
        <v>236</v>
      </c>
      <c r="K8" s="91" t="s">
        <v>235</v>
      </c>
      <c r="L8" s="92" t="s">
        <v>236</v>
      </c>
      <c r="M8" s="91" t="s">
        <v>235</v>
      </c>
      <c r="N8" s="92" t="s">
        <v>236</v>
      </c>
      <c r="O8" s="91" t="s">
        <v>235</v>
      </c>
      <c r="P8" s="92" t="s">
        <v>236</v>
      </c>
      <c r="Q8" s="91" t="s">
        <v>235</v>
      </c>
      <c r="R8" s="92" t="s">
        <v>236</v>
      </c>
      <c r="S8" s="91" t="s">
        <v>235</v>
      </c>
      <c r="T8" s="92" t="s">
        <v>236</v>
      </c>
      <c r="U8" s="91" t="s">
        <v>235</v>
      </c>
      <c r="V8" s="92" t="s">
        <v>236</v>
      </c>
      <c r="W8" s="91" t="s">
        <v>235</v>
      </c>
      <c r="X8" s="92" t="s">
        <v>236</v>
      </c>
      <c r="Y8" s="91" t="s">
        <v>235</v>
      </c>
      <c r="Z8" s="92" t="s">
        <v>236</v>
      </c>
      <c r="AA8" s="91" t="s">
        <v>235</v>
      </c>
      <c r="AB8" s="276" t="s">
        <v>236</v>
      </c>
      <c r="AC8" s="4"/>
    </row>
    <row r="9" spans="1:36" ht="17.25" customHeight="1">
      <c r="A9" s="209"/>
      <c r="B9" s="208"/>
      <c r="C9" s="117"/>
      <c r="D9" s="117" t="s">
        <v>45</v>
      </c>
      <c r="E9" s="117"/>
      <c r="F9" s="117" t="s">
        <v>45</v>
      </c>
      <c r="G9" s="117"/>
      <c r="H9" s="117" t="s">
        <v>45</v>
      </c>
      <c r="I9" s="117"/>
      <c r="J9" s="117" t="s">
        <v>45</v>
      </c>
      <c r="K9" s="117"/>
      <c r="L9" s="117" t="s">
        <v>45</v>
      </c>
      <c r="M9" s="117"/>
      <c r="N9" s="117" t="s">
        <v>45</v>
      </c>
      <c r="O9" s="117"/>
      <c r="P9" s="117" t="s">
        <v>45</v>
      </c>
      <c r="Q9" s="117"/>
      <c r="R9" s="117" t="s">
        <v>45</v>
      </c>
      <c r="S9" s="117"/>
      <c r="T9" s="117" t="s">
        <v>45</v>
      </c>
      <c r="U9" s="117"/>
      <c r="V9" s="117" t="s">
        <v>45</v>
      </c>
      <c r="W9" s="117"/>
      <c r="X9" s="117" t="s">
        <v>45</v>
      </c>
      <c r="Y9" s="117"/>
      <c r="Z9" s="117" t="s">
        <v>45</v>
      </c>
      <c r="AA9" s="117"/>
      <c r="AB9" s="117" t="s">
        <v>45</v>
      </c>
      <c r="AC9" s="15"/>
      <c r="AD9" s="13"/>
      <c r="AE9" s="13"/>
      <c r="AF9" s="13"/>
      <c r="AG9" s="13"/>
      <c r="AH9" s="13"/>
      <c r="AI9" s="13"/>
      <c r="AJ9" s="13"/>
    </row>
    <row r="10" spans="1:28" ht="17.25" customHeight="1">
      <c r="A10" s="397" t="s">
        <v>39</v>
      </c>
      <c r="B10" s="398"/>
      <c r="C10" s="216">
        <f aca="true" t="shared" si="0" ref="C10:AB10">SUM(C11,C15,C19,C23,C27)</f>
        <v>4694</v>
      </c>
      <c r="D10" s="216">
        <f t="shared" si="0"/>
        <v>26216</v>
      </c>
      <c r="E10" s="216">
        <f t="shared" si="0"/>
        <v>12</v>
      </c>
      <c r="F10" s="216">
        <f t="shared" si="0"/>
        <v>121</v>
      </c>
      <c r="G10" s="216">
        <f t="shared" si="0"/>
        <v>4682</v>
      </c>
      <c r="H10" s="216">
        <f t="shared" si="0"/>
        <v>26095</v>
      </c>
      <c r="I10" s="216">
        <f t="shared" si="0"/>
        <v>2</v>
      </c>
      <c r="J10" s="216">
        <f t="shared" si="0"/>
        <v>18</v>
      </c>
      <c r="K10" s="216">
        <f t="shared" si="0"/>
        <v>455</v>
      </c>
      <c r="L10" s="216">
        <f t="shared" si="0"/>
        <v>2572</v>
      </c>
      <c r="M10" s="216">
        <f t="shared" si="0"/>
        <v>1849</v>
      </c>
      <c r="N10" s="216">
        <f t="shared" si="0"/>
        <v>11123</v>
      </c>
      <c r="O10" s="216">
        <f t="shared" si="0"/>
        <v>1395</v>
      </c>
      <c r="P10" s="216">
        <f t="shared" si="0"/>
        <v>4468</v>
      </c>
      <c r="Q10" s="216">
        <f t="shared" si="0"/>
        <v>34</v>
      </c>
      <c r="R10" s="216">
        <f t="shared" si="0"/>
        <v>492</v>
      </c>
      <c r="S10" s="216">
        <f t="shared" si="0"/>
        <v>31</v>
      </c>
      <c r="T10" s="216">
        <f t="shared" si="0"/>
        <v>69</v>
      </c>
      <c r="U10" s="216">
        <f t="shared" si="0"/>
        <v>63</v>
      </c>
      <c r="V10" s="216">
        <f t="shared" si="0"/>
        <v>615</v>
      </c>
      <c r="W10" s="216">
        <f t="shared" si="0"/>
        <v>10</v>
      </c>
      <c r="X10" s="216">
        <f t="shared" si="0"/>
        <v>96</v>
      </c>
      <c r="Y10" s="216">
        <f t="shared" si="0"/>
        <v>805</v>
      </c>
      <c r="Z10" s="216">
        <f t="shared" si="0"/>
        <v>6008</v>
      </c>
      <c r="AA10" s="216">
        <f t="shared" si="0"/>
        <v>38</v>
      </c>
      <c r="AB10" s="216">
        <f t="shared" si="0"/>
        <v>634</v>
      </c>
    </row>
    <row r="11" spans="1:28" ht="17.25" customHeight="1">
      <c r="A11" s="395" t="s">
        <v>76</v>
      </c>
      <c r="B11" s="396"/>
      <c r="C11" s="132">
        <f aca="true" t="shared" si="1" ref="C11:D13">SUM(E11,G11)</f>
        <v>1018</v>
      </c>
      <c r="D11" s="132">
        <f t="shared" si="1"/>
        <v>7003</v>
      </c>
      <c r="E11" s="130">
        <f aca="true" t="shared" si="2" ref="E11:AB11">SUM(E12:E13)</f>
        <v>2</v>
      </c>
      <c r="F11" s="130">
        <f t="shared" si="2"/>
        <v>26</v>
      </c>
      <c r="G11" s="130">
        <f t="shared" si="2"/>
        <v>1016</v>
      </c>
      <c r="H11" s="130">
        <f t="shared" si="2"/>
        <v>6977</v>
      </c>
      <c r="I11" s="116" t="s">
        <v>315</v>
      </c>
      <c r="J11" s="116" t="s">
        <v>315</v>
      </c>
      <c r="K11" s="130">
        <f t="shared" si="2"/>
        <v>124</v>
      </c>
      <c r="L11" s="130">
        <f t="shared" si="2"/>
        <v>1043</v>
      </c>
      <c r="M11" s="130">
        <f t="shared" si="2"/>
        <v>194</v>
      </c>
      <c r="N11" s="130">
        <f t="shared" si="2"/>
        <v>2212</v>
      </c>
      <c r="O11" s="130">
        <f t="shared" si="2"/>
        <v>407</v>
      </c>
      <c r="P11" s="130">
        <f t="shared" si="2"/>
        <v>1531</v>
      </c>
      <c r="Q11" s="130">
        <f t="shared" si="2"/>
        <v>5</v>
      </c>
      <c r="R11" s="130">
        <f t="shared" si="2"/>
        <v>133</v>
      </c>
      <c r="S11" s="130">
        <f t="shared" si="2"/>
        <v>3</v>
      </c>
      <c r="T11" s="130">
        <f t="shared" si="2"/>
        <v>10</v>
      </c>
      <c r="U11" s="130">
        <f t="shared" si="2"/>
        <v>18</v>
      </c>
      <c r="V11" s="130">
        <f t="shared" si="2"/>
        <v>167</v>
      </c>
      <c r="W11" s="130">
        <f t="shared" si="2"/>
        <v>3</v>
      </c>
      <c r="X11" s="130">
        <f t="shared" si="2"/>
        <v>52</v>
      </c>
      <c r="Y11" s="130">
        <f t="shared" si="2"/>
        <v>250</v>
      </c>
      <c r="Z11" s="130">
        <f t="shared" si="2"/>
        <v>1593</v>
      </c>
      <c r="AA11" s="130">
        <f t="shared" si="2"/>
        <v>12</v>
      </c>
      <c r="AB11" s="130">
        <f t="shared" si="2"/>
        <v>236</v>
      </c>
    </row>
    <row r="12" spans="1:28" ht="17.25" customHeight="1">
      <c r="A12" s="205"/>
      <c r="B12" s="204" t="s">
        <v>95</v>
      </c>
      <c r="C12" s="132">
        <f t="shared" si="1"/>
        <v>954</v>
      </c>
      <c r="D12" s="132">
        <f t="shared" si="1"/>
        <v>5918</v>
      </c>
      <c r="E12" s="117">
        <v>1</v>
      </c>
      <c r="F12" s="117">
        <v>25</v>
      </c>
      <c r="G12" s="117">
        <v>953</v>
      </c>
      <c r="H12" s="117">
        <v>5893</v>
      </c>
      <c r="I12" s="117" t="s">
        <v>315</v>
      </c>
      <c r="J12" s="117" t="s">
        <v>315</v>
      </c>
      <c r="K12" s="117">
        <v>124</v>
      </c>
      <c r="L12" s="117">
        <v>1043</v>
      </c>
      <c r="M12" s="117">
        <v>194</v>
      </c>
      <c r="N12" s="117">
        <v>2212</v>
      </c>
      <c r="O12" s="117">
        <v>407</v>
      </c>
      <c r="P12" s="117">
        <v>1531</v>
      </c>
      <c r="Q12" s="117">
        <v>5</v>
      </c>
      <c r="R12" s="117">
        <v>133</v>
      </c>
      <c r="S12" s="117">
        <v>3</v>
      </c>
      <c r="T12" s="117">
        <v>10</v>
      </c>
      <c r="U12" s="117">
        <v>10</v>
      </c>
      <c r="V12" s="117">
        <v>80</v>
      </c>
      <c r="W12" s="117">
        <v>2</v>
      </c>
      <c r="X12" s="117">
        <v>41</v>
      </c>
      <c r="Y12" s="117">
        <v>208</v>
      </c>
      <c r="Z12" s="117">
        <v>843</v>
      </c>
      <c r="AA12" s="117" t="s">
        <v>315</v>
      </c>
      <c r="AB12" s="117" t="s">
        <v>315</v>
      </c>
    </row>
    <row r="13" spans="1:28" ht="17.25" customHeight="1">
      <c r="A13" s="205"/>
      <c r="B13" s="206" t="s">
        <v>241</v>
      </c>
      <c r="C13" s="132">
        <f t="shared" si="1"/>
        <v>64</v>
      </c>
      <c r="D13" s="132">
        <f t="shared" si="1"/>
        <v>1085</v>
      </c>
      <c r="E13" s="117">
        <v>1</v>
      </c>
      <c r="F13" s="117">
        <v>1</v>
      </c>
      <c r="G13" s="117">
        <v>63</v>
      </c>
      <c r="H13" s="117">
        <v>1084</v>
      </c>
      <c r="I13" s="117" t="s">
        <v>315</v>
      </c>
      <c r="J13" s="117" t="s">
        <v>315</v>
      </c>
      <c r="K13" s="117" t="s">
        <v>315</v>
      </c>
      <c r="L13" s="117" t="s">
        <v>315</v>
      </c>
      <c r="M13" s="117" t="s">
        <v>315</v>
      </c>
      <c r="N13" s="117" t="s">
        <v>315</v>
      </c>
      <c r="O13" s="117" t="s">
        <v>315</v>
      </c>
      <c r="P13" s="117" t="s">
        <v>315</v>
      </c>
      <c r="Q13" s="117" t="s">
        <v>315</v>
      </c>
      <c r="R13" s="117" t="s">
        <v>315</v>
      </c>
      <c r="S13" s="117" t="s">
        <v>315</v>
      </c>
      <c r="T13" s="117" t="s">
        <v>315</v>
      </c>
      <c r="U13" s="117">
        <v>8</v>
      </c>
      <c r="V13" s="117">
        <v>87</v>
      </c>
      <c r="W13" s="117">
        <v>1</v>
      </c>
      <c r="X13" s="117">
        <v>11</v>
      </c>
      <c r="Y13" s="117">
        <v>42</v>
      </c>
      <c r="Z13" s="117">
        <v>750</v>
      </c>
      <c r="AA13" s="117">
        <v>12</v>
      </c>
      <c r="AB13" s="117">
        <v>236</v>
      </c>
    </row>
    <row r="14" spans="1:28" ht="17.25" customHeight="1">
      <c r="A14" s="205"/>
      <c r="B14" s="204"/>
      <c r="C14" s="117"/>
      <c r="D14" s="117"/>
      <c r="E14" s="74"/>
      <c r="F14" s="117"/>
      <c r="G14" s="117"/>
      <c r="H14" s="117"/>
      <c r="I14" s="117"/>
      <c r="J14" s="117"/>
      <c r="K14" s="117"/>
      <c r="L14" s="117"/>
      <c r="M14" s="117"/>
      <c r="N14" s="117"/>
      <c r="O14" s="117"/>
      <c r="P14" s="117"/>
      <c r="Q14" s="117"/>
      <c r="R14" s="117"/>
      <c r="S14" s="117"/>
      <c r="T14" s="117"/>
      <c r="U14" s="117"/>
      <c r="V14" s="117"/>
      <c r="W14" s="117"/>
      <c r="X14" s="117"/>
      <c r="Y14" s="117"/>
      <c r="Z14" s="117"/>
      <c r="AA14" s="117"/>
      <c r="AB14" s="117"/>
    </row>
    <row r="15" spans="1:28" ht="17.25" customHeight="1">
      <c r="A15" s="395" t="s">
        <v>77</v>
      </c>
      <c r="B15" s="396"/>
      <c r="C15" s="132">
        <f aca="true" t="shared" si="3" ref="C15:D17">SUM(E15,G15)</f>
        <v>982</v>
      </c>
      <c r="D15" s="132">
        <f t="shared" si="3"/>
        <v>4821</v>
      </c>
      <c r="E15" s="130">
        <f aca="true" t="shared" si="4" ref="E15:AB15">SUM(E16:E17)</f>
        <v>3</v>
      </c>
      <c r="F15" s="130">
        <f t="shared" si="4"/>
        <v>36</v>
      </c>
      <c r="G15" s="130">
        <f t="shared" si="4"/>
        <v>979</v>
      </c>
      <c r="H15" s="130">
        <f t="shared" si="4"/>
        <v>4785</v>
      </c>
      <c r="I15" s="116" t="s">
        <v>315</v>
      </c>
      <c r="J15" s="116" t="s">
        <v>315</v>
      </c>
      <c r="K15" s="130">
        <f t="shared" si="4"/>
        <v>87</v>
      </c>
      <c r="L15" s="130">
        <f t="shared" si="4"/>
        <v>397</v>
      </c>
      <c r="M15" s="130">
        <f t="shared" si="4"/>
        <v>496</v>
      </c>
      <c r="N15" s="130">
        <f t="shared" si="4"/>
        <v>2488</v>
      </c>
      <c r="O15" s="130">
        <f t="shared" si="4"/>
        <v>225</v>
      </c>
      <c r="P15" s="130">
        <f t="shared" si="4"/>
        <v>687</v>
      </c>
      <c r="Q15" s="130">
        <f t="shared" si="4"/>
        <v>6</v>
      </c>
      <c r="R15" s="130">
        <f t="shared" si="4"/>
        <v>79</v>
      </c>
      <c r="S15" s="130">
        <f t="shared" si="4"/>
        <v>4</v>
      </c>
      <c r="T15" s="130">
        <f t="shared" si="4"/>
        <v>8</v>
      </c>
      <c r="U15" s="130">
        <f t="shared" si="4"/>
        <v>16</v>
      </c>
      <c r="V15" s="130">
        <f t="shared" si="4"/>
        <v>125</v>
      </c>
      <c r="W15" s="130">
        <f t="shared" si="4"/>
        <v>1</v>
      </c>
      <c r="X15" s="130">
        <f t="shared" si="4"/>
        <v>5</v>
      </c>
      <c r="Y15" s="130">
        <f t="shared" si="4"/>
        <v>138</v>
      </c>
      <c r="Z15" s="130">
        <f t="shared" si="4"/>
        <v>906</v>
      </c>
      <c r="AA15" s="130">
        <f t="shared" si="4"/>
        <v>6</v>
      </c>
      <c r="AB15" s="130">
        <f t="shared" si="4"/>
        <v>90</v>
      </c>
    </row>
    <row r="16" spans="1:28" ht="17.25" customHeight="1">
      <c r="A16" s="205"/>
      <c r="B16" s="204" t="s">
        <v>95</v>
      </c>
      <c r="C16" s="132">
        <f t="shared" si="3"/>
        <v>955</v>
      </c>
      <c r="D16" s="132">
        <f t="shared" si="3"/>
        <v>4328</v>
      </c>
      <c r="E16" s="117">
        <v>3</v>
      </c>
      <c r="F16" s="117">
        <v>36</v>
      </c>
      <c r="G16" s="117">
        <v>952</v>
      </c>
      <c r="H16" s="117">
        <v>4292</v>
      </c>
      <c r="I16" s="117" t="s">
        <v>315</v>
      </c>
      <c r="J16" s="117" t="s">
        <v>315</v>
      </c>
      <c r="K16" s="117">
        <v>87</v>
      </c>
      <c r="L16" s="117">
        <v>397</v>
      </c>
      <c r="M16" s="117">
        <v>496</v>
      </c>
      <c r="N16" s="117">
        <v>2488</v>
      </c>
      <c r="O16" s="117">
        <v>224</v>
      </c>
      <c r="P16" s="117">
        <v>680</v>
      </c>
      <c r="Q16" s="117">
        <v>6</v>
      </c>
      <c r="R16" s="117">
        <v>79</v>
      </c>
      <c r="S16" s="117">
        <v>4</v>
      </c>
      <c r="T16" s="117">
        <v>8</v>
      </c>
      <c r="U16" s="117">
        <v>12</v>
      </c>
      <c r="V16" s="117">
        <v>89</v>
      </c>
      <c r="W16" s="117" t="s">
        <v>315</v>
      </c>
      <c r="X16" s="117" t="s">
        <v>315</v>
      </c>
      <c r="Y16" s="117">
        <v>123</v>
      </c>
      <c r="Z16" s="117">
        <v>551</v>
      </c>
      <c r="AA16" s="117" t="s">
        <v>315</v>
      </c>
      <c r="AB16" s="117" t="s">
        <v>315</v>
      </c>
    </row>
    <row r="17" spans="1:28" ht="17.25" customHeight="1">
      <c r="A17" s="205"/>
      <c r="B17" s="206" t="s">
        <v>241</v>
      </c>
      <c r="C17" s="132">
        <f t="shared" si="3"/>
        <v>27</v>
      </c>
      <c r="D17" s="132">
        <f t="shared" si="3"/>
        <v>493</v>
      </c>
      <c r="E17" s="117" t="s">
        <v>315</v>
      </c>
      <c r="F17" s="117" t="s">
        <v>315</v>
      </c>
      <c r="G17" s="117">
        <v>27</v>
      </c>
      <c r="H17" s="117">
        <v>493</v>
      </c>
      <c r="I17" s="117" t="s">
        <v>315</v>
      </c>
      <c r="J17" s="117" t="s">
        <v>315</v>
      </c>
      <c r="K17" s="117" t="s">
        <v>315</v>
      </c>
      <c r="L17" s="117" t="s">
        <v>315</v>
      </c>
      <c r="M17" s="117" t="s">
        <v>315</v>
      </c>
      <c r="N17" s="117" t="s">
        <v>315</v>
      </c>
      <c r="O17" s="117">
        <v>1</v>
      </c>
      <c r="P17" s="117">
        <v>7</v>
      </c>
      <c r="Q17" s="117" t="s">
        <v>315</v>
      </c>
      <c r="R17" s="117" t="s">
        <v>315</v>
      </c>
      <c r="S17" s="117" t="s">
        <v>315</v>
      </c>
      <c r="T17" s="117" t="s">
        <v>315</v>
      </c>
      <c r="U17" s="117">
        <v>4</v>
      </c>
      <c r="V17" s="117">
        <v>36</v>
      </c>
      <c r="W17" s="117">
        <v>1</v>
      </c>
      <c r="X17" s="117">
        <v>5</v>
      </c>
      <c r="Y17" s="117">
        <v>15</v>
      </c>
      <c r="Z17" s="117">
        <v>355</v>
      </c>
      <c r="AA17" s="117">
        <v>6</v>
      </c>
      <c r="AB17" s="117">
        <v>90</v>
      </c>
    </row>
    <row r="18" spans="1:28" ht="17.25" customHeight="1">
      <c r="A18" s="205"/>
      <c r="B18" s="204"/>
      <c r="C18" s="117"/>
      <c r="D18" s="110"/>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row>
    <row r="19" spans="1:28" ht="17.25" customHeight="1">
      <c r="A19" s="395" t="s">
        <v>78</v>
      </c>
      <c r="B19" s="396"/>
      <c r="C19" s="132">
        <f aca="true" t="shared" si="5" ref="C19:D21">SUM(E19,G19)</f>
        <v>978</v>
      </c>
      <c r="D19" s="132">
        <f t="shared" si="5"/>
        <v>4377</v>
      </c>
      <c r="E19" s="130">
        <f aca="true" t="shared" si="6" ref="E19:AB19">SUM(E20:E21)</f>
        <v>5</v>
      </c>
      <c r="F19" s="130">
        <f t="shared" si="6"/>
        <v>53</v>
      </c>
      <c r="G19" s="130">
        <f t="shared" si="6"/>
        <v>973</v>
      </c>
      <c r="H19" s="130">
        <f t="shared" si="6"/>
        <v>4324</v>
      </c>
      <c r="I19" s="116" t="s">
        <v>315</v>
      </c>
      <c r="J19" s="116" t="s">
        <v>315</v>
      </c>
      <c r="K19" s="130">
        <f t="shared" si="6"/>
        <v>70</v>
      </c>
      <c r="L19" s="130">
        <f t="shared" si="6"/>
        <v>391</v>
      </c>
      <c r="M19" s="130">
        <f t="shared" si="6"/>
        <v>578</v>
      </c>
      <c r="N19" s="130">
        <f t="shared" si="6"/>
        <v>2737</v>
      </c>
      <c r="O19" s="130">
        <f t="shared" si="6"/>
        <v>212</v>
      </c>
      <c r="P19" s="130">
        <f t="shared" si="6"/>
        <v>554</v>
      </c>
      <c r="Q19" s="130">
        <f t="shared" si="6"/>
        <v>3</v>
      </c>
      <c r="R19" s="130">
        <f t="shared" si="6"/>
        <v>35</v>
      </c>
      <c r="S19" s="130">
        <f t="shared" si="6"/>
        <v>1</v>
      </c>
      <c r="T19" s="130">
        <f t="shared" si="6"/>
        <v>2</v>
      </c>
      <c r="U19" s="130">
        <f t="shared" si="6"/>
        <v>11</v>
      </c>
      <c r="V19" s="130">
        <f t="shared" si="6"/>
        <v>116</v>
      </c>
      <c r="W19" s="130">
        <f t="shared" si="6"/>
        <v>1</v>
      </c>
      <c r="X19" s="130">
        <f t="shared" si="6"/>
        <v>5</v>
      </c>
      <c r="Y19" s="130">
        <f t="shared" si="6"/>
        <v>92</v>
      </c>
      <c r="Z19" s="130">
        <f t="shared" si="6"/>
        <v>424</v>
      </c>
      <c r="AA19" s="130">
        <f t="shared" si="6"/>
        <v>5</v>
      </c>
      <c r="AB19" s="130">
        <f t="shared" si="6"/>
        <v>60</v>
      </c>
    </row>
    <row r="20" spans="1:28" ht="17.25" customHeight="1">
      <c r="A20" s="205"/>
      <c r="B20" s="204" t="s">
        <v>95</v>
      </c>
      <c r="C20" s="132">
        <f t="shared" si="5"/>
        <v>956</v>
      </c>
      <c r="D20" s="132">
        <f t="shared" si="5"/>
        <v>4140</v>
      </c>
      <c r="E20" s="110">
        <v>5</v>
      </c>
      <c r="F20" s="117">
        <v>53</v>
      </c>
      <c r="G20" s="117">
        <v>951</v>
      </c>
      <c r="H20" s="117">
        <v>4087</v>
      </c>
      <c r="I20" s="117" t="s">
        <v>315</v>
      </c>
      <c r="J20" s="117" t="s">
        <v>315</v>
      </c>
      <c r="K20" s="117">
        <v>70</v>
      </c>
      <c r="L20" s="117">
        <v>391</v>
      </c>
      <c r="M20" s="117">
        <v>578</v>
      </c>
      <c r="N20" s="117">
        <v>2737</v>
      </c>
      <c r="O20" s="117">
        <v>212</v>
      </c>
      <c r="P20" s="117">
        <v>554</v>
      </c>
      <c r="Q20" s="117">
        <v>3</v>
      </c>
      <c r="R20" s="117">
        <v>35</v>
      </c>
      <c r="S20" s="117">
        <v>1</v>
      </c>
      <c r="T20" s="117">
        <v>2</v>
      </c>
      <c r="U20" s="117">
        <v>9</v>
      </c>
      <c r="V20" s="117">
        <v>109</v>
      </c>
      <c r="W20" s="117" t="s">
        <v>315</v>
      </c>
      <c r="X20" s="117" t="s">
        <v>315</v>
      </c>
      <c r="Y20" s="117">
        <v>78</v>
      </c>
      <c r="Z20" s="117">
        <v>259</v>
      </c>
      <c r="AA20" s="117" t="s">
        <v>315</v>
      </c>
      <c r="AB20" s="117" t="s">
        <v>315</v>
      </c>
    </row>
    <row r="21" spans="1:28" ht="17.25" customHeight="1">
      <c r="A21" s="205"/>
      <c r="B21" s="206" t="s">
        <v>241</v>
      </c>
      <c r="C21" s="132">
        <f t="shared" si="5"/>
        <v>22</v>
      </c>
      <c r="D21" s="132">
        <f t="shared" si="5"/>
        <v>237</v>
      </c>
      <c r="E21" s="74" t="s">
        <v>315</v>
      </c>
      <c r="F21" s="117" t="s">
        <v>315</v>
      </c>
      <c r="G21" s="117">
        <v>22</v>
      </c>
      <c r="H21" s="117">
        <v>237</v>
      </c>
      <c r="I21" s="117" t="s">
        <v>315</v>
      </c>
      <c r="J21" s="117" t="s">
        <v>315</v>
      </c>
      <c r="K21" s="117" t="s">
        <v>315</v>
      </c>
      <c r="L21" s="117" t="s">
        <v>315</v>
      </c>
      <c r="M21" s="117" t="s">
        <v>315</v>
      </c>
      <c r="N21" s="117" t="s">
        <v>315</v>
      </c>
      <c r="O21" s="117" t="s">
        <v>315</v>
      </c>
      <c r="P21" s="117" t="s">
        <v>315</v>
      </c>
      <c r="Q21" s="117" t="s">
        <v>315</v>
      </c>
      <c r="R21" s="117" t="s">
        <v>315</v>
      </c>
      <c r="S21" s="117" t="s">
        <v>315</v>
      </c>
      <c r="T21" s="117" t="s">
        <v>315</v>
      </c>
      <c r="U21" s="117">
        <v>2</v>
      </c>
      <c r="V21" s="117">
        <v>7</v>
      </c>
      <c r="W21" s="117">
        <v>1</v>
      </c>
      <c r="X21" s="117">
        <v>5</v>
      </c>
      <c r="Y21" s="117">
        <v>14</v>
      </c>
      <c r="Z21" s="117">
        <v>165</v>
      </c>
      <c r="AA21" s="117">
        <v>5</v>
      </c>
      <c r="AB21" s="117">
        <v>60</v>
      </c>
    </row>
    <row r="22" spans="1:28" ht="17.25" customHeight="1">
      <c r="A22" s="205"/>
      <c r="B22" s="206"/>
      <c r="C22" s="117"/>
      <c r="D22" s="117"/>
      <c r="E22" s="74"/>
      <c r="F22" s="117"/>
      <c r="G22" s="117"/>
      <c r="H22" s="117"/>
      <c r="I22" s="117"/>
      <c r="J22" s="117"/>
      <c r="K22" s="117"/>
      <c r="L22" s="117"/>
      <c r="M22" s="117"/>
      <c r="N22" s="117"/>
      <c r="O22" s="117"/>
      <c r="P22" s="117"/>
      <c r="Q22" s="117"/>
      <c r="R22" s="117"/>
      <c r="S22" s="117"/>
      <c r="T22" s="117"/>
      <c r="U22" s="117"/>
      <c r="V22" s="117"/>
      <c r="W22" s="117"/>
      <c r="X22" s="117"/>
      <c r="Y22" s="117"/>
      <c r="Z22" s="117"/>
      <c r="AA22" s="117"/>
      <c r="AB22" s="117"/>
    </row>
    <row r="23" spans="1:28" ht="17.25" customHeight="1">
      <c r="A23" s="395" t="s">
        <v>79</v>
      </c>
      <c r="B23" s="396"/>
      <c r="C23" s="132">
        <f aca="true" t="shared" si="7" ref="C23:D25">SUM(E23,G23)</f>
        <v>683</v>
      </c>
      <c r="D23" s="132">
        <f t="shared" si="7"/>
        <v>4378</v>
      </c>
      <c r="E23" s="130">
        <f aca="true" t="shared" si="8" ref="E23:AB23">SUM(E24:E25)</f>
        <v>1</v>
      </c>
      <c r="F23" s="130">
        <f t="shared" si="8"/>
        <v>4</v>
      </c>
      <c r="G23" s="130">
        <f t="shared" si="8"/>
        <v>682</v>
      </c>
      <c r="H23" s="130">
        <f t="shared" si="8"/>
        <v>4374</v>
      </c>
      <c r="I23" s="130">
        <f t="shared" si="8"/>
        <v>1</v>
      </c>
      <c r="J23" s="130">
        <f t="shared" si="8"/>
        <v>12</v>
      </c>
      <c r="K23" s="130">
        <f t="shared" si="8"/>
        <v>43</v>
      </c>
      <c r="L23" s="130">
        <f t="shared" si="8"/>
        <v>235</v>
      </c>
      <c r="M23" s="130">
        <f t="shared" si="8"/>
        <v>313</v>
      </c>
      <c r="N23" s="130">
        <f t="shared" si="8"/>
        <v>2612</v>
      </c>
      <c r="O23" s="130">
        <f t="shared" si="8"/>
        <v>186</v>
      </c>
      <c r="P23" s="130">
        <f t="shared" si="8"/>
        <v>576</v>
      </c>
      <c r="Q23" s="130">
        <f t="shared" si="8"/>
        <v>10</v>
      </c>
      <c r="R23" s="130">
        <f t="shared" si="8"/>
        <v>116</v>
      </c>
      <c r="S23" s="130">
        <f t="shared" si="8"/>
        <v>4</v>
      </c>
      <c r="T23" s="130">
        <f t="shared" si="8"/>
        <v>7</v>
      </c>
      <c r="U23" s="130">
        <f t="shared" si="8"/>
        <v>4</v>
      </c>
      <c r="V23" s="130">
        <f t="shared" si="8"/>
        <v>89</v>
      </c>
      <c r="W23" s="130">
        <f t="shared" si="8"/>
        <v>2</v>
      </c>
      <c r="X23" s="130">
        <f t="shared" si="8"/>
        <v>9</v>
      </c>
      <c r="Y23" s="130">
        <f t="shared" si="8"/>
        <v>112</v>
      </c>
      <c r="Z23" s="130">
        <f t="shared" si="8"/>
        <v>603</v>
      </c>
      <c r="AA23" s="130">
        <f t="shared" si="8"/>
        <v>7</v>
      </c>
      <c r="AB23" s="130">
        <f t="shared" si="8"/>
        <v>115</v>
      </c>
    </row>
    <row r="24" spans="1:28" ht="17.25" customHeight="1">
      <c r="A24" s="205"/>
      <c r="B24" s="204" t="s">
        <v>95</v>
      </c>
      <c r="C24" s="132">
        <f t="shared" si="7"/>
        <v>651</v>
      </c>
      <c r="D24" s="132">
        <f t="shared" si="7"/>
        <v>3921</v>
      </c>
      <c r="E24" s="117">
        <v>1</v>
      </c>
      <c r="F24" s="117">
        <v>4</v>
      </c>
      <c r="G24" s="117">
        <v>650</v>
      </c>
      <c r="H24" s="117">
        <v>3917</v>
      </c>
      <c r="I24" s="117">
        <v>1</v>
      </c>
      <c r="J24" s="117">
        <v>12</v>
      </c>
      <c r="K24" s="117">
        <v>43</v>
      </c>
      <c r="L24" s="117">
        <v>235</v>
      </c>
      <c r="M24" s="117">
        <v>313</v>
      </c>
      <c r="N24" s="117">
        <v>2612</v>
      </c>
      <c r="O24" s="117">
        <v>185</v>
      </c>
      <c r="P24" s="117">
        <v>568</v>
      </c>
      <c r="Q24" s="117">
        <v>10</v>
      </c>
      <c r="R24" s="117">
        <v>116</v>
      </c>
      <c r="S24" s="117">
        <v>4</v>
      </c>
      <c r="T24" s="117">
        <v>7</v>
      </c>
      <c r="U24" s="117">
        <v>2</v>
      </c>
      <c r="V24" s="117">
        <v>17</v>
      </c>
      <c r="W24" s="117" t="s">
        <v>315</v>
      </c>
      <c r="X24" s="117" t="s">
        <v>315</v>
      </c>
      <c r="Y24" s="117">
        <v>92</v>
      </c>
      <c r="Z24" s="117">
        <v>350</v>
      </c>
      <c r="AA24" s="117" t="s">
        <v>315</v>
      </c>
      <c r="AB24" s="117" t="s">
        <v>315</v>
      </c>
    </row>
    <row r="25" spans="1:28" ht="17.25" customHeight="1">
      <c r="A25" s="205"/>
      <c r="B25" s="206" t="s">
        <v>241</v>
      </c>
      <c r="C25" s="132">
        <f t="shared" si="7"/>
        <v>32</v>
      </c>
      <c r="D25" s="132">
        <f t="shared" si="7"/>
        <v>457</v>
      </c>
      <c r="E25" s="117" t="s">
        <v>315</v>
      </c>
      <c r="F25" s="117" t="s">
        <v>315</v>
      </c>
      <c r="G25" s="117">
        <v>32</v>
      </c>
      <c r="H25" s="117">
        <v>457</v>
      </c>
      <c r="I25" s="117" t="s">
        <v>315</v>
      </c>
      <c r="J25" s="117" t="s">
        <v>315</v>
      </c>
      <c r="K25" s="117" t="s">
        <v>315</v>
      </c>
      <c r="L25" s="117" t="s">
        <v>315</v>
      </c>
      <c r="M25" s="117" t="s">
        <v>315</v>
      </c>
      <c r="N25" s="117" t="s">
        <v>315</v>
      </c>
      <c r="O25" s="117">
        <v>1</v>
      </c>
      <c r="P25" s="117">
        <v>8</v>
      </c>
      <c r="Q25" s="117" t="s">
        <v>315</v>
      </c>
      <c r="R25" s="117" t="s">
        <v>315</v>
      </c>
      <c r="S25" s="117" t="s">
        <v>315</v>
      </c>
      <c r="T25" s="117" t="s">
        <v>315</v>
      </c>
      <c r="U25" s="117">
        <v>2</v>
      </c>
      <c r="V25" s="117">
        <v>72</v>
      </c>
      <c r="W25" s="117">
        <v>2</v>
      </c>
      <c r="X25" s="117">
        <v>9</v>
      </c>
      <c r="Y25" s="117">
        <v>20</v>
      </c>
      <c r="Z25" s="117">
        <v>253</v>
      </c>
      <c r="AA25" s="117">
        <v>7</v>
      </c>
      <c r="AB25" s="117">
        <v>115</v>
      </c>
    </row>
    <row r="26" spans="1:28" ht="17.25" customHeight="1">
      <c r="A26" s="205"/>
      <c r="B26" s="204"/>
      <c r="C26" s="117"/>
      <c r="D26" s="111"/>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row>
    <row r="27" spans="1:28" ht="17.25" customHeight="1">
      <c r="A27" s="395" t="s">
        <v>80</v>
      </c>
      <c r="B27" s="396"/>
      <c r="C27" s="132">
        <f aca="true" t="shared" si="9" ref="C27:D29">SUM(E27,G27)</f>
        <v>1033</v>
      </c>
      <c r="D27" s="132">
        <f t="shared" si="9"/>
        <v>5637</v>
      </c>
      <c r="E27" s="130">
        <f aca="true" t="shared" si="10" ref="E27:AB27">SUM(E28:E29)</f>
        <v>1</v>
      </c>
      <c r="F27" s="130">
        <f t="shared" si="10"/>
        <v>2</v>
      </c>
      <c r="G27" s="130">
        <f t="shared" si="10"/>
        <v>1032</v>
      </c>
      <c r="H27" s="130">
        <f t="shared" si="10"/>
        <v>5635</v>
      </c>
      <c r="I27" s="130">
        <f t="shared" si="10"/>
        <v>1</v>
      </c>
      <c r="J27" s="130">
        <f t="shared" si="10"/>
        <v>6</v>
      </c>
      <c r="K27" s="130">
        <f t="shared" si="10"/>
        <v>131</v>
      </c>
      <c r="L27" s="130">
        <f t="shared" si="10"/>
        <v>506</v>
      </c>
      <c r="M27" s="130">
        <f t="shared" si="10"/>
        <v>268</v>
      </c>
      <c r="N27" s="130">
        <f t="shared" si="10"/>
        <v>1074</v>
      </c>
      <c r="O27" s="130">
        <f t="shared" si="10"/>
        <v>365</v>
      </c>
      <c r="P27" s="130">
        <f t="shared" si="10"/>
        <v>1120</v>
      </c>
      <c r="Q27" s="130">
        <f t="shared" si="10"/>
        <v>10</v>
      </c>
      <c r="R27" s="130">
        <f t="shared" si="10"/>
        <v>129</v>
      </c>
      <c r="S27" s="130">
        <f t="shared" si="10"/>
        <v>19</v>
      </c>
      <c r="T27" s="130">
        <f t="shared" si="10"/>
        <v>42</v>
      </c>
      <c r="U27" s="130">
        <f t="shared" si="10"/>
        <v>14</v>
      </c>
      <c r="V27" s="130">
        <f t="shared" si="10"/>
        <v>118</v>
      </c>
      <c r="W27" s="130">
        <f t="shared" si="10"/>
        <v>3</v>
      </c>
      <c r="X27" s="130">
        <f t="shared" si="10"/>
        <v>25</v>
      </c>
      <c r="Y27" s="130">
        <f t="shared" si="10"/>
        <v>213</v>
      </c>
      <c r="Z27" s="130">
        <f t="shared" si="10"/>
        <v>2482</v>
      </c>
      <c r="AA27" s="130">
        <f t="shared" si="10"/>
        <v>8</v>
      </c>
      <c r="AB27" s="130">
        <f t="shared" si="10"/>
        <v>133</v>
      </c>
    </row>
    <row r="28" spans="1:28" ht="17.25" customHeight="1">
      <c r="A28" s="205"/>
      <c r="B28" s="204" t="s">
        <v>95</v>
      </c>
      <c r="C28" s="132">
        <f t="shared" si="9"/>
        <v>979</v>
      </c>
      <c r="D28" s="132">
        <f t="shared" si="9"/>
        <v>5171</v>
      </c>
      <c r="E28" s="74">
        <v>1</v>
      </c>
      <c r="F28" s="117">
        <v>2</v>
      </c>
      <c r="G28" s="117">
        <v>978</v>
      </c>
      <c r="H28" s="117">
        <v>5169</v>
      </c>
      <c r="I28" s="117">
        <v>1</v>
      </c>
      <c r="J28" s="117">
        <v>6</v>
      </c>
      <c r="K28" s="117">
        <v>131</v>
      </c>
      <c r="L28" s="117">
        <v>506</v>
      </c>
      <c r="M28" s="117">
        <v>268</v>
      </c>
      <c r="N28" s="117">
        <v>1074</v>
      </c>
      <c r="O28" s="117">
        <v>364</v>
      </c>
      <c r="P28" s="117">
        <v>1104</v>
      </c>
      <c r="Q28" s="117">
        <v>10</v>
      </c>
      <c r="R28" s="117">
        <v>129</v>
      </c>
      <c r="S28" s="117">
        <v>19</v>
      </c>
      <c r="T28" s="117">
        <v>42</v>
      </c>
      <c r="U28" s="117">
        <v>12</v>
      </c>
      <c r="V28" s="117">
        <v>110</v>
      </c>
      <c r="W28" s="117">
        <v>1</v>
      </c>
      <c r="X28" s="117">
        <v>11</v>
      </c>
      <c r="Y28" s="117">
        <v>172</v>
      </c>
      <c r="Z28" s="117">
        <v>2187</v>
      </c>
      <c r="AA28" s="117"/>
      <c r="AB28" s="117"/>
    </row>
    <row r="29" spans="1:28" ht="17.25" customHeight="1">
      <c r="A29" s="205"/>
      <c r="B29" s="206" t="s">
        <v>241</v>
      </c>
      <c r="C29" s="132">
        <f t="shared" si="9"/>
        <v>54</v>
      </c>
      <c r="D29" s="132">
        <f t="shared" si="9"/>
        <v>466</v>
      </c>
      <c r="E29" s="117" t="s">
        <v>315</v>
      </c>
      <c r="F29" s="117" t="s">
        <v>315</v>
      </c>
      <c r="G29" s="117">
        <v>54</v>
      </c>
      <c r="H29" s="117">
        <v>466</v>
      </c>
      <c r="I29" s="117" t="s">
        <v>315</v>
      </c>
      <c r="J29" s="117" t="s">
        <v>315</v>
      </c>
      <c r="K29" s="117" t="s">
        <v>315</v>
      </c>
      <c r="L29" s="117" t="s">
        <v>315</v>
      </c>
      <c r="M29" s="117" t="s">
        <v>315</v>
      </c>
      <c r="N29" s="117" t="s">
        <v>315</v>
      </c>
      <c r="O29" s="117">
        <v>1</v>
      </c>
      <c r="P29" s="117">
        <v>16</v>
      </c>
      <c r="Q29" s="117" t="s">
        <v>315</v>
      </c>
      <c r="R29" s="117" t="s">
        <v>315</v>
      </c>
      <c r="S29" s="117" t="s">
        <v>315</v>
      </c>
      <c r="T29" s="117" t="s">
        <v>315</v>
      </c>
      <c r="U29" s="117">
        <v>2</v>
      </c>
      <c r="V29" s="117">
        <v>8</v>
      </c>
      <c r="W29" s="117">
        <v>2</v>
      </c>
      <c r="X29" s="117">
        <v>14</v>
      </c>
      <c r="Y29" s="117">
        <v>41</v>
      </c>
      <c r="Z29" s="117">
        <v>295</v>
      </c>
      <c r="AA29" s="117">
        <v>8</v>
      </c>
      <c r="AB29" s="117">
        <v>133</v>
      </c>
    </row>
    <row r="30" spans="1:28" ht="17.25" customHeight="1">
      <c r="A30" s="205"/>
      <c r="B30" s="204"/>
      <c r="C30" s="117"/>
      <c r="D30" s="110"/>
      <c r="E30" s="110"/>
      <c r="F30" s="116"/>
      <c r="G30" s="116"/>
      <c r="H30" s="116"/>
      <c r="I30" s="116"/>
      <c r="J30" s="117"/>
      <c r="K30" s="117"/>
      <c r="L30" s="117"/>
      <c r="M30" s="117"/>
      <c r="N30" s="117"/>
      <c r="O30" s="117"/>
      <c r="P30" s="117"/>
      <c r="Q30" s="117"/>
      <c r="R30" s="117"/>
      <c r="S30" s="117"/>
      <c r="T30" s="117"/>
      <c r="U30" s="117"/>
      <c r="V30" s="117"/>
      <c r="W30" s="117"/>
      <c r="X30" s="117"/>
      <c r="Y30" s="117"/>
      <c r="Z30" s="117"/>
      <c r="AA30" s="117"/>
      <c r="AB30" s="117"/>
    </row>
    <row r="31" spans="1:28" ht="17.25" customHeight="1">
      <c r="A31" s="397" t="s">
        <v>40</v>
      </c>
      <c r="B31" s="398"/>
      <c r="C31" s="216">
        <f>SUM(C32,C36,C40,C44,)</f>
        <v>3145</v>
      </c>
      <c r="D31" s="216">
        <f>SUM(D32,D36,D40,D44,)</f>
        <v>16382</v>
      </c>
      <c r="E31" s="216">
        <f aca="true" t="shared" si="11" ref="E31:AB31">SUM(E32,E36,E40,E44,)</f>
        <v>31</v>
      </c>
      <c r="F31" s="216">
        <f t="shared" si="11"/>
        <v>308</v>
      </c>
      <c r="G31" s="216">
        <f t="shared" si="11"/>
        <v>3114</v>
      </c>
      <c r="H31" s="216">
        <f t="shared" si="11"/>
        <v>16074</v>
      </c>
      <c r="I31" s="216">
        <f t="shared" si="11"/>
        <v>5</v>
      </c>
      <c r="J31" s="216">
        <f t="shared" si="11"/>
        <v>28</v>
      </c>
      <c r="K31" s="216">
        <f t="shared" si="11"/>
        <v>450</v>
      </c>
      <c r="L31" s="216">
        <f t="shared" si="11"/>
        <v>2045</v>
      </c>
      <c r="M31" s="216">
        <f t="shared" si="11"/>
        <v>775</v>
      </c>
      <c r="N31" s="216">
        <f t="shared" si="11"/>
        <v>6220</v>
      </c>
      <c r="O31" s="216">
        <f t="shared" si="11"/>
        <v>1054</v>
      </c>
      <c r="P31" s="216">
        <f t="shared" si="11"/>
        <v>3087</v>
      </c>
      <c r="Q31" s="216">
        <f t="shared" si="11"/>
        <v>19</v>
      </c>
      <c r="R31" s="216">
        <f t="shared" si="11"/>
        <v>213</v>
      </c>
      <c r="S31" s="216">
        <f t="shared" si="11"/>
        <v>8</v>
      </c>
      <c r="T31" s="216">
        <f t="shared" si="11"/>
        <v>27</v>
      </c>
      <c r="U31" s="216">
        <f t="shared" si="11"/>
        <v>74</v>
      </c>
      <c r="V31" s="216">
        <f t="shared" si="11"/>
        <v>503</v>
      </c>
      <c r="W31" s="216">
        <f t="shared" si="11"/>
        <v>12</v>
      </c>
      <c r="X31" s="216">
        <f t="shared" si="11"/>
        <v>120</v>
      </c>
      <c r="Y31" s="216">
        <f t="shared" si="11"/>
        <v>672</v>
      </c>
      <c r="Z31" s="216">
        <f t="shared" si="11"/>
        <v>3396</v>
      </c>
      <c r="AA31" s="216">
        <f t="shared" si="11"/>
        <v>45</v>
      </c>
      <c r="AB31" s="216">
        <f t="shared" si="11"/>
        <v>435</v>
      </c>
    </row>
    <row r="32" spans="1:28" ht="17.25" customHeight="1">
      <c r="A32" s="395" t="s">
        <v>81</v>
      </c>
      <c r="B32" s="396"/>
      <c r="C32" s="132">
        <f aca="true" t="shared" si="12" ref="C32:D34">SUM(E32,G32)</f>
        <v>797</v>
      </c>
      <c r="D32" s="132">
        <f t="shared" si="12"/>
        <v>4027</v>
      </c>
      <c r="E32" s="130">
        <f aca="true" t="shared" si="13" ref="E32:AB32">SUM(E33:E34)</f>
        <v>14</v>
      </c>
      <c r="F32" s="130">
        <f t="shared" si="13"/>
        <v>169</v>
      </c>
      <c r="G32" s="130">
        <f t="shared" si="13"/>
        <v>783</v>
      </c>
      <c r="H32" s="130">
        <f t="shared" si="13"/>
        <v>3858</v>
      </c>
      <c r="I32" s="116" t="s">
        <v>315</v>
      </c>
      <c r="J32" s="116" t="s">
        <v>315</v>
      </c>
      <c r="K32" s="130">
        <f t="shared" si="13"/>
        <v>119</v>
      </c>
      <c r="L32" s="130">
        <f t="shared" si="13"/>
        <v>487</v>
      </c>
      <c r="M32" s="130">
        <f t="shared" si="13"/>
        <v>68</v>
      </c>
      <c r="N32" s="130">
        <f t="shared" si="13"/>
        <v>1090</v>
      </c>
      <c r="O32" s="130">
        <f t="shared" si="13"/>
        <v>312</v>
      </c>
      <c r="P32" s="130">
        <f t="shared" si="13"/>
        <v>901</v>
      </c>
      <c r="Q32" s="130">
        <f t="shared" si="13"/>
        <v>5</v>
      </c>
      <c r="R32" s="130">
        <f t="shared" si="13"/>
        <v>62</v>
      </c>
      <c r="S32" s="130">
        <f t="shared" si="13"/>
        <v>4</v>
      </c>
      <c r="T32" s="130">
        <f t="shared" si="13"/>
        <v>5</v>
      </c>
      <c r="U32" s="130">
        <f t="shared" si="13"/>
        <v>22</v>
      </c>
      <c r="V32" s="130">
        <f t="shared" si="13"/>
        <v>204</v>
      </c>
      <c r="W32" s="130">
        <f t="shared" si="13"/>
        <v>7</v>
      </c>
      <c r="X32" s="130">
        <f t="shared" si="13"/>
        <v>34</v>
      </c>
      <c r="Y32" s="130">
        <f t="shared" si="13"/>
        <v>229</v>
      </c>
      <c r="Z32" s="130">
        <f t="shared" si="13"/>
        <v>943</v>
      </c>
      <c r="AA32" s="130">
        <f t="shared" si="13"/>
        <v>17</v>
      </c>
      <c r="AB32" s="130">
        <f t="shared" si="13"/>
        <v>132</v>
      </c>
    </row>
    <row r="33" spans="1:28" ht="17.25" customHeight="1">
      <c r="A33" s="205"/>
      <c r="B33" s="204" t="s">
        <v>95</v>
      </c>
      <c r="C33" s="132">
        <f t="shared" si="12"/>
        <v>738</v>
      </c>
      <c r="D33" s="132">
        <f t="shared" si="12"/>
        <v>3418</v>
      </c>
      <c r="E33" s="110">
        <v>14</v>
      </c>
      <c r="F33" s="116">
        <v>169</v>
      </c>
      <c r="G33" s="116">
        <v>724</v>
      </c>
      <c r="H33" s="116">
        <v>3249</v>
      </c>
      <c r="I33" s="116" t="s">
        <v>315</v>
      </c>
      <c r="J33" s="117" t="s">
        <v>315</v>
      </c>
      <c r="K33" s="117">
        <v>119</v>
      </c>
      <c r="L33" s="117">
        <v>487</v>
      </c>
      <c r="M33" s="117">
        <v>68</v>
      </c>
      <c r="N33" s="117">
        <v>1090</v>
      </c>
      <c r="O33" s="117">
        <v>311</v>
      </c>
      <c r="P33" s="117">
        <v>889</v>
      </c>
      <c r="Q33" s="117">
        <v>5</v>
      </c>
      <c r="R33" s="117">
        <v>62</v>
      </c>
      <c r="S33" s="117">
        <v>4</v>
      </c>
      <c r="T33" s="117">
        <v>5</v>
      </c>
      <c r="U33" s="117">
        <v>14</v>
      </c>
      <c r="V33" s="117">
        <v>135</v>
      </c>
      <c r="W33" s="117">
        <v>6</v>
      </c>
      <c r="X33" s="117">
        <v>11</v>
      </c>
      <c r="Y33" s="117">
        <v>197</v>
      </c>
      <c r="Z33" s="117">
        <v>570</v>
      </c>
      <c r="AA33" s="117" t="s">
        <v>315</v>
      </c>
      <c r="AB33" s="117" t="s">
        <v>315</v>
      </c>
    </row>
    <row r="34" spans="1:28" ht="17.25" customHeight="1">
      <c r="A34" s="205"/>
      <c r="B34" s="206" t="s">
        <v>241</v>
      </c>
      <c r="C34" s="132">
        <f t="shared" si="12"/>
        <v>59</v>
      </c>
      <c r="D34" s="132">
        <f t="shared" si="12"/>
        <v>609</v>
      </c>
      <c r="E34" s="110" t="s">
        <v>315</v>
      </c>
      <c r="F34" s="116" t="s">
        <v>315</v>
      </c>
      <c r="G34" s="116">
        <v>59</v>
      </c>
      <c r="H34" s="116">
        <v>609</v>
      </c>
      <c r="I34" s="116" t="s">
        <v>315</v>
      </c>
      <c r="J34" s="117" t="s">
        <v>315</v>
      </c>
      <c r="K34" s="117" t="s">
        <v>315</v>
      </c>
      <c r="L34" s="117" t="s">
        <v>315</v>
      </c>
      <c r="M34" s="117" t="s">
        <v>315</v>
      </c>
      <c r="N34" s="117" t="s">
        <v>315</v>
      </c>
      <c r="O34" s="117">
        <v>1</v>
      </c>
      <c r="P34" s="117">
        <v>12</v>
      </c>
      <c r="Q34" s="117" t="s">
        <v>315</v>
      </c>
      <c r="R34" s="117" t="s">
        <v>315</v>
      </c>
      <c r="S34" s="117" t="s">
        <v>315</v>
      </c>
      <c r="T34" s="117" t="s">
        <v>315</v>
      </c>
      <c r="U34" s="117">
        <v>8</v>
      </c>
      <c r="V34" s="117">
        <v>69</v>
      </c>
      <c r="W34" s="117">
        <v>1</v>
      </c>
      <c r="X34" s="117">
        <v>23</v>
      </c>
      <c r="Y34" s="117">
        <v>32</v>
      </c>
      <c r="Z34" s="117">
        <v>373</v>
      </c>
      <c r="AA34" s="117">
        <v>17</v>
      </c>
      <c r="AB34" s="117">
        <v>132</v>
      </c>
    </row>
    <row r="35" spans="1:28" ht="17.25" customHeight="1">
      <c r="A35" s="205"/>
      <c r="B35" s="206"/>
      <c r="C35" s="117"/>
      <c r="D35" s="110"/>
      <c r="E35" s="110"/>
      <c r="F35" s="116"/>
      <c r="G35" s="116"/>
      <c r="H35" s="116"/>
      <c r="I35" s="116"/>
      <c r="J35" s="117"/>
      <c r="K35" s="117"/>
      <c r="L35" s="117"/>
      <c r="M35" s="117"/>
      <c r="N35" s="117"/>
      <c r="O35" s="117"/>
      <c r="P35" s="117"/>
      <c r="Q35" s="117"/>
      <c r="R35" s="117"/>
      <c r="S35" s="117"/>
      <c r="T35" s="117"/>
      <c r="U35" s="117"/>
      <c r="V35" s="117"/>
      <c r="W35" s="117"/>
      <c r="X35" s="117"/>
      <c r="Y35" s="117"/>
      <c r="Z35" s="117"/>
      <c r="AA35" s="117"/>
      <c r="AB35" s="117"/>
    </row>
    <row r="36" spans="1:28" ht="17.25" customHeight="1">
      <c r="A36" s="395" t="s">
        <v>82</v>
      </c>
      <c r="B36" s="396"/>
      <c r="C36" s="132">
        <f aca="true" t="shared" si="14" ref="C36:D38">SUM(E36,G36)</f>
        <v>435</v>
      </c>
      <c r="D36" s="132">
        <f t="shared" si="14"/>
        <v>2336</v>
      </c>
      <c r="E36" s="130">
        <f aca="true" t="shared" si="15" ref="E36:AB36">SUM(E37:E38)</f>
        <v>4</v>
      </c>
      <c r="F36" s="130">
        <f t="shared" si="15"/>
        <v>51</v>
      </c>
      <c r="G36" s="130">
        <f t="shared" si="15"/>
        <v>431</v>
      </c>
      <c r="H36" s="130">
        <f t="shared" si="15"/>
        <v>2285</v>
      </c>
      <c r="I36" s="130">
        <f t="shared" si="15"/>
        <v>1</v>
      </c>
      <c r="J36" s="130">
        <f t="shared" si="15"/>
        <v>7</v>
      </c>
      <c r="K36" s="130">
        <f t="shared" si="15"/>
        <v>68</v>
      </c>
      <c r="L36" s="130">
        <f t="shared" si="15"/>
        <v>310</v>
      </c>
      <c r="M36" s="130">
        <f t="shared" si="15"/>
        <v>100</v>
      </c>
      <c r="N36" s="130">
        <f t="shared" si="15"/>
        <v>957</v>
      </c>
      <c r="O36" s="130">
        <f t="shared" si="15"/>
        <v>147</v>
      </c>
      <c r="P36" s="130">
        <f t="shared" si="15"/>
        <v>397</v>
      </c>
      <c r="Q36" s="130">
        <f t="shared" si="15"/>
        <v>2</v>
      </c>
      <c r="R36" s="130">
        <f t="shared" si="15"/>
        <v>24</v>
      </c>
      <c r="S36" s="130">
        <f t="shared" si="15"/>
        <v>1</v>
      </c>
      <c r="T36" s="130">
        <f t="shared" si="15"/>
        <v>1</v>
      </c>
      <c r="U36" s="130">
        <f t="shared" si="15"/>
        <v>7</v>
      </c>
      <c r="V36" s="130">
        <f t="shared" si="15"/>
        <v>51</v>
      </c>
      <c r="W36" s="130">
        <f t="shared" si="15"/>
        <v>1</v>
      </c>
      <c r="X36" s="130">
        <f t="shared" si="15"/>
        <v>5</v>
      </c>
      <c r="Y36" s="130">
        <f t="shared" si="15"/>
        <v>95</v>
      </c>
      <c r="Z36" s="130">
        <f t="shared" si="15"/>
        <v>452</v>
      </c>
      <c r="AA36" s="130">
        <f t="shared" si="15"/>
        <v>9</v>
      </c>
      <c r="AB36" s="130">
        <f t="shared" si="15"/>
        <v>81</v>
      </c>
    </row>
    <row r="37" spans="1:28" ht="17.25" customHeight="1">
      <c r="A37" s="205"/>
      <c r="B37" s="204" t="s">
        <v>95</v>
      </c>
      <c r="C37" s="132">
        <f t="shared" si="14"/>
        <v>411</v>
      </c>
      <c r="D37" s="132">
        <f t="shared" si="14"/>
        <v>2034</v>
      </c>
      <c r="E37" s="74">
        <v>4</v>
      </c>
      <c r="F37" s="116">
        <v>51</v>
      </c>
      <c r="G37" s="116">
        <v>407</v>
      </c>
      <c r="H37" s="116">
        <v>1983</v>
      </c>
      <c r="I37" s="116">
        <v>1</v>
      </c>
      <c r="J37" s="117">
        <v>7</v>
      </c>
      <c r="K37" s="117">
        <v>68</v>
      </c>
      <c r="L37" s="117">
        <v>310</v>
      </c>
      <c r="M37" s="117">
        <v>100</v>
      </c>
      <c r="N37" s="117">
        <v>957</v>
      </c>
      <c r="O37" s="117">
        <v>147</v>
      </c>
      <c r="P37" s="117">
        <v>397</v>
      </c>
      <c r="Q37" s="117">
        <v>2</v>
      </c>
      <c r="R37" s="117">
        <v>24</v>
      </c>
      <c r="S37" s="117">
        <v>1</v>
      </c>
      <c r="T37" s="117">
        <v>1</v>
      </c>
      <c r="U37" s="117">
        <v>6</v>
      </c>
      <c r="V37" s="117">
        <v>32</v>
      </c>
      <c r="W37" s="117" t="s">
        <v>315</v>
      </c>
      <c r="X37" s="117" t="s">
        <v>315</v>
      </c>
      <c r="Y37" s="117">
        <v>82</v>
      </c>
      <c r="Z37" s="117">
        <v>255</v>
      </c>
      <c r="AA37" s="117" t="s">
        <v>315</v>
      </c>
      <c r="AB37" s="117" t="s">
        <v>315</v>
      </c>
    </row>
    <row r="38" spans="1:28" ht="17.25" customHeight="1">
      <c r="A38" s="205"/>
      <c r="B38" s="206" t="s">
        <v>241</v>
      </c>
      <c r="C38" s="132">
        <f t="shared" si="14"/>
        <v>24</v>
      </c>
      <c r="D38" s="132">
        <f t="shared" si="14"/>
        <v>302</v>
      </c>
      <c r="E38" s="110" t="s">
        <v>315</v>
      </c>
      <c r="F38" s="116" t="s">
        <v>315</v>
      </c>
      <c r="G38" s="116">
        <v>24</v>
      </c>
      <c r="H38" s="116">
        <v>302</v>
      </c>
      <c r="I38" s="117" t="s">
        <v>315</v>
      </c>
      <c r="J38" s="117" t="s">
        <v>315</v>
      </c>
      <c r="K38" s="117" t="s">
        <v>315</v>
      </c>
      <c r="L38" s="117" t="s">
        <v>315</v>
      </c>
      <c r="M38" s="117" t="s">
        <v>315</v>
      </c>
      <c r="N38" s="117" t="s">
        <v>315</v>
      </c>
      <c r="O38" s="117" t="s">
        <v>315</v>
      </c>
      <c r="P38" s="117" t="s">
        <v>315</v>
      </c>
      <c r="Q38" s="117" t="s">
        <v>315</v>
      </c>
      <c r="R38" s="117" t="s">
        <v>315</v>
      </c>
      <c r="S38" s="117" t="s">
        <v>315</v>
      </c>
      <c r="T38" s="117" t="s">
        <v>315</v>
      </c>
      <c r="U38" s="117">
        <v>1</v>
      </c>
      <c r="V38" s="117">
        <v>19</v>
      </c>
      <c r="W38" s="117">
        <v>1</v>
      </c>
      <c r="X38" s="117">
        <v>5</v>
      </c>
      <c r="Y38" s="117">
        <v>13</v>
      </c>
      <c r="Z38" s="117">
        <v>197</v>
      </c>
      <c r="AA38" s="117">
        <v>9</v>
      </c>
      <c r="AB38" s="117">
        <v>81</v>
      </c>
    </row>
    <row r="39" spans="1:28" ht="17.25" customHeight="1">
      <c r="A39" s="205"/>
      <c r="B39" s="204"/>
      <c r="C39" s="117"/>
      <c r="D39" s="110"/>
      <c r="E39" s="110"/>
      <c r="F39" s="116"/>
      <c r="G39" s="116"/>
      <c r="H39" s="116"/>
      <c r="I39" s="116"/>
      <c r="J39" s="117"/>
      <c r="K39" s="117"/>
      <c r="L39" s="117"/>
      <c r="M39" s="117"/>
      <c r="N39" s="117"/>
      <c r="O39" s="117"/>
      <c r="P39" s="117"/>
      <c r="Q39" s="117"/>
      <c r="R39" s="117"/>
      <c r="S39" s="117"/>
      <c r="T39" s="117"/>
      <c r="U39" s="117"/>
      <c r="V39" s="117"/>
      <c r="W39" s="117"/>
      <c r="X39" s="117"/>
      <c r="Y39" s="117"/>
      <c r="Z39" s="117"/>
      <c r="AA39" s="117"/>
      <c r="AB39" s="117"/>
    </row>
    <row r="40" spans="1:28" ht="17.25" customHeight="1">
      <c r="A40" s="395" t="s">
        <v>83</v>
      </c>
      <c r="B40" s="396"/>
      <c r="C40" s="132">
        <f aca="true" t="shared" si="16" ref="C40:D42">SUM(E40,G40)</f>
        <v>1306</v>
      </c>
      <c r="D40" s="132">
        <f t="shared" si="16"/>
        <v>6826</v>
      </c>
      <c r="E40" s="130">
        <f aca="true" t="shared" si="17" ref="E40:AB40">SUM(E41:E42)</f>
        <v>8</v>
      </c>
      <c r="F40" s="130">
        <f t="shared" si="17"/>
        <v>43</v>
      </c>
      <c r="G40" s="130">
        <f t="shared" si="17"/>
        <v>1298</v>
      </c>
      <c r="H40" s="130">
        <f t="shared" si="17"/>
        <v>6783</v>
      </c>
      <c r="I40" s="130">
        <f t="shared" si="17"/>
        <v>2</v>
      </c>
      <c r="J40" s="130">
        <f t="shared" si="17"/>
        <v>15</v>
      </c>
      <c r="K40" s="130">
        <f t="shared" si="17"/>
        <v>195</v>
      </c>
      <c r="L40" s="130">
        <f t="shared" si="17"/>
        <v>868</v>
      </c>
      <c r="M40" s="130">
        <f t="shared" si="17"/>
        <v>400</v>
      </c>
      <c r="N40" s="130">
        <f t="shared" si="17"/>
        <v>2899</v>
      </c>
      <c r="O40" s="130">
        <f>SUM(O41:O42)</f>
        <v>393</v>
      </c>
      <c r="P40" s="130">
        <f t="shared" si="17"/>
        <v>1213</v>
      </c>
      <c r="Q40" s="130">
        <f t="shared" si="17"/>
        <v>10</v>
      </c>
      <c r="R40" s="130">
        <f t="shared" si="17"/>
        <v>101</v>
      </c>
      <c r="S40" s="130">
        <f t="shared" si="17"/>
        <v>2</v>
      </c>
      <c r="T40" s="130">
        <f t="shared" si="17"/>
        <v>16</v>
      </c>
      <c r="U40" s="130">
        <f t="shared" si="17"/>
        <v>35</v>
      </c>
      <c r="V40" s="130">
        <f t="shared" si="17"/>
        <v>179</v>
      </c>
      <c r="W40" s="130">
        <f t="shared" si="17"/>
        <v>3</v>
      </c>
      <c r="X40" s="130">
        <f t="shared" si="17"/>
        <v>76</v>
      </c>
      <c r="Y40" s="130">
        <f t="shared" si="17"/>
        <v>247</v>
      </c>
      <c r="Z40" s="130">
        <f t="shared" si="17"/>
        <v>1271</v>
      </c>
      <c r="AA40" s="130">
        <f t="shared" si="17"/>
        <v>11</v>
      </c>
      <c r="AB40" s="130">
        <f t="shared" si="17"/>
        <v>145</v>
      </c>
    </row>
    <row r="41" spans="1:28" ht="17.25" customHeight="1">
      <c r="A41" s="205"/>
      <c r="B41" s="204" t="s">
        <v>95</v>
      </c>
      <c r="C41" s="132">
        <f t="shared" si="16"/>
        <v>1265</v>
      </c>
      <c r="D41" s="132">
        <f t="shared" si="16"/>
        <v>6296</v>
      </c>
      <c r="E41" s="110">
        <v>7</v>
      </c>
      <c r="F41" s="116">
        <v>35</v>
      </c>
      <c r="G41" s="116">
        <v>1258</v>
      </c>
      <c r="H41" s="116">
        <v>6261</v>
      </c>
      <c r="I41" s="116">
        <v>2</v>
      </c>
      <c r="J41" s="117">
        <v>15</v>
      </c>
      <c r="K41" s="117">
        <v>195</v>
      </c>
      <c r="L41" s="117">
        <v>868</v>
      </c>
      <c r="M41" s="117">
        <v>400</v>
      </c>
      <c r="N41" s="117">
        <v>2899</v>
      </c>
      <c r="O41" s="117">
        <v>392</v>
      </c>
      <c r="P41" s="117">
        <v>1187</v>
      </c>
      <c r="Q41" s="117">
        <v>10</v>
      </c>
      <c r="R41" s="117">
        <v>101</v>
      </c>
      <c r="S41" s="117">
        <v>2</v>
      </c>
      <c r="T41" s="117">
        <v>16</v>
      </c>
      <c r="U41" s="117">
        <v>30</v>
      </c>
      <c r="V41" s="117">
        <v>132</v>
      </c>
      <c r="W41" s="117">
        <v>2</v>
      </c>
      <c r="X41" s="117">
        <v>70</v>
      </c>
      <c r="Y41" s="117">
        <v>225</v>
      </c>
      <c r="Z41" s="117">
        <v>973</v>
      </c>
      <c r="AA41" s="117"/>
      <c r="AB41" s="117"/>
    </row>
    <row r="42" spans="1:28" ht="17.25" customHeight="1">
      <c r="A42" s="205"/>
      <c r="B42" s="206" t="s">
        <v>242</v>
      </c>
      <c r="C42" s="132">
        <f t="shared" si="16"/>
        <v>41</v>
      </c>
      <c r="D42" s="132">
        <f t="shared" si="16"/>
        <v>530</v>
      </c>
      <c r="E42" s="110">
        <v>1</v>
      </c>
      <c r="F42" s="116">
        <v>8</v>
      </c>
      <c r="G42" s="116">
        <v>40</v>
      </c>
      <c r="H42" s="116">
        <v>522</v>
      </c>
      <c r="I42" s="116" t="s">
        <v>315</v>
      </c>
      <c r="J42" s="117" t="s">
        <v>315</v>
      </c>
      <c r="K42" s="117" t="s">
        <v>315</v>
      </c>
      <c r="L42" s="117" t="s">
        <v>315</v>
      </c>
      <c r="M42" s="117" t="s">
        <v>315</v>
      </c>
      <c r="N42" s="117" t="s">
        <v>315</v>
      </c>
      <c r="O42" s="117">
        <v>1</v>
      </c>
      <c r="P42" s="117">
        <v>26</v>
      </c>
      <c r="Q42" s="117" t="s">
        <v>315</v>
      </c>
      <c r="R42" s="117" t="s">
        <v>315</v>
      </c>
      <c r="S42" s="117" t="s">
        <v>315</v>
      </c>
      <c r="T42" s="117" t="s">
        <v>315</v>
      </c>
      <c r="U42" s="117">
        <v>5</v>
      </c>
      <c r="V42" s="117">
        <v>47</v>
      </c>
      <c r="W42" s="117">
        <v>1</v>
      </c>
      <c r="X42" s="117">
        <v>6</v>
      </c>
      <c r="Y42" s="117">
        <v>22</v>
      </c>
      <c r="Z42" s="117">
        <v>298</v>
      </c>
      <c r="AA42" s="117">
        <v>11</v>
      </c>
      <c r="AB42" s="117">
        <v>145</v>
      </c>
    </row>
    <row r="43" spans="1:28" ht="17.25" customHeight="1">
      <c r="A43" s="205"/>
      <c r="B43" s="204"/>
      <c r="C43" s="117"/>
      <c r="D43" s="110"/>
      <c r="E43" s="74"/>
      <c r="F43" s="116"/>
      <c r="G43" s="116"/>
      <c r="H43" s="116"/>
      <c r="I43" s="116"/>
      <c r="J43" s="117"/>
      <c r="K43" s="117"/>
      <c r="L43" s="117"/>
      <c r="M43" s="117"/>
      <c r="N43" s="117"/>
      <c r="O43" s="117"/>
      <c r="P43" s="117"/>
      <c r="Q43" s="117"/>
      <c r="R43" s="117"/>
      <c r="S43" s="117"/>
      <c r="T43" s="117"/>
      <c r="U43" s="117"/>
      <c r="V43" s="117"/>
      <c r="W43" s="117"/>
      <c r="X43" s="117"/>
      <c r="Y43" s="117"/>
      <c r="Z43" s="117"/>
      <c r="AA43" s="117"/>
      <c r="AB43" s="117"/>
    </row>
    <row r="44" spans="1:28" ht="17.25" customHeight="1">
      <c r="A44" s="395" t="s">
        <v>84</v>
      </c>
      <c r="B44" s="396"/>
      <c r="C44" s="132">
        <f aca="true" t="shared" si="18" ref="C44:D46">SUM(E44,G44)</f>
        <v>607</v>
      </c>
      <c r="D44" s="132">
        <f t="shared" si="18"/>
        <v>3193</v>
      </c>
      <c r="E44" s="130">
        <f aca="true" t="shared" si="19" ref="E44:AB44">SUM(E45:E46)</f>
        <v>5</v>
      </c>
      <c r="F44" s="130">
        <f t="shared" si="19"/>
        <v>45</v>
      </c>
      <c r="G44" s="130">
        <f t="shared" si="19"/>
        <v>602</v>
      </c>
      <c r="H44" s="130">
        <f t="shared" si="19"/>
        <v>3148</v>
      </c>
      <c r="I44" s="130">
        <f t="shared" si="19"/>
        <v>2</v>
      </c>
      <c r="J44" s="130">
        <f t="shared" si="19"/>
        <v>6</v>
      </c>
      <c r="K44" s="130">
        <f t="shared" si="19"/>
        <v>68</v>
      </c>
      <c r="L44" s="130">
        <f t="shared" si="19"/>
        <v>380</v>
      </c>
      <c r="M44" s="130">
        <f t="shared" si="19"/>
        <v>207</v>
      </c>
      <c r="N44" s="130">
        <f t="shared" si="19"/>
        <v>1274</v>
      </c>
      <c r="O44" s="130">
        <f t="shared" si="19"/>
        <v>202</v>
      </c>
      <c r="P44" s="130">
        <f t="shared" si="19"/>
        <v>576</v>
      </c>
      <c r="Q44" s="130">
        <f t="shared" si="19"/>
        <v>2</v>
      </c>
      <c r="R44" s="130">
        <f t="shared" si="19"/>
        <v>26</v>
      </c>
      <c r="S44" s="130">
        <f t="shared" si="19"/>
        <v>1</v>
      </c>
      <c r="T44" s="130">
        <f t="shared" si="19"/>
        <v>5</v>
      </c>
      <c r="U44" s="130">
        <f t="shared" si="19"/>
        <v>10</v>
      </c>
      <c r="V44" s="130">
        <f t="shared" si="19"/>
        <v>69</v>
      </c>
      <c r="W44" s="130">
        <f t="shared" si="19"/>
        <v>1</v>
      </c>
      <c r="X44" s="130">
        <f t="shared" si="19"/>
        <v>5</v>
      </c>
      <c r="Y44" s="130">
        <f t="shared" si="19"/>
        <v>101</v>
      </c>
      <c r="Z44" s="130">
        <f t="shared" si="19"/>
        <v>730</v>
      </c>
      <c r="AA44" s="130">
        <f t="shared" si="19"/>
        <v>8</v>
      </c>
      <c r="AB44" s="130">
        <f t="shared" si="19"/>
        <v>77</v>
      </c>
    </row>
    <row r="45" spans="1:28" ht="17.25" customHeight="1">
      <c r="A45" s="205"/>
      <c r="B45" s="204" t="s">
        <v>95</v>
      </c>
      <c r="C45" s="132">
        <f t="shared" si="18"/>
        <v>583</v>
      </c>
      <c r="D45" s="132">
        <f t="shared" si="18"/>
        <v>2869</v>
      </c>
      <c r="E45" s="116">
        <v>5</v>
      </c>
      <c r="F45" s="116">
        <v>45</v>
      </c>
      <c r="G45" s="116">
        <v>578</v>
      </c>
      <c r="H45" s="116">
        <v>2824</v>
      </c>
      <c r="I45" s="116">
        <v>2</v>
      </c>
      <c r="J45" s="117">
        <v>6</v>
      </c>
      <c r="K45" s="117">
        <v>68</v>
      </c>
      <c r="L45" s="117">
        <v>380</v>
      </c>
      <c r="M45" s="117">
        <v>207</v>
      </c>
      <c r="N45" s="117">
        <v>1274</v>
      </c>
      <c r="O45" s="117">
        <v>202</v>
      </c>
      <c r="P45" s="117">
        <v>576</v>
      </c>
      <c r="Q45" s="117">
        <v>2</v>
      </c>
      <c r="R45" s="117">
        <v>26</v>
      </c>
      <c r="S45" s="117">
        <v>1</v>
      </c>
      <c r="T45" s="117">
        <v>5</v>
      </c>
      <c r="U45" s="117">
        <v>8</v>
      </c>
      <c r="V45" s="117">
        <v>48</v>
      </c>
      <c r="W45" s="117" t="s">
        <v>315</v>
      </c>
      <c r="X45" s="117" t="s">
        <v>315</v>
      </c>
      <c r="Y45" s="117">
        <v>88</v>
      </c>
      <c r="Z45" s="117">
        <v>509</v>
      </c>
      <c r="AA45" s="117" t="s">
        <v>315</v>
      </c>
      <c r="AB45" s="117" t="s">
        <v>315</v>
      </c>
    </row>
    <row r="46" spans="1:28" ht="17.25" customHeight="1">
      <c r="A46" s="205"/>
      <c r="B46" s="206" t="s">
        <v>242</v>
      </c>
      <c r="C46" s="132">
        <f t="shared" si="18"/>
        <v>24</v>
      </c>
      <c r="D46" s="132">
        <f t="shared" si="18"/>
        <v>324</v>
      </c>
      <c r="E46" s="116" t="s">
        <v>315</v>
      </c>
      <c r="F46" s="116" t="s">
        <v>315</v>
      </c>
      <c r="G46" s="116">
        <v>24</v>
      </c>
      <c r="H46" s="116">
        <v>324</v>
      </c>
      <c r="I46" s="117" t="s">
        <v>315</v>
      </c>
      <c r="J46" s="117" t="s">
        <v>315</v>
      </c>
      <c r="K46" s="117" t="s">
        <v>315</v>
      </c>
      <c r="L46" s="117" t="s">
        <v>315</v>
      </c>
      <c r="M46" s="117" t="s">
        <v>315</v>
      </c>
      <c r="N46" s="117" t="s">
        <v>315</v>
      </c>
      <c r="O46" s="117" t="s">
        <v>315</v>
      </c>
      <c r="P46" s="117" t="s">
        <v>315</v>
      </c>
      <c r="Q46" s="117" t="s">
        <v>315</v>
      </c>
      <c r="R46" s="117" t="s">
        <v>315</v>
      </c>
      <c r="S46" s="117" t="s">
        <v>315</v>
      </c>
      <c r="T46" s="117" t="s">
        <v>315</v>
      </c>
      <c r="U46" s="117">
        <v>2</v>
      </c>
      <c r="V46" s="117">
        <v>21</v>
      </c>
      <c r="W46" s="117">
        <v>1</v>
      </c>
      <c r="X46" s="117">
        <v>5</v>
      </c>
      <c r="Y46" s="117">
        <v>13</v>
      </c>
      <c r="Z46" s="117">
        <v>221</v>
      </c>
      <c r="AA46" s="117">
        <v>8</v>
      </c>
      <c r="AB46" s="117">
        <v>77</v>
      </c>
    </row>
    <row r="47" spans="1:28" ht="17.25" customHeight="1">
      <c r="A47" s="205"/>
      <c r="B47" s="204"/>
      <c r="C47" s="117"/>
      <c r="D47" s="116"/>
      <c r="E47" s="116"/>
      <c r="F47" s="116"/>
      <c r="G47" s="116"/>
      <c r="H47" s="116"/>
      <c r="I47" s="116"/>
      <c r="J47" s="117"/>
      <c r="K47" s="117"/>
      <c r="L47" s="117"/>
      <c r="M47" s="117"/>
      <c r="N47" s="117"/>
      <c r="O47" s="117"/>
      <c r="P47" s="117"/>
      <c r="Q47" s="117"/>
      <c r="R47" s="117"/>
      <c r="S47" s="117"/>
      <c r="T47" s="117"/>
      <c r="U47" s="117"/>
      <c r="V47" s="117"/>
      <c r="W47" s="117"/>
      <c r="X47" s="117"/>
      <c r="Y47" s="117"/>
      <c r="Z47" s="117"/>
      <c r="AA47" s="117"/>
      <c r="AB47" s="117"/>
    </row>
    <row r="48" spans="1:28" ht="17.25" customHeight="1">
      <c r="A48" s="397" t="s">
        <v>41</v>
      </c>
      <c r="B48" s="398"/>
      <c r="C48" s="216">
        <f aca="true" t="shared" si="20" ref="C48:D51">SUM(E48,G48)</f>
        <v>3549</v>
      </c>
      <c r="D48" s="216">
        <f t="shared" si="20"/>
        <v>16208</v>
      </c>
      <c r="E48" s="258">
        <v>13</v>
      </c>
      <c r="F48" s="258">
        <v>163</v>
      </c>
      <c r="G48" s="258">
        <v>3536</v>
      </c>
      <c r="H48" s="258">
        <v>16045</v>
      </c>
      <c r="I48" s="258">
        <v>5</v>
      </c>
      <c r="J48" s="258">
        <v>50</v>
      </c>
      <c r="K48" s="258">
        <v>412</v>
      </c>
      <c r="L48" s="258">
        <v>1583</v>
      </c>
      <c r="M48" s="258">
        <v>1509</v>
      </c>
      <c r="N48" s="258">
        <v>8321</v>
      </c>
      <c r="O48" s="258">
        <v>876</v>
      </c>
      <c r="P48" s="258">
        <v>2292</v>
      </c>
      <c r="Q48" s="258">
        <v>18</v>
      </c>
      <c r="R48" s="258">
        <v>180</v>
      </c>
      <c r="S48" s="258">
        <v>4</v>
      </c>
      <c r="T48" s="258">
        <v>4</v>
      </c>
      <c r="U48" s="258">
        <v>79</v>
      </c>
      <c r="V48" s="258">
        <v>598</v>
      </c>
      <c r="W48" s="258">
        <v>8</v>
      </c>
      <c r="X48" s="258">
        <v>32</v>
      </c>
      <c r="Y48" s="258">
        <v>582</v>
      </c>
      <c r="Z48" s="258">
        <v>2543</v>
      </c>
      <c r="AA48" s="258">
        <v>43</v>
      </c>
      <c r="AB48" s="258">
        <v>442</v>
      </c>
    </row>
    <row r="49" spans="1:28" ht="17.25" customHeight="1">
      <c r="A49" s="395" t="s">
        <v>85</v>
      </c>
      <c r="B49" s="396"/>
      <c r="C49" s="132">
        <f t="shared" si="20"/>
        <v>513</v>
      </c>
      <c r="D49" s="132">
        <f>SUM(F49,H49)</f>
        <v>2252</v>
      </c>
      <c r="E49" s="116" t="s">
        <v>315</v>
      </c>
      <c r="F49" s="116" t="s">
        <v>315</v>
      </c>
      <c r="G49" s="130">
        <f aca="true" t="shared" si="21" ref="G49:AB49">SUM(G50:G51)</f>
        <v>513</v>
      </c>
      <c r="H49" s="130">
        <f t="shared" si="21"/>
        <v>2252</v>
      </c>
      <c r="I49" s="130">
        <f t="shared" si="21"/>
        <v>1</v>
      </c>
      <c r="J49" s="130">
        <f t="shared" si="21"/>
        <v>2</v>
      </c>
      <c r="K49" s="130">
        <f t="shared" si="21"/>
        <v>61</v>
      </c>
      <c r="L49" s="130">
        <f t="shared" si="21"/>
        <v>206</v>
      </c>
      <c r="M49" s="130">
        <f t="shared" si="21"/>
        <v>209</v>
      </c>
      <c r="N49" s="130">
        <f t="shared" si="21"/>
        <v>1162</v>
      </c>
      <c r="O49" s="130">
        <f t="shared" si="21"/>
        <v>135</v>
      </c>
      <c r="P49" s="130">
        <f t="shared" si="21"/>
        <v>347</v>
      </c>
      <c r="Q49" s="130">
        <f t="shared" si="21"/>
        <v>3</v>
      </c>
      <c r="R49" s="130">
        <f t="shared" si="21"/>
        <v>30</v>
      </c>
      <c r="S49" s="130">
        <f t="shared" si="21"/>
        <v>1</v>
      </c>
      <c r="T49" s="130">
        <f t="shared" si="21"/>
        <v>1</v>
      </c>
      <c r="U49" s="130">
        <f t="shared" si="21"/>
        <v>7</v>
      </c>
      <c r="V49" s="130">
        <f t="shared" si="21"/>
        <v>67</v>
      </c>
      <c r="W49" s="130">
        <f t="shared" si="21"/>
        <v>1</v>
      </c>
      <c r="X49" s="130">
        <f t="shared" si="21"/>
        <v>5</v>
      </c>
      <c r="Y49" s="130">
        <f t="shared" si="21"/>
        <v>87</v>
      </c>
      <c r="Z49" s="130">
        <f t="shared" si="21"/>
        <v>360</v>
      </c>
      <c r="AA49" s="130">
        <f t="shared" si="21"/>
        <v>8</v>
      </c>
      <c r="AB49" s="130">
        <f t="shared" si="21"/>
        <v>72</v>
      </c>
    </row>
    <row r="50" spans="1:28" ht="17.25" customHeight="1">
      <c r="A50" s="205"/>
      <c r="B50" s="204" t="s">
        <v>95</v>
      </c>
      <c r="C50" s="131">
        <f t="shared" si="20"/>
        <v>482</v>
      </c>
      <c r="D50" s="130">
        <f t="shared" si="20"/>
        <v>1945</v>
      </c>
      <c r="E50" s="117" t="s">
        <v>315</v>
      </c>
      <c r="F50" s="117" t="s">
        <v>315</v>
      </c>
      <c r="G50" s="117">
        <v>482</v>
      </c>
      <c r="H50" s="117">
        <v>1945</v>
      </c>
      <c r="I50" s="117">
        <v>1</v>
      </c>
      <c r="J50" s="117">
        <v>2</v>
      </c>
      <c r="K50" s="117">
        <v>61</v>
      </c>
      <c r="L50" s="117">
        <v>206</v>
      </c>
      <c r="M50" s="117">
        <v>209</v>
      </c>
      <c r="N50" s="117">
        <v>1162</v>
      </c>
      <c r="O50" s="117">
        <v>134</v>
      </c>
      <c r="P50" s="117">
        <v>337</v>
      </c>
      <c r="Q50" s="117">
        <v>3</v>
      </c>
      <c r="R50" s="117">
        <v>30</v>
      </c>
      <c r="S50" s="117">
        <v>1</v>
      </c>
      <c r="T50" s="117">
        <v>1</v>
      </c>
      <c r="U50" s="117">
        <v>5</v>
      </c>
      <c r="V50" s="117">
        <v>48</v>
      </c>
      <c r="W50" s="117" t="s">
        <v>315</v>
      </c>
      <c r="X50" s="117" t="s">
        <v>315</v>
      </c>
      <c r="Y50" s="117">
        <v>68</v>
      </c>
      <c r="Z50" s="117">
        <v>159</v>
      </c>
      <c r="AA50" s="117" t="s">
        <v>315</v>
      </c>
      <c r="AB50" s="117" t="s">
        <v>315</v>
      </c>
    </row>
    <row r="51" spans="1:28" ht="17.25" customHeight="1">
      <c r="A51" s="203"/>
      <c r="B51" s="202" t="s">
        <v>242</v>
      </c>
      <c r="C51" s="127">
        <f t="shared" si="20"/>
        <v>31</v>
      </c>
      <c r="D51" s="126">
        <f t="shared" si="20"/>
        <v>307</v>
      </c>
      <c r="E51" s="129" t="s">
        <v>315</v>
      </c>
      <c r="F51" s="129" t="s">
        <v>315</v>
      </c>
      <c r="G51" s="129">
        <v>31</v>
      </c>
      <c r="H51" s="129">
        <v>307</v>
      </c>
      <c r="I51" s="129" t="s">
        <v>315</v>
      </c>
      <c r="J51" s="129" t="s">
        <v>315</v>
      </c>
      <c r="K51" s="129" t="s">
        <v>315</v>
      </c>
      <c r="L51" s="129" t="s">
        <v>315</v>
      </c>
      <c r="M51" s="129" t="s">
        <v>315</v>
      </c>
      <c r="N51" s="129" t="s">
        <v>315</v>
      </c>
      <c r="O51" s="129">
        <v>1</v>
      </c>
      <c r="P51" s="129">
        <v>10</v>
      </c>
      <c r="Q51" s="129" t="s">
        <v>315</v>
      </c>
      <c r="R51" s="129" t="s">
        <v>315</v>
      </c>
      <c r="S51" s="129" t="s">
        <v>315</v>
      </c>
      <c r="T51" s="129" t="s">
        <v>315</v>
      </c>
      <c r="U51" s="129">
        <v>2</v>
      </c>
      <c r="V51" s="129">
        <v>19</v>
      </c>
      <c r="W51" s="129">
        <v>1</v>
      </c>
      <c r="X51" s="129">
        <v>5</v>
      </c>
      <c r="Y51" s="129">
        <v>19</v>
      </c>
      <c r="Z51" s="129">
        <v>201</v>
      </c>
      <c r="AA51" s="129">
        <v>8</v>
      </c>
      <c r="AB51" s="129">
        <v>72</v>
      </c>
    </row>
  </sheetData>
  <sheetProtection/>
  <mergeCells count="28">
    <mergeCell ref="A15:B15"/>
    <mergeCell ref="A19:B19"/>
    <mergeCell ref="A3:AB3"/>
    <mergeCell ref="I5:J6"/>
    <mergeCell ref="A5:B8"/>
    <mergeCell ref="C5:D6"/>
    <mergeCell ref="E5:F6"/>
    <mergeCell ref="G5:H6"/>
    <mergeCell ref="K5:L6"/>
    <mergeCell ref="M5:N6"/>
    <mergeCell ref="O5:P6"/>
    <mergeCell ref="A49:B49"/>
    <mergeCell ref="A31:B31"/>
    <mergeCell ref="A32:B32"/>
    <mergeCell ref="A36:B36"/>
    <mergeCell ref="A40:B40"/>
    <mergeCell ref="A23:B23"/>
    <mergeCell ref="A27:B27"/>
    <mergeCell ref="A44:B44"/>
    <mergeCell ref="A48:B48"/>
    <mergeCell ref="AA5:AB6"/>
    <mergeCell ref="Q5:R6"/>
    <mergeCell ref="S5:T6"/>
    <mergeCell ref="U5:V6"/>
    <mergeCell ref="W5:X6"/>
    <mergeCell ref="A10:B10"/>
    <mergeCell ref="A11:B11"/>
    <mergeCell ref="Y5:Z6"/>
  </mergeCells>
  <printOptions horizontalCentered="1"/>
  <pageMargins left="0.5905511811023623" right="0.5905511811023623" top="0.5905511811023623" bottom="0.3937007874015748" header="0" footer="0"/>
  <pageSetup fitToHeight="1" fitToWidth="1" horizontalDpi="300" verticalDpi="300" orientation="landscape" paperSize="8" scale="83" r:id="rId1"/>
</worksheet>
</file>

<file path=xl/worksheets/sheet6.xml><?xml version="1.0" encoding="utf-8"?>
<worksheet xmlns="http://schemas.openxmlformats.org/spreadsheetml/2006/main" xmlns:r="http://schemas.openxmlformats.org/officeDocument/2006/relationships">
  <sheetPr>
    <pageSetUpPr fitToPage="1"/>
  </sheetPr>
  <dimension ref="A1:AC50"/>
  <sheetViews>
    <sheetView zoomScale="75" zoomScaleNormal="75" zoomScalePageLayoutView="0" workbookViewId="0" topLeftCell="C1">
      <selection activeCell="A58" sqref="A58"/>
    </sheetView>
  </sheetViews>
  <sheetFormatPr defaultColWidth="9.00390625" defaultRowHeight="13.5"/>
  <cols>
    <col min="1" max="1" width="3.75390625" style="0" customWidth="1"/>
    <col min="2" max="2" width="19.875" style="0" customWidth="1"/>
    <col min="3" max="4" width="8.375" style="0" customWidth="1"/>
    <col min="5" max="6" width="6.375" style="0" customWidth="1"/>
    <col min="7" max="8" width="8.75390625" style="0" customWidth="1"/>
    <col min="9" max="11" width="6.375" style="0" customWidth="1"/>
    <col min="12" max="14" width="7.75390625" style="0" customWidth="1"/>
    <col min="15" max="16" width="8.125" style="0" customWidth="1"/>
    <col min="17" max="18" width="7.875" style="0" customWidth="1"/>
    <col min="19" max="20" width="7.25390625" style="0" customWidth="1"/>
    <col min="21" max="21" width="7.50390625" style="0" customWidth="1"/>
    <col min="22" max="22" width="7.875" style="0" customWidth="1"/>
    <col min="23" max="24" width="7.50390625" style="0" customWidth="1"/>
    <col min="25" max="25" width="6.375" style="0" customWidth="1"/>
    <col min="26" max="26" width="7.125" style="0" customWidth="1"/>
    <col min="27" max="28" width="6.375" style="0" customWidth="1"/>
  </cols>
  <sheetData>
    <row r="1" spans="1:28" s="12" customFormat="1" ht="16.5" customHeight="1">
      <c r="A1" s="151" t="s">
        <v>335</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49" t="s">
        <v>100</v>
      </c>
    </row>
    <row r="2" s="1" customFormat="1" ht="16.5" customHeight="1">
      <c r="AB2" s="19"/>
    </row>
    <row r="3" spans="1:28" s="1" customFormat="1" ht="18" customHeight="1">
      <c r="A3" s="527" t="s">
        <v>333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row>
    <row r="4" spans="1:29" s="1" customFormat="1" ht="16.5" customHeight="1" thickBot="1">
      <c r="A4" s="21"/>
      <c r="B4" s="20"/>
      <c r="C4" s="18"/>
      <c r="D4" s="18"/>
      <c r="E4" s="18"/>
      <c r="F4" s="18"/>
      <c r="G4" s="18"/>
      <c r="H4" s="18"/>
      <c r="I4" s="18"/>
      <c r="J4" s="18"/>
      <c r="K4" s="18"/>
      <c r="L4" s="18"/>
      <c r="M4" s="18"/>
      <c r="N4" s="18"/>
      <c r="O4" s="18"/>
      <c r="P4" s="18"/>
      <c r="Q4" s="18"/>
      <c r="R4" s="18"/>
      <c r="S4" s="18"/>
      <c r="T4" s="18"/>
      <c r="U4" s="18"/>
      <c r="V4" s="18"/>
      <c r="W4" s="18"/>
      <c r="X4" s="18"/>
      <c r="Y4" s="18"/>
      <c r="Z4" s="18"/>
      <c r="AA4" s="18"/>
      <c r="AB4" s="18"/>
      <c r="AC4" s="4"/>
    </row>
    <row r="5" spans="1:29" s="1" customFormat="1" ht="16.5" customHeight="1">
      <c r="A5" s="363" t="s">
        <v>62</v>
      </c>
      <c r="B5" s="364"/>
      <c r="C5" s="383" t="s">
        <v>96</v>
      </c>
      <c r="D5" s="374"/>
      <c r="E5" s="373" t="s">
        <v>272</v>
      </c>
      <c r="F5" s="374"/>
      <c r="G5" s="373" t="s">
        <v>273</v>
      </c>
      <c r="H5" s="374"/>
      <c r="I5" s="373" t="s">
        <v>224</v>
      </c>
      <c r="J5" s="374"/>
      <c r="K5" s="373" t="s">
        <v>225</v>
      </c>
      <c r="L5" s="374"/>
      <c r="M5" s="373" t="s">
        <v>226</v>
      </c>
      <c r="N5" s="374"/>
      <c r="O5" s="373" t="s">
        <v>279</v>
      </c>
      <c r="P5" s="374"/>
      <c r="Q5" s="373" t="s">
        <v>227</v>
      </c>
      <c r="R5" s="374"/>
      <c r="S5" s="389" t="s">
        <v>228</v>
      </c>
      <c r="T5" s="390"/>
      <c r="U5" s="373" t="s">
        <v>229</v>
      </c>
      <c r="V5" s="374"/>
      <c r="W5" s="385" t="s">
        <v>230</v>
      </c>
      <c r="X5" s="393"/>
      <c r="Y5" s="373" t="s">
        <v>231</v>
      </c>
      <c r="Z5" s="374"/>
      <c r="AA5" s="385" t="s">
        <v>232</v>
      </c>
      <c r="AB5" s="386"/>
      <c r="AC5" s="4"/>
    </row>
    <row r="6" spans="1:29" s="1" customFormat="1" ht="16.5" customHeight="1">
      <c r="A6" s="365"/>
      <c r="B6" s="366"/>
      <c r="C6" s="384"/>
      <c r="D6" s="376"/>
      <c r="E6" s="375"/>
      <c r="F6" s="376"/>
      <c r="G6" s="375"/>
      <c r="H6" s="376"/>
      <c r="I6" s="375"/>
      <c r="J6" s="376"/>
      <c r="K6" s="375"/>
      <c r="L6" s="376"/>
      <c r="M6" s="375"/>
      <c r="N6" s="376"/>
      <c r="O6" s="375"/>
      <c r="P6" s="376"/>
      <c r="Q6" s="375"/>
      <c r="R6" s="376"/>
      <c r="S6" s="391"/>
      <c r="T6" s="392"/>
      <c r="U6" s="375"/>
      <c r="V6" s="376"/>
      <c r="W6" s="387"/>
      <c r="X6" s="394"/>
      <c r="Y6" s="375"/>
      <c r="Z6" s="376"/>
      <c r="AA6" s="387"/>
      <c r="AB6" s="388"/>
      <c r="AC6" s="4"/>
    </row>
    <row r="7" spans="1:29" s="1" customFormat="1" ht="16.5" customHeight="1">
      <c r="A7" s="365"/>
      <c r="B7" s="366"/>
      <c r="C7" s="89" t="s">
        <v>233</v>
      </c>
      <c r="D7" s="90" t="s">
        <v>234</v>
      </c>
      <c r="E7" s="89" t="s">
        <v>233</v>
      </c>
      <c r="F7" s="90" t="s">
        <v>234</v>
      </c>
      <c r="G7" s="89" t="s">
        <v>233</v>
      </c>
      <c r="H7" s="90" t="s">
        <v>234</v>
      </c>
      <c r="I7" s="89" t="s">
        <v>233</v>
      </c>
      <c r="J7" s="90" t="s">
        <v>234</v>
      </c>
      <c r="K7" s="89" t="s">
        <v>233</v>
      </c>
      <c r="L7" s="90" t="s">
        <v>234</v>
      </c>
      <c r="M7" s="89" t="s">
        <v>233</v>
      </c>
      <c r="N7" s="90" t="s">
        <v>234</v>
      </c>
      <c r="O7" s="89" t="s">
        <v>233</v>
      </c>
      <c r="P7" s="90" t="s">
        <v>234</v>
      </c>
      <c r="Q7" s="89" t="s">
        <v>233</v>
      </c>
      <c r="R7" s="90" t="s">
        <v>234</v>
      </c>
      <c r="S7" s="89" t="s">
        <v>233</v>
      </c>
      <c r="T7" s="90" t="s">
        <v>234</v>
      </c>
      <c r="U7" s="89" t="s">
        <v>233</v>
      </c>
      <c r="V7" s="90" t="s">
        <v>234</v>
      </c>
      <c r="W7" s="89" t="s">
        <v>233</v>
      </c>
      <c r="X7" s="90" t="s">
        <v>234</v>
      </c>
      <c r="Y7" s="89" t="s">
        <v>233</v>
      </c>
      <c r="Z7" s="90" t="s">
        <v>234</v>
      </c>
      <c r="AA7" s="89" t="s">
        <v>233</v>
      </c>
      <c r="AB7" s="275" t="s">
        <v>234</v>
      </c>
      <c r="AC7" s="4"/>
    </row>
    <row r="8" spans="1:29" s="1" customFormat="1" ht="16.5" customHeight="1">
      <c r="A8" s="367"/>
      <c r="B8" s="368"/>
      <c r="C8" s="91" t="s">
        <v>235</v>
      </c>
      <c r="D8" s="92" t="s">
        <v>236</v>
      </c>
      <c r="E8" s="91" t="s">
        <v>235</v>
      </c>
      <c r="F8" s="92" t="s">
        <v>236</v>
      </c>
      <c r="G8" s="91" t="s">
        <v>235</v>
      </c>
      <c r="H8" s="92" t="s">
        <v>236</v>
      </c>
      <c r="I8" s="91" t="s">
        <v>235</v>
      </c>
      <c r="J8" s="92" t="s">
        <v>236</v>
      </c>
      <c r="K8" s="91" t="s">
        <v>235</v>
      </c>
      <c r="L8" s="92" t="s">
        <v>236</v>
      </c>
      <c r="M8" s="91" t="s">
        <v>235</v>
      </c>
      <c r="N8" s="92" t="s">
        <v>236</v>
      </c>
      <c r="O8" s="91" t="s">
        <v>235</v>
      </c>
      <c r="P8" s="92" t="s">
        <v>236</v>
      </c>
      <c r="Q8" s="91" t="s">
        <v>235</v>
      </c>
      <c r="R8" s="92" t="s">
        <v>236</v>
      </c>
      <c r="S8" s="91" t="s">
        <v>235</v>
      </c>
      <c r="T8" s="92" t="s">
        <v>236</v>
      </c>
      <c r="U8" s="91" t="s">
        <v>235</v>
      </c>
      <c r="V8" s="92" t="s">
        <v>236</v>
      </c>
      <c r="W8" s="91" t="s">
        <v>235</v>
      </c>
      <c r="X8" s="92" t="s">
        <v>236</v>
      </c>
      <c r="Y8" s="91" t="s">
        <v>235</v>
      </c>
      <c r="Z8" s="92" t="s">
        <v>236</v>
      </c>
      <c r="AA8" s="91" t="s">
        <v>235</v>
      </c>
      <c r="AB8" s="276" t="s">
        <v>236</v>
      </c>
      <c r="AC8" s="4"/>
    </row>
    <row r="9" spans="1:28" ht="16.5" customHeight="1">
      <c r="A9" s="212"/>
      <c r="B9" s="211"/>
      <c r="C9" s="117"/>
      <c r="D9" s="117" t="s">
        <v>45</v>
      </c>
      <c r="E9" s="117"/>
      <c r="F9" s="117" t="s">
        <v>45</v>
      </c>
      <c r="G9" s="117"/>
      <c r="H9" s="117" t="s">
        <v>45</v>
      </c>
      <c r="I9" s="117"/>
      <c r="J9" s="117" t="s">
        <v>45</v>
      </c>
      <c r="K9" s="117"/>
      <c r="L9" s="117" t="s">
        <v>45</v>
      </c>
      <c r="M9" s="117"/>
      <c r="N9" s="117" t="s">
        <v>45</v>
      </c>
      <c r="O9" s="117"/>
      <c r="P9" s="117" t="s">
        <v>45</v>
      </c>
      <c r="Q9" s="117"/>
      <c r="R9" s="117" t="s">
        <v>45</v>
      </c>
      <c r="S9" s="117"/>
      <c r="T9" s="117" t="s">
        <v>45</v>
      </c>
      <c r="U9" s="117"/>
      <c r="V9" s="117" t="s">
        <v>45</v>
      </c>
      <c r="W9" s="117"/>
      <c r="X9" s="117" t="s">
        <v>45</v>
      </c>
      <c r="Y9" s="117"/>
      <c r="Z9" s="117" t="s">
        <v>45</v>
      </c>
      <c r="AA9" s="117"/>
      <c r="AB9" s="117" t="s">
        <v>45</v>
      </c>
    </row>
    <row r="10" spans="1:28" ht="16.5" customHeight="1">
      <c r="A10" s="399" t="s">
        <v>99</v>
      </c>
      <c r="B10" s="400"/>
      <c r="C10" s="132">
        <f aca="true" t="shared" si="0" ref="C10:D12">SUM(E10,G10)</f>
        <v>624</v>
      </c>
      <c r="D10" s="132">
        <f t="shared" si="0"/>
        <v>2946</v>
      </c>
      <c r="E10" s="116" t="s">
        <v>315</v>
      </c>
      <c r="F10" s="116" t="s">
        <v>315</v>
      </c>
      <c r="G10" s="130">
        <f aca="true" t="shared" si="1" ref="G10:AB10">SUM(G11:G12)</f>
        <v>624</v>
      </c>
      <c r="H10" s="130">
        <f t="shared" si="1"/>
        <v>2946</v>
      </c>
      <c r="I10" s="130">
        <f t="shared" si="1"/>
        <v>1</v>
      </c>
      <c r="J10" s="130">
        <f t="shared" si="1"/>
        <v>29</v>
      </c>
      <c r="K10" s="130">
        <f t="shared" si="1"/>
        <v>41</v>
      </c>
      <c r="L10" s="130">
        <f t="shared" si="1"/>
        <v>155</v>
      </c>
      <c r="M10" s="130">
        <f t="shared" si="1"/>
        <v>333</v>
      </c>
      <c r="N10" s="130">
        <f t="shared" si="1"/>
        <v>1650</v>
      </c>
      <c r="O10" s="130">
        <f t="shared" si="1"/>
        <v>145</v>
      </c>
      <c r="P10" s="130">
        <f t="shared" si="1"/>
        <v>447</v>
      </c>
      <c r="Q10" s="130">
        <f t="shared" si="1"/>
        <v>6</v>
      </c>
      <c r="R10" s="130">
        <f t="shared" si="1"/>
        <v>67</v>
      </c>
      <c r="S10" s="116" t="s">
        <v>315</v>
      </c>
      <c r="T10" s="116" t="s">
        <v>315</v>
      </c>
      <c r="U10" s="130">
        <f t="shared" si="1"/>
        <v>12</v>
      </c>
      <c r="V10" s="130">
        <f t="shared" si="1"/>
        <v>147</v>
      </c>
      <c r="W10" s="130">
        <f t="shared" si="1"/>
        <v>1</v>
      </c>
      <c r="X10" s="130">
        <f t="shared" si="1"/>
        <v>4</v>
      </c>
      <c r="Y10" s="130">
        <f t="shared" si="1"/>
        <v>79</v>
      </c>
      <c r="Z10" s="130">
        <f t="shared" si="1"/>
        <v>388</v>
      </c>
      <c r="AA10" s="130">
        <f t="shared" si="1"/>
        <v>6</v>
      </c>
      <c r="AB10" s="130">
        <f t="shared" si="1"/>
        <v>59</v>
      </c>
    </row>
    <row r="11" spans="1:28" ht="16.5" customHeight="1">
      <c r="A11" s="210"/>
      <c r="B11" s="204" t="s">
        <v>95</v>
      </c>
      <c r="C11" s="132">
        <f t="shared" si="0"/>
        <v>608</v>
      </c>
      <c r="D11" s="132">
        <f t="shared" si="0"/>
        <v>2759</v>
      </c>
      <c r="E11" s="117" t="s">
        <v>315</v>
      </c>
      <c r="F11" s="117" t="s">
        <v>315</v>
      </c>
      <c r="G11" s="117">
        <v>608</v>
      </c>
      <c r="H11" s="117">
        <v>2759</v>
      </c>
      <c r="I11" s="117">
        <v>1</v>
      </c>
      <c r="J11" s="117">
        <v>29</v>
      </c>
      <c r="K11" s="117">
        <v>41</v>
      </c>
      <c r="L11" s="117">
        <v>155</v>
      </c>
      <c r="M11" s="117">
        <v>333</v>
      </c>
      <c r="N11" s="117">
        <v>1650</v>
      </c>
      <c r="O11" s="117">
        <v>145</v>
      </c>
      <c r="P11" s="117">
        <v>447</v>
      </c>
      <c r="Q11" s="117">
        <v>6</v>
      </c>
      <c r="R11" s="117">
        <v>67</v>
      </c>
      <c r="S11" s="117" t="s">
        <v>315</v>
      </c>
      <c r="T11" s="117" t="s">
        <v>315</v>
      </c>
      <c r="U11" s="117">
        <v>11</v>
      </c>
      <c r="V11" s="117">
        <v>127</v>
      </c>
      <c r="W11" s="117" t="s">
        <v>315</v>
      </c>
      <c r="X11" s="117" t="s">
        <v>315</v>
      </c>
      <c r="Y11" s="117">
        <v>71</v>
      </c>
      <c r="Z11" s="117">
        <v>284</v>
      </c>
      <c r="AA11" s="117" t="s">
        <v>315</v>
      </c>
      <c r="AB11" s="117" t="s">
        <v>315</v>
      </c>
    </row>
    <row r="12" spans="1:28" ht="16.5" customHeight="1">
      <c r="A12" s="210"/>
      <c r="B12" s="206" t="s">
        <v>242</v>
      </c>
      <c r="C12" s="132">
        <f t="shared" si="0"/>
        <v>16</v>
      </c>
      <c r="D12" s="132">
        <f t="shared" si="0"/>
        <v>187</v>
      </c>
      <c r="E12" s="117" t="s">
        <v>315</v>
      </c>
      <c r="F12" s="117" t="s">
        <v>315</v>
      </c>
      <c r="G12" s="117">
        <v>16</v>
      </c>
      <c r="H12" s="117">
        <v>187</v>
      </c>
      <c r="I12" s="117" t="s">
        <v>315</v>
      </c>
      <c r="J12" s="117" t="s">
        <v>315</v>
      </c>
      <c r="K12" s="117" t="s">
        <v>315</v>
      </c>
      <c r="L12" s="117" t="s">
        <v>315</v>
      </c>
      <c r="M12" s="117" t="s">
        <v>315</v>
      </c>
      <c r="N12" s="117" t="s">
        <v>315</v>
      </c>
      <c r="O12" s="117" t="s">
        <v>315</v>
      </c>
      <c r="P12" s="117" t="s">
        <v>315</v>
      </c>
      <c r="Q12" s="117" t="s">
        <v>315</v>
      </c>
      <c r="R12" s="117" t="s">
        <v>315</v>
      </c>
      <c r="S12" s="117" t="s">
        <v>315</v>
      </c>
      <c r="T12" s="117" t="s">
        <v>315</v>
      </c>
      <c r="U12" s="117">
        <v>1</v>
      </c>
      <c r="V12" s="117">
        <v>20</v>
      </c>
      <c r="W12" s="117">
        <v>1</v>
      </c>
      <c r="X12" s="117">
        <v>4</v>
      </c>
      <c r="Y12" s="117">
        <v>8</v>
      </c>
      <c r="Z12" s="117">
        <v>104</v>
      </c>
      <c r="AA12" s="117">
        <v>6</v>
      </c>
      <c r="AB12" s="117">
        <v>59</v>
      </c>
    </row>
    <row r="13" spans="1:28" ht="16.5" customHeight="1">
      <c r="A13" s="210"/>
      <c r="B13" s="204"/>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row>
    <row r="14" spans="1:28" ht="16.5" customHeight="1">
      <c r="A14" s="395" t="s">
        <v>86</v>
      </c>
      <c r="B14" s="396"/>
      <c r="C14" s="132">
        <f aca="true" t="shared" si="2" ref="C14:D16">SUM(E14,G14)</f>
        <v>549</v>
      </c>
      <c r="D14" s="132">
        <f t="shared" si="2"/>
        <v>2707</v>
      </c>
      <c r="E14" s="130">
        <f aca="true" t="shared" si="3" ref="E14:AB14">SUM(E15:E16)</f>
        <v>1</v>
      </c>
      <c r="F14" s="130">
        <f t="shared" si="3"/>
        <v>41</v>
      </c>
      <c r="G14" s="130">
        <f t="shared" si="3"/>
        <v>548</v>
      </c>
      <c r="H14" s="130">
        <f t="shared" si="3"/>
        <v>2666</v>
      </c>
      <c r="I14" s="116" t="s">
        <v>315</v>
      </c>
      <c r="J14" s="116" t="s">
        <v>315</v>
      </c>
      <c r="K14" s="130">
        <f t="shared" si="3"/>
        <v>97</v>
      </c>
      <c r="L14" s="130">
        <f t="shared" si="3"/>
        <v>500</v>
      </c>
      <c r="M14" s="130">
        <f t="shared" si="3"/>
        <v>86</v>
      </c>
      <c r="N14" s="130">
        <f t="shared" si="3"/>
        <v>838</v>
      </c>
      <c r="O14" s="130">
        <f>SUM(O15:O16)</f>
        <v>199</v>
      </c>
      <c r="P14" s="130">
        <f t="shared" si="3"/>
        <v>529</v>
      </c>
      <c r="Q14" s="130">
        <f t="shared" si="3"/>
        <v>3</v>
      </c>
      <c r="R14" s="130">
        <f t="shared" si="3"/>
        <v>21</v>
      </c>
      <c r="S14" s="116" t="s">
        <v>315</v>
      </c>
      <c r="T14" s="116" t="s">
        <v>315</v>
      </c>
      <c r="U14" s="130">
        <f t="shared" si="3"/>
        <v>14</v>
      </c>
      <c r="V14" s="130">
        <f t="shared" si="3"/>
        <v>108</v>
      </c>
      <c r="W14" s="130">
        <f t="shared" si="3"/>
        <v>2</v>
      </c>
      <c r="X14" s="130">
        <f t="shared" si="3"/>
        <v>10</v>
      </c>
      <c r="Y14" s="130">
        <f t="shared" si="3"/>
        <v>138</v>
      </c>
      <c r="Z14" s="130">
        <f t="shared" si="3"/>
        <v>559</v>
      </c>
      <c r="AA14" s="130">
        <f t="shared" si="3"/>
        <v>9</v>
      </c>
      <c r="AB14" s="130">
        <f t="shared" si="3"/>
        <v>101</v>
      </c>
    </row>
    <row r="15" spans="1:28" ht="16.5" customHeight="1">
      <c r="A15" s="210"/>
      <c r="B15" s="204" t="s">
        <v>95</v>
      </c>
      <c r="C15" s="132">
        <f t="shared" si="2"/>
        <v>513</v>
      </c>
      <c r="D15" s="132">
        <f t="shared" si="2"/>
        <v>2311</v>
      </c>
      <c r="E15" s="117">
        <v>1</v>
      </c>
      <c r="F15" s="117">
        <v>41</v>
      </c>
      <c r="G15" s="117">
        <v>512</v>
      </c>
      <c r="H15" s="117">
        <v>2270</v>
      </c>
      <c r="I15" s="117" t="s">
        <v>315</v>
      </c>
      <c r="J15" s="117" t="s">
        <v>315</v>
      </c>
      <c r="K15" s="117">
        <v>97</v>
      </c>
      <c r="L15" s="117">
        <v>500</v>
      </c>
      <c r="M15" s="117">
        <v>86</v>
      </c>
      <c r="N15" s="117">
        <v>838</v>
      </c>
      <c r="O15" s="117">
        <v>199</v>
      </c>
      <c r="P15" s="117">
        <v>529</v>
      </c>
      <c r="Q15" s="117">
        <v>3</v>
      </c>
      <c r="R15" s="117">
        <v>21</v>
      </c>
      <c r="S15" s="117" t="s">
        <v>315</v>
      </c>
      <c r="T15" s="117" t="s">
        <v>315</v>
      </c>
      <c r="U15" s="117">
        <v>9</v>
      </c>
      <c r="V15" s="117">
        <v>79</v>
      </c>
      <c r="W15" s="117">
        <v>1</v>
      </c>
      <c r="X15" s="117">
        <v>2</v>
      </c>
      <c r="Y15" s="117">
        <v>117</v>
      </c>
      <c r="Z15" s="117">
        <v>301</v>
      </c>
      <c r="AA15" s="117" t="s">
        <v>315</v>
      </c>
      <c r="AB15" s="117" t="s">
        <v>315</v>
      </c>
    </row>
    <row r="16" spans="1:28" ht="16.5" customHeight="1">
      <c r="A16" s="210"/>
      <c r="B16" s="206" t="s">
        <v>242</v>
      </c>
      <c r="C16" s="132">
        <f t="shared" si="2"/>
        <v>36</v>
      </c>
      <c r="D16" s="132">
        <f t="shared" si="2"/>
        <v>396</v>
      </c>
      <c r="E16" s="117" t="s">
        <v>315</v>
      </c>
      <c r="F16" s="117" t="s">
        <v>315</v>
      </c>
      <c r="G16" s="117">
        <v>36</v>
      </c>
      <c r="H16" s="117">
        <v>396</v>
      </c>
      <c r="I16" s="117" t="s">
        <v>315</v>
      </c>
      <c r="J16" s="117" t="s">
        <v>315</v>
      </c>
      <c r="K16" s="117" t="s">
        <v>315</v>
      </c>
      <c r="L16" s="117" t="s">
        <v>315</v>
      </c>
      <c r="M16" s="117" t="s">
        <v>315</v>
      </c>
      <c r="N16" s="117" t="s">
        <v>315</v>
      </c>
      <c r="O16" s="117" t="s">
        <v>315</v>
      </c>
      <c r="P16" s="117" t="s">
        <v>315</v>
      </c>
      <c r="Q16" s="117" t="s">
        <v>315</v>
      </c>
      <c r="R16" s="117" t="s">
        <v>315</v>
      </c>
      <c r="S16" s="117" t="s">
        <v>315</v>
      </c>
      <c r="T16" s="117" t="s">
        <v>315</v>
      </c>
      <c r="U16" s="117">
        <v>5</v>
      </c>
      <c r="V16" s="117">
        <v>29</v>
      </c>
      <c r="W16" s="117">
        <v>1</v>
      </c>
      <c r="X16" s="117">
        <v>8</v>
      </c>
      <c r="Y16" s="117">
        <v>21</v>
      </c>
      <c r="Z16" s="117">
        <v>258</v>
      </c>
      <c r="AA16" s="117">
        <v>9</v>
      </c>
      <c r="AB16" s="117">
        <v>101</v>
      </c>
    </row>
    <row r="17" spans="1:28" ht="16.5" customHeight="1">
      <c r="A17" s="210"/>
      <c r="B17" s="204"/>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row>
    <row r="18" spans="1:28" ht="16.5" customHeight="1">
      <c r="A18" s="395" t="s">
        <v>87</v>
      </c>
      <c r="B18" s="396"/>
      <c r="C18" s="132">
        <f aca="true" t="shared" si="4" ref="C18:D20">SUM(E18,G18)</f>
        <v>980</v>
      </c>
      <c r="D18" s="132">
        <f t="shared" si="4"/>
        <v>4310</v>
      </c>
      <c r="E18" s="130">
        <f aca="true" t="shared" si="5" ref="E18:AB18">SUM(E19:E20)</f>
        <v>1</v>
      </c>
      <c r="F18" s="130">
        <f t="shared" si="5"/>
        <v>28</v>
      </c>
      <c r="G18" s="130">
        <f t="shared" si="5"/>
        <v>979</v>
      </c>
      <c r="H18" s="130">
        <f t="shared" si="5"/>
        <v>4282</v>
      </c>
      <c r="I18" s="130">
        <f t="shared" si="5"/>
        <v>3</v>
      </c>
      <c r="J18" s="130">
        <f t="shared" si="5"/>
        <v>19</v>
      </c>
      <c r="K18" s="130">
        <f t="shared" si="5"/>
        <v>95</v>
      </c>
      <c r="L18" s="130">
        <f t="shared" si="5"/>
        <v>197</v>
      </c>
      <c r="M18" s="130">
        <f t="shared" si="5"/>
        <v>557</v>
      </c>
      <c r="N18" s="130">
        <f t="shared" si="5"/>
        <v>2866</v>
      </c>
      <c r="O18" s="130">
        <f t="shared" si="5"/>
        <v>188</v>
      </c>
      <c r="P18" s="130">
        <f t="shared" si="5"/>
        <v>486</v>
      </c>
      <c r="Q18" s="130">
        <f t="shared" si="5"/>
        <v>3</v>
      </c>
      <c r="R18" s="130">
        <f t="shared" si="5"/>
        <v>35</v>
      </c>
      <c r="S18" s="130">
        <f t="shared" si="5"/>
        <v>1</v>
      </c>
      <c r="T18" s="130">
        <f t="shared" si="5"/>
        <v>1</v>
      </c>
      <c r="U18" s="130">
        <f t="shared" si="5"/>
        <v>18</v>
      </c>
      <c r="V18" s="130">
        <f t="shared" si="5"/>
        <v>98</v>
      </c>
      <c r="W18" s="130">
        <f t="shared" si="5"/>
        <v>1</v>
      </c>
      <c r="X18" s="130">
        <f t="shared" si="5"/>
        <v>5</v>
      </c>
      <c r="Y18" s="130">
        <f t="shared" si="5"/>
        <v>104</v>
      </c>
      <c r="Z18" s="130">
        <f t="shared" si="5"/>
        <v>490</v>
      </c>
      <c r="AA18" s="130">
        <f t="shared" si="5"/>
        <v>9</v>
      </c>
      <c r="AB18" s="130">
        <f t="shared" si="5"/>
        <v>85</v>
      </c>
    </row>
    <row r="19" spans="1:28" ht="16.5" customHeight="1">
      <c r="A19" s="210"/>
      <c r="B19" s="204" t="s">
        <v>95</v>
      </c>
      <c r="C19" s="132">
        <f t="shared" si="4"/>
        <v>946</v>
      </c>
      <c r="D19" s="132">
        <f t="shared" si="4"/>
        <v>4005</v>
      </c>
      <c r="E19" s="117">
        <v>1</v>
      </c>
      <c r="F19" s="117">
        <v>28</v>
      </c>
      <c r="G19" s="117">
        <v>945</v>
      </c>
      <c r="H19" s="117">
        <v>3977</v>
      </c>
      <c r="I19" s="117">
        <v>3</v>
      </c>
      <c r="J19" s="117">
        <v>19</v>
      </c>
      <c r="K19" s="117">
        <v>95</v>
      </c>
      <c r="L19" s="117">
        <v>197</v>
      </c>
      <c r="M19" s="117">
        <v>557</v>
      </c>
      <c r="N19" s="117">
        <v>2866</v>
      </c>
      <c r="O19" s="117">
        <v>188</v>
      </c>
      <c r="P19" s="117">
        <v>486</v>
      </c>
      <c r="Q19" s="117">
        <v>3</v>
      </c>
      <c r="R19" s="117">
        <v>35</v>
      </c>
      <c r="S19" s="117">
        <v>1</v>
      </c>
      <c r="T19" s="117">
        <v>1</v>
      </c>
      <c r="U19" s="117">
        <v>14</v>
      </c>
      <c r="V19" s="117">
        <v>74</v>
      </c>
      <c r="W19" s="117" t="s">
        <v>315</v>
      </c>
      <c r="X19" s="117" t="s">
        <v>315</v>
      </c>
      <c r="Y19" s="117">
        <v>84</v>
      </c>
      <c r="Z19" s="117">
        <v>299</v>
      </c>
      <c r="AA19" s="117" t="s">
        <v>315</v>
      </c>
      <c r="AB19" s="117" t="s">
        <v>315</v>
      </c>
    </row>
    <row r="20" spans="1:28" ht="16.5" customHeight="1">
      <c r="A20" s="210"/>
      <c r="B20" s="206" t="s">
        <v>242</v>
      </c>
      <c r="C20" s="132">
        <f t="shared" si="4"/>
        <v>34</v>
      </c>
      <c r="D20" s="132">
        <f t="shared" si="4"/>
        <v>305</v>
      </c>
      <c r="E20" s="117" t="s">
        <v>315</v>
      </c>
      <c r="F20" s="117" t="s">
        <v>315</v>
      </c>
      <c r="G20" s="117">
        <v>34</v>
      </c>
      <c r="H20" s="117">
        <v>305</v>
      </c>
      <c r="I20" s="117" t="s">
        <v>315</v>
      </c>
      <c r="J20" s="117" t="s">
        <v>315</v>
      </c>
      <c r="K20" s="117" t="s">
        <v>315</v>
      </c>
      <c r="L20" s="117" t="s">
        <v>315</v>
      </c>
      <c r="M20" s="117" t="s">
        <v>315</v>
      </c>
      <c r="N20" s="117" t="s">
        <v>315</v>
      </c>
      <c r="O20" s="117" t="s">
        <v>315</v>
      </c>
      <c r="P20" s="117" t="s">
        <v>315</v>
      </c>
      <c r="Q20" s="117" t="s">
        <v>315</v>
      </c>
      <c r="R20" s="117" t="s">
        <v>315</v>
      </c>
      <c r="S20" s="117" t="s">
        <v>315</v>
      </c>
      <c r="T20" s="117" t="s">
        <v>315</v>
      </c>
      <c r="U20" s="117">
        <v>4</v>
      </c>
      <c r="V20" s="117">
        <v>24</v>
      </c>
      <c r="W20" s="117">
        <v>1</v>
      </c>
      <c r="X20" s="117">
        <v>5</v>
      </c>
      <c r="Y20" s="117">
        <v>20</v>
      </c>
      <c r="Z20" s="117">
        <v>191</v>
      </c>
      <c r="AA20" s="117">
        <v>9</v>
      </c>
      <c r="AB20" s="117">
        <v>85</v>
      </c>
    </row>
    <row r="21" spans="1:28" ht="16.5" customHeight="1">
      <c r="A21" s="210"/>
      <c r="B21" s="204"/>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row>
    <row r="22" spans="1:28" ht="16.5" customHeight="1">
      <c r="A22" s="395" t="s">
        <v>88</v>
      </c>
      <c r="B22" s="396"/>
      <c r="C22" s="132">
        <f aca="true" t="shared" si="6" ref="C22:D24">SUM(E22,G22)</f>
        <v>294</v>
      </c>
      <c r="D22" s="132">
        <f t="shared" si="6"/>
        <v>1278</v>
      </c>
      <c r="E22" s="130">
        <f aca="true" t="shared" si="7" ref="E22:AB22">SUM(E23:E24)</f>
        <v>9</v>
      </c>
      <c r="F22" s="130">
        <f t="shared" si="7"/>
        <v>79</v>
      </c>
      <c r="G22" s="130">
        <f t="shared" si="7"/>
        <v>285</v>
      </c>
      <c r="H22" s="130">
        <f t="shared" si="7"/>
        <v>1199</v>
      </c>
      <c r="I22" s="116" t="s">
        <v>315</v>
      </c>
      <c r="J22" s="116" t="s">
        <v>315</v>
      </c>
      <c r="K22" s="130">
        <f t="shared" si="7"/>
        <v>68</v>
      </c>
      <c r="L22" s="130">
        <f t="shared" si="7"/>
        <v>264</v>
      </c>
      <c r="M22" s="130">
        <f t="shared" si="7"/>
        <v>47</v>
      </c>
      <c r="N22" s="130">
        <f t="shared" si="7"/>
        <v>319</v>
      </c>
      <c r="O22" s="130">
        <f t="shared" si="7"/>
        <v>63</v>
      </c>
      <c r="P22" s="130">
        <f t="shared" si="7"/>
        <v>123</v>
      </c>
      <c r="Q22" s="130">
        <f t="shared" si="7"/>
        <v>1</v>
      </c>
      <c r="R22" s="130">
        <f t="shared" si="7"/>
        <v>1</v>
      </c>
      <c r="S22" s="130">
        <f t="shared" si="7"/>
        <v>1</v>
      </c>
      <c r="T22" s="130">
        <f t="shared" si="7"/>
        <v>1</v>
      </c>
      <c r="U22" s="130">
        <f t="shared" si="7"/>
        <v>16</v>
      </c>
      <c r="V22" s="130">
        <f t="shared" si="7"/>
        <v>74</v>
      </c>
      <c r="W22" s="130">
        <f t="shared" si="7"/>
        <v>2</v>
      </c>
      <c r="X22" s="130">
        <f t="shared" si="7"/>
        <v>4</v>
      </c>
      <c r="Y22" s="130">
        <f t="shared" si="7"/>
        <v>81</v>
      </c>
      <c r="Z22" s="130">
        <f t="shared" si="7"/>
        <v>338</v>
      </c>
      <c r="AA22" s="130">
        <f t="shared" si="7"/>
        <v>6</v>
      </c>
      <c r="AB22" s="130">
        <f t="shared" si="7"/>
        <v>75</v>
      </c>
    </row>
    <row r="23" spans="1:28" ht="16.5" customHeight="1">
      <c r="A23" s="210"/>
      <c r="B23" s="204" t="s">
        <v>95</v>
      </c>
      <c r="C23" s="132">
        <f t="shared" si="6"/>
        <v>266</v>
      </c>
      <c r="D23" s="132">
        <f t="shared" si="6"/>
        <v>1053</v>
      </c>
      <c r="E23" s="117">
        <v>9</v>
      </c>
      <c r="F23" s="117">
        <v>79</v>
      </c>
      <c r="G23" s="117">
        <v>257</v>
      </c>
      <c r="H23" s="117">
        <v>974</v>
      </c>
      <c r="I23" s="117" t="s">
        <v>315</v>
      </c>
      <c r="J23" s="117" t="s">
        <v>315</v>
      </c>
      <c r="K23" s="117">
        <v>68</v>
      </c>
      <c r="L23" s="117">
        <v>264</v>
      </c>
      <c r="M23" s="117">
        <v>47</v>
      </c>
      <c r="N23" s="117">
        <v>319</v>
      </c>
      <c r="O23" s="117">
        <v>62</v>
      </c>
      <c r="P23" s="117">
        <v>118</v>
      </c>
      <c r="Q23" s="117">
        <v>1</v>
      </c>
      <c r="R23" s="117">
        <v>1</v>
      </c>
      <c r="S23" s="117">
        <v>1</v>
      </c>
      <c r="T23" s="117">
        <v>1</v>
      </c>
      <c r="U23" s="117">
        <v>11</v>
      </c>
      <c r="V23" s="117">
        <v>50</v>
      </c>
      <c r="W23" s="117">
        <v>1</v>
      </c>
      <c r="X23" s="117">
        <v>2</v>
      </c>
      <c r="Y23" s="117">
        <v>66</v>
      </c>
      <c r="Z23" s="117">
        <v>219</v>
      </c>
      <c r="AA23" s="117" t="s">
        <v>315</v>
      </c>
      <c r="AB23" s="117" t="s">
        <v>315</v>
      </c>
    </row>
    <row r="24" spans="1:28" ht="16.5" customHeight="1">
      <c r="A24" s="210"/>
      <c r="B24" s="206" t="s">
        <v>242</v>
      </c>
      <c r="C24" s="132">
        <f t="shared" si="6"/>
        <v>28</v>
      </c>
      <c r="D24" s="132">
        <f t="shared" si="6"/>
        <v>225</v>
      </c>
      <c r="E24" s="117" t="s">
        <v>315</v>
      </c>
      <c r="F24" s="117" t="s">
        <v>315</v>
      </c>
      <c r="G24" s="117">
        <v>28</v>
      </c>
      <c r="H24" s="117">
        <v>225</v>
      </c>
      <c r="I24" s="117" t="s">
        <v>315</v>
      </c>
      <c r="J24" s="117" t="s">
        <v>315</v>
      </c>
      <c r="K24" s="117" t="s">
        <v>315</v>
      </c>
      <c r="L24" s="117" t="s">
        <v>315</v>
      </c>
      <c r="M24" s="117" t="s">
        <v>315</v>
      </c>
      <c r="N24" s="117" t="s">
        <v>315</v>
      </c>
      <c r="O24" s="117">
        <v>1</v>
      </c>
      <c r="P24" s="117">
        <v>5</v>
      </c>
      <c r="Q24" s="117" t="s">
        <v>315</v>
      </c>
      <c r="R24" s="117" t="s">
        <v>315</v>
      </c>
      <c r="S24" s="117" t="s">
        <v>315</v>
      </c>
      <c r="T24" s="117" t="s">
        <v>315</v>
      </c>
      <c r="U24" s="117">
        <v>5</v>
      </c>
      <c r="V24" s="117">
        <v>24</v>
      </c>
      <c r="W24" s="117">
        <v>1</v>
      </c>
      <c r="X24" s="117">
        <v>2</v>
      </c>
      <c r="Y24" s="117">
        <v>15</v>
      </c>
      <c r="Z24" s="117">
        <v>119</v>
      </c>
      <c r="AA24" s="117">
        <v>6</v>
      </c>
      <c r="AB24" s="117">
        <v>75</v>
      </c>
    </row>
    <row r="25" spans="1:28" ht="16.5" customHeight="1">
      <c r="A25" s="210"/>
      <c r="B25" s="204"/>
      <c r="C25" s="117"/>
      <c r="D25" s="110"/>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row>
    <row r="26" spans="1:28" ht="16.5" customHeight="1">
      <c r="A26" s="395" t="s">
        <v>89</v>
      </c>
      <c r="B26" s="396"/>
      <c r="C26" s="132">
        <f aca="true" t="shared" si="8" ref="C26:D28">SUM(E26,G26)</f>
        <v>589</v>
      </c>
      <c r="D26" s="132">
        <f t="shared" si="8"/>
        <v>2715</v>
      </c>
      <c r="E26" s="130">
        <f aca="true" t="shared" si="9" ref="E26:AB26">SUM(E27:E28)</f>
        <v>2</v>
      </c>
      <c r="F26" s="130">
        <f t="shared" si="9"/>
        <v>15</v>
      </c>
      <c r="G26" s="130">
        <f t="shared" si="9"/>
        <v>587</v>
      </c>
      <c r="H26" s="130">
        <f t="shared" si="9"/>
        <v>2700</v>
      </c>
      <c r="I26" s="116" t="s">
        <v>315</v>
      </c>
      <c r="J26" s="116" t="s">
        <v>315</v>
      </c>
      <c r="K26" s="130">
        <f t="shared" si="9"/>
        <v>50</v>
      </c>
      <c r="L26" s="130">
        <f t="shared" si="9"/>
        <v>261</v>
      </c>
      <c r="M26" s="130">
        <f t="shared" si="9"/>
        <v>277</v>
      </c>
      <c r="N26" s="130">
        <f t="shared" si="9"/>
        <v>1486</v>
      </c>
      <c r="O26" s="130">
        <f t="shared" si="9"/>
        <v>146</v>
      </c>
      <c r="P26" s="130">
        <f t="shared" si="9"/>
        <v>360</v>
      </c>
      <c r="Q26" s="130">
        <f t="shared" si="9"/>
        <v>2</v>
      </c>
      <c r="R26" s="130">
        <f t="shared" si="9"/>
        <v>26</v>
      </c>
      <c r="S26" s="130">
        <f t="shared" si="9"/>
        <v>1</v>
      </c>
      <c r="T26" s="130">
        <f t="shared" si="9"/>
        <v>1</v>
      </c>
      <c r="U26" s="130">
        <f t="shared" si="9"/>
        <v>12</v>
      </c>
      <c r="V26" s="130">
        <f t="shared" si="9"/>
        <v>104</v>
      </c>
      <c r="W26" s="130">
        <f t="shared" si="9"/>
        <v>1</v>
      </c>
      <c r="X26" s="130">
        <f t="shared" si="9"/>
        <v>4</v>
      </c>
      <c r="Y26" s="130">
        <f t="shared" si="9"/>
        <v>93</v>
      </c>
      <c r="Z26" s="130">
        <f t="shared" si="9"/>
        <v>408</v>
      </c>
      <c r="AA26" s="130">
        <f t="shared" si="9"/>
        <v>5</v>
      </c>
      <c r="AB26" s="130">
        <f t="shared" si="9"/>
        <v>50</v>
      </c>
    </row>
    <row r="27" spans="1:28" ht="16.5" customHeight="1">
      <c r="A27" s="210"/>
      <c r="B27" s="204" t="s">
        <v>95</v>
      </c>
      <c r="C27" s="132">
        <f t="shared" si="8"/>
        <v>563</v>
      </c>
      <c r="D27" s="132">
        <f t="shared" si="8"/>
        <v>2445</v>
      </c>
      <c r="E27" s="117">
        <v>2</v>
      </c>
      <c r="F27" s="117">
        <v>15</v>
      </c>
      <c r="G27" s="117">
        <v>561</v>
      </c>
      <c r="H27" s="117">
        <v>2430</v>
      </c>
      <c r="I27" s="117" t="s">
        <v>315</v>
      </c>
      <c r="J27" s="117" t="s">
        <v>315</v>
      </c>
      <c r="K27" s="117">
        <v>50</v>
      </c>
      <c r="L27" s="117">
        <v>261</v>
      </c>
      <c r="M27" s="117">
        <v>277</v>
      </c>
      <c r="N27" s="117">
        <v>1486</v>
      </c>
      <c r="O27" s="117">
        <v>146</v>
      </c>
      <c r="P27" s="117">
        <v>360</v>
      </c>
      <c r="Q27" s="117">
        <v>2</v>
      </c>
      <c r="R27" s="117">
        <v>26</v>
      </c>
      <c r="S27" s="117">
        <v>1</v>
      </c>
      <c r="T27" s="117">
        <v>1</v>
      </c>
      <c r="U27" s="117">
        <v>9</v>
      </c>
      <c r="V27" s="117">
        <v>70</v>
      </c>
      <c r="W27" s="117" t="s">
        <v>315</v>
      </c>
      <c r="X27" s="117" t="s">
        <v>315</v>
      </c>
      <c r="Y27" s="117">
        <v>76</v>
      </c>
      <c r="Z27" s="117">
        <v>226</v>
      </c>
      <c r="AA27" s="117" t="s">
        <v>315</v>
      </c>
      <c r="AB27" s="117" t="s">
        <v>315</v>
      </c>
    </row>
    <row r="28" spans="1:28" ht="16.5" customHeight="1">
      <c r="A28" s="210"/>
      <c r="B28" s="206" t="s">
        <v>242</v>
      </c>
      <c r="C28" s="132">
        <f t="shared" si="8"/>
        <v>26</v>
      </c>
      <c r="D28" s="132">
        <f t="shared" si="8"/>
        <v>270</v>
      </c>
      <c r="E28" s="117" t="s">
        <v>315</v>
      </c>
      <c r="F28" s="117" t="s">
        <v>315</v>
      </c>
      <c r="G28" s="117">
        <v>26</v>
      </c>
      <c r="H28" s="117">
        <v>270</v>
      </c>
      <c r="I28" s="117" t="s">
        <v>315</v>
      </c>
      <c r="J28" s="117" t="s">
        <v>315</v>
      </c>
      <c r="K28" s="117" t="s">
        <v>315</v>
      </c>
      <c r="L28" s="117" t="s">
        <v>315</v>
      </c>
      <c r="M28" s="117" t="s">
        <v>315</v>
      </c>
      <c r="N28" s="117" t="s">
        <v>315</v>
      </c>
      <c r="O28" s="117" t="s">
        <v>315</v>
      </c>
      <c r="P28" s="117" t="s">
        <v>315</v>
      </c>
      <c r="Q28" s="117" t="s">
        <v>315</v>
      </c>
      <c r="R28" s="117" t="s">
        <v>315</v>
      </c>
      <c r="S28" s="117" t="s">
        <v>315</v>
      </c>
      <c r="T28" s="117" t="s">
        <v>315</v>
      </c>
      <c r="U28" s="117">
        <v>3</v>
      </c>
      <c r="V28" s="117">
        <v>34</v>
      </c>
      <c r="W28" s="117">
        <v>1</v>
      </c>
      <c r="X28" s="117">
        <v>4</v>
      </c>
      <c r="Y28" s="117">
        <v>17</v>
      </c>
      <c r="Z28" s="117">
        <v>182</v>
      </c>
      <c r="AA28" s="117">
        <v>5</v>
      </c>
      <c r="AB28" s="117">
        <v>50</v>
      </c>
    </row>
    <row r="29" spans="1:28" ht="16.5" customHeight="1">
      <c r="A29" s="210"/>
      <c r="B29" s="204"/>
      <c r="C29" s="117"/>
      <c r="D29" s="110"/>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row>
    <row r="30" spans="1:28" ht="16.5" customHeight="1">
      <c r="A30" s="397" t="s">
        <v>42</v>
      </c>
      <c r="B30" s="398"/>
      <c r="C30" s="216">
        <f>SUM(C31,C35,C39,C43,)</f>
        <v>2780</v>
      </c>
      <c r="D30" s="216">
        <f>SUM(D31,D35,D39,D43,)</f>
        <v>16461</v>
      </c>
      <c r="E30" s="216">
        <f aca="true" t="shared" si="10" ref="E30:AB30">SUM(E31,E35,E39,E43,)</f>
        <v>18</v>
      </c>
      <c r="F30" s="216">
        <f t="shared" si="10"/>
        <v>535</v>
      </c>
      <c r="G30" s="216">
        <f t="shared" si="10"/>
        <v>2762</v>
      </c>
      <c r="H30" s="216">
        <f t="shared" si="10"/>
        <v>15926</v>
      </c>
      <c r="I30" s="216">
        <f t="shared" si="10"/>
        <v>7</v>
      </c>
      <c r="J30" s="216">
        <f t="shared" si="10"/>
        <v>88</v>
      </c>
      <c r="K30" s="216">
        <f t="shared" si="10"/>
        <v>332</v>
      </c>
      <c r="L30" s="216">
        <f t="shared" si="10"/>
        <v>2983</v>
      </c>
      <c r="M30" s="216">
        <f t="shared" si="10"/>
        <v>282</v>
      </c>
      <c r="N30" s="216">
        <f t="shared" si="10"/>
        <v>3569</v>
      </c>
      <c r="O30" s="216">
        <f t="shared" si="10"/>
        <v>1192</v>
      </c>
      <c r="P30" s="216">
        <f t="shared" si="10"/>
        <v>3578</v>
      </c>
      <c r="Q30" s="216">
        <f t="shared" si="10"/>
        <v>32</v>
      </c>
      <c r="R30" s="216">
        <f t="shared" si="10"/>
        <v>356</v>
      </c>
      <c r="S30" s="216">
        <f t="shared" si="10"/>
        <v>8</v>
      </c>
      <c r="T30" s="216">
        <f t="shared" si="10"/>
        <v>15</v>
      </c>
      <c r="U30" s="216">
        <f t="shared" si="10"/>
        <v>87</v>
      </c>
      <c r="V30" s="216">
        <f t="shared" si="10"/>
        <v>992</v>
      </c>
      <c r="W30" s="216">
        <f t="shared" si="10"/>
        <v>11</v>
      </c>
      <c r="X30" s="216">
        <f t="shared" si="10"/>
        <v>81</v>
      </c>
      <c r="Y30" s="216">
        <f t="shared" si="10"/>
        <v>767</v>
      </c>
      <c r="Z30" s="216">
        <f t="shared" si="10"/>
        <v>3639</v>
      </c>
      <c r="AA30" s="216">
        <f t="shared" si="10"/>
        <v>44</v>
      </c>
      <c r="AB30" s="216">
        <f t="shared" si="10"/>
        <v>625</v>
      </c>
    </row>
    <row r="31" spans="1:28" ht="16.5" customHeight="1">
      <c r="A31" s="395" t="s">
        <v>90</v>
      </c>
      <c r="B31" s="396"/>
      <c r="C31" s="132">
        <f aca="true" t="shared" si="11" ref="C31:D33">SUM(E31,G31)</f>
        <v>836</v>
      </c>
      <c r="D31" s="132">
        <f t="shared" si="11"/>
        <v>5108</v>
      </c>
      <c r="E31" s="130">
        <f aca="true" t="shared" si="12" ref="E31:AB31">SUM(E32:E33)</f>
        <v>7</v>
      </c>
      <c r="F31" s="130">
        <f t="shared" si="12"/>
        <v>129</v>
      </c>
      <c r="G31" s="130">
        <f t="shared" si="12"/>
        <v>829</v>
      </c>
      <c r="H31" s="130">
        <f t="shared" si="12"/>
        <v>4979</v>
      </c>
      <c r="I31" s="130">
        <f t="shared" si="12"/>
        <v>1</v>
      </c>
      <c r="J31" s="130">
        <f t="shared" si="12"/>
        <v>6</v>
      </c>
      <c r="K31" s="130">
        <f t="shared" si="12"/>
        <v>58</v>
      </c>
      <c r="L31" s="130">
        <f t="shared" si="12"/>
        <v>794</v>
      </c>
      <c r="M31" s="130">
        <f t="shared" si="12"/>
        <v>73</v>
      </c>
      <c r="N31" s="130">
        <f t="shared" si="12"/>
        <v>837</v>
      </c>
      <c r="O31" s="130">
        <f t="shared" si="12"/>
        <v>402</v>
      </c>
      <c r="P31" s="130">
        <f t="shared" si="12"/>
        <v>1296</v>
      </c>
      <c r="Q31" s="130">
        <f t="shared" si="12"/>
        <v>11</v>
      </c>
      <c r="R31" s="130">
        <f t="shared" si="12"/>
        <v>87</v>
      </c>
      <c r="S31" s="130">
        <f t="shared" si="12"/>
        <v>3</v>
      </c>
      <c r="T31" s="130">
        <f t="shared" si="12"/>
        <v>9</v>
      </c>
      <c r="U31" s="130">
        <f t="shared" si="12"/>
        <v>28</v>
      </c>
      <c r="V31" s="130">
        <f t="shared" si="12"/>
        <v>442</v>
      </c>
      <c r="W31" s="130">
        <f t="shared" si="12"/>
        <v>5</v>
      </c>
      <c r="X31" s="130">
        <f t="shared" si="12"/>
        <v>34</v>
      </c>
      <c r="Y31" s="130">
        <f t="shared" si="12"/>
        <v>233</v>
      </c>
      <c r="Z31" s="130">
        <f t="shared" si="12"/>
        <v>1219</v>
      </c>
      <c r="AA31" s="130">
        <f t="shared" si="12"/>
        <v>15</v>
      </c>
      <c r="AB31" s="130">
        <f t="shared" si="12"/>
        <v>255</v>
      </c>
    </row>
    <row r="32" spans="1:28" ht="16.5" customHeight="1">
      <c r="A32" s="210"/>
      <c r="B32" s="204" t="s">
        <v>95</v>
      </c>
      <c r="C32" s="132">
        <f t="shared" si="11"/>
        <v>775</v>
      </c>
      <c r="D32" s="132">
        <f t="shared" si="11"/>
        <v>4057</v>
      </c>
      <c r="E32" s="117">
        <v>7</v>
      </c>
      <c r="F32" s="117">
        <v>129</v>
      </c>
      <c r="G32" s="117">
        <v>768</v>
      </c>
      <c r="H32" s="117">
        <v>3928</v>
      </c>
      <c r="I32" s="117">
        <v>1</v>
      </c>
      <c r="J32" s="117">
        <v>6</v>
      </c>
      <c r="K32" s="117">
        <v>58</v>
      </c>
      <c r="L32" s="117">
        <v>794</v>
      </c>
      <c r="M32" s="117">
        <v>73</v>
      </c>
      <c r="N32" s="117">
        <v>837</v>
      </c>
      <c r="O32" s="117">
        <v>402</v>
      </c>
      <c r="P32" s="117">
        <v>1296</v>
      </c>
      <c r="Q32" s="117">
        <v>11</v>
      </c>
      <c r="R32" s="117">
        <v>87</v>
      </c>
      <c r="S32" s="117">
        <v>3</v>
      </c>
      <c r="T32" s="117">
        <v>9</v>
      </c>
      <c r="U32" s="117">
        <v>19</v>
      </c>
      <c r="V32" s="117">
        <v>139</v>
      </c>
      <c r="W32" s="117">
        <v>2</v>
      </c>
      <c r="X32" s="117">
        <v>21</v>
      </c>
      <c r="Y32" s="117">
        <v>199</v>
      </c>
      <c r="Z32" s="117">
        <v>739</v>
      </c>
      <c r="AA32" s="117" t="s">
        <v>315</v>
      </c>
      <c r="AB32" s="117" t="s">
        <v>315</v>
      </c>
    </row>
    <row r="33" spans="1:28" ht="16.5" customHeight="1">
      <c r="A33" s="210"/>
      <c r="B33" s="206" t="s">
        <v>242</v>
      </c>
      <c r="C33" s="132">
        <f t="shared" si="11"/>
        <v>61</v>
      </c>
      <c r="D33" s="132">
        <f t="shared" si="11"/>
        <v>1051</v>
      </c>
      <c r="E33" s="117"/>
      <c r="F33" s="117"/>
      <c r="G33" s="117">
        <v>61</v>
      </c>
      <c r="H33" s="117">
        <v>1051</v>
      </c>
      <c r="I33" s="117" t="s">
        <v>315</v>
      </c>
      <c r="J33" s="117" t="s">
        <v>315</v>
      </c>
      <c r="K33" s="117" t="s">
        <v>315</v>
      </c>
      <c r="L33" s="117" t="s">
        <v>315</v>
      </c>
      <c r="M33" s="117" t="s">
        <v>315</v>
      </c>
      <c r="N33" s="117" t="s">
        <v>315</v>
      </c>
      <c r="O33" s="117" t="s">
        <v>315</v>
      </c>
      <c r="P33" s="117" t="s">
        <v>315</v>
      </c>
      <c r="Q33" s="117" t="s">
        <v>315</v>
      </c>
      <c r="R33" s="117" t="s">
        <v>315</v>
      </c>
      <c r="S33" s="117" t="s">
        <v>315</v>
      </c>
      <c r="T33" s="117" t="s">
        <v>315</v>
      </c>
      <c r="U33" s="117">
        <v>9</v>
      </c>
      <c r="V33" s="117">
        <v>303</v>
      </c>
      <c r="W33" s="117">
        <v>3</v>
      </c>
      <c r="X33" s="117">
        <v>13</v>
      </c>
      <c r="Y33" s="117">
        <v>34</v>
      </c>
      <c r="Z33" s="117">
        <v>480</v>
      </c>
      <c r="AA33" s="117">
        <v>15</v>
      </c>
      <c r="AB33" s="117">
        <v>255</v>
      </c>
    </row>
    <row r="34" spans="1:28" ht="16.5" customHeight="1">
      <c r="A34" s="210"/>
      <c r="B34" s="204"/>
      <c r="C34" s="117"/>
      <c r="D34" s="110"/>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row>
    <row r="35" spans="1:28" ht="16.5" customHeight="1">
      <c r="A35" s="395" t="s">
        <v>91</v>
      </c>
      <c r="B35" s="396"/>
      <c r="C35" s="132">
        <f aca="true" t="shared" si="13" ref="C35:D37">SUM(E35,G35)</f>
        <v>716</v>
      </c>
      <c r="D35" s="132">
        <f t="shared" si="13"/>
        <v>3897</v>
      </c>
      <c r="E35" s="130">
        <f aca="true" t="shared" si="14" ref="E35:AB35">SUM(E36:E37)</f>
        <v>2</v>
      </c>
      <c r="F35" s="130">
        <f t="shared" si="14"/>
        <v>116</v>
      </c>
      <c r="G35" s="130">
        <f t="shared" si="14"/>
        <v>714</v>
      </c>
      <c r="H35" s="130">
        <f t="shared" si="14"/>
        <v>3781</v>
      </c>
      <c r="I35" s="130">
        <f t="shared" si="14"/>
        <v>5</v>
      </c>
      <c r="J35" s="130">
        <f t="shared" si="14"/>
        <v>77</v>
      </c>
      <c r="K35" s="130">
        <f t="shared" si="14"/>
        <v>114</v>
      </c>
      <c r="L35" s="130">
        <f t="shared" si="14"/>
        <v>786</v>
      </c>
      <c r="M35" s="130">
        <f t="shared" si="14"/>
        <v>86</v>
      </c>
      <c r="N35" s="130">
        <f t="shared" si="14"/>
        <v>1113</v>
      </c>
      <c r="O35" s="130">
        <f t="shared" si="14"/>
        <v>272</v>
      </c>
      <c r="P35" s="130">
        <f t="shared" si="14"/>
        <v>677</v>
      </c>
      <c r="Q35" s="130">
        <f t="shared" si="14"/>
        <v>6</v>
      </c>
      <c r="R35" s="130">
        <f t="shared" si="14"/>
        <v>50</v>
      </c>
      <c r="S35" s="116" t="s">
        <v>315</v>
      </c>
      <c r="T35" s="116" t="s">
        <v>315</v>
      </c>
      <c r="U35" s="130">
        <f t="shared" si="14"/>
        <v>22</v>
      </c>
      <c r="V35" s="130">
        <f t="shared" si="14"/>
        <v>156</v>
      </c>
      <c r="W35" s="130">
        <f t="shared" si="14"/>
        <v>2</v>
      </c>
      <c r="X35" s="130">
        <f t="shared" si="14"/>
        <v>8</v>
      </c>
      <c r="Y35" s="130">
        <f t="shared" si="14"/>
        <v>196</v>
      </c>
      <c r="Z35" s="130">
        <f t="shared" si="14"/>
        <v>776</v>
      </c>
      <c r="AA35" s="130">
        <f t="shared" si="14"/>
        <v>11</v>
      </c>
      <c r="AB35" s="130">
        <f t="shared" si="14"/>
        <v>138</v>
      </c>
    </row>
    <row r="36" spans="1:28" ht="16.5" customHeight="1">
      <c r="A36" s="210"/>
      <c r="B36" s="204" t="s">
        <v>95</v>
      </c>
      <c r="C36" s="132">
        <f t="shared" si="13"/>
        <v>665</v>
      </c>
      <c r="D36" s="132">
        <f t="shared" si="13"/>
        <v>3414</v>
      </c>
      <c r="E36" s="117">
        <v>2</v>
      </c>
      <c r="F36" s="117">
        <v>116</v>
      </c>
      <c r="G36" s="117">
        <v>663</v>
      </c>
      <c r="H36" s="117">
        <v>3298</v>
      </c>
      <c r="I36" s="117">
        <v>5</v>
      </c>
      <c r="J36" s="117">
        <v>77</v>
      </c>
      <c r="K36" s="117">
        <v>114</v>
      </c>
      <c r="L36" s="117">
        <v>786</v>
      </c>
      <c r="M36" s="117">
        <v>86</v>
      </c>
      <c r="N36" s="117">
        <v>1113</v>
      </c>
      <c r="O36" s="117">
        <v>272</v>
      </c>
      <c r="P36" s="117">
        <v>677</v>
      </c>
      <c r="Q36" s="117">
        <v>6</v>
      </c>
      <c r="R36" s="117">
        <v>50</v>
      </c>
      <c r="S36" s="117" t="s">
        <v>315</v>
      </c>
      <c r="T36" s="117" t="s">
        <v>315</v>
      </c>
      <c r="U36" s="117">
        <v>14</v>
      </c>
      <c r="V36" s="117">
        <v>89</v>
      </c>
      <c r="W36" s="117">
        <v>1</v>
      </c>
      <c r="X36" s="117">
        <v>2</v>
      </c>
      <c r="Y36" s="117">
        <v>165</v>
      </c>
      <c r="Z36" s="117">
        <v>504</v>
      </c>
      <c r="AA36" s="117" t="s">
        <v>315</v>
      </c>
      <c r="AB36" s="117" t="s">
        <v>315</v>
      </c>
    </row>
    <row r="37" spans="1:28" ht="16.5" customHeight="1">
      <c r="A37" s="210"/>
      <c r="B37" s="206" t="s">
        <v>242</v>
      </c>
      <c r="C37" s="132">
        <f t="shared" si="13"/>
        <v>51</v>
      </c>
      <c r="D37" s="132">
        <f t="shared" si="13"/>
        <v>483</v>
      </c>
      <c r="E37" s="117"/>
      <c r="F37" s="117"/>
      <c r="G37" s="117">
        <v>51</v>
      </c>
      <c r="H37" s="117">
        <v>483</v>
      </c>
      <c r="I37" s="117" t="s">
        <v>315</v>
      </c>
      <c r="J37" s="117" t="s">
        <v>315</v>
      </c>
      <c r="K37" s="117" t="s">
        <v>315</v>
      </c>
      <c r="L37" s="117" t="s">
        <v>315</v>
      </c>
      <c r="M37" s="117" t="s">
        <v>315</v>
      </c>
      <c r="N37" s="117" t="s">
        <v>315</v>
      </c>
      <c r="O37" s="117" t="s">
        <v>315</v>
      </c>
      <c r="P37" s="117" t="s">
        <v>315</v>
      </c>
      <c r="Q37" s="117" t="s">
        <v>315</v>
      </c>
      <c r="R37" s="117" t="s">
        <v>315</v>
      </c>
      <c r="S37" s="117" t="s">
        <v>315</v>
      </c>
      <c r="T37" s="117" t="s">
        <v>315</v>
      </c>
      <c r="U37" s="117">
        <v>8</v>
      </c>
      <c r="V37" s="117">
        <v>67</v>
      </c>
      <c r="W37" s="117">
        <v>1</v>
      </c>
      <c r="X37" s="117">
        <v>6</v>
      </c>
      <c r="Y37" s="117">
        <v>31</v>
      </c>
      <c r="Z37" s="117">
        <v>272</v>
      </c>
      <c r="AA37" s="117">
        <v>11</v>
      </c>
      <c r="AB37" s="117">
        <v>138</v>
      </c>
    </row>
    <row r="38" spans="1:28" ht="16.5" customHeight="1">
      <c r="A38" s="210"/>
      <c r="B38" s="204"/>
      <c r="C38" s="117"/>
      <c r="D38" s="116"/>
      <c r="E38" s="116"/>
      <c r="F38" s="117"/>
      <c r="G38" s="117"/>
      <c r="H38" s="117"/>
      <c r="I38" s="117"/>
      <c r="J38" s="117"/>
      <c r="K38" s="117"/>
      <c r="L38" s="117"/>
      <c r="M38" s="117"/>
      <c r="N38" s="117"/>
      <c r="O38" s="117"/>
      <c r="P38" s="117"/>
      <c r="Q38" s="117"/>
      <c r="R38" s="117"/>
      <c r="S38" s="117"/>
      <c r="T38" s="117"/>
      <c r="U38" s="117"/>
      <c r="V38" s="117"/>
      <c r="W38" s="117"/>
      <c r="X38" s="117"/>
      <c r="Y38" s="117"/>
      <c r="Z38" s="117"/>
      <c r="AA38" s="117"/>
      <c r="AB38" s="117"/>
    </row>
    <row r="39" spans="1:28" ht="16.5" customHeight="1">
      <c r="A39" s="395" t="s">
        <v>92</v>
      </c>
      <c r="B39" s="396"/>
      <c r="C39" s="132">
        <f aca="true" t="shared" si="15" ref="C39:D41">SUM(E39,G39)</f>
        <v>939</v>
      </c>
      <c r="D39" s="132">
        <f t="shared" si="15"/>
        <v>5672</v>
      </c>
      <c r="E39" s="130">
        <f aca="true" t="shared" si="16" ref="E39:AB39">SUM(E40:E41)</f>
        <v>7</v>
      </c>
      <c r="F39" s="130">
        <f t="shared" si="16"/>
        <v>280</v>
      </c>
      <c r="G39" s="130">
        <f t="shared" si="16"/>
        <v>932</v>
      </c>
      <c r="H39" s="130">
        <f t="shared" si="16"/>
        <v>5392</v>
      </c>
      <c r="I39" s="116" t="s">
        <v>315</v>
      </c>
      <c r="J39" s="116" t="s">
        <v>315</v>
      </c>
      <c r="K39" s="130">
        <f t="shared" si="16"/>
        <v>95</v>
      </c>
      <c r="L39" s="130">
        <f t="shared" si="16"/>
        <v>903</v>
      </c>
      <c r="M39" s="130">
        <f t="shared" si="16"/>
        <v>91</v>
      </c>
      <c r="N39" s="130">
        <f t="shared" si="16"/>
        <v>1076</v>
      </c>
      <c r="O39" s="130">
        <f t="shared" si="16"/>
        <v>428</v>
      </c>
      <c r="P39" s="130">
        <f t="shared" si="16"/>
        <v>1406</v>
      </c>
      <c r="Q39" s="130">
        <f t="shared" si="16"/>
        <v>13</v>
      </c>
      <c r="R39" s="130">
        <f t="shared" si="16"/>
        <v>208</v>
      </c>
      <c r="S39" s="130">
        <f t="shared" si="16"/>
        <v>5</v>
      </c>
      <c r="T39" s="130">
        <f t="shared" si="16"/>
        <v>6</v>
      </c>
      <c r="U39" s="130">
        <f t="shared" si="16"/>
        <v>29</v>
      </c>
      <c r="V39" s="130">
        <f t="shared" si="16"/>
        <v>356</v>
      </c>
      <c r="W39" s="130">
        <f t="shared" si="16"/>
        <v>3</v>
      </c>
      <c r="X39" s="130">
        <f t="shared" si="16"/>
        <v>37</v>
      </c>
      <c r="Y39" s="130">
        <f t="shared" si="16"/>
        <v>257</v>
      </c>
      <c r="Z39" s="130">
        <f t="shared" si="16"/>
        <v>1246</v>
      </c>
      <c r="AA39" s="130">
        <f t="shared" si="16"/>
        <v>11</v>
      </c>
      <c r="AB39" s="130">
        <f t="shared" si="16"/>
        <v>154</v>
      </c>
    </row>
    <row r="40" spans="1:28" ht="16.5" customHeight="1">
      <c r="A40" s="210"/>
      <c r="B40" s="204" t="s">
        <v>95</v>
      </c>
      <c r="C40" s="132">
        <f t="shared" si="15"/>
        <v>875</v>
      </c>
      <c r="D40" s="132">
        <f t="shared" si="15"/>
        <v>4794</v>
      </c>
      <c r="E40" s="117">
        <v>7</v>
      </c>
      <c r="F40" s="117">
        <v>280</v>
      </c>
      <c r="G40" s="117">
        <v>868</v>
      </c>
      <c r="H40" s="117">
        <v>4514</v>
      </c>
      <c r="I40" s="117" t="s">
        <v>315</v>
      </c>
      <c r="J40" s="117" t="s">
        <v>315</v>
      </c>
      <c r="K40" s="117">
        <v>95</v>
      </c>
      <c r="L40" s="117">
        <v>903</v>
      </c>
      <c r="M40" s="117">
        <v>91</v>
      </c>
      <c r="N40" s="117">
        <v>1076</v>
      </c>
      <c r="O40" s="117">
        <v>427</v>
      </c>
      <c r="P40" s="117">
        <v>1404</v>
      </c>
      <c r="Q40" s="117">
        <v>13</v>
      </c>
      <c r="R40" s="117">
        <v>208</v>
      </c>
      <c r="S40" s="117">
        <v>5</v>
      </c>
      <c r="T40" s="117">
        <v>6</v>
      </c>
      <c r="U40" s="117">
        <v>19</v>
      </c>
      <c r="V40" s="117">
        <v>145</v>
      </c>
      <c r="W40" s="117">
        <v>2</v>
      </c>
      <c r="X40" s="117">
        <v>27</v>
      </c>
      <c r="Y40" s="117">
        <v>216</v>
      </c>
      <c r="Z40" s="117">
        <v>745</v>
      </c>
      <c r="AA40" s="117" t="s">
        <v>315</v>
      </c>
      <c r="AB40" s="117" t="s">
        <v>315</v>
      </c>
    </row>
    <row r="41" spans="1:28" ht="16.5" customHeight="1">
      <c r="A41" s="210"/>
      <c r="B41" s="206" t="s">
        <v>242</v>
      </c>
      <c r="C41" s="132">
        <f t="shared" si="15"/>
        <v>64</v>
      </c>
      <c r="D41" s="132">
        <f t="shared" si="15"/>
        <v>878</v>
      </c>
      <c r="E41" s="117"/>
      <c r="F41" s="117"/>
      <c r="G41" s="117">
        <v>64</v>
      </c>
      <c r="H41" s="117">
        <v>878</v>
      </c>
      <c r="I41" s="117" t="s">
        <v>315</v>
      </c>
      <c r="J41" s="117" t="s">
        <v>315</v>
      </c>
      <c r="K41" s="117" t="s">
        <v>315</v>
      </c>
      <c r="L41" s="117" t="s">
        <v>315</v>
      </c>
      <c r="M41" s="117" t="s">
        <v>315</v>
      </c>
      <c r="N41" s="117" t="s">
        <v>315</v>
      </c>
      <c r="O41" s="117">
        <v>1</v>
      </c>
      <c r="P41" s="117">
        <v>2</v>
      </c>
      <c r="Q41" s="117" t="s">
        <v>315</v>
      </c>
      <c r="R41" s="117" t="s">
        <v>315</v>
      </c>
      <c r="S41" s="117" t="s">
        <v>315</v>
      </c>
      <c r="T41" s="117" t="s">
        <v>315</v>
      </c>
      <c r="U41" s="117">
        <v>10</v>
      </c>
      <c r="V41" s="117">
        <v>211</v>
      </c>
      <c r="W41" s="117">
        <v>1</v>
      </c>
      <c r="X41" s="117">
        <v>10</v>
      </c>
      <c r="Y41" s="117">
        <v>41</v>
      </c>
      <c r="Z41" s="117">
        <v>501</v>
      </c>
      <c r="AA41" s="117">
        <v>11</v>
      </c>
      <c r="AB41" s="117">
        <v>154</v>
      </c>
    </row>
    <row r="42" spans="1:28" ht="16.5" customHeight="1">
      <c r="A42" s="210"/>
      <c r="B42" s="204"/>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row>
    <row r="43" spans="1:28" ht="16.5" customHeight="1">
      <c r="A43" s="395" t="s">
        <v>93</v>
      </c>
      <c r="B43" s="396"/>
      <c r="C43" s="132">
        <f aca="true" t="shared" si="17" ref="C43:D45">SUM(E43,G43)</f>
        <v>289</v>
      </c>
      <c r="D43" s="132">
        <f t="shared" si="17"/>
        <v>1784</v>
      </c>
      <c r="E43" s="130">
        <f aca="true" t="shared" si="18" ref="E43:AB43">SUM(E44:E45)</f>
        <v>2</v>
      </c>
      <c r="F43" s="130">
        <f t="shared" si="18"/>
        <v>10</v>
      </c>
      <c r="G43" s="130">
        <f t="shared" si="18"/>
        <v>287</v>
      </c>
      <c r="H43" s="130">
        <f t="shared" si="18"/>
        <v>1774</v>
      </c>
      <c r="I43" s="130">
        <f t="shared" si="18"/>
        <v>1</v>
      </c>
      <c r="J43" s="130">
        <f t="shared" si="18"/>
        <v>5</v>
      </c>
      <c r="K43" s="130">
        <f t="shared" si="18"/>
        <v>65</v>
      </c>
      <c r="L43" s="130">
        <f t="shared" si="18"/>
        <v>500</v>
      </c>
      <c r="M43" s="130">
        <f t="shared" si="18"/>
        <v>32</v>
      </c>
      <c r="N43" s="130">
        <f t="shared" si="18"/>
        <v>543</v>
      </c>
      <c r="O43" s="130">
        <f t="shared" si="18"/>
        <v>90</v>
      </c>
      <c r="P43" s="130">
        <f t="shared" si="18"/>
        <v>199</v>
      </c>
      <c r="Q43" s="130">
        <f t="shared" si="18"/>
        <v>2</v>
      </c>
      <c r="R43" s="130">
        <f t="shared" si="18"/>
        <v>11</v>
      </c>
      <c r="S43" s="116" t="s">
        <v>315</v>
      </c>
      <c r="T43" s="116" t="s">
        <v>315</v>
      </c>
      <c r="U43" s="130">
        <f t="shared" si="18"/>
        <v>8</v>
      </c>
      <c r="V43" s="130">
        <f t="shared" si="18"/>
        <v>38</v>
      </c>
      <c r="W43" s="130">
        <f t="shared" si="18"/>
        <v>1</v>
      </c>
      <c r="X43" s="130">
        <f t="shared" si="18"/>
        <v>2</v>
      </c>
      <c r="Y43" s="130">
        <f t="shared" si="18"/>
        <v>81</v>
      </c>
      <c r="Z43" s="130">
        <f t="shared" si="18"/>
        <v>398</v>
      </c>
      <c r="AA43" s="130">
        <f t="shared" si="18"/>
        <v>7</v>
      </c>
      <c r="AB43" s="130">
        <f t="shared" si="18"/>
        <v>78</v>
      </c>
    </row>
    <row r="44" spans="1:28" ht="16.5" customHeight="1">
      <c r="A44" s="210"/>
      <c r="B44" s="204" t="s">
        <v>95</v>
      </c>
      <c r="C44" s="132">
        <f t="shared" si="17"/>
        <v>256</v>
      </c>
      <c r="D44" s="132">
        <f t="shared" si="17"/>
        <v>1461</v>
      </c>
      <c r="E44" s="117">
        <v>2</v>
      </c>
      <c r="F44" s="117">
        <v>10</v>
      </c>
      <c r="G44" s="117">
        <v>254</v>
      </c>
      <c r="H44" s="117">
        <v>1451</v>
      </c>
      <c r="I44" s="117">
        <v>1</v>
      </c>
      <c r="J44" s="117">
        <v>5</v>
      </c>
      <c r="K44" s="117">
        <v>65</v>
      </c>
      <c r="L44" s="117">
        <v>500</v>
      </c>
      <c r="M44" s="117">
        <v>32</v>
      </c>
      <c r="N44" s="117">
        <v>543</v>
      </c>
      <c r="O44" s="117">
        <v>90</v>
      </c>
      <c r="P44" s="117">
        <v>199</v>
      </c>
      <c r="Q44" s="117">
        <v>2</v>
      </c>
      <c r="R44" s="117">
        <v>11</v>
      </c>
      <c r="S44" s="117" t="s">
        <v>315</v>
      </c>
      <c r="T44" s="117" t="s">
        <v>315</v>
      </c>
      <c r="U44" s="117">
        <v>6</v>
      </c>
      <c r="V44" s="117">
        <v>19</v>
      </c>
      <c r="W44" s="117" t="s">
        <v>315</v>
      </c>
      <c r="X44" s="117" t="s">
        <v>315</v>
      </c>
      <c r="Y44" s="117">
        <v>58</v>
      </c>
      <c r="Z44" s="117">
        <v>174</v>
      </c>
      <c r="AA44" s="117" t="s">
        <v>315</v>
      </c>
      <c r="AB44" s="117" t="s">
        <v>315</v>
      </c>
    </row>
    <row r="45" spans="1:28" ht="16.5" customHeight="1">
      <c r="A45" s="210"/>
      <c r="B45" s="206" t="s">
        <v>242</v>
      </c>
      <c r="C45" s="132">
        <f t="shared" si="17"/>
        <v>33</v>
      </c>
      <c r="D45" s="132">
        <f t="shared" si="17"/>
        <v>323</v>
      </c>
      <c r="E45" s="117" t="s">
        <v>315</v>
      </c>
      <c r="F45" s="117" t="s">
        <v>315</v>
      </c>
      <c r="G45" s="117">
        <v>33</v>
      </c>
      <c r="H45" s="117">
        <v>323</v>
      </c>
      <c r="I45" s="117" t="s">
        <v>315</v>
      </c>
      <c r="J45" s="117" t="s">
        <v>315</v>
      </c>
      <c r="K45" s="117" t="s">
        <v>315</v>
      </c>
      <c r="L45" s="117" t="s">
        <v>315</v>
      </c>
      <c r="M45" s="117" t="s">
        <v>315</v>
      </c>
      <c r="N45" s="117" t="s">
        <v>315</v>
      </c>
      <c r="O45" s="117" t="s">
        <v>315</v>
      </c>
      <c r="P45" s="117" t="s">
        <v>315</v>
      </c>
      <c r="Q45" s="117" t="s">
        <v>315</v>
      </c>
      <c r="R45" s="117" t="s">
        <v>315</v>
      </c>
      <c r="S45" s="117" t="s">
        <v>315</v>
      </c>
      <c r="T45" s="117" t="s">
        <v>315</v>
      </c>
      <c r="U45" s="117">
        <v>2</v>
      </c>
      <c r="V45" s="117">
        <v>19</v>
      </c>
      <c r="W45" s="117">
        <v>1</v>
      </c>
      <c r="X45" s="117">
        <v>2</v>
      </c>
      <c r="Y45" s="117">
        <v>23</v>
      </c>
      <c r="Z45" s="117">
        <v>224</v>
      </c>
      <c r="AA45" s="117">
        <v>7</v>
      </c>
      <c r="AB45" s="117">
        <v>78</v>
      </c>
    </row>
    <row r="46" spans="1:28" ht="16.5" customHeight="1">
      <c r="A46" s="210"/>
      <c r="B46" s="204"/>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row>
    <row r="47" spans="1:28" ht="16.5" customHeight="1">
      <c r="A47" s="397" t="s">
        <v>43</v>
      </c>
      <c r="B47" s="398"/>
      <c r="C47" s="216">
        <f>SUM(C48)</f>
        <v>613</v>
      </c>
      <c r="D47" s="216">
        <f aca="true" t="shared" si="19" ref="D47:AB47">SUM(D48)</f>
        <v>3966</v>
      </c>
      <c r="E47" s="216">
        <f t="shared" si="19"/>
        <v>9</v>
      </c>
      <c r="F47" s="216">
        <f t="shared" si="19"/>
        <v>326</v>
      </c>
      <c r="G47" s="216">
        <f t="shared" si="19"/>
        <v>604</v>
      </c>
      <c r="H47" s="216">
        <f t="shared" si="19"/>
        <v>3640</v>
      </c>
      <c r="I47" s="216" t="s">
        <v>315</v>
      </c>
      <c r="J47" s="216" t="s">
        <v>315</v>
      </c>
      <c r="K47" s="216">
        <f t="shared" si="19"/>
        <v>75</v>
      </c>
      <c r="L47" s="216">
        <f t="shared" si="19"/>
        <v>482</v>
      </c>
      <c r="M47" s="216">
        <f t="shared" si="19"/>
        <v>61</v>
      </c>
      <c r="N47" s="216">
        <f t="shared" si="19"/>
        <v>814</v>
      </c>
      <c r="O47" s="216">
        <f t="shared" si="19"/>
        <v>249</v>
      </c>
      <c r="P47" s="216">
        <f t="shared" si="19"/>
        <v>726</v>
      </c>
      <c r="Q47" s="216">
        <f t="shared" si="19"/>
        <v>5</v>
      </c>
      <c r="R47" s="216">
        <f t="shared" si="19"/>
        <v>43</v>
      </c>
      <c r="S47" s="216">
        <f t="shared" si="19"/>
        <v>1</v>
      </c>
      <c r="T47" s="216">
        <f t="shared" si="19"/>
        <v>1</v>
      </c>
      <c r="U47" s="216">
        <f t="shared" si="19"/>
        <v>15</v>
      </c>
      <c r="V47" s="216">
        <f t="shared" si="19"/>
        <v>144</v>
      </c>
      <c r="W47" s="216">
        <f t="shared" si="19"/>
        <v>2</v>
      </c>
      <c r="X47" s="216">
        <f t="shared" si="19"/>
        <v>7</v>
      </c>
      <c r="Y47" s="216">
        <f t="shared" si="19"/>
        <v>186</v>
      </c>
      <c r="Z47" s="216">
        <f t="shared" si="19"/>
        <v>1320</v>
      </c>
      <c r="AA47" s="216">
        <f t="shared" si="19"/>
        <v>10</v>
      </c>
      <c r="AB47" s="216">
        <f t="shared" si="19"/>
        <v>103</v>
      </c>
    </row>
    <row r="48" spans="1:28" ht="16.5" customHeight="1">
      <c r="A48" s="395" t="s">
        <v>94</v>
      </c>
      <c r="B48" s="396"/>
      <c r="C48" s="132">
        <f aca="true" t="shared" si="20" ref="C48:D50">SUM(E48,G48)</f>
        <v>613</v>
      </c>
      <c r="D48" s="132">
        <f t="shared" si="20"/>
        <v>3966</v>
      </c>
      <c r="E48" s="130">
        <f aca="true" t="shared" si="21" ref="E48:AB48">SUM(E49:E50)</f>
        <v>9</v>
      </c>
      <c r="F48" s="130">
        <f t="shared" si="21"/>
        <v>326</v>
      </c>
      <c r="G48" s="130">
        <f t="shared" si="21"/>
        <v>604</v>
      </c>
      <c r="H48" s="130">
        <f t="shared" si="21"/>
        <v>3640</v>
      </c>
      <c r="I48" s="116" t="s">
        <v>315</v>
      </c>
      <c r="J48" s="116" t="s">
        <v>315</v>
      </c>
      <c r="K48" s="130">
        <f t="shared" si="21"/>
        <v>75</v>
      </c>
      <c r="L48" s="130">
        <f t="shared" si="21"/>
        <v>482</v>
      </c>
      <c r="M48" s="130">
        <f t="shared" si="21"/>
        <v>61</v>
      </c>
      <c r="N48" s="130">
        <f t="shared" si="21"/>
        <v>814</v>
      </c>
      <c r="O48" s="130">
        <f t="shared" si="21"/>
        <v>249</v>
      </c>
      <c r="P48" s="130">
        <f t="shared" si="21"/>
        <v>726</v>
      </c>
      <c r="Q48" s="130">
        <f t="shared" si="21"/>
        <v>5</v>
      </c>
      <c r="R48" s="130">
        <f t="shared" si="21"/>
        <v>43</v>
      </c>
      <c r="S48" s="130">
        <f t="shared" si="21"/>
        <v>1</v>
      </c>
      <c r="T48" s="130">
        <f t="shared" si="21"/>
        <v>1</v>
      </c>
      <c r="U48" s="130">
        <f t="shared" si="21"/>
        <v>15</v>
      </c>
      <c r="V48" s="130">
        <f t="shared" si="21"/>
        <v>144</v>
      </c>
      <c r="W48" s="130">
        <f t="shared" si="21"/>
        <v>2</v>
      </c>
      <c r="X48" s="130">
        <f t="shared" si="21"/>
        <v>7</v>
      </c>
      <c r="Y48" s="130">
        <f t="shared" si="21"/>
        <v>186</v>
      </c>
      <c r="Z48" s="130">
        <f t="shared" si="21"/>
        <v>1320</v>
      </c>
      <c r="AA48" s="130">
        <f t="shared" si="21"/>
        <v>10</v>
      </c>
      <c r="AB48" s="130">
        <f t="shared" si="21"/>
        <v>103</v>
      </c>
    </row>
    <row r="49" spans="1:28" ht="16.5" customHeight="1">
      <c r="A49" s="142"/>
      <c r="B49" s="204" t="s">
        <v>95</v>
      </c>
      <c r="C49" s="131">
        <f t="shared" si="20"/>
        <v>570</v>
      </c>
      <c r="D49" s="130">
        <f t="shared" si="20"/>
        <v>3587</v>
      </c>
      <c r="E49" s="116">
        <v>8</v>
      </c>
      <c r="F49" s="116">
        <v>307</v>
      </c>
      <c r="G49" s="116">
        <v>562</v>
      </c>
      <c r="H49" s="116">
        <v>3280</v>
      </c>
      <c r="I49" s="116" t="s">
        <v>315</v>
      </c>
      <c r="J49" s="116" t="s">
        <v>315</v>
      </c>
      <c r="K49" s="116">
        <v>75</v>
      </c>
      <c r="L49" s="116">
        <v>482</v>
      </c>
      <c r="M49" s="116">
        <v>61</v>
      </c>
      <c r="N49" s="116">
        <v>814</v>
      </c>
      <c r="O49" s="116">
        <v>248</v>
      </c>
      <c r="P49" s="116">
        <v>724</v>
      </c>
      <c r="Q49" s="116">
        <v>5</v>
      </c>
      <c r="R49" s="116">
        <v>43</v>
      </c>
      <c r="S49" s="116">
        <v>1</v>
      </c>
      <c r="T49" s="116">
        <v>1</v>
      </c>
      <c r="U49" s="116">
        <v>11</v>
      </c>
      <c r="V49" s="116">
        <v>106</v>
      </c>
      <c r="W49" s="116" t="s">
        <v>315</v>
      </c>
      <c r="X49" s="116" t="s">
        <v>315</v>
      </c>
      <c r="Y49" s="116">
        <v>161</v>
      </c>
      <c r="Z49" s="116">
        <v>1110</v>
      </c>
      <c r="AA49" s="116" t="s">
        <v>315</v>
      </c>
      <c r="AB49" s="116" t="s">
        <v>315</v>
      </c>
    </row>
    <row r="50" spans="1:28" ht="16.5" customHeight="1">
      <c r="A50" s="128"/>
      <c r="B50" s="202" t="s">
        <v>242</v>
      </c>
      <c r="C50" s="127">
        <f t="shared" si="20"/>
        <v>43</v>
      </c>
      <c r="D50" s="126">
        <f t="shared" si="20"/>
        <v>379</v>
      </c>
      <c r="E50" s="129">
        <v>1</v>
      </c>
      <c r="F50" s="129">
        <v>19</v>
      </c>
      <c r="G50" s="129">
        <v>42</v>
      </c>
      <c r="H50" s="129">
        <v>360</v>
      </c>
      <c r="I50" s="129" t="s">
        <v>315</v>
      </c>
      <c r="J50" s="129" t="s">
        <v>315</v>
      </c>
      <c r="K50" s="129" t="s">
        <v>315</v>
      </c>
      <c r="L50" s="129" t="s">
        <v>315</v>
      </c>
      <c r="M50" s="129" t="s">
        <v>315</v>
      </c>
      <c r="N50" s="129" t="s">
        <v>315</v>
      </c>
      <c r="O50" s="129">
        <v>1</v>
      </c>
      <c r="P50" s="129">
        <v>2</v>
      </c>
      <c r="Q50" s="129" t="s">
        <v>315</v>
      </c>
      <c r="R50" s="129" t="s">
        <v>315</v>
      </c>
      <c r="S50" s="129" t="s">
        <v>315</v>
      </c>
      <c r="T50" s="129" t="s">
        <v>315</v>
      </c>
      <c r="U50" s="129">
        <v>4</v>
      </c>
      <c r="V50" s="129">
        <v>38</v>
      </c>
      <c r="W50" s="129">
        <v>2</v>
      </c>
      <c r="X50" s="129">
        <v>7</v>
      </c>
      <c r="Y50" s="129">
        <v>25</v>
      </c>
      <c r="Z50" s="129">
        <v>210</v>
      </c>
      <c r="AA50" s="129">
        <v>10</v>
      </c>
      <c r="AB50" s="129">
        <v>103</v>
      </c>
    </row>
  </sheetData>
  <sheetProtection/>
  <mergeCells count="27">
    <mergeCell ref="A3:AB3"/>
    <mergeCell ref="M5:N6"/>
    <mergeCell ref="O5:P6"/>
    <mergeCell ref="A5:B8"/>
    <mergeCell ref="C5:D6"/>
    <mergeCell ref="E5:F6"/>
    <mergeCell ref="G5:H6"/>
    <mergeCell ref="A10:B10"/>
    <mergeCell ref="A14:B14"/>
    <mergeCell ref="Y5:Z6"/>
    <mergeCell ref="AA5:AB6"/>
    <mergeCell ref="Q5:R6"/>
    <mergeCell ref="S5:T6"/>
    <mergeCell ref="U5:V6"/>
    <mergeCell ref="W5:X6"/>
    <mergeCell ref="I5:J6"/>
    <mergeCell ref="K5:L6"/>
    <mergeCell ref="A18:B18"/>
    <mergeCell ref="A22:B22"/>
    <mergeCell ref="A26:B26"/>
    <mergeCell ref="A30:B30"/>
    <mergeCell ref="A47:B47"/>
    <mergeCell ref="A48:B48"/>
    <mergeCell ref="A31:B31"/>
    <mergeCell ref="A35:B35"/>
    <mergeCell ref="A39:B39"/>
    <mergeCell ref="A43:B43"/>
  </mergeCells>
  <printOptions horizontalCentered="1"/>
  <pageMargins left="0.5905511811023623" right="0.5905511811023623" top="0.5905511811023623" bottom="0.3937007874015748" header="0" footer="0"/>
  <pageSetup fitToHeight="1" fitToWidth="1" horizontalDpi="300" verticalDpi="300" orientation="landscape" paperSize="8" scale="90" r:id="rId1"/>
</worksheet>
</file>

<file path=xl/worksheets/sheet7.xml><?xml version="1.0" encoding="utf-8"?>
<worksheet xmlns="http://schemas.openxmlformats.org/spreadsheetml/2006/main" xmlns:r="http://schemas.openxmlformats.org/officeDocument/2006/relationships">
  <sheetPr>
    <pageSetUpPr fitToPage="1"/>
  </sheetPr>
  <dimension ref="A1:V47"/>
  <sheetViews>
    <sheetView zoomScale="75" zoomScaleNormal="75" zoomScalePageLayoutView="0" workbookViewId="0" topLeftCell="A1">
      <selection activeCell="A58" sqref="A58"/>
    </sheetView>
  </sheetViews>
  <sheetFormatPr defaultColWidth="9.00390625" defaultRowHeight="13.5"/>
  <cols>
    <col min="1" max="1" width="4.25390625" style="0" customWidth="1"/>
    <col min="2" max="2" width="4.875" style="0" customWidth="1"/>
    <col min="3" max="3" width="33.50390625" style="0" customWidth="1"/>
    <col min="4" max="4" width="9.75390625" style="0" customWidth="1"/>
    <col min="5" max="5" width="12.00390625" style="0" customWidth="1"/>
    <col min="6" max="21" width="9.75390625" style="0" customWidth="1"/>
  </cols>
  <sheetData>
    <row r="1" spans="1:21" s="23" customFormat="1" ht="19.5" customHeight="1">
      <c r="A1" s="190" t="s">
        <v>336</v>
      </c>
      <c r="U1" s="24" t="s">
        <v>337</v>
      </c>
    </row>
    <row r="2" spans="1:21" s="23" customFormat="1" ht="19.5" customHeight="1">
      <c r="A2" s="190"/>
      <c r="U2" s="24"/>
    </row>
    <row r="3" spans="1:21" s="25" customFormat="1" ht="18" customHeight="1">
      <c r="A3" s="528" t="s">
        <v>280</v>
      </c>
      <c r="B3" s="528"/>
      <c r="C3" s="528"/>
      <c r="D3" s="528"/>
      <c r="E3" s="528"/>
      <c r="F3" s="528"/>
      <c r="G3" s="528"/>
      <c r="H3" s="528"/>
      <c r="I3" s="528"/>
      <c r="J3" s="528"/>
      <c r="K3" s="528"/>
      <c r="L3" s="528"/>
      <c r="M3" s="528"/>
      <c r="N3" s="528"/>
      <c r="O3" s="528"/>
      <c r="P3" s="528"/>
      <c r="Q3" s="528"/>
      <c r="R3" s="528"/>
      <c r="S3" s="528"/>
      <c r="T3" s="528"/>
      <c r="U3" s="528"/>
    </row>
    <row r="4" spans="2:21" s="25" customFormat="1" ht="19.5" customHeight="1" thickBot="1">
      <c r="B4" s="26"/>
      <c r="C4" s="26"/>
      <c r="D4" s="27"/>
      <c r="E4" s="27"/>
      <c r="F4" s="27"/>
      <c r="G4" s="27"/>
      <c r="H4" s="27"/>
      <c r="I4" s="27"/>
      <c r="J4" s="27"/>
      <c r="K4" s="27"/>
      <c r="L4" s="27"/>
      <c r="M4" s="27"/>
      <c r="N4" s="27"/>
      <c r="O4" s="27"/>
      <c r="P4" s="27"/>
      <c r="Q4" s="27"/>
      <c r="R4" s="27"/>
      <c r="S4" s="27"/>
      <c r="T4" s="28"/>
      <c r="U4" s="28"/>
    </row>
    <row r="5" spans="1:22" s="25" customFormat="1" ht="19.5" customHeight="1">
      <c r="A5" s="410" t="s">
        <v>101</v>
      </c>
      <c r="B5" s="410"/>
      <c r="C5" s="411"/>
      <c r="D5" s="401" t="s">
        <v>102</v>
      </c>
      <c r="E5" s="402"/>
      <c r="F5" s="401" t="s">
        <v>132</v>
      </c>
      <c r="G5" s="402"/>
      <c r="H5" s="401" t="s">
        <v>103</v>
      </c>
      <c r="I5" s="402"/>
      <c r="J5" s="401" t="s">
        <v>296</v>
      </c>
      <c r="K5" s="402"/>
      <c r="L5" s="401" t="s">
        <v>104</v>
      </c>
      <c r="M5" s="402"/>
      <c r="N5" s="401" t="s">
        <v>105</v>
      </c>
      <c r="O5" s="402"/>
      <c r="P5" s="401" t="s">
        <v>106</v>
      </c>
      <c r="Q5" s="402"/>
      <c r="R5" s="401" t="s">
        <v>107</v>
      </c>
      <c r="S5" s="407"/>
      <c r="T5" s="403" t="s">
        <v>133</v>
      </c>
      <c r="U5" s="404"/>
      <c r="V5" s="30"/>
    </row>
    <row r="6" spans="1:21" s="25" customFormat="1" ht="19.5" customHeight="1">
      <c r="A6" s="412"/>
      <c r="B6" s="412"/>
      <c r="C6" s="413"/>
      <c r="D6" s="405" t="s">
        <v>108</v>
      </c>
      <c r="E6" s="405" t="s">
        <v>109</v>
      </c>
      <c r="F6" s="405" t="s">
        <v>108</v>
      </c>
      <c r="G6" s="405" t="s">
        <v>109</v>
      </c>
      <c r="H6" s="405" t="s">
        <v>108</v>
      </c>
      <c r="I6" s="405" t="s">
        <v>109</v>
      </c>
      <c r="J6" s="405" t="s">
        <v>108</v>
      </c>
      <c r="K6" s="405" t="s">
        <v>109</v>
      </c>
      <c r="L6" s="405" t="s">
        <v>108</v>
      </c>
      <c r="M6" s="405" t="s">
        <v>109</v>
      </c>
      <c r="N6" s="405" t="s">
        <v>108</v>
      </c>
      <c r="O6" s="405" t="s">
        <v>109</v>
      </c>
      <c r="P6" s="405" t="s">
        <v>108</v>
      </c>
      <c r="Q6" s="405" t="s">
        <v>109</v>
      </c>
      <c r="R6" s="405" t="s">
        <v>108</v>
      </c>
      <c r="S6" s="421" t="s">
        <v>109</v>
      </c>
      <c r="T6" s="422" t="s">
        <v>108</v>
      </c>
      <c r="U6" s="417" t="s">
        <v>109</v>
      </c>
    </row>
    <row r="7" spans="1:21" s="25" customFormat="1" ht="19.5" customHeight="1">
      <c r="A7" s="414"/>
      <c r="B7" s="414"/>
      <c r="C7" s="415"/>
      <c r="D7" s="406"/>
      <c r="E7" s="406"/>
      <c r="F7" s="406"/>
      <c r="G7" s="406"/>
      <c r="H7" s="406"/>
      <c r="I7" s="406"/>
      <c r="J7" s="406"/>
      <c r="K7" s="406"/>
      <c r="L7" s="406"/>
      <c r="M7" s="406"/>
      <c r="N7" s="406"/>
      <c r="O7" s="406"/>
      <c r="P7" s="406"/>
      <c r="Q7" s="406"/>
      <c r="R7" s="406"/>
      <c r="S7" s="418"/>
      <c r="T7" s="406"/>
      <c r="U7" s="418"/>
    </row>
    <row r="8" spans="1:21" ht="19.5" customHeight="1">
      <c r="A8" s="38"/>
      <c r="B8" s="419"/>
      <c r="C8" s="420"/>
      <c r="D8" s="125"/>
      <c r="E8" s="140" t="s">
        <v>45</v>
      </c>
      <c r="F8" s="140"/>
      <c r="G8" s="140" t="s">
        <v>45</v>
      </c>
      <c r="H8" s="140"/>
      <c r="I8" s="140" t="s">
        <v>45</v>
      </c>
      <c r="J8" s="140"/>
      <c r="K8" s="140" t="s">
        <v>45</v>
      </c>
      <c r="L8" s="140"/>
      <c r="M8" s="140" t="s">
        <v>45</v>
      </c>
      <c r="N8" s="140"/>
      <c r="O8" s="140" t="s">
        <v>45</v>
      </c>
      <c r="P8" s="140"/>
      <c r="Q8" s="140" t="s">
        <v>45</v>
      </c>
      <c r="R8" s="140"/>
      <c r="S8" s="140" t="s">
        <v>45</v>
      </c>
      <c r="T8" s="140"/>
      <c r="U8" s="140" t="s">
        <v>45</v>
      </c>
    </row>
    <row r="9" spans="1:21" ht="19.5" customHeight="1">
      <c r="A9" s="408" t="s">
        <v>26</v>
      </c>
      <c r="B9" s="408"/>
      <c r="C9" s="416"/>
      <c r="D9" s="216">
        <f>SUM(F9,H9,J9,L9,N9,P9,R9,T9)</f>
        <v>76188</v>
      </c>
      <c r="E9" s="216">
        <f>SUM(G9,I9,K9,M9,O9,Q9,S9,U9)</f>
        <v>476088</v>
      </c>
      <c r="F9" s="216">
        <f>SUM(F11,F16)</f>
        <v>36214</v>
      </c>
      <c r="G9" s="216">
        <f aca="true" t="shared" si="0" ref="G9:U9">SUM(G11,G16)</f>
        <v>56750</v>
      </c>
      <c r="H9" s="216">
        <f t="shared" si="0"/>
        <v>18298</v>
      </c>
      <c r="I9" s="216">
        <f t="shared" si="0"/>
        <v>62144</v>
      </c>
      <c r="J9" s="216">
        <f t="shared" si="0"/>
        <v>12365</v>
      </c>
      <c r="K9" s="216">
        <f t="shared" si="0"/>
        <v>79160</v>
      </c>
      <c r="L9" s="216">
        <f t="shared" si="0"/>
        <v>7158</v>
      </c>
      <c r="M9" s="216">
        <f t="shared" si="0"/>
        <v>112540</v>
      </c>
      <c r="N9" s="216">
        <f t="shared" si="0"/>
        <v>1125</v>
      </c>
      <c r="O9" s="216">
        <f t="shared" si="0"/>
        <v>42017</v>
      </c>
      <c r="P9" s="216">
        <f t="shared" si="0"/>
        <v>666</v>
      </c>
      <c r="Q9" s="216">
        <f t="shared" si="0"/>
        <v>45233</v>
      </c>
      <c r="R9" s="216">
        <f t="shared" si="0"/>
        <v>315</v>
      </c>
      <c r="S9" s="216">
        <f t="shared" si="0"/>
        <v>48924</v>
      </c>
      <c r="T9" s="216">
        <f t="shared" si="0"/>
        <v>47</v>
      </c>
      <c r="U9" s="216">
        <f t="shared" si="0"/>
        <v>29320</v>
      </c>
    </row>
    <row r="10" spans="1:21" ht="19.5" customHeight="1">
      <c r="A10" s="32"/>
      <c r="B10" s="408"/>
      <c r="C10" s="416"/>
      <c r="D10" s="216"/>
      <c r="E10" s="216"/>
      <c r="F10" s="216"/>
      <c r="G10" s="216"/>
      <c r="H10" s="216"/>
      <c r="I10" s="216"/>
      <c r="J10" s="216"/>
      <c r="K10" s="216"/>
      <c r="L10" s="216"/>
      <c r="M10" s="216"/>
      <c r="N10" s="216"/>
      <c r="O10" s="216"/>
      <c r="P10" s="216"/>
      <c r="Q10" s="216"/>
      <c r="R10" s="216"/>
      <c r="S10" s="216"/>
      <c r="T10" s="216"/>
      <c r="U10" s="216"/>
    </row>
    <row r="11" spans="1:21" ht="19.5" customHeight="1">
      <c r="A11" s="137"/>
      <c r="B11" s="408" t="s">
        <v>275</v>
      </c>
      <c r="C11" s="409"/>
      <c r="D11" s="216">
        <f aca="true" t="shared" si="1" ref="D11:E14">SUM(F11,H11,J11,L11,N11,P11,R11,T11)</f>
        <v>242</v>
      </c>
      <c r="E11" s="216">
        <f t="shared" si="1"/>
        <v>3365</v>
      </c>
      <c r="F11" s="216">
        <v>86</v>
      </c>
      <c r="G11" s="216">
        <v>122</v>
      </c>
      <c r="H11" s="216">
        <v>30</v>
      </c>
      <c r="I11" s="216">
        <v>104</v>
      </c>
      <c r="J11" s="216">
        <v>39</v>
      </c>
      <c r="K11" s="216">
        <v>261</v>
      </c>
      <c r="L11" s="216">
        <v>58</v>
      </c>
      <c r="M11" s="216">
        <v>1005</v>
      </c>
      <c r="N11" s="216">
        <v>14</v>
      </c>
      <c r="O11" s="216">
        <v>536</v>
      </c>
      <c r="P11" s="216">
        <v>11</v>
      </c>
      <c r="Q11" s="216">
        <v>702</v>
      </c>
      <c r="R11" s="216">
        <v>4</v>
      </c>
      <c r="S11" s="216">
        <v>635</v>
      </c>
      <c r="T11" s="216" t="s">
        <v>315</v>
      </c>
      <c r="U11" s="216" t="s">
        <v>315</v>
      </c>
    </row>
    <row r="12" spans="1:21" ht="19.5" customHeight="1">
      <c r="A12" s="215" t="s">
        <v>110</v>
      </c>
      <c r="B12" s="210"/>
      <c r="C12" s="214" t="s">
        <v>111</v>
      </c>
      <c r="D12" s="216">
        <f t="shared" si="1"/>
        <v>164</v>
      </c>
      <c r="E12" s="216">
        <f t="shared" si="1"/>
        <v>1079</v>
      </c>
      <c r="F12" s="216">
        <v>76</v>
      </c>
      <c r="G12" s="216">
        <v>103</v>
      </c>
      <c r="H12" s="216">
        <v>24</v>
      </c>
      <c r="I12" s="216">
        <v>85</v>
      </c>
      <c r="J12" s="216">
        <v>30</v>
      </c>
      <c r="K12" s="216">
        <v>190</v>
      </c>
      <c r="L12" s="216">
        <v>30</v>
      </c>
      <c r="M12" s="216">
        <v>473</v>
      </c>
      <c r="N12" s="216">
        <v>3</v>
      </c>
      <c r="O12" s="216">
        <v>107</v>
      </c>
      <c r="P12" s="216" t="s">
        <v>315</v>
      </c>
      <c r="Q12" s="216" t="s">
        <v>315</v>
      </c>
      <c r="R12" s="216">
        <v>1</v>
      </c>
      <c r="S12" s="216">
        <v>121</v>
      </c>
      <c r="T12" s="216" t="s">
        <v>315</v>
      </c>
      <c r="U12" s="216" t="s">
        <v>315</v>
      </c>
    </row>
    <row r="13" spans="1:21" ht="19.5" customHeight="1">
      <c r="A13" s="215"/>
      <c r="B13" s="210"/>
      <c r="C13" s="214" t="s">
        <v>281</v>
      </c>
      <c r="D13" s="216">
        <f t="shared" si="1"/>
        <v>17</v>
      </c>
      <c r="E13" s="216">
        <f t="shared" si="1"/>
        <v>683</v>
      </c>
      <c r="F13" s="216" t="s">
        <v>315</v>
      </c>
      <c r="G13" s="216" t="s">
        <v>315</v>
      </c>
      <c r="H13" s="216">
        <v>2</v>
      </c>
      <c r="I13" s="216">
        <v>7</v>
      </c>
      <c r="J13" s="216">
        <v>2</v>
      </c>
      <c r="K13" s="216">
        <v>17</v>
      </c>
      <c r="L13" s="216">
        <v>6</v>
      </c>
      <c r="M13" s="216">
        <v>114</v>
      </c>
      <c r="N13" s="216">
        <v>4</v>
      </c>
      <c r="O13" s="216">
        <v>170</v>
      </c>
      <c r="P13" s="216">
        <v>1</v>
      </c>
      <c r="Q13" s="216">
        <v>62</v>
      </c>
      <c r="R13" s="216">
        <v>2</v>
      </c>
      <c r="S13" s="216">
        <v>313</v>
      </c>
      <c r="T13" s="216" t="s">
        <v>315</v>
      </c>
      <c r="U13" s="216" t="s">
        <v>315</v>
      </c>
    </row>
    <row r="14" spans="1:21" ht="19.5" customHeight="1">
      <c r="A14" s="215"/>
      <c r="B14" s="210"/>
      <c r="C14" s="214" t="s">
        <v>282</v>
      </c>
      <c r="D14" s="216">
        <f t="shared" si="1"/>
        <v>61</v>
      </c>
      <c r="E14" s="216">
        <f t="shared" si="1"/>
        <v>1603</v>
      </c>
      <c r="F14" s="216">
        <v>10</v>
      </c>
      <c r="G14" s="216">
        <v>19</v>
      </c>
      <c r="H14" s="216">
        <v>4</v>
      </c>
      <c r="I14" s="216">
        <v>12</v>
      </c>
      <c r="J14" s="216">
        <v>7</v>
      </c>
      <c r="K14" s="216">
        <v>54</v>
      </c>
      <c r="L14" s="216">
        <v>22</v>
      </c>
      <c r="M14" s="216">
        <v>418</v>
      </c>
      <c r="N14" s="216">
        <v>7</v>
      </c>
      <c r="O14" s="216">
        <v>259</v>
      </c>
      <c r="P14" s="216">
        <v>10</v>
      </c>
      <c r="Q14" s="216">
        <v>640</v>
      </c>
      <c r="R14" s="216">
        <v>1</v>
      </c>
      <c r="S14" s="216">
        <v>201</v>
      </c>
      <c r="T14" s="216" t="s">
        <v>315</v>
      </c>
      <c r="U14" s="216" t="s">
        <v>315</v>
      </c>
    </row>
    <row r="15" spans="1:21" ht="19.5" customHeight="1">
      <c r="A15" s="215"/>
      <c r="B15" s="109"/>
      <c r="C15" s="214"/>
      <c r="D15" s="216"/>
      <c r="E15" s="216"/>
      <c r="F15" s="216"/>
      <c r="G15" s="216"/>
      <c r="H15" s="216"/>
      <c r="I15" s="216"/>
      <c r="J15" s="216"/>
      <c r="K15" s="216"/>
      <c r="L15" s="216"/>
      <c r="M15" s="216"/>
      <c r="N15" s="216"/>
      <c r="O15" s="216"/>
      <c r="P15" s="216"/>
      <c r="Q15" s="216"/>
      <c r="R15" s="216"/>
      <c r="S15" s="216"/>
      <c r="T15" s="216"/>
      <c r="U15" s="216"/>
    </row>
    <row r="16" spans="1:21" ht="19.5" customHeight="1">
      <c r="A16" s="137"/>
      <c r="B16" s="408" t="s">
        <v>276</v>
      </c>
      <c r="C16" s="409"/>
      <c r="D16" s="216">
        <f>SUM(F16,H16,J16,L16,N16,P16,R16,T16)</f>
        <v>75946</v>
      </c>
      <c r="E16" s="216">
        <f>SUM(G16,I16,K16,M16,O16,Q16,S16,U16)</f>
        <v>472723</v>
      </c>
      <c r="F16" s="216">
        <v>36128</v>
      </c>
      <c r="G16" s="216">
        <v>56628</v>
      </c>
      <c r="H16" s="216">
        <v>18268</v>
      </c>
      <c r="I16" s="216">
        <v>62040</v>
      </c>
      <c r="J16" s="216">
        <v>12326</v>
      </c>
      <c r="K16" s="216">
        <v>78899</v>
      </c>
      <c r="L16" s="216">
        <v>7100</v>
      </c>
      <c r="M16" s="216">
        <v>111535</v>
      </c>
      <c r="N16" s="216">
        <v>1111</v>
      </c>
      <c r="O16" s="216">
        <v>41481</v>
      </c>
      <c r="P16" s="216">
        <v>655</v>
      </c>
      <c r="Q16" s="216">
        <v>44531</v>
      </c>
      <c r="R16" s="216">
        <v>311</v>
      </c>
      <c r="S16" s="216">
        <v>48289</v>
      </c>
      <c r="T16" s="216">
        <v>47</v>
      </c>
      <c r="U16" s="216">
        <v>29320</v>
      </c>
    </row>
    <row r="17" spans="1:21" ht="19.5" customHeight="1">
      <c r="A17" s="137"/>
      <c r="B17" s="109"/>
      <c r="C17" s="39" t="s">
        <v>134</v>
      </c>
      <c r="D17" s="216"/>
      <c r="E17" s="216"/>
      <c r="F17" s="216"/>
      <c r="G17" s="216"/>
      <c r="H17" s="216"/>
      <c r="I17" s="216"/>
      <c r="J17" s="216"/>
      <c r="K17" s="216"/>
      <c r="L17" s="216"/>
      <c r="M17" s="216"/>
      <c r="N17" s="216"/>
      <c r="O17" s="216"/>
      <c r="P17" s="216"/>
      <c r="Q17" s="216"/>
      <c r="R17" s="216"/>
      <c r="S17" s="216"/>
      <c r="T17" s="216"/>
      <c r="U17" s="216"/>
    </row>
    <row r="18" spans="1:21" ht="19.5" customHeight="1">
      <c r="A18" s="215"/>
      <c r="B18" s="210"/>
      <c r="C18" s="214" t="s">
        <v>6</v>
      </c>
      <c r="D18" s="216">
        <f aca="true" t="shared" si="2" ref="D18:E26">SUM(F18,H18,J18,L18,N18,P18,R18,T18)</f>
        <v>78</v>
      </c>
      <c r="E18" s="216">
        <f t="shared" si="2"/>
        <v>727</v>
      </c>
      <c r="F18" s="216">
        <v>19</v>
      </c>
      <c r="G18" s="216">
        <v>32</v>
      </c>
      <c r="H18" s="216">
        <v>13</v>
      </c>
      <c r="I18" s="216">
        <v>42</v>
      </c>
      <c r="J18" s="216">
        <v>15</v>
      </c>
      <c r="K18" s="216">
        <v>107</v>
      </c>
      <c r="L18" s="216">
        <v>28</v>
      </c>
      <c r="M18" s="216">
        <v>426</v>
      </c>
      <c r="N18" s="216">
        <v>3</v>
      </c>
      <c r="O18" s="216">
        <v>120</v>
      </c>
      <c r="P18" s="216" t="s">
        <v>315</v>
      </c>
      <c r="Q18" s="216" t="s">
        <v>315</v>
      </c>
      <c r="R18" s="216" t="s">
        <v>315</v>
      </c>
      <c r="S18" s="216" t="s">
        <v>315</v>
      </c>
      <c r="T18" s="216" t="s">
        <v>315</v>
      </c>
      <c r="U18" s="216" t="s">
        <v>315</v>
      </c>
    </row>
    <row r="19" spans="1:21" ht="19.5" customHeight="1">
      <c r="A19" s="215"/>
      <c r="B19" s="210"/>
      <c r="C19" s="214" t="s">
        <v>7</v>
      </c>
      <c r="D19" s="216">
        <f t="shared" si="2"/>
        <v>7622</v>
      </c>
      <c r="E19" s="216">
        <f t="shared" si="2"/>
        <v>53734</v>
      </c>
      <c r="F19" s="216">
        <v>3028</v>
      </c>
      <c r="G19" s="216">
        <v>4367</v>
      </c>
      <c r="H19" s="216">
        <v>1681</v>
      </c>
      <c r="I19" s="216">
        <v>5771</v>
      </c>
      <c r="J19" s="216">
        <v>1573</v>
      </c>
      <c r="K19" s="216">
        <v>10290</v>
      </c>
      <c r="L19" s="216">
        <v>1068</v>
      </c>
      <c r="M19" s="216">
        <v>16828</v>
      </c>
      <c r="N19" s="216">
        <v>153</v>
      </c>
      <c r="O19" s="216">
        <v>5569</v>
      </c>
      <c r="P19" s="216">
        <v>87</v>
      </c>
      <c r="Q19" s="216">
        <v>5962</v>
      </c>
      <c r="R19" s="216">
        <v>29</v>
      </c>
      <c r="S19" s="216">
        <v>3769</v>
      </c>
      <c r="T19" s="216">
        <v>3</v>
      </c>
      <c r="U19" s="216">
        <v>1178</v>
      </c>
    </row>
    <row r="20" spans="1:21" ht="19.5" customHeight="1">
      <c r="A20" s="215"/>
      <c r="B20" s="210"/>
      <c r="C20" s="214" t="s">
        <v>8</v>
      </c>
      <c r="D20" s="216">
        <f t="shared" si="2"/>
        <v>16282</v>
      </c>
      <c r="E20" s="216">
        <f t="shared" si="2"/>
        <v>142109</v>
      </c>
      <c r="F20" s="216">
        <v>5698</v>
      </c>
      <c r="G20" s="216">
        <v>9766</v>
      </c>
      <c r="H20" s="216">
        <v>4771</v>
      </c>
      <c r="I20" s="216">
        <v>16302</v>
      </c>
      <c r="J20" s="216">
        <v>3266</v>
      </c>
      <c r="K20" s="216">
        <v>20816</v>
      </c>
      <c r="L20" s="216">
        <v>1866</v>
      </c>
      <c r="M20" s="216">
        <v>30080</v>
      </c>
      <c r="N20" s="216">
        <v>320</v>
      </c>
      <c r="O20" s="216">
        <v>12002</v>
      </c>
      <c r="P20" s="216">
        <v>220</v>
      </c>
      <c r="Q20" s="216">
        <v>15028</v>
      </c>
      <c r="R20" s="216">
        <v>114</v>
      </c>
      <c r="S20" s="216">
        <v>18526</v>
      </c>
      <c r="T20" s="216">
        <v>27</v>
      </c>
      <c r="U20" s="216">
        <v>19589</v>
      </c>
    </row>
    <row r="21" spans="1:21" ht="19.5" customHeight="1">
      <c r="A21" s="32"/>
      <c r="B21" s="31"/>
      <c r="C21" s="34" t="s">
        <v>283</v>
      </c>
      <c r="D21" s="117">
        <f t="shared" si="2"/>
        <v>1035</v>
      </c>
      <c r="E21" s="117">
        <f t="shared" si="2"/>
        <v>11010</v>
      </c>
      <c r="F21" s="117">
        <v>260</v>
      </c>
      <c r="G21" s="117">
        <v>482</v>
      </c>
      <c r="H21" s="117">
        <v>241</v>
      </c>
      <c r="I21" s="117">
        <v>828</v>
      </c>
      <c r="J21" s="117">
        <v>270</v>
      </c>
      <c r="K21" s="117">
        <v>1810</v>
      </c>
      <c r="L21" s="117">
        <v>191</v>
      </c>
      <c r="M21" s="117">
        <v>2948</v>
      </c>
      <c r="N21" s="117">
        <v>36</v>
      </c>
      <c r="O21" s="117">
        <v>1378</v>
      </c>
      <c r="P21" s="117">
        <v>25</v>
      </c>
      <c r="Q21" s="117">
        <v>1660</v>
      </c>
      <c r="R21" s="117">
        <v>12</v>
      </c>
      <c r="S21" s="117">
        <v>1904</v>
      </c>
      <c r="T21" s="117" t="s">
        <v>315</v>
      </c>
      <c r="U21" s="117" t="s">
        <v>315</v>
      </c>
    </row>
    <row r="22" spans="1:21" ht="19.5" customHeight="1">
      <c r="A22" s="32"/>
      <c r="B22" s="31"/>
      <c r="C22" s="34" t="s">
        <v>131</v>
      </c>
      <c r="D22" s="117">
        <f t="shared" si="2"/>
        <v>6789</v>
      </c>
      <c r="E22" s="117">
        <f t="shared" si="2"/>
        <v>44606</v>
      </c>
      <c r="F22" s="117">
        <v>2204</v>
      </c>
      <c r="G22" s="117">
        <v>3947</v>
      </c>
      <c r="H22" s="117">
        <v>2537</v>
      </c>
      <c r="I22" s="117">
        <v>8662</v>
      </c>
      <c r="J22" s="117">
        <v>1415</v>
      </c>
      <c r="K22" s="117">
        <v>8699</v>
      </c>
      <c r="L22" s="117">
        <v>468</v>
      </c>
      <c r="M22" s="117">
        <v>7298</v>
      </c>
      <c r="N22" s="117">
        <v>74</v>
      </c>
      <c r="O22" s="117">
        <v>2777</v>
      </c>
      <c r="P22" s="117">
        <v>57</v>
      </c>
      <c r="Q22" s="117">
        <v>3831</v>
      </c>
      <c r="R22" s="117">
        <v>24</v>
      </c>
      <c r="S22" s="117">
        <v>3992</v>
      </c>
      <c r="T22" s="117">
        <v>10</v>
      </c>
      <c r="U22" s="117">
        <v>5400</v>
      </c>
    </row>
    <row r="23" spans="1:21" ht="19.5" customHeight="1">
      <c r="A23" s="32"/>
      <c r="B23" s="31"/>
      <c r="C23" s="34" t="s">
        <v>135</v>
      </c>
      <c r="D23" s="117"/>
      <c r="E23" s="117"/>
      <c r="F23" s="117"/>
      <c r="G23" s="117"/>
      <c r="H23" s="117"/>
      <c r="I23" s="117"/>
      <c r="J23" s="117"/>
      <c r="K23" s="117"/>
      <c r="L23" s="117"/>
      <c r="M23" s="117"/>
      <c r="N23" s="117"/>
      <c r="O23" s="117"/>
      <c r="P23" s="117"/>
      <c r="Q23" s="117"/>
      <c r="R23" s="117"/>
      <c r="S23" s="117"/>
      <c r="T23" s="117"/>
      <c r="U23" s="117"/>
    </row>
    <row r="24" spans="1:21" ht="19.5" customHeight="1">
      <c r="A24" s="32" t="s">
        <v>136</v>
      </c>
      <c r="B24" s="31"/>
      <c r="C24" s="34" t="s">
        <v>112</v>
      </c>
      <c r="D24" s="117">
        <f t="shared" si="2"/>
        <v>497</v>
      </c>
      <c r="E24" s="117">
        <f t="shared" si="2"/>
        <v>8226</v>
      </c>
      <c r="F24" s="117">
        <v>144</v>
      </c>
      <c r="G24" s="117">
        <v>223</v>
      </c>
      <c r="H24" s="117">
        <v>76</v>
      </c>
      <c r="I24" s="117">
        <v>266</v>
      </c>
      <c r="J24" s="117">
        <v>85</v>
      </c>
      <c r="K24" s="117">
        <v>585</v>
      </c>
      <c r="L24" s="117">
        <v>124</v>
      </c>
      <c r="M24" s="117">
        <v>2183</v>
      </c>
      <c r="N24" s="117">
        <v>31</v>
      </c>
      <c r="O24" s="117">
        <v>1239</v>
      </c>
      <c r="P24" s="117">
        <v>26</v>
      </c>
      <c r="Q24" s="117">
        <v>1754</v>
      </c>
      <c r="R24" s="117">
        <v>9</v>
      </c>
      <c r="S24" s="117">
        <v>1344</v>
      </c>
      <c r="T24" s="117">
        <v>2</v>
      </c>
      <c r="U24" s="117">
        <v>632</v>
      </c>
    </row>
    <row r="25" spans="1:21" ht="19.5" customHeight="1">
      <c r="A25" s="31"/>
      <c r="B25" s="31"/>
      <c r="C25" s="34" t="s">
        <v>113</v>
      </c>
      <c r="D25" s="117">
        <f t="shared" si="2"/>
        <v>770</v>
      </c>
      <c r="E25" s="117">
        <f t="shared" si="2"/>
        <v>4808</v>
      </c>
      <c r="F25" s="117">
        <v>301</v>
      </c>
      <c r="G25" s="117">
        <v>471</v>
      </c>
      <c r="H25" s="117">
        <v>165</v>
      </c>
      <c r="I25" s="117">
        <v>562</v>
      </c>
      <c r="J25" s="117">
        <v>173</v>
      </c>
      <c r="K25" s="117">
        <v>1153</v>
      </c>
      <c r="L25" s="117">
        <v>118</v>
      </c>
      <c r="M25" s="117">
        <v>1773</v>
      </c>
      <c r="N25" s="117">
        <v>7</v>
      </c>
      <c r="O25" s="117">
        <v>233</v>
      </c>
      <c r="P25" s="117">
        <v>4</v>
      </c>
      <c r="Q25" s="117">
        <v>273</v>
      </c>
      <c r="R25" s="117">
        <v>2</v>
      </c>
      <c r="S25" s="117">
        <v>343</v>
      </c>
      <c r="T25" s="117" t="s">
        <v>315</v>
      </c>
      <c r="U25" s="117" t="s">
        <v>315</v>
      </c>
    </row>
    <row r="26" spans="1:21" ht="19.5" customHeight="1">
      <c r="A26" s="31"/>
      <c r="B26" s="31"/>
      <c r="C26" s="34" t="s">
        <v>114</v>
      </c>
      <c r="D26" s="117">
        <f t="shared" si="2"/>
        <v>789</v>
      </c>
      <c r="E26" s="117">
        <f t="shared" si="2"/>
        <v>3428</v>
      </c>
      <c r="F26" s="117">
        <v>425</v>
      </c>
      <c r="G26" s="117">
        <v>656</v>
      </c>
      <c r="H26" s="117">
        <v>200</v>
      </c>
      <c r="I26" s="117">
        <v>678</v>
      </c>
      <c r="J26" s="117">
        <v>111</v>
      </c>
      <c r="K26" s="117">
        <v>702</v>
      </c>
      <c r="L26" s="117">
        <v>43</v>
      </c>
      <c r="M26" s="117">
        <v>646</v>
      </c>
      <c r="N26" s="117">
        <v>4</v>
      </c>
      <c r="O26" s="117">
        <v>137</v>
      </c>
      <c r="P26" s="117">
        <v>2</v>
      </c>
      <c r="Q26" s="117">
        <v>104</v>
      </c>
      <c r="R26" s="117">
        <v>4</v>
      </c>
      <c r="S26" s="117">
        <v>505</v>
      </c>
      <c r="T26" s="117" t="s">
        <v>315</v>
      </c>
      <c r="U26" s="117" t="s">
        <v>315</v>
      </c>
    </row>
    <row r="27" spans="1:21" ht="19.5" customHeight="1">
      <c r="A27" s="31"/>
      <c r="B27" s="31"/>
      <c r="C27" s="34"/>
      <c r="D27" s="117"/>
      <c r="E27" s="117"/>
      <c r="F27" s="117"/>
      <c r="G27" s="117"/>
      <c r="H27" s="117"/>
      <c r="I27" s="117"/>
      <c r="J27" s="117"/>
      <c r="K27" s="117"/>
      <c r="L27" s="117"/>
      <c r="M27" s="117"/>
      <c r="N27" s="117"/>
      <c r="O27" s="117"/>
      <c r="P27" s="117"/>
      <c r="Q27" s="117"/>
      <c r="R27" s="117"/>
      <c r="S27" s="117"/>
      <c r="T27" s="117"/>
      <c r="U27" s="117"/>
    </row>
    <row r="28" spans="1:21" ht="19.5" customHeight="1">
      <c r="A28" s="31"/>
      <c r="B28" s="31"/>
      <c r="C28" s="34" t="s">
        <v>115</v>
      </c>
      <c r="D28" s="117">
        <f aca="true" t="shared" si="3" ref="D28:E32">SUM(F28,H28,J28,L28,N28,P28,R28,T28)</f>
        <v>178</v>
      </c>
      <c r="E28" s="117">
        <f t="shared" si="3"/>
        <v>1831</v>
      </c>
      <c r="F28" s="117">
        <v>30</v>
      </c>
      <c r="G28" s="117">
        <v>51</v>
      </c>
      <c r="H28" s="117">
        <v>47</v>
      </c>
      <c r="I28" s="117">
        <v>161</v>
      </c>
      <c r="J28" s="117">
        <v>53</v>
      </c>
      <c r="K28" s="117">
        <v>340</v>
      </c>
      <c r="L28" s="117">
        <v>37</v>
      </c>
      <c r="M28" s="117">
        <v>592</v>
      </c>
      <c r="N28" s="117">
        <v>7</v>
      </c>
      <c r="O28" s="117">
        <v>247</v>
      </c>
      <c r="P28" s="117">
        <v>2</v>
      </c>
      <c r="Q28" s="117">
        <v>118</v>
      </c>
      <c r="R28" s="117">
        <v>2</v>
      </c>
      <c r="S28" s="117">
        <v>322</v>
      </c>
      <c r="T28" s="117" t="s">
        <v>315</v>
      </c>
      <c r="U28" s="117" t="s">
        <v>315</v>
      </c>
    </row>
    <row r="29" spans="1:21" ht="19.5" customHeight="1">
      <c r="A29" s="32"/>
      <c r="B29" s="31"/>
      <c r="C29" s="34" t="s">
        <v>116</v>
      </c>
      <c r="D29" s="117">
        <f t="shared" si="3"/>
        <v>535</v>
      </c>
      <c r="E29" s="117">
        <f t="shared" si="3"/>
        <v>5281</v>
      </c>
      <c r="F29" s="117">
        <v>183</v>
      </c>
      <c r="G29" s="117">
        <v>328</v>
      </c>
      <c r="H29" s="117">
        <v>125</v>
      </c>
      <c r="I29" s="117">
        <v>419</v>
      </c>
      <c r="J29" s="117">
        <v>112</v>
      </c>
      <c r="K29" s="117">
        <v>720</v>
      </c>
      <c r="L29" s="117">
        <v>85</v>
      </c>
      <c r="M29" s="117">
        <v>1407</v>
      </c>
      <c r="N29" s="117">
        <v>15</v>
      </c>
      <c r="O29" s="117">
        <v>532</v>
      </c>
      <c r="P29" s="117">
        <v>10</v>
      </c>
      <c r="Q29" s="117">
        <v>679</v>
      </c>
      <c r="R29" s="117">
        <v>4</v>
      </c>
      <c r="S29" s="117">
        <v>682</v>
      </c>
      <c r="T29" s="117">
        <v>1</v>
      </c>
      <c r="U29" s="117">
        <v>514</v>
      </c>
    </row>
    <row r="30" spans="1:21" ht="19.5" customHeight="1">
      <c r="A30" s="32"/>
      <c r="B30" s="31"/>
      <c r="C30" s="34" t="s">
        <v>117</v>
      </c>
      <c r="D30" s="117">
        <f t="shared" si="3"/>
        <v>39</v>
      </c>
      <c r="E30" s="117">
        <f t="shared" si="3"/>
        <v>1075</v>
      </c>
      <c r="F30" s="117">
        <v>3</v>
      </c>
      <c r="G30" s="117">
        <v>3</v>
      </c>
      <c r="H30" s="117">
        <v>12</v>
      </c>
      <c r="I30" s="117">
        <v>42</v>
      </c>
      <c r="J30" s="117">
        <v>6</v>
      </c>
      <c r="K30" s="117">
        <v>47</v>
      </c>
      <c r="L30" s="117">
        <v>9</v>
      </c>
      <c r="M30" s="117">
        <v>145</v>
      </c>
      <c r="N30" s="117">
        <v>4</v>
      </c>
      <c r="O30" s="117">
        <v>142</v>
      </c>
      <c r="P30" s="117">
        <v>2</v>
      </c>
      <c r="Q30" s="117">
        <v>146</v>
      </c>
      <c r="R30" s="117">
        <v>3</v>
      </c>
      <c r="S30" s="117">
        <v>550</v>
      </c>
      <c r="T30" s="117" t="s">
        <v>315</v>
      </c>
      <c r="U30" s="117" t="s">
        <v>315</v>
      </c>
    </row>
    <row r="31" spans="1:21" ht="19.5" customHeight="1">
      <c r="A31" s="32"/>
      <c r="B31" s="31"/>
      <c r="C31" s="34" t="s">
        <v>118</v>
      </c>
      <c r="D31" s="117">
        <f t="shared" si="3"/>
        <v>14</v>
      </c>
      <c r="E31" s="117">
        <f t="shared" si="3"/>
        <v>230</v>
      </c>
      <c r="F31" s="117" t="s">
        <v>315</v>
      </c>
      <c r="G31" s="117" t="s">
        <v>315</v>
      </c>
      <c r="H31" s="117">
        <v>2</v>
      </c>
      <c r="I31" s="117">
        <v>8</v>
      </c>
      <c r="J31" s="117">
        <v>7</v>
      </c>
      <c r="K31" s="117">
        <v>52</v>
      </c>
      <c r="L31" s="117">
        <v>3</v>
      </c>
      <c r="M31" s="117">
        <v>40</v>
      </c>
      <c r="N31" s="117" t="s">
        <v>315</v>
      </c>
      <c r="O31" s="117" t="s">
        <v>315</v>
      </c>
      <c r="P31" s="117">
        <v>2</v>
      </c>
      <c r="Q31" s="117">
        <v>130</v>
      </c>
      <c r="R31" s="117" t="s">
        <v>315</v>
      </c>
      <c r="S31" s="117" t="s">
        <v>315</v>
      </c>
      <c r="T31" s="117" t="s">
        <v>315</v>
      </c>
      <c r="U31" s="117" t="s">
        <v>315</v>
      </c>
    </row>
    <row r="32" spans="1:21" ht="19.5" customHeight="1">
      <c r="A32" s="32"/>
      <c r="B32" s="31"/>
      <c r="C32" s="34" t="s">
        <v>119</v>
      </c>
      <c r="D32" s="117">
        <f t="shared" si="3"/>
        <v>19</v>
      </c>
      <c r="E32" s="117">
        <f t="shared" si="3"/>
        <v>144</v>
      </c>
      <c r="F32" s="117">
        <v>4</v>
      </c>
      <c r="G32" s="117">
        <v>6</v>
      </c>
      <c r="H32" s="117">
        <v>7</v>
      </c>
      <c r="I32" s="117">
        <v>24</v>
      </c>
      <c r="J32" s="117">
        <v>2</v>
      </c>
      <c r="K32" s="117">
        <v>13</v>
      </c>
      <c r="L32" s="117">
        <v>6</v>
      </c>
      <c r="M32" s="117">
        <v>101</v>
      </c>
      <c r="N32" s="117" t="s">
        <v>315</v>
      </c>
      <c r="O32" s="117" t="s">
        <v>315</v>
      </c>
      <c r="P32" s="117" t="s">
        <v>315</v>
      </c>
      <c r="Q32" s="117" t="s">
        <v>315</v>
      </c>
      <c r="R32" s="117" t="s">
        <v>315</v>
      </c>
      <c r="S32" s="117" t="s">
        <v>315</v>
      </c>
      <c r="T32" s="117" t="s">
        <v>315</v>
      </c>
      <c r="U32" s="117" t="s">
        <v>315</v>
      </c>
    </row>
    <row r="33" spans="1:21" ht="19.5" customHeight="1">
      <c r="A33" s="32"/>
      <c r="B33" s="31"/>
      <c r="C33" s="34"/>
      <c r="D33" s="117"/>
      <c r="E33" s="117"/>
      <c r="F33" s="117"/>
      <c r="G33" s="117"/>
      <c r="H33" s="117"/>
      <c r="I33" s="117"/>
      <c r="J33" s="117"/>
      <c r="K33" s="117"/>
      <c r="L33" s="117"/>
      <c r="M33" s="117"/>
      <c r="N33" s="117"/>
      <c r="O33" s="117"/>
      <c r="P33" s="117"/>
      <c r="Q33" s="117"/>
      <c r="R33" s="117"/>
      <c r="S33" s="117"/>
      <c r="T33" s="117"/>
      <c r="U33" s="117"/>
    </row>
    <row r="34" spans="1:21" ht="19.5" customHeight="1">
      <c r="A34" s="32"/>
      <c r="B34" s="31"/>
      <c r="C34" s="34" t="s">
        <v>120</v>
      </c>
      <c r="D34" s="117">
        <f aca="true" t="shared" si="4" ref="D34:E38">SUM(F34,H34,J34,L34,N34,P34,R34,T34)</f>
        <v>14</v>
      </c>
      <c r="E34" s="117">
        <f t="shared" si="4"/>
        <v>104</v>
      </c>
      <c r="F34" s="117">
        <v>3</v>
      </c>
      <c r="G34" s="117">
        <v>4</v>
      </c>
      <c r="H34" s="117">
        <v>3</v>
      </c>
      <c r="I34" s="117">
        <v>10</v>
      </c>
      <c r="J34" s="117">
        <v>2</v>
      </c>
      <c r="K34" s="117">
        <v>11</v>
      </c>
      <c r="L34" s="117">
        <v>6</v>
      </c>
      <c r="M34" s="117">
        <v>79</v>
      </c>
      <c r="N34" s="117" t="s">
        <v>315</v>
      </c>
      <c r="O34" s="117" t="s">
        <v>315</v>
      </c>
      <c r="P34" s="117" t="s">
        <v>315</v>
      </c>
      <c r="Q34" s="117" t="s">
        <v>315</v>
      </c>
      <c r="R34" s="117" t="s">
        <v>315</v>
      </c>
      <c r="S34" s="117" t="s">
        <v>315</v>
      </c>
      <c r="T34" s="117" t="s">
        <v>315</v>
      </c>
      <c r="U34" s="117" t="s">
        <v>315</v>
      </c>
    </row>
    <row r="35" spans="1:21" ht="19.5" customHeight="1">
      <c r="A35" s="32"/>
      <c r="B35" s="31"/>
      <c r="C35" s="34" t="s">
        <v>121</v>
      </c>
      <c r="D35" s="117">
        <f t="shared" si="4"/>
        <v>793</v>
      </c>
      <c r="E35" s="117">
        <f t="shared" si="4"/>
        <v>7196</v>
      </c>
      <c r="F35" s="117">
        <v>342</v>
      </c>
      <c r="G35" s="117">
        <v>576</v>
      </c>
      <c r="H35" s="117">
        <v>151</v>
      </c>
      <c r="I35" s="117">
        <v>515</v>
      </c>
      <c r="J35" s="117">
        <v>114</v>
      </c>
      <c r="K35" s="117">
        <v>761</v>
      </c>
      <c r="L35" s="117">
        <v>150</v>
      </c>
      <c r="M35" s="117">
        <v>2604</v>
      </c>
      <c r="N35" s="117">
        <v>22</v>
      </c>
      <c r="O35" s="117">
        <v>846</v>
      </c>
      <c r="P35" s="117">
        <v>9</v>
      </c>
      <c r="Q35" s="117">
        <v>647</v>
      </c>
      <c r="R35" s="117">
        <v>4</v>
      </c>
      <c r="S35" s="117">
        <v>550</v>
      </c>
      <c r="T35" s="117">
        <v>1</v>
      </c>
      <c r="U35" s="117">
        <v>697</v>
      </c>
    </row>
    <row r="36" spans="1:21" ht="19.5" customHeight="1">
      <c r="A36" s="32"/>
      <c r="B36" s="31"/>
      <c r="C36" s="34" t="s">
        <v>122</v>
      </c>
      <c r="D36" s="117">
        <f t="shared" si="4"/>
        <v>115</v>
      </c>
      <c r="E36" s="117">
        <f t="shared" si="4"/>
        <v>1741</v>
      </c>
      <c r="F36" s="117">
        <v>27</v>
      </c>
      <c r="G36" s="117">
        <v>40</v>
      </c>
      <c r="H36" s="117">
        <v>16</v>
      </c>
      <c r="I36" s="117">
        <v>57</v>
      </c>
      <c r="J36" s="117">
        <v>25</v>
      </c>
      <c r="K36" s="117">
        <v>172</v>
      </c>
      <c r="L36" s="117">
        <v>33</v>
      </c>
      <c r="M36" s="117">
        <v>519</v>
      </c>
      <c r="N36" s="117">
        <v>7</v>
      </c>
      <c r="O36" s="117">
        <v>263</v>
      </c>
      <c r="P36" s="117">
        <v>4</v>
      </c>
      <c r="Q36" s="117">
        <v>308</v>
      </c>
      <c r="R36" s="117">
        <v>3</v>
      </c>
      <c r="S36" s="117">
        <v>382</v>
      </c>
      <c r="T36" s="117" t="s">
        <v>315</v>
      </c>
      <c r="U36" s="117" t="s">
        <v>315</v>
      </c>
    </row>
    <row r="37" spans="1:21" ht="19.5" customHeight="1">
      <c r="A37" s="32"/>
      <c r="B37" s="31"/>
      <c r="C37" s="34" t="s">
        <v>123</v>
      </c>
      <c r="D37" s="117">
        <f t="shared" si="4"/>
        <v>41</v>
      </c>
      <c r="E37" s="117">
        <f t="shared" si="4"/>
        <v>544</v>
      </c>
      <c r="F37" s="117">
        <v>4</v>
      </c>
      <c r="G37" s="117">
        <v>7</v>
      </c>
      <c r="H37" s="117">
        <v>12</v>
      </c>
      <c r="I37" s="117">
        <v>40</v>
      </c>
      <c r="J37" s="117">
        <v>14</v>
      </c>
      <c r="K37" s="117">
        <v>99</v>
      </c>
      <c r="L37" s="117">
        <v>8</v>
      </c>
      <c r="M37" s="117">
        <v>116</v>
      </c>
      <c r="N37" s="117">
        <v>1</v>
      </c>
      <c r="O37" s="117">
        <v>30</v>
      </c>
      <c r="P37" s="117">
        <v>1</v>
      </c>
      <c r="Q37" s="117">
        <v>77</v>
      </c>
      <c r="R37" s="117">
        <v>1</v>
      </c>
      <c r="S37" s="117">
        <v>175</v>
      </c>
      <c r="T37" s="117" t="s">
        <v>315</v>
      </c>
      <c r="U37" s="117" t="s">
        <v>315</v>
      </c>
    </row>
    <row r="38" spans="1:21" ht="19.5" customHeight="1">
      <c r="A38" s="32"/>
      <c r="B38" s="31"/>
      <c r="C38" s="34" t="s">
        <v>124</v>
      </c>
      <c r="D38" s="117">
        <f t="shared" si="4"/>
        <v>1085</v>
      </c>
      <c r="E38" s="117">
        <f t="shared" si="4"/>
        <v>7517</v>
      </c>
      <c r="F38" s="117">
        <v>381</v>
      </c>
      <c r="G38" s="117">
        <v>635</v>
      </c>
      <c r="H38" s="117">
        <v>298</v>
      </c>
      <c r="I38" s="117">
        <v>1037</v>
      </c>
      <c r="J38" s="117">
        <v>243</v>
      </c>
      <c r="K38" s="117">
        <v>1567</v>
      </c>
      <c r="L38" s="117">
        <v>134</v>
      </c>
      <c r="M38" s="117">
        <v>2193</v>
      </c>
      <c r="N38" s="117">
        <v>20</v>
      </c>
      <c r="O38" s="117">
        <v>722</v>
      </c>
      <c r="P38" s="117">
        <v>2</v>
      </c>
      <c r="Q38" s="117">
        <v>161</v>
      </c>
      <c r="R38" s="117">
        <v>7</v>
      </c>
      <c r="S38" s="117">
        <v>1202</v>
      </c>
      <c r="T38" s="117" t="s">
        <v>315</v>
      </c>
      <c r="U38" s="117" t="s">
        <v>315</v>
      </c>
    </row>
    <row r="39" spans="1:21" ht="19.5" customHeight="1">
      <c r="A39" s="32"/>
      <c r="B39" s="31"/>
      <c r="C39" s="34"/>
      <c r="D39" s="117"/>
      <c r="E39" s="117"/>
      <c r="F39" s="117"/>
      <c r="G39" s="117"/>
      <c r="H39" s="117"/>
      <c r="I39" s="117"/>
      <c r="J39" s="117"/>
      <c r="K39" s="117"/>
      <c r="L39" s="117"/>
      <c r="M39" s="117"/>
      <c r="N39" s="117"/>
      <c r="O39" s="117"/>
      <c r="P39" s="117"/>
      <c r="Q39" s="117"/>
      <c r="R39" s="117"/>
      <c r="S39" s="117"/>
      <c r="T39" s="117"/>
      <c r="U39" s="117"/>
    </row>
    <row r="40" spans="1:21" ht="19.5" customHeight="1">
      <c r="A40" s="32"/>
      <c r="B40" s="31"/>
      <c r="C40" s="34" t="s">
        <v>125</v>
      </c>
      <c r="D40" s="117">
        <f aca="true" t="shared" si="5" ref="D40:E45">SUM(F40,H40,J40,L40,N40,P40,R40,T40)</f>
        <v>1389</v>
      </c>
      <c r="E40" s="117">
        <f t="shared" si="5"/>
        <v>22891</v>
      </c>
      <c r="F40" s="117">
        <v>440</v>
      </c>
      <c r="G40" s="117">
        <v>746</v>
      </c>
      <c r="H40" s="117">
        <v>356</v>
      </c>
      <c r="I40" s="117">
        <v>1206</v>
      </c>
      <c r="J40" s="117">
        <v>292</v>
      </c>
      <c r="K40" s="117">
        <v>1907</v>
      </c>
      <c r="L40" s="117">
        <v>200</v>
      </c>
      <c r="M40" s="117">
        <v>3289</v>
      </c>
      <c r="N40" s="117">
        <v>43</v>
      </c>
      <c r="O40" s="117">
        <v>1561</v>
      </c>
      <c r="P40" s="117">
        <v>37</v>
      </c>
      <c r="Q40" s="117">
        <v>2613</v>
      </c>
      <c r="R40" s="117">
        <v>14</v>
      </c>
      <c r="S40" s="117">
        <v>2216</v>
      </c>
      <c r="T40" s="117">
        <v>7</v>
      </c>
      <c r="U40" s="117">
        <v>9353</v>
      </c>
    </row>
    <row r="41" spans="1:21" ht="19.5" customHeight="1">
      <c r="A41" s="32"/>
      <c r="B41" s="31"/>
      <c r="C41" s="34" t="s">
        <v>126</v>
      </c>
      <c r="D41" s="117">
        <f t="shared" si="5"/>
        <v>211</v>
      </c>
      <c r="E41" s="117">
        <f t="shared" si="5"/>
        <v>9371</v>
      </c>
      <c r="F41" s="117">
        <v>24</v>
      </c>
      <c r="G41" s="117">
        <v>43</v>
      </c>
      <c r="H41" s="117">
        <v>24</v>
      </c>
      <c r="I41" s="117">
        <v>86</v>
      </c>
      <c r="J41" s="117">
        <v>37</v>
      </c>
      <c r="K41" s="117">
        <v>248</v>
      </c>
      <c r="L41" s="117">
        <v>52</v>
      </c>
      <c r="M41" s="117">
        <v>897</v>
      </c>
      <c r="N41" s="117">
        <v>28</v>
      </c>
      <c r="O41" s="117">
        <v>1086</v>
      </c>
      <c r="P41" s="117">
        <v>22</v>
      </c>
      <c r="Q41" s="117">
        <v>1531</v>
      </c>
      <c r="R41" s="117">
        <v>20</v>
      </c>
      <c r="S41" s="117">
        <v>3542</v>
      </c>
      <c r="T41" s="117">
        <v>4</v>
      </c>
      <c r="U41" s="117">
        <v>1938</v>
      </c>
    </row>
    <row r="42" spans="1:21" ht="19.5" customHeight="1">
      <c r="A42" s="32"/>
      <c r="B42" s="31"/>
      <c r="C42" s="34" t="s">
        <v>127</v>
      </c>
      <c r="D42" s="117">
        <f t="shared" si="5"/>
        <v>170</v>
      </c>
      <c r="E42" s="117">
        <f t="shared" si="5"/>
        <v>2598</v>
      </c>
      <c r="F42" s="117">
        <v>45</v>
      </c>
      <c r="G42" s="117">
        <v>71</v>
      </c>
      <c r="H42" s="117">
        <v>30</v>
      </c>
      <c r="I42" s="117">
        <v>103</v>
      </c>
      <c r="J42" s="117">
        <v>29</v>
      </c>
      <c r="K42" s="117">
        <v>199</v>
      </c>
      <c r="L42" s="117">
        <v>51</v>
      </c>
      <c r="M42" s="117">
        <v>857</v>
      </c>
      <c r="N42" s="117">
        <v>10</v>
      </c>
      <c r="O42" s="117">
        <v>380</v>
      </c>
      <c r="P42" s="117">
        <v>3</v>
      </c>
      <c r="Q42" s="117">
        <v>217</v>
      </c>
      <c r="R42" s="117">
        <v>1</v>
      </c>
      <c r="S42" s="117">
        <v>114</v>
      </c>
      <c r="T42" s="117">
        <v>1</v>
      </c>
      <c r="U42" s="117">
        <v>657</v>
      </c>
    </row>
    <row r="43" spans="1:21" ht="19.5" customHeight="1">
      <c r="A43" s="32"/>
      <c r="B43" s="31"/>
      <c r="C43" s="34" t="s">
        <v>128</v>
      </c>
      <c r="D43" s="117">
        <f t="shared" si="5"/>
        <v>17</v>
      </c>
      <c r="E43" s="117">
        <f t="shared" si="5"/>
        <v>89</v>
      </c>
      <c r="F43" s="117">
        <v>3</v>
      </c>
      <c r="G43" s="117">
        <v>4</v>
      </c>
      <c r="H43" s="117">
        <v>6</v>
      </c>
      <c r="I43" s="117">
        <v>21</v>
      </c>
      <c r="J43" s="117">
        <v>6</v>
      </c>
      <c r="K43" s="117">
        <v>41</v>
      </c>
      <c r="L43" s="117">
        <v>2</v>
      </c>
      <c r="M43" s="117">
        <v>23</v>
      </c>
      <c r="N43" s="117" t="s">
        <v>315</v>
      </c>
      <c r="O43" s="117" t="s">
        <v>315</v>
      </c>
      <c r="P43" s="117" t="s">
        <v>315</v>
      </c>
      <c r="Q43" s="117" t="s">
        <v>315</v>
      </c>
      <c r="R43" s="117" t="s">
        <v>315</v>
      </c>
      <c r="S43" s="117" t="s">
        <v>315</v>
      </c>
      <c r="T43" s="117" t="s">
        <v>315</v>
      </c>
      <c r="U43" s="117" t="s">
        <v>315</v>
      </c>
    </row>
    <row r="44" spans="1:21" ht="19.5" customHeight="1">
      <c r="A44" s="32"/>
      <c r="B44" s="31"/>
      <c r="C44" s="34" t="s">
        <v>129</v>
      </c>
      <c r="D44" s="117">
        <f t="shared" si="5"/>
        <v>1</v>
      </c>
      <c r="E44" s="117">
        <f t="shared" si="5"/>
        <v>22</v>
      </c>
      <c r="F44" s="117" t="s">
        <v>315</v>
      </c>
      <c r="G44" s="117" t="s">
        <v>315</v>
      </c>
      <c r="H44" s="117" t="s">
        <v>315</v>
      </c>
      <c r="I44" s="117" t="s">
        <v>315</v>
      </c>
      <c r="J44" s="117" t="s">
        <v>315</v>
      </c>
      <c r="K44" s="117" t="s">
        <v>315</v>
      </c>
      <c r="L44" s="117">
        <v>1</v>
      </c>
      <c r="M44" s="117">
        <v>22</v>
      </c>
      <c r="N44" s="117" t="s">
        <v>315</v>
      </c>
      <c r="O44" s="117" t="s">
        <v>315</v>
      </c>
      <c r="P44" s="117" t="s">
        <v>315</v>
      </c>
      <c r="Q44" s="117" t="s">
        <v>315</v>
      </c>
      <c r="R44" s="117" t="s">
        <v>315</v>
      </c>
      <c r="S44" s="117" t="s">
        <v>315</v>
      </c>
      <c r="T44" s="117" t="s">
        <v>315</v>
      </c>
      <c r="U44" s="117" t="s">
        <v>315</v>
      </c>
    </row>
    <row r="45" spans="1:21" ht="19.5" customHeight="1">
      <c r="A45" s="33"/>
      <c r="B45" s="33"/>
      <c r="C45" s="36" t="s">
        <v>130</v>
      </c>
      <c r="D45" s="251">
        <f t="shared" si="5"/>
        <v>1781</v>
      </c>
      <c r="E45" s="129">
        <f t="shared" si="5"/>
        <v>9397</v>
      </c>
      <c r="F45" s="129">
        <v>875</v>
      </c>
      <c r="G45" s="129">
        <v>1473</v>
      </c>
      <c r="H45" s="129">
        <v>463</v>
      </c>
      <c r="I45" s="129">
        <v>1577</v>
      </c>
      <c r="J45" s="129">
        <v>270</v>
      </c>
      <c r="K45" s="129">
        <v>1690</v>
      </c>
      <c r="L45" s="129">
        <v>145</v>
      </c>
      <c r="M45" s="129">
        <v>2348</v>
      </c>
      <c r="N45" s="129">
        <v>11</v>
      </c>
      <c r="O45" s="129">
        <v>429</v>
      </c>
      <c r="P45" s="129">
        <v>12</v>
      </c>
      <c r="Q45" s="129">
        <v>779</v>
      </c>
      <c r="R45" s="129">
        <v>4</v>
      </c>
      <c r="S45" s="129">
        <v>703</v>
      </c>
      <c r="T45" s="129">
        <v>1</v>
      </c>
      <c r="U45" s="129">
        <v>398</v>
      </c>
    </row>
    <row r="46" spans="1:21" ht="19.5" customHeight="1">
      <c r="A46" s="29" t="s">
        <v>292</v>
      </c>
      <c r="B46" s="29"/>
      <c r="C46" s="29"/>
      <c r="D46" s="213"/>
      <c r="E46" s="213"/>
      <c r="F46" s="213"/>
      <c r="G46" s="213"/>
      <c r="H46" s="213"/>
      <c r="I46" s="213"/>
      <c r="J46" s="213"/>
      <c r="K46" s="213"/>
      <c r="L46" s="213"/>
      <c r="M46" s="213"/>
      <c r="N46" s="213"/>
      <c r="O46" s="213"/>
      <c r="P46" s="213"/>
      <c r="Q46" s="213"/>
      <c r="R46" s="213"/>
      <c r="S46" s="213"/>
      <c r="T46" s="213"/>
      <c r="U46" s="213"/>
    </row>
    <row r="47" spans="4:21" ht="13.5">
      <c r="D47" s="279"/>
      <c r="E47" s="279"/>
      <c r="F47" s="279"/>
      <c r="G47" s="279"/>
      <c r="H47" s="279"/>
      <c r="I47" s="279"/>
      <c r="J47" s="279"/>
      <c r="K47" s="279"/>
      <c r="L47" s="279"/>
      <c r="M47" s="279"/>
      <c r="N47" s="279"/>
      <c r="O47" s="279"/>
      <c r="P47" s="279"/>
      <c r="Q47" s="279"/>
      <c r="R47" s="279"/>
      <c r="S47" s="279"/>
      <c r="T47" s="279"/>
      <c r="U47" s="279"/>
    </row>
  </sheetData>
  <sheetProtection/>
  <mergeCells count="34">
    <mergeCell ref="A3:U3"/>
    <mergeCell ref="U6:U7"/>
    <mergeCell ref="B8:C8"/>
    <mergeCell ref="Q6:Q7"/>
    <mergeCell ref="R6:R7"/>
    <mergeCell ref="S6:S7"/>
    <mergeCell ref="T6:T7"/>
    <mergeCell ref="P6:P7"/>
    <mergeCell ref="E6:E7"/>
    <mergeCell ref="F6:F7"/>
    <mergeCell ref="G6:G7"/>
    <mergeCell ref="B16:C16"/>
    <mergeCell ref="A9:C9"/>
    <mergeCell ref="B10:C10"/>
    <mergeCell ref="K6:K7"/>
    <mergeCell ref="R5:S5"/>
    <mergeCell ref="P5:Q5"/>
    <mergeCell ref="B11:C11"/>
    <mergeCell ref="A5:C7"/>
    <mergeCell ref="F5:G5"/>
    <mergeCell ref="H5:I5"/>
    <mergeCell ref="H6:H7"/>
    <mergeCell ref="D5:E5"/>
    <mergeCell ref="D6:D7"/>
    <mergeCell ref="J5:K5"/>
    <mergeCell ref="L5:M5"/>
    <mergeCell ref="N5:O5"/>
    <mergeCell ref="T5:U5"/>
    <mergeCell ref="I6:I7"/>
    <mergeCell ref="L6:L7"/>
    <mergeCell ref="O6:O7"/>
    <mergeCell ref="J6:J7"/>
    <mergeCell ref="M6:M7"/>
    <mergeCell ref="N6:N7"/>
  </mergeCells>
  <printOptions horizontalCentered="1"/>
  <pageMargins left="0.7874015748031497" right="0.7874015748031497" top="0.3937007874015748" bottom="0.3937007874015748" header="0.35433070866141736" footer="0.35433070866141736"/>
  <pageSetup fitToHeight="1" fitToWidth="1" horizontalDpi="300" verticalDpi="300" orientation="landscape" paperSize="8" scale="86" r:id="rId1"/>
</worksheet>
</file>

<file path=xl/worksheets/sheet8.xml><?xml version="1.0" encoding="utf-8"?>
<worksheet xmlns="http://schemas.openxmlformats.org/spreadsheetml/2006/main" xmlns:r="http://schemas.openxmlformats.org/officeDocument/2006/relationships">
  <sheetPr>
    <pageSetUpPr fitToPage="1"/>
  </sheetPr>
  <dimension ref="A1:V57"/>
  <sheetViews>
    <sheetView zoomScale="75" zoomScaleNormal="75" zoomScalePageLayoutView="0" workbookViewId="0" topLeftCell="A1">
      <selection activeCell="A58" sqref="A58"/>
    </sheetView>
  </sheetViews>
  <sheetFormatPr defaultColWidth="9.00390625" defaultRowHeight="13.5"/>
  <cols>
    <col min="1" max="1" width="4.25390625" style="0" customWidth="1"/>
    <col min="2" max="2" width="4.875" style="0" customWidth="1"/>
    <col min="3" max="3" width="33.50390625" style="0" customWidth="1"/>
    <col min="4" max="4" width="9.125" style="0" bestFit="1" customWidth="1"/>
    <col min="5" max="5" width="10.50390625" style="0" bestFit="1" customWidth="1"/>
    <col min="6" max="21" width="9.125" style="0" bestFit="1" customWidth="1"/>
  </cols>
  <sheetData>
    <row r="1" spans="1:21" s="37" customFormat="1" ht="17.25" customHeight="1">
      <c r="A1" s="190" t="s">
        <v>338</v>
      </c>
      <c r="U1" s="24" t="s">
        <v>339</v>
      </c>
    </row>
    <row r="2" spans="1:21" s="37" customFormat="1" ht="17.25" customHeight="1">
      <c r="A2" s="190"/>
      <c r="U2" s="24"/>
    </row>
    <row r="3" spans="1:21" s="25" customFormat="1" ht="18" customHeight="1">
      <c r="A3" s="529" t="s">
        <v>340</v>
      </c>
      <c r="B3" s="529"/>
      <c r="C3" s="529"/>
      <c r="D3" s="529"/>
      <c r="E3" s="529"/>
      <c r="F3" s="529"/>
      <c r="G3" s="529"/>
      <c r="H3" s="529"/>
      <c r="I3" s="529"/>
      <c r="J3" s="529"/>
      <c r="K3" s="529"/>
      <c r="L3" s="529"/>
      <c r="M3" s="529"/>
      <c r="N3" s="529"/>
      <c r="O3" s="529"/>
      <c r="P3" s="529"/>
      <c r="Q3" s="529"/>
      <c r="R3" s="529"/>
      <c r="S3" s="529"/>
      <c r="T3" s="529"/>
      <c r="U3" s="529"/>
    </row>
    <row r="4" spans="2:21" s="25" customFormat="1" ht="17.25" customHeight="1" thickBot="1">
      <c r="B4" s="26"/>
      <c r="C4" s="26"/>
      <c r="D4" s="27"/>
      <c r="E4" s="27"/>
      <c r="F4" s="27"/>
      <c r="G4" s="27"/>
      <c r="H4" s="27"/>
      <c r="I4" s="27"/>
      <c r="J4" s="27"/>
      <c r="K4" s="27"/>
      <c r="L4" s="27"/>
      <c r="M4" s="27"/>
      <c r="N4" s="27"/>
      <c r="O4" s="27"/>
      <c r="P4" s="27"/>
      <c r="Q4" s="27"/>
      <c r="R4" s="27"/>
      <c r="S4" s="27"/>
      <c r="T4" s="28"/>
      <c r="U4" s="28"/>
    </row>
    <row r="5" spans="1:22" s="25" customFormat="1" ht="17.25" customHeight="1">
      <c r="A5" s="410" t="s">
        <v>101</v>
      </c>
      <c r="B5" s="410"/>
      <c r="C5" s="411"/>
      <c r="D5" s="401" t="s">
        <v>102</v>
      </c>
      <c r="E5" s="402"/>
      <c r="F5" s="401" t="s">
        <v>132</v>
      </c>
      <c r="G5" s="402"/>
      <c r="H5" s="401" t="s">
        <v>103</v>
      </c>
      <c r="I5" s="402"/>
      <c r="J5" s="401" t="s">
        <v>296</v>
      </c>
      <c r="K5" s="402"/>
      <c r="L5" s="401" t="s">
        <v>104</v>
      </c>
      <c r="M5" s="402"/>
      <c r="N5" s="401" t="s">
        <v>105</v>
      </c>
      <c r="O5" s="402"/>
      <c r="P5" s="401" t="s">
        <v>106</v>
      </c>
      <c r="Q5" s="402"/>
      <c r="R5" s="401" t="s">
        <v>107</v>
      </c>
      <c r="S5" s="407"/>
      <c r="T5" s="403" t="s">
        <v>133</v>
      </c>
      <c r="U5" s="404"/>
      <c r="V5" s="30"/>
    </row>
    <row r="6" spans="1:21" s="25" customFormat="1" ht="17.25" customHeight="1">
      <c r="A6" s="412"/>
      <c r="B6" s="412"/>
      <c r="C6" s="413"/>
      <c r="D6" s="405" t="s">
        <v>108</v>
      </c>
      <c r="E6" s="405" t="s">
        <v>109</v>
      </c>
      <c r="F6" s="405" t="s">
        <v>108</v>
      </c>
      <c r="G6" s="405" t="s">
        <v>109</v>
      </c>
      <c r="H6" s="405" t="s">
        <v>108</v>
      </c>
      <c r="I6" s="405" t="s">
        <v>109</v>
      </c>
      <c r="J6" s="405" t="s">
        <v>108</v>
      </c>
      <c r="K6" s="405" t="s">
        <v>109</v>
      </c>
      <c r="L6" s="405" t="s">
        <v>108</v>
      </c>
      <c r="M6" s="405" t="s">
        <v>109</v>
      </c>
      <c r="N6" s="405" t="s">
        <v>108</v>
      </c>
      <c r="O6" s="405" t="s">
        <v>109</v>
      </c>
      <c r="P6" s="405" t="s">
        <v>108</v>
      </c>
      <c r="Q6" s="405" t="s">
        <v>109</v>
      </c>
      <c r="R6" s="405" t="s">
        <v>108</v>
      </c>
      <c r="S6" s="421" t="s">
        <v>109</v>
      </c>
      <c r="T6" s="422" t="s">
        <v>108</v>
      </c>
      <c r="U6" s="417" t="s">
        <v>109</v>
      </c>
    </row>
    <row r="7" spans="1:21" s="25" customFormat="1" ht="17.25" customHeight="1">
      <c r="A7" s="414"/>
      <c r="B7" s="414"/>
      <c r="C7" s="415"/>
      <c r="D7" s="406"/>
      <c r="E7" s="406"/>
      <c r="F7" s="406"/>
      <c r="G7" s="406"/>
      <c r="H7" s="406"/>
      <c r="I7" s="406"/>
      <c r="J7" s="406"/>
      <c r="K7" s="406"/>
      <c r="L7" s="406"/>
      <c r="M7" s="406"/>
      <c r="N7" s="406"/>
      <c r="O7" s="406"/>
      <c r="P7" s="406"/>
      <c r="Q7" s="406"/>
      <c r="R7" s="406"/>
      <c r="S7" s="418"/>
      <c r="T7" s="406"/>
      <c r="U7" s="418"/>
    </row>
    <row r="8" spans="1:21" ht="17.25" customHeight="1">
      <c r="A8" s="213"/>
      <c r="B8" s="213"/>
      <c r="C8" s="219"/>
      <c r="D8" s="213"/>
      <c r="E8" s="218" t="s">
        <v>45</v>
      </c>
      <c r="F8" s="213"/>
      <c r="G8" s="218" t="s">
        <v>45</v>
      </c>
      <c r="H8" s="213"/>
      <c r="I8" s="218" t="s">
        <v>45</v>
      </c>
      <c r="J8" s="213"/>
      <c r="K8" s="218" t="s">
        <v>45</v>
      </c>
      <c r="L8" s="213"/>
      <c r="M8" s="218" t="s">
        <v>45</v>
      </c>
      <c r="N8" s="213"/>
      <c r="O8" s="218" t="s">
        <v>45</v>
      </c>
      <c r="P8" s="213"/>
      <c r="Q8" s="218" t="s">
        <v>45</v>
      </c>
      <c r="R8" s="213"/>
      <c r="S8" s="218" t="s">
        <v>45</v>
      </c>
      <c r="T8" s="213"/>
      <c r="U8" s="218" t="s">
        <v>45</v>
      </c>
    </row>
    <row r="9" spans="1:21" ht="17.25" customHeight="1">
      <c r="A9" s="213"/>
      <c r="B9" s="213"/>
      <c r="C9" s="162" t="s">
        <v>314</v>
      </c>
      <c r="D9" s="216">
        <f>SUM(D10:D19)</f>
        <v>32060</v>
      </c>
      <c r="E9" s="216">
        <f aca="true" t="shared" si="0" ref="E9:U9">SUM(E10:E19)</f>
        <v>144288</v>
      </c>
      <c r="F9" s="216">
        <f t="shared" si="0"/>
        <v>16123</v>
      </c>
      <c r="G9" s="216">
        <f t="shared" si="0"/>
        <v>26417</v>
      </c>
      <c r="H9" s="216">
        <f t="shared" si="0"/>
        <v>8348</v>
      </c>
      <c r="I9" s="216">
        <f t="shared" si="0"/>
        <v>28263</v>
      </c>
      <c r="J9" s="216">
        <f t="shared" si="0"/>
        <v>4967</v>
      </c>
      <c r="K9" s="216">
        <f t="shared" si="0"/>
        <v>31332</v>
      </c>
      <c r="L9" s="216">
        <f t="shared" si="0"/>
        <v>2189</v>
      </c>
      <c r="M9" s="216">
        <f t="shared" si="0"/>
        <v>32886</v>
      </c>
      <c r="N9" s="216">
        <f t="shared" si="0"/>
        <v>282</v>
      </c>
      <c r="O9" s="216">
        <f t="shared" si="0"/>
        <v>10511</v>
      </c>
      <c r="P9" s="216">
        <f t="shared" si="0"/>
        <v>108</v>
      </c>
      <c r="Q9" s="216">
        <f t="shared" si="0"/>
        <v>7348</v>
      </c>
      <c r="R9" s="216">
        <f t="shared" si="0"/>
        <v>40</v>
      </c>
      <c r="S9" s="216">
        <f t="shared" si="0"/>
        <v>5995</v>
      </c>
      <c r="T9" s="216">
        <f t="shared" si="0"/>
        <v>3</v>
      </c>
      <c r="U9" s="216">
        <f t="shared" si="0"/>
        <v>1536</v>
      </c>
    </row>
    <row r="10" spans="1:21" ht="17.25" customHeight="1">
      <c r="A10" s="213"/>
      <c r="B10" s="213"/>
      <c r="C10" s="40" t="s">
        <v>139</v>
      </c>
      <c r="D10" s="217">
        <f aca="true" t="shared" si="1" ref="D10:E14">SUM(F10,H10,J10,L10,N10,P10,R10,T10)</f>
        <v>4860</v>
      </c>
      <c r="E10" s="116">
        <f t="shared" si="1"/>
        <v>42990</v>
      </c>
      <c r="F10" s="117">
        <v>1055</v>
      </c>
      <c r="G10" s="117">
        <v>1843</v>
      </c>
      <c r="H10" s="117">
        <v>1131</v>
      </c>
      <c r="I10" s="117">
        <v>3918</v>
      </c>
      <c r="J10" s="117">
        <v>1468</v>
      </c>
      <c r="K10" s="117">
        <v>9611</v>
      </c>
      <c r="L10" s="117">
        <v>985</v>
      </c>
      <c r="M10" s="117">
        <v>15030</v>
      </c>
      <c r="N10" s="117">
        <v>143</v>
      </c>
      <c r="O10" s="117">
        <v>5419</v>
      </c>
      <c r="P10" s="117">
        <v>60</v>
      </c>
      <c r="Q10" s="117">
        <v>4157</v>
      </c>
      <c r="R10" s="117">
        <v>17</v>
      </c>
      <c r="S10" s="117">
        <v>2452</v>
      </c>
      <c r="T10" s="117">
        <v>1</v>
      </c>
      <c r="U10" s="117">
        <v>560</v>
      </c>
    </row>
    <row r="11" spans="1:21" ht="17.25" customHeight="1">
      <c r="A11" s="213"/>
      <c r="B11" s="213"/>
      <c r="C11" s="40" t="s">
        <v>140</v>
      </c>
      <c r="D11" s="217">
        <f t="shared" si="1"/>
        <v>37</v>
      </c>
      <c r="E11" s="116">
        <f t="shared" si="1"/>
        <v>149</v>
      </c>
      <c r="F11" s="116">
        <v>19</v>
      </c>
      <c r="G11" s="116">
        <v>29</v>
      </c>
      <c r="H11" s="116">
        <v>7</v>
      </c>
      <c r="I11" s="117">
        <v>24</v>
      </c>
      <c r="J11" s="117">
        <v>7</v>
      </c>
      <c r="K11" s="117">
        <v>46</v>
      </c>
      <c r="L11" s="117">
        <v>4</v>
      </c>
      <c r="M11" s="117">
        <v>50</v>
      </c>
      <c r="N11" s="117" t="s">
        <v>315</v>
      </c>
      <c r="O11" s="117" t="s">
        <v>315</v>
      </c>
      <c r="P11" s="117" t="s">
        <v>315</v>
      </c>
      <c r="Q11" s="117" t="s">
        <v>315</v>
      </c>
      <c r="R11" s="117" t="s">
        <v>315</v>
      </c>
      <c r="S11" s="117" t="s">
        <v>315</v>
      </c>
      <c r="T11" s="117" t="s">
        <v>315</v>
      </c>
      <c r="U11" s="117" t="s">
        <v>315</v>
      </c>
    </row>
    <row r="12" spans="1:21" ht="17.25" customHeight="1">
      <c r="A12" s="213"/>
      <c r="B12" s="213"/>
      <c r="C12" s="40" t="s">
        <v>141</v>
      </c>
      <c r="D12" s="217">
        <f t="shared" si="1"/>
        <v>37</v>
      </c>
      <c r="E12" s="116">
        <f t="shared" si="1"/>
        <v>2923</v>
      </c>
      <c r="F12" s="116">
        <v>5</v>
      </c>
      <c r="G12" s="116">
        <v>9</v>
      </c>
      <c r="H12" s="116">
        <v>3</v>
      </c>
      <c r="I12" s="117">
        <v>11</v>
      </c>
      <c r="J12" s="117">
        <v>1</v>
      </c>
      <c r="K12" s="117">
        <v>8</v>
      </c>
      <c r="L12" s="117">
        <v>13</v>
      </c>
      <c r="M12" s="117">
        <v>258</v>
      </c>
      <c r="N12" s="117">
        <v>2</v>
      </c>
      <c r="O12" s="117">
        <v>71</v>
      </c>
      <c r="P12" s="117">
        <v>5</v>
      </c>
      <c r="Q12" s="117">
        <v>454</v>
      </c>
      <c r="R12" s="117">
        <v>6</v>
      </c>
      <c r="S12" s="117">
        <v>1136</v>
      </c>
      <c r="T12" s="117">
        <v>2</v>
      </c>
      <c r="U12" s="117">
        <v>976</v>
      </c>
    </row>
    <row r="13" spans="1:21" ht="17.25" customHeight="1">
      <c r="A13" s="213"/>
      <c r="B13" s="213"/>
      <c r="C13" s="40" t="s">
        <v>142</v>
      </c>
      <c r="D13" s="217">
        <f t="shared" si="1"/>
        <v>2957</v>
      </c>
      <c r="E13" s="116">
        <f t="shared" si="1"/>
        <v>10217</v>
      </c>
      <c r="F13" s="116">
        <v>1659</v>
      </c>
      <c r="G13" s="116">
        <v>2727</v>
      </c>
      <c r="H13" s="116">
        <v>787</v>
      </c>
      <c r="I13" s="117">
        <v>2639</v>
      </c>
      <c r="J13" s="117">
        <v>379</v>
      </c>
      <c r="K13" s="117">
        <v>2343</v>
      </c>
      <c r="L13" s="117">
        <v>119</v>
      </c>
      <c r="M13" s="117">
        <v>1769</v>
      </c>
      <c r="N13" s="117">
        <v>5</v>
      </c>
      <c r="O13" s="117">
        <v>162</v>
      </c>
      <c r="P13" s="117">
        <v>6</v>
      </c>
      <c r="Q13" s="117">
        <v>365</v>
      </c>
      <c r="R13" s="117">
        <v>2</v>
      </c>
      <c r="S13" s="117">
        <v>212</v>
      </c>
      <c r="T13" s="140" t="s">
        <v>315</v>
      </c>
      <c r="U13" s="117" t="s">
        <v>315</v>
      </c>
    </row>
    <row r="14" spans="1:21" ht="17.25" customHeight="1">
      <c r="A14" s="213"/>
      <c r="B14" s="213"/>
      <c r="C14" s="40" t="s">
        <v>284</v>
      </c>
      <c r="D14" s="217">
        <f t="shared" si="1"/>
        <v>7521</v>
      </c>
      <c r="E14" s="116">
        <f t="shared" si="1"/>
        <v>25661</v>
      </c>
      <c r="F14" s="116">
        <v>4510</v>
      </c>
      <c r="G14" s="116">
        <v>7320</v>
      </c>
      <c r="H14" s="116">
        <v>1906</v>
      </c>
      <c r="I14" s="117">
        <v>6424</v>
      </c>
      <c r="J14" s="117">
        <v>761</v>
      </c>
      <c r="K14" s="117">
        <v>4687</v>
      </c>
      <c r="L14" s="117">
        <v>274</v>
      </c>
      <c r="M14" s="117">
        <v>4102</v>
      </c>
      <c r="N14" s="117">
        <v>54</v>
      </c>
      <c r="O14" s="117">
        <v>1959</v>
      </c>
      <c r="P14" s="117">
        <v>13</v>
      </c>
      <c r="Q14" s="117">
        <v>792</v>
      </c>
      <c r="R14" s="117">
        <v>3</v>
      </c>
      <c r="S14" s="117">
        <v>377</v>
      </c>
      <c r="T14" s="140" t="s">
        <v>315</v>
      </c>
      <c r="U14" s="117" t="s">
        <v>315</v>
      </c>
    </row>
    <row r="15" spans="1:21" ht="17.25" customHeight="1">
      <c r="A15" s="213"/>
      <c r="B15" s="213"/>
      <c r="C15" s="40"/>
      <c r="D15" s="217"/>
      <c r="E15" s="116"/>
      <c r="F15" s="117"/>
      <c r="G15" s="116"/>
      <c r="H15" s="116"/>
      <c r="I15" s="116"/>
      <c r="J15" s="116"/>
      <c r="K15" s="117"/>
      <c r="L15" s="117"/>
      <c r="M15" s="117"/>
      <c r="N15" s="117"/>
      <c r="O15" s="117"/>
      <c r="P15" s="117"/>
      <c r="Q15" s="117"/>
      <c r="R15" s="117"/>
      <c r="S15" s="117"/>
      <c r="T15" s="117"/>
      <c r="U15" s="117"/>
    </row>
    <row r="16" spans="1:21" ht="17.25" customHeight="1">
      <c r="A16" s="213"/>
      <c r="B16" s="213"/>
      <c r="C16" s="40" t="s">
        <v>145</v>
      </c>
      <c r="D16" s="217">
        <f aca="true" t="shared" si="2" ref="D16:E19">SUM(F16,H16,J16,L16,N16,P16,R16,T16)</f>
        <v>8095</v>
      </c>
      <c r="E16" s="116">
        <f t="shared" si="2"/>
        <v>27217</v>
      </c>
      <c r="F16" s="116">
        <v>4383</v>
      </c>
      <c r="G16" s="116">
        <v>7255</v>
      </c>
      <c r="H16" s="116">
        <v>2377</v>
      </c>
      <c r="I16" s="117">
        <v>7968</v>
      </c>
      <c r="J16" s="117">
        <v>1027</v>
      </c>
      <c r="K16" s="117">
        <v>6348</v>
      </c>
      <c r="L16" s="117">
        <v>272</v>
      </c>
      <c r="M16" s="117">
        <v>3987</v>
      </c>
      <c r="N16" s="117">
        <v>27</v>
      </c>
      <c r="O16" s="117">
        <v>1040</v>
      </c>
      <c r="P16" s="117">
        <v>9</v>
      </c>
      <c r="Q16" s="117">
        <v>619</v>
      </c>
      <c r="R16" s="117" t="s">
        <v>315</v>
      </c>
      <c r="S16" s="117" t="s">
        <v>315</v>
      </c>
      <c r="T16" s="140" t="s">
        <v>315</v>
      </c>
      <c r="U16" s="117" t="s">
        <v>315</v>
      </c>
    </row>
    <row r="17" spans="1:21" ht="17.25" customHeight="1">
      <c r="A17" s="213"/>
      <c r="B17" s="213"/>
      <c r="C17" s="40" t="s">
        <v>143</v>
      </c>
      <c r="D17" s="217">
        <f t="shared" si="2"/>
        <v>1140</v>
      </c>
      <c r="E17" s="116">
        <f t="shared" si="2"/>
        <v>8155</v>
      </c>
      <c r="F17" s="116">
        <v>441</v>
      </c>
      <c r="G17" s="116">
        <v>727</v>
      </c>
      <c r="H17" s="116">
        <v>271</v>
      </c>
      <c r="I17" s="117">
        <v>930</v>
      </c>
      <c r="J17" s="117">
        <v>225</v>
      </c>
      <c r="K17" s="117">
        <v>1451</v>
      </c>
      <c r="L17" s="117">
        <v>171</v>
      </c>
      <c r="M17" s="117">
        <v>2546</v>
      </c>
      <c r="N17" s="117">
        <v>19</v>
      </c>
      <c r="O17" s="117">
        <v>687</v>
      </c>
      <c r="P17" s="117">
        <v>3</v>
      </c>
      <c r="Q17" s="117">
        <v>219</v>
      </c>
      <c r="R17" s="117">
        <v>10</v>
      </c>
      <c r="S17" s="117">
        <v>1595</v>
      </c>
      <c r="T17" s="117" t="s">
        <v>315</v>
      </c>
      <c r="U17" s="117" t="s">
        <v>315</v>
      </c>
    </row>
    <row r="18" spans="1:21" ht="17.25" customHeight="1">
      <c r="A18" s="213"/>
      <c r="B18" s="213"/>
      <c r="C18" s="10" t="s">
        <v>243</v>
      </c>
      <c r="D18" s="217">
        <f t="shared" si="2"/>
        <v>2486</v>
      </c>
      <c r="E18" s="116">
        <f t="shared" si="2"/>
        <v>8224</v>
      </c>
      <c r="F18" s="116">
        <v>1453</v>
      </c>
      <c r="G18" s="116">
        <v>2388</v>
      </c>
      <c r="H18" s="116">
        <v>620</v>
      </c>
      <c r="I18" s="117">
        <v>2082</v>
      </c>
      <c r="J18" s="117">
        <v>314</v>
      </c>
      <c r="K18" s="117">
        <v>1971</v>
      </c>
      <c r="L18" s="117">
        <v>91</v>
      </c>
      <c r="M18" s="117">
        <v>1379</v>
      </c>
      <c r="N18" s="117">
        <v>6</v>
      </c>
      <c r="O18" s="117">
        <v>246</v>
      </c>
      <c r="P18" s="117">
        <v>2</v>
      </c>
      <c r="Q18" s="117">
        <v>158</v>
      </c>
      <c r="R18" s="117" t="s">
        <v>315</v>
      </c>
      <c r="S18" s="117" t="s">
        <v>315</v>
      </c>
      <c r="T18" s="140" t="s">
        <v>315</v>
      </c>
      <c r="U18" s="117" t="s">
        <v>315</v>
      </c>
    </row>
    <row r="19" spans="1:21" ht="17.25" customHeight="1">
      <c r="A19" s="213"/>
      <c r="B19" s="213"/>
      <c r="C19" s="40" t="s">
        <v>144</v>
      </c>
      <c r="D19" s="217">
        <f t="shared" si="2"/>
        <v>4927</v>
      </c>
      <c r="E19" s="116">
        <f t="shared" si="2"/>
        <v>18752</v>
      </c>
      <c r="F19" s="116">
        <v>2598</v>
      </c>
      <c r="G19" s="116">
        <v>4119</v>
      </c>
      <c r="H19" s="116">
        <v>1246</v>
      </c>
      <c r="I19" s="117">
        <v>4267</v>
      </c>
      <c r="J19" s="117">
        <v>785</v>
      </c>
      <c r="K19" s="117">
        <v>4867</v>
      </c>
      <c r="L19" s="117">
        <v>260</v>
      </c>
      <c r="M19" s="117">
        <v>3765</v>
      </c>
      <c r="N19" s="117">
        <v>26</v>
      </c>
      <c r="O19" s="117">
        <v>927</v>
      </c>
      <c r="P19" s="117">
        <v>10</v>
      </c>
      <c r="Q19" s="117">
        <v>584</v>
      </c>
      <c r="R19" s="117">
        <v>2</v>
      </c>
      <c r="S19" s="117">
        <v>223</v>
      </c>
      <c r="T19" s="140" t="s">
        <v>315</v>
      </c>
      <c r="U19" s="117" t="s">
        <v>315</v>
      </c>
    </row>
    <row r="20" spans="1:21" ht="17.25" customHeight="1">
      <c r="A20" s="213"/>
      <c r="B20" s="213"/>
      <c r="C20" s="40"/>
      <c r="D20" s="217"/>
      <c r="E20" s="116"/>
      <c r="F20" s="116"/>
      <c r="G20" s="116"/>
      <c r="H20" s="116"/>
      <c r="I20" s="117"/>
      <c r="J20" s="117"/>
      <c r="K20" s="117"/>
      <c r="L20" s="117"/>
      <c r="M20" s="117"/>
      <c r="N20" s="117"/>
      <c r="O20" s="117"/>
      <c r="P20" s="117"/>
      <c r="Q20" s="117"/>
      <c r="R20" s="117"/>
      <c r="S20" s="117"/>
      <c r="T20" s="140"/>
      <c r="U20" s="117"/>
    </row>
    <row r="21" spans="1:21" ht="17.25" customHeight="1">
      <c r="A21" s="213"/>
      <c r="B21" s="213"/>
      <c r="C21" s="162" t="s">
        <v>146</v>
      </c>
      <c r="D21" s="259">
        <f aca="true" t="shared" si="3" ref="D21:E24">SUM(F21,H21,J21,L21,N21,P21,R21,T21)</f>
        <v>988</v>
      </c>
      <c r="E21" s="258">
        <f t="shared" si="3"/>
        <v>17204</v>
      </c>
      <c r="F21" s="258">
        <v>226</v>
      </c>
      <c r="G21" s="258">
        <v>342</v>
      </c>
      <c r="H21" s="258">
        <v>104</v>
      </c>
      <c r="I21" s="216">
        <v>356</v>
      </c>
      <c r="J21" s="216">
        <v>134</v>
      </c>
      <c r="K21" s="216">
        <v>910</v>
      </c>
      <c r="L21" s="216">
        <v>387</v>
      </c>
      <c r="M21" s="216">
        <v>6679</v>
      </c>
      <c r="N21" s="216">
        <v>79</v>
      </c>
      <c r="O21" s="216">
        <v>2900</v>
      </c>
      <c r="P21" s="216">
        <v>38</v>
      </c>
      <c r="Q21" s="216">
        <v>2495</v>
      </c>
      <c r="R21" s="216">
        <v>18</v>
      </c>
      <c r="S21" s="216">
        <v>2438</v>
      </c>
      <c r="T21" s="216">
        <v>2</v>
      </c>
      <c r="U21" s="216">
        <v>1084</v>
      </c>
    </row>
    <row r="22" spans="1:21" ht="17.25" customHeight="1">
      <c r="A22" s="213"/>
      <c r="B22" s="213"/>
      <c r="C22" s="162" t="s">
        <v>147</v>
      </c>
      <c r="D22" s="259">
        <f t="shared" si="3"/>
        <v>1898</v>
      </c>
      <c r="E22" s="258">
        <f t="shared" si="3"/>
        <v>4511</v>
      </c>
      <c r="F22" s="258">
        <v>1459</v>
      </c>
      <c r="G22" s="258">
        <v>1879</v>
      </c>
      <c r="H22" s="258">
        <v>274</v>
      </c>
      <c r="I22" s="216">
        <v>907</v>
      </c>
      <c r="J22" s="216">
        <v>116</v>
      </c>
      <c r="K22" s="216">
        <v>702</v>
      </c>
      <c r="L22" s="216">
        <v>41</v>
      </c>
      <c r="M22" s="216">
        <v>621</v>
      </c>
      <c r="N22" s="216">
        <v>6</v>
      </c>
      <c r="O22" s="216">
        <v>239</v>
      </c>
      <c r="P22" s="216">
        <v>2</v>
      </c>
      <c r="Q22" s="216">
        <v>163</v>
      </c>
      <c r="R22" s="216" t="s">
        <v>315</v>
      </c>
      <c r="S22" s="216" t="s">
        <v>315</v>
      </c>
      <c r="T22" s="260" t="s">
        <v>315</v>
      </c>
      <c r="U22" s="216" t="s">
        <v>315</v>
      </c>
    </row>
    <row r="23" spans="1:21" ht="17.25" customHeight="1">
      <c r="A23" s="213"/>
      <c r="B23" s="213"/>
      <c r="C23" s="162" t="s">
        <v>138</v>
      </c>
      <c r="D23" s="259">
        <f t="shared" si="3"/>
        <v>1515</v>
      </c>
      <c r="E23" s="258">
        <f t="shared" si="3"/>
        <v>19996</v>
      </c>
      <c r="F23" s="216">
        <v>687</v>
      </c>
      <c r="G23" s="216">
        <v>953</v>
      </c>
      <c r="H23" s="216">
        <v>138</v>
      </c>
      <c r="I23" s="216">
        <v>477</v>
      </c>
      <c r="J23" s="216">
        <v>217</v>
      </c>
      <c r="K23" s="216">
        <v>1501</v>
      </c>
      <c r="L23" s="216">
        <v>313</v>
      </c>
      <c r="M23" s="216">
        <v>5298</v>
      </c>
      <c r="N23" s="216">
        <v>85</v>
      </c>
      <c r="O23" s="216">
        <v>3223</v>
      </c>
      <c r="P23" s="216">
        <v>45</v>
      </c>
      <c r="Q23" s="216">
        <v>2855</v>
      </c>
      <c r="R23" s="216">
        <v>28</v>
      </c>
      <c r="S23" s="216">
        <v>4453</v>
      </c>
      <c r="T23" s="216">
        <v>2</v>
      </c>
      <c r="U23" s="216">
        <v>1236</v>
      </c>
    </row>
    <row r="24" spans="1:21" ht="17.25" customHeight="1">
      <c r="A24" s="213"/>
      <c r="B24" s="213"/>
      <c r="C24" s="162" t="s">
        <v>137</v>
      </c>
      <c r="D24" s="259">
        <f t="shared" si="3"/>
        <v>63</v>
      </c>
      <c r="E24" s="258">
        <f t="shared" si="3"/>
        <v>1509</v>
      </c>
      <c r="F24" s="216">
        <v>26</v>
      </c>
      <c r="G24" s="216">
        <v>39</v>
      </c>
      <c r="H24" s="216">
        <v>1</v>
      </c>
      <c r="I24" s="216">
        <v>3</v>
      </c>
      <c r="J24" s="216">
        <v>3</v>
      </c>
      <c r="K24" s="216">
        <v>18</v>
      </c>
      <c r="L24" s="216">
        <v>15</v>
      </c>
      <c r="M24" s="216">
        <v>255</v>
      </c>
      <c r="N24" s="216">
        <v>11</v>
      </c>
      <c r="O24" s="216">
        <v>416</v>
      </c>
      <c r="P24" s="216">
        <v>5</v>
      </c>
      <c r="Q24" s="216">
        <v>362</v>
      </c>
      <c r="R24" s="216">
        <v>2</v>
      </c>
      <c r="S24" s="216">
        <v>416</v>
      </c>
      <c r="T24" s="216" t="s">
        <v>315</v>
      </c>
      <c r="U24" s="216" t="s">
        <v>315</v>
      </c>
    </row>
    <row r="25" spans="1:21" ht="17.25" customHeight="1">
      <c r="A25" s="213"/>
      <c r="B25" s="213"/>
      <c r="C25" s="162" t="s">
        <v>148</v>
      </c>
      <c r="D25" s="259">
        <f>SUM(D26:D30,D32:D36,D38:D42,D44:D49)</f>
        <v>15440</v>
      </c>
      <c r="E25" s="258">
        <f>SUM(E26:E30,E32:E36,E38:E42,E44:E49)</f>
        <v>88645</v>
      </c>
      <c r="F25" s="216">
        <f>SUM(F26:F30,F32:F36,F38:F42,F44:F49)</f>
        <v>8862</v>
      </c>
      <c r="G25" s="216">
        <f aca="true" t="shared" si="4" ref="G25:U25">SUM(G26:G30,G32:G36,G38:G42,G44:G49)</f>
        <v>12833</v>
      </c>
      <c r="H25" s="216">
        <f t="shared" si="4"/>
        <v>2938</v>
      </c>
      <c r="I25" s="216">
        <f t="shared" si="4"/>
        <v>9919</v>
      </c>
      <c r="J25" s="216">
        <f t="shared" si="4"/>
        <v>2035</v>
      </c>
      <c r="K25" s="216">
        <f t="shared" si="4"/>
        <v>13223</v>
      </c>
      <c r="L25" s="216">
        <f t="shared" si="4"/>
        <v>1193</v>
      </c>
      <c r="M25" s="216">
        <f>SUM(M26:M30,M32:M36,M38:M42,M44:M49)</f>
        <v>18462</v>
      </c>
      <c r="N25" s="216">
        <f>SUM(N26:N30,N32:N36,N38:N42,N44:N49)</f>
        <v>172</v>
      </c>
      <c r="O25" s="216">
        <f t="shared" si="4"/>
        <v>6501</v>
      </c>
      <c r="P25" s="216">
        <f t="shared" si="4"/>
        <v>150</v>
      </c>
      <c r="Q25" s="216">
        <f>SUM(Q26:Q30,Q32:Q36,Q38:Q42,Q44:Q49)</f>
        <v>10318</v>
      </c>
      <c r="R25" s="216">
        <f>SUM(R26:R30,R32:R36,R38:R42,R44:R49)</f>
        <v>80</v>
      </c>
      <c r="S25" s="216">
        <f t="shared" si="4"/>
        <v>12692</v>
      </c>
      <c r="T25" s="216">
        <f t="shared" si="4"/>
        <v>10</v>
      </c>
      <c r="U25" s="216">
        <f t="shared" si="4"/>
        <v>4697</v>
      </c>
    </row>
    <row r="26" spans="1:21" ht="17.25" customHeight="1">
      <c r="A26" s="213"/>
      <c r="B26" s="213"/>
      <c r="C26" s="40" t="s">
        <v>149</v>
      </c>
      <c r="D26" s="217">
        <f aca="true" t="shared" si="5" ref="D26:E30">SUM(F26,H26,J26,L26,N26,P26,R26,T26)</f>
        <v>159</v>
      </c>
      <c r="E26" s="116">
        <f t="shared" si="5"/>
        <v>939</v>
      </c>
      <c r="F26" s="116">
        <v>64</v>
      </c>
      <c r="G26" s="116">
        <v>100</v>
      </c>
      <c r="H26" s="116">
        <v>37</v>
      </c>
      <c r="I26" s="117">
        <v>127</v>
      </c>
      <c r="J26" s="117">
        <v>34</v>
      </c>
      <c r="K26" s="117">
        <v>234</v>
      </c>
      <c r="L26" s="117">
        <v>21</v>
      </c>
      <c r="M26" s="117">
        <v>334</v>
      </c>
      <c r="N26" s="117">
        <v>2</v>
      </c>
      <c r="O26" s="117">
        <v>60</v>
      </c>
      <c r="P26" s="117">
        <v>1</v>
      </c>
      <c r="Q26" s="117">
        <v>84</v>
      </c>
      <c r="R26" s="117" t="s">
        <v>315</v>
      </c>
      <c r="S26" s="117" t="s">
        <v>315</v>
      </c>
      <c r="T26" s="140" t="s">
        <v>315</v>
      </c>
      <c r="U26" s="117" t="s">
        <v>315</v>
      </c>
    </row>
    <row r="27" spans="1:21" ht="17.25" customHeight="1">
      <c r="A27" s="213"/>
      <c r="B27" s="213"/>
      <c r="C27" s="40" t="s">
        <v>150</v>
      </c>
      <c r="D27" s="217">
        <f t="shared" si="5"/>
        <v>1548</v>
      </c>
      <c r="E27" s="116">
        <f t="shared" si="5"/>
        <v>17657</v>
      </c>
      <c r="F27" s="116">
        <v>679</v>
      </c>
      <c r="G27" s="116">
        <v>1105</v>
      </c>
      <c r="H27" s="116">
        <v>364</v>
      </c>
      <c r="I27" s="117">
        <v>1227</v>
      </c>
      <c r="J27" s="117">
        <v>246</v>
      </c>
      <c r="K27" s="117">
        <v>1625</v>
      </c>
      <c r="L27" s="117">
        <v>134</v>
      </c>
      <c r="M27" s="117">
        <v>2144</v>
      </c>
      <c r="N27" s="117">
        <v>39</v>
      </c>
      <c r="O27" s="117">
        <v>1530</v>
      </c>
      <c r="P27" s="117">
        <v>51</v>
      </c>
      <c r="Q27" s="117">
        <v>3571</v>
      </c>
      <c r="R27" s="117">
        <v>32</v>
      </c>
      <c r="S27" s="117">
        <v>5353</v>
      </c>
      <c r="T27" s="117">
        <v>3</v>
      </c>
      <c r="U27" s="117">
        <v>1102</v>
      </c>
    </row>
    <row r="28" spans="1:21" ht="17.25" customHeight="1">
      <c r="A28" s="213"/>
      <c r="B28" s="213"/>
      <c r="C28" s="40" t="s">
        <v>151</v>
      </c>
      <c r="D28" s="217">
        <f t="shared" si="5"/>
        <v>4067</v>
      </c>
      <c r="E28" s="116">
        <f t="shared" si="5"/>
        <v>10064</v>
      </c>
      <c r="F28" s="74">
        <v>2916</v>
      </c>
      <c r="G28" s="74">
        <v>4426</v>
      </c>
      <c r="H28" s="116">
        <v>802</v>
      </c>
      <c r="I28" s="116">
        <v>2649</v>
      </c>
      <c r="J28" s="116">
        <v>274</v>
      </c>
      <c r="K28" s="117">
        <v>1644</v>
      </c>
      <c r="L28" s="117">
        <v>64</v>
      </c>
      <c r="M28" s="117">
        <v>844</v>
      </c>
      <c r="N28" s="117">
        <v>7</v>
      </c>
      <c r="O28" s="117">
        <v>250</v>
      </c>
      <c r="P28" s="117">
        <v>4</v>
      </c>
      <c r="Q28" s="117">
        <v>251</v>
      </c>
      <c r="R28" s="117" t="s">
        <v>315</v>
      </c>
      <c r="S28" s="117" t="s">
        <v>315</v>
      </c>
      <c r="T28" s="117" t="s">
        <v>315</v>
      </c>
      <c r="U28" s="117" t="s">
        <v>315</v>
      </c>
    </row>
    <row r="29" spans="1:21" ht="17.25" customHeight="1">
      <c r="A29" s="213"/>
      <c r="B29" s="213"/>
      <c r="C29" s="40" t="s">
        <v>162</v>
      </c>
      <c r="D29" s="217">
        <f t="shared" si="5"/>
        <v>471</v>
      </c>
      <c r="E29" s="116">
        <f t="shared" si="5"/>
        <v>1858</v>
      </c>
      <c r="F29" s="74">
        <v>328</v>
      </c>
      <c r="G29" s="74">
        <v>473</v>
      </c>
      <c r="H29" s="116">
        <v>73</v>
      </c>
      <c r="I29" s="116">
        <v>241</v>
      </c>
      <c r="J29" s="116">
        <v>41</v>
      </c>
      <c r="K29" s="117">
        <v>265</v>
      </c>
      <c r="L29" s="117">
        <v>21</v>
      </c>
      <c r="M29" s="117">
        <v>337</v>
      </c>
      <c r="N29" s="117">
        <v>3</v>
      </c>
      <c r="O29" s="117">
        <v>107</v>
      </c>
      <c r="P29" s="117">
        <v>4</v>
      </c>
      <c r="Q29" s="117">
        <v>295</v>
      </c>
      <c r="R29" s="117">
        <v>1</v>
      </c>
      <c r="S29" s="117">
        <v>140</v>
      </c>
      <c r="T29" s="117" t="s">
        <v>315</v>
      </c>
      <c r="U29" s="117" t="s">
        <v>315</v>
      </c>
    </row>
    <row r="30" spans="1:21" ht="17.25" customHeight="1">
      <c r="A30" s="213"/>
      <c r="B30" s="213"/>
      <c r="C30" s="40" t="s">
        <v>164</v>
      </c>
      <c r="D30" s="217">
        <f t="shared" si="5"/>
        <v>30</v>
      </c>
      <c r="E30" s="116">
        <f t="shared" si="5"/>
        <v>186</v>
      </c>
      <c r="F30" s="74">
        <v>4</v>
      </c>
      <c r="G30" s="74">
        <v>6</v>
      </c>
      <c r="H30" s="116">
        <v>12</v>
      </c>
      <c r="I30" s="116">
        <v>45</v>
      </c>
      <c r="J30" s="116">
        <v>8</v>
      </c>
      <c r="K30" s="117">
        <v>52</v>
      </c>
      <c r="L30" s="117">
        <v>6</v>
      </c>
      <c r="M30" s="117">
        <v>83</v>
      </c>
      <c r="N30" s="117" t="s">
        <v>315</v>
      </c>
      <c r="O30" s="117" t="s">
        <v>315</v>
      </c>
      <c r="P30" s="117" t="s">
        <v>315</v>
      </c>
      <c r="Q30" s="117" t="s">
        <v>315</v>
      </c>
      <c r="R30" s="117" t="s">
        <v>315</v>
      </c>
      <c r="S30" s="117" t="s">
        <v>315</v>
      </c>
      <c r="T30" s="117" t="s">
        <v>315</v>
      </c>
      <c r="U30" s="117" t="s">
        <v>315</v>
      </c>
    </row>
    <row r="31" spans="1:21" ht="17.25" customHeight="1">
      <c r="A31" s="213"/>
      <c r="B31" s="213"/>
      <c r="C31" s="40"/>
      <c r="D31" s="217"/>
      <c r="E31" s="74"/>
      <c r="F31" s="117"/>
      <c r="G31" s="74"/>
      <c r="H31" s="116"/>
      <c r="I31" s="116"/>
      <c r="J31" s="116"/>
      <c r="K31" s="117"/>
      <c r="L31" s="117"/>
      <c r="M31" s="117"/>
      <c r="N31" s="117"/>
      <c r="O31" s="117"/>
      <c r="P31" s="117"/>
      <c r="Q31" s="117"/>
      <c r="R31" s="117"/>
      <c r="S31" s="117"/>
      <c r="T31" s="117"/>
      <c r="U31" s="117"/>
    </row>
    <row r="32" spans="1:21" ht="17.25" customHeight="1">
      <c r="A32" s="213"/>
      <c r="B32" s="213"/>
      <c r="C32" s="40" t="s">
        <v>163</v>
      </c>
      <c r="D32" s="217">
        <f aca="true" t="shared" si="6" ref="D32:E36">SUM(F32,H32,J32,L32,N32,P32,R32,T32)</f>
        <v>506</v>
      </c>
      <c r="E32" s="116">
        <f t="shared" si="6"/>
        <v>3976</v>
      </c>
      <c r="F32" s="78">
        <v>238</v>
      </c>
      <c r="G32" s="116">
        <v>352</v>
      </c>
      <c r="H32" s="116">
        <v>92</v>
      </c>
      <c r="I32" s="116">
        <v>312</v>
      </c>
      <c r="J32" s="116">
        <v>101</v>
      </c>
      <c r="K32" s="117">
        <v>686</v>
      </c>
      <c r="L32" s="117">
        <v>54</v>
      </c>
      <c r="M32" s="117">
        <v>777</v>
      </c>
      <c r="N32" s="117">
        <v>7</v>
      </c>
      <c r="O32" s="117">
        <v>255</v>
      </c>
      <c r="P32" s="117">
        <v>8</v>
      </c>
      <c r="Q32" s="117">
        <v>549</v>
      </c>
      <c r="R32" s="117">
        <v>5</v>
      </c>
      <c r="S32" s="117">
        <v>713</v>
      </c>
      <c r="T32" s="117">
        <v>1</v>
      </c>
      <c r="U32" s="117">
        <v>332</v>
      </c>
    </row>
    <row r="33" spans="1:21" ht="17.25" customHeight="1">
      <c r="A33" s="213"/>
      <c r="B33" s="213"/>
      <c r="C33" s="40" t="s">
        <v>152</v>
      </c>
      <c r="D33" s="217">
        <f t="shared" si="6"/>
        <v>11</v>
      </c>
      <c r="E33" s="116">
        <f t="shared" si="6"/>
        <v>581</v>
      </c>
      <c r="F33" s="78">
        <v>1</v>
      </c>
      <c r="G33" s="117">
        <v>2</v>
      </c>
      <c r="H33" s="117">
        <v>1</v>
      </c>
      <c r="I33" s="117">
        <v>3</v>
      </c>
      <c r="J33" s="117" t="s">
        <v>315</v>
      </c>
      <c r="K33" s="117" t="s">
        <v>315</v>
      </c>
      <c r="L33" s="117">
        <v>4</v>
      </c>
      <c r="M33" s="117">
        <v>65</v>
      </c>
      <c r="N33" s="117">
        <v>2</v>
      </c>
      <c r="O33" s="117">
        <v>70</v>
      </c>
      <c r="P33" s="117">
        <v>1</v>
      </c>
      <c r="Q33" s="117">
        <v>84</v>
      </c>
      <c r="R33" s="117">
        <v>2</v>
      </c>
      <c r="S33" s="117">
        <v>357</v>
      </c>
      <c r="T33" s="117" t="s">
        <v>315</v>
      </c>
      <c r="U33" s="117" t="s">
        <v>315</v>
      </c>
    </row>
    <row r="34" spans="1:21" ht="17.25" customHeight="1">
      <c r="A34" s="213"/>
      <c r="B34" s="213"/>
      <c r="C34" s="40" t="s">
        <v>285</v>
      </c>
      <c r="D34" s="217">
        <f t="shared" si="6"/>
        <v>901</v>
      </c>
      <c r="E34" s="116">
        <f t="shared" si="6"/>
        <v>3374</v>
      </c>
      <c r="F34" s="78">
        <v>454</v>
      </c>
      <c r="G34" s="117">
        <v>617</v>
      </c>
      <c r="H34" s="117">
        <v>214</v>
      </c>
      <c r="I34" s="117">
        <v>735</v>
      </c>
      <c r="J34" s="117">
        <v>177</v>
      </c>
      <c r="K34" s="117">
        <v>1162</v>
      </c>
      <c r="L34" s="117">
        <v>55</v>
      </c>
      <c r="M34" s="117">
        <v>761</v>
      </c>
      <c r="N34" s="117" t="s">
        <v>315</v>
      </c>
      <c r="O34" s="117" t="s">
        <v>315</v>
      </c>
      <c r="P34" s="117">
        <v>1</v>
      </c>
      <c r="Q34" s="117">
        <v>99</v>
      </c>
      <c r="R34" s="117" t="s">
        <v>315</v>
      </c>
      <c r="S34" s="117" t="s">
        <v>315</v>
      </c>
      <c r="T34" s="117" t="s">
        <v>315</v>
      </c>
      <c r="U34" s="117" t="s">
        <v>315</v>
      </c>
    </row>
    <row r="35" spans="1:21" ht="17.25" customHeight="1">
      <c r="A35" s="213"/>
      <c r="B35" s="213"/>
      <c r="C35" s="40" t="s">
        <v>153</v>
      </c>
      <c r="D35" s="217">
        <f t="shared" si="6"/>
        <v>454</v>
      </c>
      <c r="E35" s="116">
        <f t="shared" si="6"/>
        <v>1725</v>
      </c>
      <c r="F35" s="78">
        <v>279</v>
      </c>
      <c r="G35" s="117">
        <v>414</v>
      </c>
      <c r="H35" s="117">
        <v>82</v>
      </c>
      <c r="I35" s="117">
        <v>277</v>
      </c>
      <c r="J35" s="117">
        <v>63</v>
      </c>
      <c r="K35" s="117">
        <v>397</v>
      </c>
      <c r="L35" s="117">
        <v>25</v>
      </c>
      <c r="M35" s="117">
        <v>391</v>
      </c>
      <c r="N35" s="117">
        <v>4</v>
      </c>
      <c r="O35" s="117">
        <v>158</v>
      </c>
      <c r="P35" s="117">
        <v>1</v>
      </c>
      <c r="Q35" s="117">
        <v>88</v>
      </c>
      <c r="R35" s="117" t="s">
        <v>315</v>
      </c>
      <c r="S35" s="117" t="s">
        <v>315</v>
      </c>
      <c r="T35" s="117" t="s">
        <v>315</v>
      </c>
      <c r="U35" s="117" t="s">
        <v>315</v>
      </c>
    </row>
    <row r="36" spans="1:21" ht="17.25" customHeight="1">
      <c r="A36" s="213"/>
      <c r="B36" s="213"/>
      <c r="C36" s="40" t="s">
        <v>286</v>
      </c>
      <c r="D36" s="217">
        <f t="shared" si="6"/>
        <v>569</v>
      </c>
      <c r="E36" s="116">
        <f t="shared" si="6"/>
        <v>6545</v>
      </c>
      <c r="F36" s="78">
        <v>151</v>
      </c>
      <c r="G36" s="117">
        <v>235</v>
      </c>
      <c r="H36" s="117">
        <v>123</v>
      </c>
      <c r="I36" s="117">
        <v>424</v>
      </c>
      <c r="J36" s="117">
        <v>128</v>
      </c>
      <c r="K36" s="117">
        <v>882</v>
      </c>
      <c r="L36" s="117">
        <v>127</v>
      </c>
      <c r="M36" s="117">
        <v>2082</v>
      </c>
      <c r="N36" s="117">
        <v>19</v>
      </c>
      <c r="O36" s="117">
        <v>752</v>
      </c>
      <c r="P36" s="117">
        <v>15</v>
      </c>
      <c r="Q36" s="117">
        <v>969</v>
      </c>
      <c r="R36" s="117">
        <v>5</v>
      </c>
      <c r="S36" s="117">
        <v>795</v>
      </c>
      <c r="T36" s="117">
        <v>1</v>
      </c>
      <c r="U36" s="117">
        <v>406</v>
      </c>
    </row>
    <row r="37" spans="1:21" ht="17.25" customHeight="1">
      <c r="A37" s="213"/>
      <c r="B37" s="213"/>
      <c r="C37" s="40"/>
      <c r="D37" s="217"/>
      <c r="E37" s="116"/>
      <c r="F37" s="78"/>
      <c r="G37" s="117"/>
      <c r="H37" s="117"/>
      <c r="I37" s="117"/>
      <c r="J37" s="117"/>
      <c r="K37" s="117"/>
      <c r="L37" s="117"/>
      <c r="M37" s="117"/>
      <c r="N37" s="117"/>
      <c r="O37" s="117"/>
      <c r="P37" s="117"/>
      <c r="Q37" s="117"/>
      <c r="R37" s="117"/>
      <c r="S37" s="117"/>
      <c r="T37" s="117"/>
      <c r="U37" s="117"/>
    </row>
    <row r="38" spans="1:21" ht="17.25" customHeight="1">
      <c r="A38" s="213"/>
      <c r="B38" s="213"/>
      <c r="C38" s="40" t="s">
        <v>154</v>
      </c>
      <c r="D38" s="217">
        <f aca="true" t="shared" si="7" ref="D38:E42">SUM(F38,H38,J38,L38,N38,P38,R38,T38)</f>
        <v>155</v>
      </c>
      <c r="E38" s="116">
        <f t="shared" si="7"/>
        <v>1439</v>
      </c>
      <c r="F38" s="78">
        <v>42</v>
      </c>
      <c r="G38" s="117">
        <v>61</v>
      </c>
      <c r="H38" s="117">
        <v>34</v>
      </c>
      <c r="I38" s="117">
        <v>116</v>
      </c>
      <c r="J38" s="117">
        <v>42</v>
      </c>
      <c r="K38" s="117">
        <v>275</v>
      </c>
      <c r="L38" s="117">
        <v>30</v>
      </c>
      <c r="M38" s="117">
        <v>481</v>
      </c>
      <c r="N38" s="117">
        <v>2</v>
      </c>
      <c r="O38" s="117">
        <v>63</v>
      </c>
      <c r="P38" s="117">
        <v>3</v>
      </c>
      <c r="Q38" s="117">
        <v>216</v>
      </c>
      <c r="R38" s="117">
        <v>2</v>
      </c>
      <c r="S38" s="117">
        <v>227</v>
      </c>
      <c r="T38" s="117" t="s">
        <v>315</v>
      </c>
      <c r="U38" s="117" t="s">
        <v>315</v>
      </c>
    </row>
    <row r="39" spans="1:21" ht="17.25" customHeight="1">
      <c r="A39" s="213"/>
      <c r="B39" s="213"/>
      <c r="C39" s="40" t="s">
        <v>155</v>
      </c>
      <c r="D39" s="217">
        <f t="shared" si="7"/>
        <v>344</v>
      </c>
      <c r="E39" s="116">
        <f t="shared" si="7"/>
        <v>4319</v>
      </c>
      <c r="F39" s="78">
        <v>119</v>
      </c>
      <c r="G39" s="117">
        <v>186</v>
      </c>
      <c r="H39" s="117">
        <v>76</v>
      </c>
      <c r="I39" s="117">
        <v>266</v>
      </c>
      <c r="J39" s="117">
        <v>63</v>
      </c>
      <c r="K39" s="117">
        <v>400</v>
      </c>
      <c r="L39" s="117">
        <v>50</v>
      </c>
      <c r="M39" s="117">
        <v>814</v>
      </c>
      <c r="N39" s="117">
        <v>13</v>
      </c>
      <c r="O39" s="117">
        <v>470</v>
      </c>
      <c r="P39" s="117">
        <v>14</v>
      </c>
      <c r="Q39" s="117">
        <v>942</v>
      </c>
      <c r="R39" s="117">
        <v>9</v>
      </c>
      <c r="S39" s="117">
        <v>1241</v>
      </c>
      <c r="T39" s="117" t="s">
        <v>315</v>
      </c>
      <c r="U39" s="117" t="s">
        <v>315</v>
      </c>
    </row>
    <row r="40" spans="1:21" ht="17.25" customHeight="1">
      <c r="A40" s="213"/>
      <c r="B40" s="213"/>
      <c r="C40" s="121" t="s">
        <v>287</v>
      </c>
      <c r="D40" s="217">
        <f t="shared" si="7"/>
        <v>2125</v>
      </c>
      <c r="E40" s="116">
        <f t="shared" si="7"/>
        <v>7126</v>
      </c>
      <c r="F40" s="78">
        <v>1382</v>
      </c>
      <c r="G40" s="117">
        <v>1735</v>
      </c>
      <c r="H40" s="117">
        <v>370</v>
      </c>
      <c r="I40" s="117">
        <v>1263</v>
      </c>
      <c r="J40" s="117">
        <v>253</v>
      </c>
      <c r="K40" s="117">
        <v>1633</v>
      </c>
      <c r="L40" s="117">
        <v>104</v>
      </c>
      <c r="M40" s="117">
        <v>1534</v>
      </c>
      <c r="N40" s="117">
        <v>9</v>
      </c>
      <c r="O40" s="117">
        <v>325</v>
      </c>
      <c r="P40" s="117">
        <v>5</v>
      </c>
      <c r="Q40" s="117">
        <v>356</v>
      </c>
      <c r="R40" s="117">
        <v>2</v>
      </c>
      <c r="S40" s="117">
        <v>280</v>
      </c>
      <c r="T40" s="117" t="s">
        <v>315</v>
      </c>
      <c r="U40" s="117" t="s">
        <v>315</v>
      </c>
    </row>
    <row r="41" spans="1:21" ht="17.25" customHeight="1">
      <c r="A41" s="213"/>
      <c r="B41" s="213"/>
      <c r="C41" s="40" t="s">
        <v>247</v>
      </c>
      <c r="D41" s="217">
        <f t="shared" si="7"/>
        <v>1460</v>
      </c>
      <c r="E41" s="116">
        <f t="shared" si="7"/>
        <v>14866</v>
      </c>
      <c r="F41" s="78">
        <v>508</v>
      </c>
      <c r="G41" s="117">
        <v>768</v>
      </c>
      <c r="H41" s="117">
        <v>281</v>
      </c>
      <c r="I41" s="117">
        <v>969</v>
      </c>
      <c r="J41" s="117">
        <v>377</v>
      </c>
      <c r="K41" s="117">
        <v>2498</v>
      </c>
      <c r="L41" s="117">
        <v>220</v>
      </c>
      <c r="M41" s="117">
        <v>3552</v>
      </c>
      <c r="N41" s="117">
        <v>35</v>
      </c>
      <c r="O41" s="117">
        <v>1290</v>
      </c>
      <c r="P41" s="117">
        <v>21</v>
      </c>
      <c r="Q41" s="117">
        <v>1488</v>
      </c>
      <c r="R41" s="117">
        <v>15</v>
      </c>
      <c r="S41" s="117">
        <v>2486</v>
      </c>
      <c r="T41" s="117">
        <v>3</v>
      </c>
      <c r="U41" s="117">
        <v>1815</v>
      </c>
    </row>
    <row r="42" spans="1:21" ht="17.25" customHeight="1">
      <c r="A42" s="213"/>
      <c r="B42" s="213"/>
      <c r="C42" s="40" t="s">
        <v>288</v>
      </c>
      <c r="D42" s="217">
        <f t="shared" si="7"/>
        <v>52</v>
      </c>
      <c r="E42" s="116">
        <f t="shared" si="7"/>
        <v>776</v>
      </c>
      <c r="F42" s="78">
        <v>9</v>
      </c>
      <c r="G42" s="117">
        <v>15</v>
      </c>
      <c r="H42" s="117">
        <v>8</v>
      </c>
      <c r="I42" s="117">
        <v>30</v>
      </c>
      <c r="J42" s="117">
        <v>13</v>
      </c>
      <c r="K42" s="117">
        <v>89</v>
      </c>
      <c r="L42" s="117">
        <v>14</v>
      </c>
      <c r="M42" s="117">
        <v>212</v>
      </c>
      <c r="N42" s="117">
        <v>5</v>
      </c>
      <c r="O42" s="117">
        <v>196</v>
      </c>
      <c r="P42" s="117">
        <v>2</v>
      </c>
      <c r="Q42" s="117">
        <v>109</v>
      </c>
      <c r="R42" s="117">
        <v>1</v>
      </c>
      <c r="S42" s="117">
        <v>125</v>
      </c>
      <c r="T42" s="117" t="s">
        <v>315</v>
      </c>
      <c r="U42" s="117" t="s">
        <v>315</v>
      </c>
    </row>
    <row r="43" spans="1:21" ht="17.25" customHeight="1">
      <c r="A43" s="213"/>
      <c r="B43" s="213"/>
      <c r="C43" s="40"/>
      <c r="D43" s="217"/>
      <c r="E43" s="116"/>
      <c r="F43" s="78"/>
      <c r="G43" s="117"/>
      <c r="H43" s="117"/>
      <c r="I43" s="117"/>
      <c r="J43" s="117"/>
      <c r="K43" s="117"/>
      <c r="L43" s="117"/>
      <c r="M43" s="117"/>
      <c r="N43" s="117"/>
      <c r="O43" s="117"/>
      <c r="P43" s="117"/>
      <c r="Q43" s="117"/>
      <c r="R43" s="117"/>
      <c r="S43" s="117"/>
      <c r="T43" s="117"/>
      <c r="U43" s="117"/>
    </row>
    <row r="44" spans="1:21" ht="17.25" customHeight="1">
      <c r="A44" s="213"/>
      <c r="B44" s="213"/>
      <c r="C44" s="40" t="s">
        <v>156</v>
      </c>
      <c r="D44" s="217">
        <f aca="true" t="shared" si="8" ref="D44:E49">SUM(F44,H44,J44,L44,N44,P44,R44,T44)</f>
        <v>1599</v>
      </c>
      <c r="E44" s="116">
        <f t="shared" si="8"/>
        <v>3103</v>
      </c>
      <c r="F44" s="78">
        <v>1316</v>
      </c>
      <c r="G44" s="117">
        <v>1827</v>
      </c>
      <c r="H44" s="117">
        <v>219</v>
      </c>
      <c r="I44" s="117">
        <v>709</v>
      </c>
      <c r="J44" s="117">
        <v>43</v>
      </c>
      <c r="K44" s="117">
        <v>257</v>
      </c>
      <c r="L44" s="117">
        <v>20</v>
      </c>
      <c r="M44" s="117">
        <v>272</v>
      </c>
      <c r="N44" s="117">
        <v>1</v>
      </c>
      <c r="O44" s="117">
        <v>38</v>
      </c>
      <c r="P44" s="117" t="s">
        <v>315</v>
      </c>
      <c r="Q44" s="117" t="s">
        <v>315</v>
      </c>
      <c r="R44" s="117" t="s">
        <v>315</v>
      </c>
      <c r="S44" s="117" t="s">
        <v>315</v>
      </c>
      <c r="T44" s="117" t="s">
        <v>315</v>
      </c>
      <c r="U44" s="117" t="s">
        <v>315</v>
      </c>
    </row>
    <row r="45" spans="1:21" ht="17.25" customHeight="1">
      <c r="A45" s="213"/>
      <c r="B45" s="213"/>
      <c r="C45" s="40" t="s">
        <v>157</v>
      </c>
      <c r="D45" s="217">
        <f t="shared" si="8"/>
        <v>248</v>
      </c>
      <c r="E45" s="116">
        <f t="shared" si="8"/>
        <v>4202</v>
      </c>
      <c r="F45" s="78">
        <v>76</v>
      </c>
      <c r="G45" s="117">
        <v>114</v>
      </c>
      <c r="H45" s="117">
        <v>30</v>
      </c>
      <c r="I45" s="117">
        <v>106</v>
      </c>
      <c r="J45" s="117">
        <v>53</v>
      </c>
      <c r="K45" s="117">
        <v>340</v>
      </c>
      <c r="L45" s="117">
        <v>59</v>
      </c>
      <c r="M45" s="117">
        <v>896</v>
      </c>
      <c r="N45" s="117">
        <v>14</v>
      </c>
      <c r="O45" s="117">
        <v>546</v>
      </c>
      <c r="P45" s="117">
        <v>10</v>
      </c>
      <c r="Q45" s="117">
        <v>633</v>
      </c>
      <c r="R45" s="117">
        <v>4</v>
      </c>
      <c r="S45" s="117">
        <v>525</v>
      </c>
      <c r="T45" s="117">
        <v>2</v>
      </c>
      <c r="U45" s="117">
        <v>1042</v>
      </c>
    </row>
    <row r="46" spans="1:21" ht="17.25" customHeight="1">
      <c r="A46" s="213"/>
      <c r="B46" s="213"/>
      <c r="C46" s="40" t="s">
        <v>158</v>
      </c>
      <c r="D46" s="217">
        <f t="shared" si="8"/>
        <v>287</v>
      </c>
      <c r="E46" s="116">
        <f t="shared" si="8"/>
        <v>3861</v>
      </c>
      <c r="F46" s="78">
        <v>46</v>
      </c>
      <c r="G46" s="117">
        <v>68</v>
      </c>
      <c r="H46" s="117">
        <v>36</v>
      </c>
      <c r="I46" s="117">
        <v>124</v>
      </c>
      <c r="J46" s="117">
        <v>43</v>
      </c>
      <c r="K46" s="117">
        <v>318</v>
      </c>
      <c r="L46" s="117">
        <v>149</v>
      </c>
      <c r="M46" s="117">
        <v>2331</v>
      </c>
      <c r="N46" s="117">
        <v>6</v>
      </c>
      <c r="O46" s="117">
        <v>231</v>
      </c>
      <c r="P46" s="117">
        <v>5</v>
      </c>
      <c r="Q46" s="117">
        <v>339</v>
      </c>
      <c r="R46" s="117">
        <v>2</v>
      </c>
      <c r="S46" s="117">
        <v>450</v>
      </c>
      <c r="T46" s="117" t="s">
        <v>315</v>
      </c>
      <c r="U46" s="117" t="s">
        <v>315</v>
      </c>
    </row>
    <row r="47" spans="1:21" ht="17.25" customHeight="1">
      <c r="A47" s="213"/>
      <c r="B47" s="213"/>
      <c r="C47" s="40" t="s">
        <v>159</v>
      </c>
      <c r="D47" s="217">
        <f t="shared" si="8"/>
        <v>6</v>
      </c>
      <c r="E47" s="116">
        <f t="shared" si="8"/>
        <v>50</v>
      </c>
      <c r="F47" s="74">
        <v>1</v>
      </c>
      <c r="G47" s="116">
        <v>1</v>
      </c>
      <c r="H47" s="116">
        <v>3</v>
      </c>
      <c r="I47" s="116">
        <v>10</v>
      </c>
      <c r="J47" s="116">
        <v>1</v>
      </c>
      <c r="K47" s="116">
        <v>5</v>
      </c>
      <c r="L47" s="116" t="s">
        <v>315</v>
      </c>
      <c r="M47" s="116" t="s">
        <v>315</v>
      </c>
      <c r="N47" s="116">
        <v>1</v>
      </c>
      <c r="O47" s="116">
        <v>34</v>
      </c>
      <c r="P47" s="116" t="s">
        <v>315</v>
      </c>
      <c r="Q47" s="116" t="s">
        <v>315</v>
      </c>
      <c r="R47" s="116" t="s">
        <v>315</v>
      </c>
      <c r="S47" s="116" t="s">
        <v>315</v>
      </c>
      <c r="T47" s="116" t="s">
        <v>315</v>
      </c>
      <c r="U47" s="116" t="s">
        <v>315</v>
      </c>
    </row>
    <row r="48" spans="1:21" ht="17.25" customHeight="1">
      <c r="A48" s="213"/>
      <c r="B48" s="213"/>
      <c r="C48" s="40" t="s">
        <v>160</v>
      </c>
      <c r="D48" s="217">
        <f t="shared" si="8"/>
        <v>429</v>
      </c>
      <c r="E48" s="116">
        <f t="shared" si="8"/>
        <v>1864</v>
      </c>
      <c r="F48" s="74">
        <v>240</v>
      </c>
      <c r="G48" s="116">
        <v>314</v>
      </c>
      <c r="H48" s="116">
        <v>80</v>
      </c>
      <c r="I48" s="116">
        <v>282</v>
      </c>
      <c r="J48" s="116">
        <v>72</v>
      </c>
      <c r="K48" s="116">
        <v>441</v>
      </c>
      <c r="L48" s="116">
        <v>30</v>
      </c>
      <c r="M48" s="116">
        <v>456</v>
      </c>
      <c r="N48" s="116">
        <v>3</v>
      </c>
      <c r="O48" s="116">
        <v>126</v>
      </c>
      <c r="P48" s="116">
        <v>4</v>
      </c>
      <c r="Q48" s="116">
        <v>245</v>
      </c>
      <c r="R48" s="116" t="s">
        <v>315</v>
      </c>
      <c r="S48" s="116" t="s">
        <v>315</v>
      </c>
      <c r="T48" s="116" t="s">
        <v>315</v>
      </c>
      <c r="U48" s="116" t="s">
        <v>315</v>
      </c>
    </row>
    <row r="49" spans="1:21" ht="17.25" customHeight="1">
      <c r="A49" s="203"/>
      <c r="B49" s="203"/>
      <c r="C49" s="41" t="s">
        <v>161</v>
      </c>
      <c r="D49" s="251">
        <f t="shared" si="8"/>
        <v>19</v>
      </c>
      <c r="E49" s="129">
        <f t="shared" si="8"/>
        <v>134</v>
      </c>
      <c r="F49" s="75">
        <v>9</v>
      </c>
      <c r="G49" s="129">
        <v>14</v>
      </c>
      <c r="H49" s="129">
        <v>1</v>
      </c>
      <c r="I49" s="129">
        <v>4</v>
      </c>
      <c r="J49" s="129">
        <v>3</v>
      </c>
      <c r="K49" s="129">
        <v>20</v>
      </c>
      <c r="L49" s="129">
        <v>6</v>
      </c>
      <c r="M49" s="129">
        <v>96</v>
      </c>
      <c r="N49" s="129" t="s">
        <v>315</v>
      </c>
      <c r="O49" s="129" t="s">
        <v>315</v>
      </c>
      <c r="P49" s="129" t="s">
        <v>315</v>
      </c>
      <c r="Q49" s="129" t="s">
        <v>315</v>
      </c>
      <c r="R49" s="129" t="s">
        <v>315</v>
      </c>
      <c r="S49" s="129" t="s">
        <v>315</v>
      </c>
      <c r="T49" s="129" t="s">
        <v>315</v>
      </c>
      <c r="U49" s="129" t="s">
        <v>315</v>
      </c>
    </row>
    <row r="50" spans="5:6" ht="14.25">
      <c r="E50" s="1"/>
      <c r="F50" s="1"/>
    </row>
    <row r="51" spans="5:6" ht="14.25">
      <c r="E51" s="1"/>
      <c r="F51" s="1"/>
    </row>
    <row r="52" spans="5:6" ht="14.25">
      <c r="E52" s="1"/>
      <c r="F52" s="1"/>
    </row>
    <row r="53" spans="4:8" ht="14.25">
      <c r="D53" s="22"/>
      <c r="E53" s="4"/>
      <c r="F53" s="4"/>
      <c r="G53" s="22"/>
      <c r="H53" s="22"/>
    </row>
    <row r="54" spans="4:8" ht="14.25">
      <c r="D54" s="22"/>
      <c r="E54" s="4"/>
      <c r="F54" s="4"/>
      <c r="G54" s="22"/>
      <c r="H54" s="22"/>
    </row>
    <row r="55" spans="4:8" ht="13.5">
      <c r="D55" s="22"/>
      <c r="E55" s="22"/>
      <c r="F55" s="22"/>
      <c r="G55" s="22"/>
      <c r="H55" s="22"/>
    </row>
    <row r="56" spans="4:8" ht="13.5">
      <c r="D56" s="22"/>
      <c r="E56" s="22"/>
      <c r="F56" s="22"/>
      <c r="G56" s="22"/>
      <c r="H56" s="22"/>
    </row>
    <row r="57" spans="4:8" ht="13.5">
      <c r="D57" s="22"/>
      <c r="E57" s="22"/>
      <c r="F57" s="22"/>
      <c r="G57" s="22"/>
      <c r="H57" s="22"/>
    </row>
  </sheetData>
  <sheetProtection/>
  <mergeCells count="29">
    <mergeCell ref="R5:S5"/>
    <mergeCell ref="A3:U3"/>
    <mergeCell ref="P5:Q5"/>
    <mergeCell ref="L6:L7"/>
    <mergeCell ref="Q6:Q7"/>
    <mergeCell ref="M6:M7"/>
    <mergeCell ref="N6:N7"/>
    <mergeCell ref="O6:O7"/>
    <mergeCell ref="P6:P7"/>
    <mergeCell ref="G6:G7"/>
    <mergeCell ref="H6:H7"/>
    <mergeCell ref="I6:I7"/>
    <mergeCell ref="T5:U5"/>
    <mergeCell ref="T6:T7"/>
    <mergeCell ref="U6:U7"/>
    <mergeCell ref="R6:R7"/>
    <mergeCell ref="S6:S7"/>
    <mergeCell ref="L5:M5"/>
    <mergeCell ref="N5:O5"/>
    <mergeCell ref="J6:J7"/>
    <mergeCell ref="K6:K7"/>
    <mergeCell ref="J5:K5"/>
    <mergeCell ref="A5:C7"/>
    <mergeCell ref="D5:E5"/>
    <mergeCell ref="F5:G5"/>
    <mergeCell ref="H5:I5"/>
    <mergeCell ref="D6:D7"/>
    <mergeCell ref="E6:E7"/>
    <mergeCell ref="F6:F7"/>
  </mergeCells>
  <printOptions horizontalCentered="1"/>
  <pageMargins left="0.5905511811023623" right="0.5905511811023623" top="0.5905511811023623" bottom="0.3937007874015748" header="0" footer="0"/>
  <pageSetup fitToHeight="1" fitToWidth="1" horizontalDpi="300" verticalDpi="300" orientation="landscape" paperSize="8" scale="95" r:id="rId1"/>
</worksheet>
</file>

<file path=xl/worksheets/sheet9.xml><?xml version="1.0" encoding="utf-8"?>
<worksheet xmlns="http://schemas.openxmlformats.org/spreadsheetml/2006/main" xmlns:r="http://schemas.openxmlformats.org/officeDocument/2006/relationships">
  <sheetPr>
    <pageSetUpPr fitToPage="1"/>
  </sheetPr>
  <dimension ref="A1:S64"/>
  <sheetViews>
    <sheetView zoomScale="75" zoomScaleNormal="75" zoomScalePageLayoutView="0" workbookViewId="0" topLeftCell="A1">
      <selection activeCell="A52" sqref="A52:A63"/>
    </sheetView>
  </sheetViews>
  <sheetFormatPr defaultColWidth="9.00390625" defaultRowHeight="13.5"/>
  <cols>
    <col min="1" max="1" width="4.00390625" style="42" customWidth="1"/>
    <col min="2" max="2" width="14.50390625" style="42" customWidth="1"/>
    <col min="3" max="3" width="18.125" style="42" bestFit="1" customWidth="1"/>
    <col min="4" max="4" width="16.375" style="42" customWidth="1"/>
    <col min="5" max="5" width="14.375" style="42" customWidth="1"/>
    <col min="6" max="6" width="15.375" style="42" customWidth="1"/>
    <col min="7" max="7" width="15.50390625" style="42" bestFit="1" customWidth="1"/>
    <col min="8" max="8" width="15.875" style="42" customWidth="1"/>
    <col min="9" max="9" width="14.125" style="42" customWidth="1"/>
    <col min="10" max="10" width="15.50390625" style="42" bestFit="1" customWidth="1"/>
    <col min="11" max="11" width="14.125" style="42" bestFit="1" customWidth="1"/>
    <col min="12" max="12" width="13.75390625" style="42" customWidth="1"/>
    <col min="13" max="14" width="15.50390625" style="42" bestFit="1" customWidth="1"/>
    <col min="15" max="15" width="14.125" style="42" bestFit="1" customWidth="1"/>
    <col min="16" max="16" width="16.625" style="42" customWidth="1"/>
    <col min="17" max="17" width="18.00390625" style="42" bestFit="1" customWidth="1"/>
    <col min="18" max="18" width="16.50390625" style="42" customWidth="1"/>
    <col min="19" max="16384" width="9.00390625" style="42" customWidth="1"/>
  </cols>
  <sheetData>
    <row r="1" spans="1:18" ht="17.25" customHeight="1">
      <c r="A1" s="190" t="s">
        <v>341</v>
      </c>
      <c r="R1" s="24" t="s">
        <v>220</v>
      </c>
    </row>
    <row r="2" spans="4:18" ht="17.25" customHeight="1">
      <c r="D2" s="44"/>
      <c r="E2" s="44"/>
      <c r="F2" s="44"/>
      <c r="G2" s="44"/>
      <c r="H2" s="44"/>
      <c r="I2" s="44"/>
      <c r="J2" s="44"/>
      <c r="K2" s="44"/>
      <c r="L2" s="44"/>
      <c r="M2" s="44"/>
      <c r="N2" s="44"/>
      <c r="O2" s="44"/>
      <c r="P2" s="44"/>
      <c r="Q2" s="44"/>
      <c r="R2" s="44"/>
    </row>
    <row r="3" spans="1:18" ht="18" customHeight="1">
      <c r="A3" s="530" t="s">
        <v>342</v>
      </c>
      <c r="B3" s="514"/>
      <c r="C3" s="514"/>
      <c r="D3" s="514"/>
      <c r="E3" s="514"/>
      <c r="F3" s="514"/>
      <c r="G3" s="514"/>
      <c r="H3" s="514"/>
      <c r="I3" s="514"/>
      <c r="J3" s="514"/>
      <c r="K3" s="514"/>
      <c r="L3" s="514"/>
      <c r="M3" s="514"/>
      <c r="N3" s="514"/>
      <c r="O3" s="514"/>
      <c r="P3" s="514"/>
      <c r="Q3" s="514"/>
      <c r="R3" s="514"/>
    </row>
    <row r="4" ht="17.25" customHeight="1"/>
    <row r="5" ht="17.25" customHeight="1">
      <c r="A5" s="45" t="s">
        <v>306</v>
      </c>
    </row>
    <row r="6" ht="17.25" customHeight="1"/>
    <row r="7" spans="1:18" ht="17.25" customHeight="1">
      <c r="A7" s="471" t="s">
        <v>343</v>
      </c>
      <c r="B7" s="472"/>
      <c r="C7" s="472"/>
      <c r="D7" s="472"/>
      <c r="E7" s="472"/>
      <c r="F7" s="472"/>
      <c r="G7" s="472"/>
      <c r="H7" s="472"/>
      <c r="I7" s="472"/>
      <c r="J7" s="472"/>
      <c r="K7" s="472"/>
      <c r="L7" s="472"/>
      <c r="M7" s="472"/>
      <c r="N7" s="472"/>
      <c r="O7" s="472"/>
      <c r="P7" s="472"/>
      <c r="Q7" s="472"/>
      <c r="R7" s="472"/>
    </row>
    <row r="8" spans="1:19" ht="17.25" customHeight="1" thickBot="1">
      <c r="A8" s="46"/>
      <c r="B8" s="46"/>
      <c r="C8" s="46"/>
      <c r="D8" s="46"/>
      <c r="E8" s="46"/>
      <c r="F8" s="46"/>
      <c r="G8" s="46"/>
      <c r="H8" s="46"/>
      <c r="I8" s="46"/>
      <c r="J8" s="46"/>
      <c r="K8" s="46"/>
      <c r="L8" s="46"/>
      <c r="M8" s="46"/>
      <c r="N8" s="46"/>
      <c r="O8" s="46"/>
      <c r="P8" s="46"/>
      <c r="Q8" s="46"/>
      <c r="R8" s="47" t="s">
        <v>307</v>
      </c>
      <c r="S8" s="48"/>
    </row>
    <row r="9" spans="1:19" ht="17.25" customHeight="1">
      <c r="A9" s="431" t="s">
        <v>165</v>
      </c>
      <c r="B9" s="432"/>
      <c r="C9" s="430" t="s">
        <v>344</v>
      </c>
      <c r="D9" s="430" t="s">
        <v>345</v>
      </c>
      <c r="E9" s="430"/>
      <c r="F9" s="430"/>
      <c r="G9" s="430"/>
      <c r="H9" s="430"/>
      <c r="I9" s="427" t="s">
        <v>347</v>
      </c>
      <c r="J9" s="436"/>
      <c r="K9" s="436"/>
      <c r="L9" s="436"/>
      <c r="M9" s="436"/>
      <c r="N9" s="436"/>
      <c r="O9" s="436"/>
      <c r="P9" s="436"/>
      <c r="Q9" s="437"/>
      <c r="R9" s="427" t="s">
        <v>166</v>
      </c>
      <c r="S9" s="48"/>
    </row>
    <row r="10" spans="1:19" ht="17.25" customHeight="1">
      <c r="A10" s="431"/>
      <c r="B10" s="432"/>
      <c r="C10" s="435"/>
      <c r="D10" s="429" t="s">
        <v>167</v>
      </c>
      <c r="E10" s="429" t="s">
        <v>168</v>
      </c>
      <c r="F10" s="429" t="s">
        <v>169</v>
      </c>
      <c r="G10" s="429" t="s">
        <v>170</v>
      </c>
      <c r="H10" s="429" t="s">
        <v>171</v>
      </c>
      <c r="I10" s="430" t="s">
        <v>167</v>
      </c>
      <c r="J10" s="430"/>
      <c r="K10" s="430" t="s">
        <v>172</v>
      </c>
      <c r="L10" s="427"/>
      <c r="M10" s="49"/>
      <c r="N10" s="50"/>
      <c r="O10" s="438" t="s">
        <v>173</v>
      </c>
      <c r="P10" s="435"/>
      <c r="Q10" s="435" t="s">
        <v>346</v>
      </c>
      <c r="R10" s="428"/>
      <c r="S10" s="48"/>
    </row>
    <row r="11" spans="1:19" ht="17.25" customHeight="1">
      <c r="A11" s="433"/>
      <c r="B11" s="434"/>
      <c r="C11" s="435"/>
      <c r="D11" s="429"/>
      <c r="E11" s="429"/>
      <c r="F11" s="429"/>
      <c r="G11" s="429"/>
      <c r="H11" s="429"/>
      <c r="I11" s="435"/>
      <c r="J11" s="435"/>
      <c r="K11" s="435"/>
      <c r="L11" s="435"/>
      <c r="M11" s="430" t="s">
        <v>174</v>
      </c>
      <c r="N11" s="430"/>
      <c r="O11" s="435"/>
      <c r="P11" s="435"/>
      <c r="Q11" s="435"/>
      <c r="R11" s="428"/>
      <c r="S11" s="48"/>
    </row>
    <row r="12" spans="1:19" ht="17.25" customHeight="1">
      <c r="A12" s="439" t="s">
        <v>175</v>
      </c>
      <c r="B12" s="222" t="s">
        <v>176</v>
      </c>
      <c r="C12" s="261">
        <f>SUM(C13:C20)</f>
        <v>2967823324</v>
      </c>
      <c r="D12" s="261">
        <f>SUM(E12:H12)</f>
        <v>1950640571</v>
      </c>
      <c r="E12" s="261">
        <f>SUM(E13:E20)</f>
        <v>533006356</v>
      </c>
      <c r="F12" s="261">
        <f>SUM(F13:F20)</f>
        <v>782533136</v>
      </c>
      <c r="G12" s="261">
        <f>SUM(G13:G20)</f>
        <v>455617610</v>
      </c>
      <c r="H12" s="261">
        <f>SUM(H13:H20)</f>
        <v>179483469</v>
      </c>
      <c r="I12" s="442">
        <f>SUM(I13:J20)</f>
        <v>1013040548</v>
      </c>
      <c r="J12" s="442"/>
      <c r="K12" s="442">
        <f>SUM(K13:L20)</f>
        <v>842051138</v>
      </c>
      <c r="L12" s="442"/>
      <c r="M12" s="442">
        <f>SUM(M13:N20)</f>
        <v>14078318</v>
      </c>
      <c r="N12" s="442"/>
      <c r="O12" s="442">
        <f>SUM(O13:P20)</f>
        <v>17854013</v>
      </c>
      <c r="P12" s="442"/>
      <c r="Q12" s="261">
        <f>SUM(Q13:Q20)</f>
        <v>153135398</v>
      </c>
      <c r="R12" s="261">
        <f>SUM(R13:R20)</f>
        <v>4142219</v>
      </c>
      <c r="S12" s="48"/>
    </row>
    <row r="13" spans="1:19" ht="17.25" customHeight="1">
      <c r="A13" s="440"/>
      <c r="B13" s="35" t="s">
        <v>297</v>
      </c>
      <c r="C13" s="78">
        <v>38052341</v>
      </c>
      <c r="D13" s="78">
        <v>16612942</v>
      </c>
      <c r="E13" s="78">
        <v>8401131</v>
      </c>
      <c r="F13" s="78">
        <v>2950581</v>
      </c>
      <c r="G13" s="78">
        <v>1036013</v>
      </c>
      <c r="H13" s="78">
        <v>4225216</v>
      </c>
      <c r="I13" s="444">
        <v>21383470</v>
      </c>
      <c r="J13" s="444"/>
      <c r="K13" s="444">
        <v>19258405</v>
      </c>
      <c r="L13" s="444"/>
      <c r="M13" s="444">
        <v>413143</v>
      </c>
      <c r="N13" s="444"/>
      <c r="O13" s="444">
        <v>642754</v>
      </c>
      <c r="P13" s="444"/>
      <c r="Q13" s="78">
        <v>1482313</v>
      </c>
      <c r="R13" s="78">
        <v>55931</v>
      </c>
      <c r="S13" s="48"/>
    </row>
    <row r="14" spans="1:19" ht="17.25" customHeight="1">
      <c r="A14" s="440"/>
      <c r="B14" s="35" t="s">
        <v>178</v>
      </c>
      <c r="C14" s="78">
        <v>19176244</v>
      </c>
      <c r="D14" s="78">
        <v>10514958</v>
      </c>
      <c r="E14" s="78">
        <v>4108340</v>
      </c>
      <c r="F14" s="78">
        <v>4167269</v>
      </c>
      <c r="G14" s="78">
        <v>828161</v>
      </c>
      <c r="H14" s="78">
        <v>1411191</v>
      </c>
      <c r="I14" s="444">
        <v>8363579</v>
      </c>
      <c r="J14" s="444"/>
      <c r="K14" s="444">
        <v>7271787</v>
      </c>
      <c r="L14" s="444"/>
      <c r="M14" s="444">
        <v>93621</v>
      </c>
      <c r="N14" s="444"/>
      <c r="O14" s="444">
        <v>222948</v>
      </c>
      <c r="P14" s="444"/>
      <c r="Q14" s="78">
        <v>868846</v>
      </c>
      <c r="R14" s="78">
        <v>297707</v>
      </c>
      <c r="S14" s="48"/>
    </row>
    <row r="15" spans="1:18" ht="17.25" customHeight="1">
      <c r="A15" s="440"/>
      <c r="B15" s="35" t="s">
        <v>179</v>
      </c>
      <c r="C15" s="78">
        <v>369910564</v>
      </c>
      <c r="D15" s="78">
        <f>SUM(E15:H15)</f>
        <v>290009572</v>
      </c>
      <c r="E15" s="78">
        <v>84549436</v>
      </c>
      <c r="F15" s="78">
        <v>80978632</v>
      </c>
      <c r="G15" s="78">
        <v>86338713</v>
      </c>
      <c r="H15" s="78">
        <v>38142791</v>
      </c>
      <c r="I15" s="444">
        <v>79811417</v>
      </c>
      <c r="J15" s="444"/>
      <c r="K15" s="444">
        <v>68167291</v>
      </c>
      <c r="L15" s="444"/>
      <c r="M15" s="444">
        <v>677140</v>
      </c>
      <c r="N15" s="444"/>
      <c r="O15" s="444">
        <v>582822</v>
      </c>
      <c r="P15" s="444"/>
      <c r="Q15" s="78">
        <v>11061303</v>
      </c>
      <c r="R15" s="78">
        <v>89577</v>
      </c>
    </row>
    <row r="16" spans="1:18" ht="17.25" customHeight="1">
      <c r="A16" s="440"/>
      <c r="B16" s="35" t="s">
        <v>180</v>
      </c>
      <c r="C16" s="78">
        <v>941046558</v>
      </c>
      <c r="D16" s="78">
        <v>573621736</v>
      </c>
      <c r="E16" s="78">
        <v>158798883</v>
      </c>
      <c r="F16" s="78">
        <v>217604049</v>
      </c>
      <c r="G16" s="78">
        <v>147462870</v>
      </c>
      <c r="H16" s="78">
        <v>47755936</v>
      </c>
      <c r="I16" s="444">
        <v>368535183</v>
      </c>
      <c r="J16" s="444"/>
      <c r="K16" s="444">
        <v>321476069</v>
      </c>
      <c r="L16" s="444"/>
      <c r="M16" s="444">
        <v>6264089</v>
      </c>
      <c r="N16" s="444"/>
      <c r="O16" s="444">
        <v>3832759</v>
      </c>
      <c r="P16" s="444"/>
      <c r="Q16" s="78">
        <v>43226353</v>
      </c>
      <c r="R16" s="78">
        <v>889639</v>
      </c>
    </row>
    <row r="17" spans="1:18" ht="17.25" customHeight="1">
      <c r="A17" s="440"/>
      <c r="B17" s="123" t="s">
        <v>289</v>
      </c>
      <c r="C17" s="78">
        <v>1254913097</v>
      </c>
      <c r="D17" s="78">
        <v>944655278</v>
      </c>
      <c r="E17" s="78">
        <v>218810078</v>
      </c>
      <c r="F17" s="78">
        <v>441205958</v>
      </c>
      <c r="G17" s="78">
        <v>213157701</v>
      </c>
      <c r="H17" s="78">
        <v>71481543</v>
      </c>
      <c r="I17" s="444">
        <v>309681176</v>
      </c>
      <c r="J17" s="444"/>
      <c r="K17" s="444">
        <v>221525593</v>
      </c>
      <c r="L17" s="444"/>
      <c r="M17" s="444">
        <v>919495</v>
      </c>
      <c r="N17" s="444"/>
      <c r="O17" s="444">
        <v>10341002</v>
      </c>
      <c r="P17" s="444"/>
      <c r="Q17" s="78">
        <v>77814581</v>
      </c>
      <c r="R17" s="78">
        <v>576643</v>
      </c>
    </row>
    <row r="18" spans="1:18" ht="17.25" customHeight="1">
      <c r="A18" s="440"/>
      <c r="B18" s="35" t="s">
        <v>182</v>
      </c>
      <c r="C18" s="78">
        <v>64851289</v>
      </c>
      <c r="D18" s="78">
        <v>25790177</v>
      </c>
      <c r="E18" s="78">
        <v>11605569</v>
      </c>
      <c r="F18" s="78">
        <v>9699379</v>
      </c>
      <c r="G18" s="78">
        <v>469666</v>
      </c>
      <c r="H18" s="78">
        <v>4015564</v>
      </c>
      <c r="I18" s="444">
        <v>39005770</v>
      </c>
      <c r="J18" s="444"/>
      <c r="K18" s="444">
        <v>31439828</v>
      </c>
      <c r="L18" s="444"/>
      <c r="M18" s="444">
        <v>57358</v>
      </c>
      <c r="N18" s="444"/>
      <c r="O18" s="444">
        <v>488148</v>
      </c>
      <c r="P18" s="444"/>
      <c r="Q18" s="78">
        <v>7077795</v>
      </c>
      <c r="R18" s="78">
        <v>55341</v>
      </c>
    </row>
    <row r="19" spans="1:18" ht="17.25" customHeight="1">
      <c r="A19" s="440"/>
      <c r="B19" s="35" t="s">
        <v>181</v>
      </c>
      <c r="C19" s="78">
        <v>627546</v>
      </c>
      <c r="D19" s="78">
        <f>SUM(E19:H19)</f>
        <v>247417</v>
      </c>
      <c r="E19" s="78">
        <v>149634</v>
      </c>
      <c r="F19" s="78">
        <v>52201</v>
      </c>
      <c r="G19" s="78">
        <v>23346</v>
      </c>
      <c r="H19" s="78">
        <v>22236</v>
      </c>
      <c r="I19" s="444">
        <v>380129</v>
      </c>
      <c r="J19" s="444"/>
      <c r="K19" s="444">
        <v>379359</v>
      </c>
      <c r="L19" s="444"/>
      <c r="M19" s="444">
        <v>10853</v>
      </c>
      <c r="N19" s="444"/>
      <c r="O19" s="444">
        <v>129</v>
      </c>
      <c r="P19" s="444"/>
      <c r="Q19" s="78">
        <v>641</v>
      </c>
      <c r="R19" s="78" t="s">
        <v>315</v>
      </c>
    </row>
    <row r="20" spans="1:18" ht="17.25" customHeight="1">
      <c r="A20" s="441"/>
      <c r="B20" s="52" t="s">
        <v>183</v>
      </c>
      <c r="C20" s="79">
        <v>279245685</v>
      </c>
      <c r="D20" s="75">
        <v>91188481</v>
      </c>
      <c r="E20" s="75">
        <v>46583285</v>
      </c>
      <c r="F20" s="75">
        <v>25875067</v>
      </c>
      <c r="G20" s="75">
        <v>6301140</v>
      </c>
      <c r="H20" s="75">
        <v>12428992</v>
      </c>
      <c r="I20" s="444">
        <v>185879824</v>
      </c>
      <c r="J20" s="444"/>
      <c r="K20" s="444">
        <v>172532806</v>
      </c>
      <c r="L20" s="444"/>
      <c r="M20" s="444">
        <v>5642619</v>
      </c>
      <c r="N20" s="444"/>
      <c r="O20" s="443">
        <v>1743451</v>
      </c>
      <c r="P20" s="443"/>
      <c r="Q20" s="75">
        <v>11603566</v>
      </c>
      <c r="R20" s="75">
        <v>2177381</v>
      </c>
    </row>
    <row r="21" spans="1:18" ht="17.25" customHeight="1">
      <c r="A21" s="439" t="s">
        <v>184</v>
      </c>
      <c r="B21" s="222" t="s">
        <v>176</v>
      </c>
      <c r="C21" s="261">
        <f>SUM(C22:C26)</f>
        <v>2967823324</v>
      </c>
      <c r="D21" s="261">
        <f>SUM(E21:H21)</f>
        <v>1950640571</v>
      </c>
      <c r="E21" s="261">
        <f>SUM(E22:E26)</f>
        <v>533006356</v>
      </c>
      <c r="F21" s="261">
        <f>SUM(F22:F26)</f>
        <v>782533136</v>
      </c>
      <c r="G21" s="261">
        <f>SUM(G22:G26)</f>
        <v>455617610</v>
      </c>
      <c r="H21" s="261">
        <f>SUM(H22:H26)</f>
        <v>179483469</v>
      </c>
      <c r="I21" s="442">
        <f>SUM(I22:J26)</f>
        <v>1013040548</v>
      </c>
      <c r="J21" s="442"/>
      <c r="K21" s="442">
        <f>SUM(K22:L26)</f>
        <v>842051138</v>
      </c>
      <c r="L21" s="442"/>
      <c r="M21" s="442">
        <f>SUM(M22:N26)</f>
        <v>14078318</v>
      </c>
      <c r="N21" s="442"/>
      <c r="O21" s="442">
        <f>SUM(O22:P26)</f>
        <v>17854013</v>
      </c>
      <c r="P21" s="442"/>
      <c r="Q21" s="261">
        <f>SUM(Q22:Q26)</f>
        <v>153135398</v>
      </c>
      <c r="R21" s="261">
        <f>SUM(R22:R26)</f>
        <v>4142219</v>
      </c>
    </row>
    <row r="22" spans="1:18" ht="14.25">
      <c r="A22" s="440"/>
      <c r="B22" s="35" t="s">
        <v>185</v>
      </c>
      <c r="C22" s="78">
        <v>279174854</v>
      </c>
      <c r="D22" s="43">
        <v>161776222</v>
      </c>
      <c r="E22" s="43">
        <v>50261606</v>
      </c>
      <c r="F22" s="43">
        <v>43051349</v>
      </c>
      <c r="G22" s="43">
        <v>48335907</v>
      </c>
      <c r="H22" s="43">
        <v>20127365</v>
      </c>
      <c r="I22" s="463">
        <v>117199680</v>
      </c>
      <c r="J22" s="463"/>
      <c r="K22" s="445">
        <v>107061197</v>
      </c>
      <c r="L22" s="445"/>
      <c r="M22" s="445">
        <v>98335</v>
      </c>
      <c r="N22" s="445"/>
      <c r="O22" s="445">
        <v>674399</v>
      </c>
      <c r="P22" s="445"/>
      <c r="Q22" s="43">
        <v>9464084</v>
      </c>
      <c r="R22" s="43">
        <v>198953</v>
      </c>
    </row>
    <row r="23" spans="1:18" ht="27">
      <c r="A23" s="440"/>
      <c r="B23" s="118" t="s">
        <v>248</v>
      </c>
      <c r="C23" s="78">
        <v>336754538</v>
      </c>
      <c r="D23" s="43">
        <v>230490591</v>
      </c>
      <c r="E23" s="43">
        <v>69797678</v>
      </c>
      <c r="F23" s="43">
        <v>96419040</v>
      </c>
      <c r="G23" s="43">
        <v>42952896</v>
      </c>
      <c r="H23" s="43">
        <v>21320976</v>
      </c>
      <c r="I23" s="463">
        <v>105976456</v>
      </c>
      <c r="J23" s="463"/>
      <c r="K23" s="445">
        <v>94039068</v>
      </c>
      <c r="L23" s="445"/>
      <c r="M23" s="445">
        <v>655923</v>
      </c>
      <c r="N23" s="445"/>
      <c r="O23" s="445">
        <v>4705754</v>
      </c>
      <c r="P23" s="445"/>
      <c r="Q23" s="43">
        <v>7231635</v>
      </c>
      <c r="R23" s="43">
        <v>287492</v>
      </c>
    </row>
    <row r="24" spans="1:18" ht="27">
      <c r="A24" s="440"/>
      <c r="B24" s="118" t="s">
        <v>249</v>
      </c>
      <c r="C24" s="78">
        <v>391207554</v>
      </c>
      <c r="D24" s="43">
        <v>254322587</v>
      </c>
      <c r="E24" s="43">
        <v>78041574</v>
      </c>
      <c r="F24" s="43">
        <v>99308566</v>
      </c>
      <c r="G24" s="43">
        <v>58398603</v>
      </c>
      <c r="H24" s="43">
        <v>18573845</v>
      </c>
      <c r="I24" s="463">
        <v>136565290</v>
      </c>
      <c r="J24" s="463"/>
      <c r="K24" s="445">
        <v>121393751</v>
      </c>
      <c r="L24" s="445"/>
      <c r="M24" s="445">
        <v>4604405</v>
      </c>
      <c r="N24" s="445"/>
      <c r="O24" s="445">
        <v>1816254</v>
      </c>
      <c r="P24" s="445"/>
      <c r="Q24" s="43">
        <v>13355285</v>
      </c>
      <c r="R24" s="43">
        <v>319677</v>
      </c>
    </row>
    <row r="25" spans="1:18" ht="27">
      <c r="A25" s="440"/>
      <c r="B25" s="35" t="s">
        <v>188</v>
      </c>
      <c r="C25" s="78">
        <v>339486396</v>
      </c>
      <c r="D25" s="43">
        <v>249926423</v>
      </c>
      <c r="E25" s="43">
        <v>69916294</v>
      </c>
      <c r="F25" s="43">
        <v>96725858</v>
      </c>
      <c r="G25" s="43">
        <v>49478729</v>
      </c>
      <c r="H25" s="43">
        <v>33805546</v>
      </c>
      <c r="I25" s="463">
        <v>89270596</v>
      </c>
      <c r="J25" s="463"/>
      <c r="K25" s="445">
        <v>72653749</v>
      </c>
      <c r="L25" s="445"/>
      <c r="M25" s="445">
        <v>578654</v>
      </c>
      <c r="N25" s="445"/>
      <c r="O25" s="445">
        <v>1700241</v>
      </c>
      <c r="P25" s="445"/>
      <c r="Q25" s="43">
        <v>14916606</v>
      </c>
      <c r="R25" s="43">
        <v>289380</v>
      </c>
    </row>
    <row r="26" spans="1:18" ht="14.25">
      <c r="A26" s="441"/>
      <c r="B26" s="52" t="s">
        <v>189</v>
      </c>
      <c r="C26" s="79">
        <v>1621199982</v>
      </c>
      <c r="D26" s="60">
        <v>1054124738</v>
      </c>
      <c r="E26" s="60">
        <v>264989204</v>
      </c>
      <c r="F26" s="60">
        <v>447028323</v>
      </c>
      <c r="G26" s="60">
        <v>256451475</v>
      </c>
      <c r="H26" s="60">
        <v>85655737</v>
      </c>
      <c r="I26" s="468">
        <v>564028526</v>
      </c>
      <c r="J26" s="468"/>
      <c r="K26" s="468">
        <v>446903373</v>
      </c>
      <c r="L26" s="468"/>
      <c r="M26" s="468">
        <v>8141001</v>
      </c>
      <c r="N26" s="468"/>
      <c r="O26" s="468">
        <v>8957365</v>
      </c>
      <c r="P26" s="468"/>
      <c r="Q26" s="60">
        <v>108167788</v>
      </c>
      <c r="R26" s="60">
        <v>3046717</v>
      </c>
    </row>
    <row r="27" ht="17.25" customHeight="1"/>
    <row r="28" ht="17.25" customHeight="1"/>
    <row r="29" spans="1:18" ht="17.25" customHeight="1">
      <c r="A29" s="48"/>
      <c r="B29" s="48"/>
      <c r="C29" s="48"/>
      <c r="D29" s="48"/>
      <c r="E29" s="48"/>
      <c r="F29" s="48"/>
      <c r="G29" s="48"/>
      <c r="H29" s="48"/>
      <c r="I29" s="48"/>
      <c r="J29" s="48"/>
      <c r="K29" s="48"/>
      <c r="L29" s="48"/>
      <c r="M29" s="48"/>
      <c r="N29" s="48"/>
      <c r="O29" s="48"/>
      <c r="P29" s="48"/>
      <c r="Q29" s="48"/>
      <c r="R29" s="48"/>
    </row>
    <row r="30" spans="1:18" ht="17.25" customHeight="1" thickBot="1">
      <c r="A30" s="46"/>
      <c r="B30" s="46"/>
      <c r="C30" s="46"/>
      <c r="D30" s="46"/>
      <c r="E30" s="46"/>
      <c r="F30" s="46"/>
      <c r="G30" s="46"/>
      <c r="H30" s="46"/>
      <c r="I30" s="46"/>
      <c r="J30" s="46"/>
      <c r="K30" s="46"/>
      <c r="L30" s="46"/>
      <c r="M30" s="46"/>
      <c r="N30" s="46"/>
      <c r="O30" s="46"/>
      <c r="P30" s="46"/>
      <c r="Q30" s="46"/>
      <c r="R30" s="47" t="s">
        <v>307</v>
      </c>
    </row>
    <row r="31" spans="1:19" ht="17.25" customHeight="1">
      <c r="A31" s="431" t="s">
        <v>165</v>
      </c>
      <c r="B31" s="432"/>
      <c r="C31" s="124" t="s">
        <v>348</v>
      </c>
      <c r="D31" s="437" t="s">
        <v>349</v>
      </c>
      <c r="E31" s="430"/>
      <c r="F31" s="430"/>
      <c r="G31" s="430"/>
      <c r="H31" s="430"/>
      <c r="I31" s="430" t="s">
        <v>350</v>
      </c>
      <c r="J31" s="430"/>
      <c r="K31" s="430"/>
      <c r="L31" s="430"/>
      <c r="M31" s="430" t="s">
        <v>351</v>
      </c>
      <c r="N31" s="430"/>
      <c r="O31" s="430"/>
      <c r="P31" s="430"/>
      <c r="Q31" s="430"/>
      <c r="R31" s="427"/>
      <c r="S31" s="48"/>
    </row>
    <row r="32" spans="1:19" ht="17.25" customHeight="1">
      <c r="A32" s="431"/>
      <c r="B32" s="432"/>
      <c r="C32" s="447" t="s">
        <v>190</v>
      </c>
      <c r="D32" s="449" t="s">
        <v>167</v>
      </c>
      <c r="E32" s="429" t="s">
        <v>191</v>
      </c>
      <c r="F32" s="429" t="s">
        <v>192</v>
      </c>
      <c r="G32" s="429" t="s">
        <v>193</v>
      </c>
      <c r="H32" s="429" t="s">
        <v>194</v>
      </c>
      <c r="I32" s="429" t="s">
        <v>167</v>
      </c>
      <c r="J32" s="429" t="s">
        <v>195</v>
      </c>
      <c r="K32" s="429" t="s">
        <v>193</v>
      </c>
      <c r="L32" s="429" t="s">
        <v>310</v>
      </c>
      <c r="M32" s="446" t="s">
        <v>167</v>
      </c>
      <c r="N32" s="446" t="s">
        <v>196</v>
      </c>
      <c r="O32" s="446" t="s">
        <v>197</v>
      </c>
      <c r="P32" s="446" t="s">
        <v>198</v>
      </c>
      <c r="Q32" s="423" t="s">
        <v>309</v>
      </c>
      <c r="R32" s="425" t="s">
        <v>303</v>
      </c>
      <c r="S32" s="48"/>
    </row>
    <row r="33" spans="1:19" ht="17.25" customHeight="1">
      <c r="A33" s="431"/>
      <c r="B33" s="434"/>
      <c r="C33" s="448"/>
      <c r="D33" s="450"/>
      <c r="E33" s="429"/>
      <c r="F33" s="429"/>
      <c r="G33" s="429"/>
      <c r="H33" s="429"/>
      <c r="I33" s="429"/>
      <c r="J33" s="429"/>
      <c r="K33" s="429"/>
      <c r="L33" s="429"/>
      <c r="M33" s="446"/>
      <c r="N33" s="446"/>
      <c r="O33" s="446"/>
      <c r="P33" s="446"/>
      <c r="Q33" s="424"/>
      <c r="R33" s="426"/>
      <c r="S33" s="48"/>
    </row>
    <row r="34" spans="1:19" s="51" customFormat="1" ht="17.25" customHeight="1">
      <c r="A34" s="451" t="s">
        <v>175</v>
      </c>
      <c r="B34" s="454" t="s">
        <v>176</v>
      </c>
      <c r="C34" s="456">
        <v>2967823324</v>
      </c>
      <c r="D34" s="442">
        <v>1758380517</v>
      </c>
      <c r="E34" s="442">
        <f aca="true" t="shared" si="0" ref="E34:J34">SUM(E36:E51)</f>
        <v>893368852</v>
      </c>
      <c r="F34" s="442">
        <f t="shared" si="0"/>
        <v>522243709</v>
      </c>
      <c r="G34" s="442">
        <f t="shared" si="0"/>
        <v>63409670</v>
      </c>
      <c r="H34" s="442">
        <f t="shared" si="0"/>
        <v>279358287</v>
      </c>
      <c r="I34" s="442">
        <f t="shared" si="0"/>
        <v>787136073</v>
      </c>
      <c r="J34" s="442">
        <f t="shared" si="0"/>
        <v>639062558</v>
      </c>
      <c r="K34" s="442">
        <v>68782502</v>
      </c>
      <c r="L34" s="442">
        <v>79291014</v>
      </c>
      <c r="M34" s="442">
        <v>422306735</v>
      </c>
      <c r="N34" s="442">
        <v>139977464</v>
      </c>
      <c r="O34" s="442">
        <v>32853701</v>
      </c>
      <c r="P34" s="442">
        <v>235855783</v>
      </c>
      <c r="Q34" s="263">
        <v>-79566274</v>
      </c>
      <c r="R34" s="263">
        <v>-25881392</v>
      </c>
      <c r="S34" s="55"/>
    </row>
    <row r="35" spans="1:19" s="51" customFormat="1" ht="17.25" customHeight="1">
      <c r="A35" s="452"/>
      <c r="B35" s="455"/>
      <c r="C35" s="457"/>
      <c r="D35" s="458"/>
      <c r="E35" s="458"/>
      <c r="F35" s="458"/>
      <c r="G35" s="458"/>
      <c r="H35" s="458"/>
      <c r="I35" s="458"/>
      <c r="J35" s="458"/>
      <c r="K35" s="458"/>
      <c r="L35" s="458"/>
      <c r="M35" s="458"/>
      <c r="N35" s="458"/>
      <c r="O35" s="458"/>
      <c r="P35" s="458"/>
      <c r="Q35" s="264">
        <v>53321541</v>
      </c>
      <c r="R35" s="264">
        <v>65745914</v>
      </c>
      <c r="S35" s="55"/>
    </row>
    <row r="36" spans="1:19" ht="17.25" customHeight="1">
      <c r="A36" s="452"/>
      <c r="B36" s="459" t="s">
        <v>177</v>
      </c>
      <c r="C36" s="460">
        <v>38052341</v>
      </c>
      <c r="D36" s="461">
        <v>17401650</v>
      </c>
      <c r="E36" s="445">
        <v>3436085</v>
      </c>
      <c r="F36" s="445">
        <v>10914107</v>
      </c>
      <c r="G36" s="445">
        <v>732620</v>
      </c>
      <c r="H36" s="445">
        <v>2318840</v>
      </c>
      <c r="I36" s="445">
        <v>19925906</v>
      </c>
      <c r="J36" s="445">
        <v>17272893</v>
      </c>
      <c r="K36" s="445">
        <v>1086480</v>
      </c>
      <c r="L36" s="445">
        <v>1566534</v>
      </c>
      <c r="M36" s="462">
        <v>724783</v>
      </c>
      <c r="N36" s="445">
        <v>1138605</v>
      </c>
      <c r="O36" s="445">
        <v>280889</v>
      </c>
      <c r="P36" s="445">
        <v>395333</v>
      </c>
      <c r="Q36" s="56">
        <v>-2215607</v>
      </c>
      <c r="R36" s="56">
        <v>-629405</v>
      </c>
      <c r="S36" s="48"/>
    </row>
    <row r="37" spans="1:19" ht="17.25" customHeight="1">
      <c r="A37" s="452"/>
      <c r="B37" s="459"/>
      <c r="C37" s="460"/>
      <c r="D37" s="461"/>
      <c r="E37" s="445"/>
      <c r="F37" s="445"/>
      <c r="G37" s="445"/>
      <c r="H37" s="445"/>
      <c r="I37" s="445"/>
      <c r="J37" s="445"/>
      <c r="K37" s="445"/>
      <c r="L37" s="445"/>
      <c r="M37" s="462"/>
      <c r="N37" s="445"/>
      <c r="O37" s="445"/>
      <c r="P37" s="445"/>
      <c r="Q37" s="56">
        <v>123665</v>
      </c>
      <c r="R37" s="56">
        <v>1631304</v>
      </c>
      <c r="S37" s="48"/>
    </row>
    <row r="38" spans="1:19" ht="17.25" customHeight="1">
      <c r="A38" s="452"/>
      <c r="B38" s="459" t="s">
        <v>178</v>
      </c>
      <c r="C38" s="460">
        <v>19176244</v>
      </c>
      <c r="D38" s="461">
        <v>11159340</v>
      </c>
      <c r="E38" s="445">
        <v>4609915</v>
      </c>
      <c r="F38" s="445">
        <v>3050298</v>
      </c>
      <c r="G38" s="445">
        <v>731481</v>
      </c>
      <c r="H38" s="445">
        <v>2767647</v>
      </c>
      <c r="I38" s="445">
        <v>3811200</v>
      </c>
      <c r="J38" s="445">
        <v>3148146</v>
      </c>
      <c r="K38" s="445">
        <v>329234</v>
      </c>
      <c r="L38" s="445">
        <v>333820</v>
      </c>
      <c r="M38" s="462">
        <v>4205703</v>
      </c>
      <c r="N38" s="445">
        <v>733067</v>
      </c>
      <c r="O38" s="445">
        <v>153984</v>
      </c>
      <c r="P38" s="445">
        <v>1886132</v>
      </c>
      <c r="Q38" s="56">
        <v>-427056</v>
      </c>
      <c r="R38" s="56">
        <v>-233639</v>
      </c>
      <c r="S38" s="48"/>
    </row>
    <row r="39" spans="1:19" ht="17.25" customHeight="1">
      <c r="A39" s="452"/>
      <c r="B39" s="459"/>
      <c r="C39" s="460"/>
      <c r="D39" s="461"/>
      <c r="E39" s="445"/>
      <c r="F39" s="445"/>
      <c r="G39" s="445"/>
      <c r="H39" s="445"/>
      <c r="I39" s="445"/>
      <c r="J39" s="445"/>
      <c r="K39" s="445"/>
      <c r="L39" s="445"/>
      <c r="M39" s="462"/>
      <c r="N39" s="445"/>
      <c r="O39" s="445"/>
      <c r="P39" s="445"/>
      <c r="Q39" s="56">
        <v>1644693</v>
      </c>
      <c r="R39" s="56">
        <v>448523</v>
      </c>
      <c r="S39" s="48"/>
    </row>
    <row r="40" spans="1:19" ht="17.25" customHeight="1">
      <c r="A40" s="452"/>
      <c r="B40" s="459" t="s">
        <v>179</v>
      </c>
      <c r="C40" s="460">
        <v>369910564</v>
      </c>
      <c r="D40" s="461">
        <v>257126822</v>
      </c>
      <c r="E40" s="445">
        <v>101083893</v>
      </c>
      <c r="F40" s="445">
        <v>74748785</v>
      </c>
      <c r="G40" s="445">
        <v>6140874</v>
      </c>
      <c r="H40" s="445">
        <v>75153269</v>
      </c>
      <c r="I40" s="445">
        <v>53877628</v>
      </c>
      <c r="J40" s="445">
        <v>45516782</v>
      </c>
      <c r="K40" s="445">
        <v>4685012</v>
      </c>
      <c r="L40" s="445">
        <v>3675834</v>
      </c>
      <c r="M40" s="462">
        <v>58906116</v>
      </c>
      <c r="N40" s="445">
        <v>18531308</v>
      </c>
      <c r="O40" s="445">
        <v>5671404</v>
      </c>
      <c r="P40" s="445">
        <v>24931624</v>
      </c>
      <c r="Q40" s="56">
        <v>-1584161</v>
      </c>
      <c r="R40" s="56">
        <v>-1080375</v>
      </c>
      <c r="S40" s="48"/>
    </row>
    <row r="41" spans="1:19" ht="17.25" customHeight="1">
      <c r="A41" s="452"/>
      <c r="B41" s="459"/>
      <c r="C41" s="460"/>
      <c r="D41" s="461"/>
      <c r="E41" s="445"/>
      <c r="F41" s="445"/>
      <c r="G41" s="445"/>
      <c r="H41" s="445"/>
      <c r="I41" s="445"/>
      <c r="J41" s="445"/>
      <c r="K41" s="445"/>
      <c r="L41" s="445"/>
      <c r="M41" s="462"/>
      <c r="N41" s="445"/>
      <c r="O41" s="445"/>
      <c r="P41" s="445"/>
      <c r="Q41" s="56">
        <v>4629859</v>
      </c>
      <c r="R41" s="56">
        <v>7806461</v>
      </c>
      <c r="S41" s="48"/>
    </row>
    <row r="42" spans="1:18" ht="17.25" customHeight="1">
      <c r="A42" s="452"/>
      <c r="B42" s="459" t="s">
        <v>180</v>
      </c>
      <c r="C42" s="460">
        <v>941046558</v>
      </c>
      <c r="D42" s="461">
        <v>502489966</v>
      </c>
      <c r="E42" s="445">
        <v>245678341</v>
      </c>
      <c r="F42" s="445">
        <v>148155368</v>
      </c>
      <c r="G42" s="445">
        <v>24518989</v>
      </c>
      <c r="H42" s="445">
        <v>84137265</v>
      </c>
      <c r="I42" s="445">
        <v>283694975</v>
      </c>
      <c r="J42" s="445">
        <v>238561515</v>
      </c>
      <c r="K42" s="445">
        <v>33524270</v>
      </c>
      <c r="L42" s="445">
        <v>11609191</v>
      </c>
      <c r="M42" s="462">
        <v>154861618</v>
      </c>
      <c r="N42" s="445">
        <v>49233780</v>
      </c>
      <c r="O42" s="445">
        <v>17672199</v>
      </c>
      <c r="P42" s="445">
        <v>87835317</v>
      </c>
      <c r="Q42" s="56">
        <v>-26227093</v>
      </c>
      <c r="R42" s="56">
        <v>-12126523</v>
      </c>
    </row>
    <row r="43" spans="1:18" ht="17.25" customHeight="1">
      <c r="A43" s="452"/>
      <c r="B43" s="459"/>
      <c r="C43" s="460"/>
      <c r="D43" s="461"/>
      <c r="E43" s="445"/>
      <c r="F43" s="445"/>
      <c r="G43" s="445"/>
      <c r="H43" s="445"/>
      <c r="I43" s="445"/>
      <c r="J43" s="445"/>
      <c r="K43" s="445"/>
      <c r="L43" s="445"/>
      <c r="M43" s="462"/>
      <c r="N43" s="445"/>
      <c r="O43" s="445"/>
      <c r="P43" s="445"/>
      <c r="Q43" s="56">
        <v>12631507</v>
      </c>
      <c r="R43" s="56">
        <v>25842430</v>
      </c>
    </row>
    <row r="44" spans="1:18" ht="17.25" customHeight="1">
      <c r="A44" s="452"/>
      <c r="B44" s="459" t="s">
        <v>298</v>
      </c>
      <c r="C44" s="460">
        <v>1254913097</v>
      </c>
      <c r="D44" s="461">
        <v>844174364</v>
      </c>
      <c r="E44" s="445">
        <v>501290046</v>
      </c>
      <c r="F44" s="445">
        <v>237168043</v>
      </c>
      <c r="G44" s="445">
        <v>17746539</v>
      </c>
      <c r="H44" s="445">
        <v>87969736</v>
      </c>
      <c r="I44" s="445">
        <v>232669505</v>
      </c>
      <c r="J44" s="445">
        <v>200220014</v>
      </c>
      <c r="K44" s="445">
        <v>13447218</v>
      </c>
      <c r="L44" s="445">
        <v>19002273</v>
      </c>
      <c r="M44" s="462">
        <v>178069229</v>
      </c>
      <c r="N44" s="445">
        <v>41448422</v>
      </c>
      <c r="O44" s="445">
        <v>7715025</v>
      </c>
      <c r="P44" s="445">
        <v>102734803</v>
      </c>
      <c r="Q44" s="56">
        <v>-20614453</v>
      </c>
      <c r="R44" s="56">
        <v>-5873390</v>
      </c>
    </row>
    <row r="45" spans="1:18" ht="17.25" customHeight="1">
      <c r="A45" s="452"/>
      <c r="B45" s="459"/>
      <c r="C45" s="460"/>
      <c r="D45" s="461"/>
      <c r="E45" s="445"/>
      <c r="F45" s="445"/>
      <c r="G45" s="445"/>
      <c r="H45" s="445"/>
      <c r="I45" s="445"/>
      <c r="J45" s="445"/>
      <c r="K45" s="445"/>
      <c r="L45" s="445"/>
      <c r="M45" s="462"/>
      <c r="N45" s="445"/>
      <c r="O45" s="445"/>
      <c r="P45" s="445"/>
      <c r="Q45" s="56">
        <v>30098942</v>
      </c>
      <c r="R45" s="56">
        <v>22559878</v>
      </c>
    </row>
    <row r="46" spans="1:18" ht="17.25" customHeight="1">
      <c r="A46" s="452"/>
      <c r="B46" s="459" t="s">
        <v>182</v>
      </c>
      <c r="C46" s="460">
        <v>64851289</v>
      </c>
      <c r="D46" s="461">
        <v>28770474</v>
      </c>
      <c r="E46" s="445">
        <v>10656709</v>
      </c>
      <c r="F46" s="445">
        <v>8085361</v>
      </c>
      <c r="G46" s="445">
        <v>3058431</v>
      </c>
      <c r="H46" s="445">
        <v>6969974</v>
      </c>
      <c r="I46" s="445">
        <v>27245356</v>
      </c>
      <c r="J46" s="445">
        <v>15625150</v>
      </c>
      <c r="K46" s="445">
        <v>8946835</v>
      </c>
      <c r="L46" s="445">
        <v>2673370</v>
      </c>
      <c r="M46" s="462">
        <v>8835458</v>
      </c>
      <c r="N46" s="445">
        <v>7663668</v>
      </c>
      <c r="O46" s="445">
        <v>319168</v>
      </c>
      <c r="P46" s="445">
        <v>2434978</v>
      </c>
      <c r="Q46" s="56">
        <v>-4627925</v>
      </c>
      <c r="R46" s="56">
        <v>-1009701</v>
      </c>
    </row>
    <row r="47" spans="1:18" ht="17.25" customHeight="1">
      <c r="A47" s="452"/>
      <c r="B47" s="459"/>
      <c r="C47" s="460"/>
      <c r="D47" s="461"/>
      <c r="E47" s="445"/>
      <c r="F47" s="445"/>
      <c r="G47" s="445"/>
      <c r="H47" s="445"/>
      <c r="I47" s="445"/>
      <c r="J47" s="445"/>
      <c r="K47" s="445"/>
      <c r="L47" s="445"/>
      <c r="M47" s="462"/>
      <c r="N47" s="445"/>
      <c r="O47" s="445"/>
      <c r="P47" s="445"/>
      <c r="Q47" s="56">
        <v>1499415</v>
      </c>
      <c r="R47" s="56">
        <v>2555855</v>
      </c>
    </row>
    <row r="48" spans="1:18" ht="17.25" customHeight="1">
      <c r="A48" s="452"/>
      <c r="B48" s="459" t="s">
        <v>181</v>
      </c>
      <c r="C48" s="460">
        <v>627546</v>
      </c>
      <c r="D48" s="461">
        <v>205250</v>
      </c>
      <c r="E48" s="445">
        <v>95892</v>
      </c>
      <c r="F48" s="445">
        <v>24000</v>
      </c>
      <c r="G48" s="445" t="s">
        <v>315</v>
      </c>
      <c r="H48" s="445">
        <v>85358</v>
      </c>
      <c r="I48" s="445">
        <v>241913</v>
      </c>
      <c r="J48" s="445">
        <v>190000</v>
      </c>
      <c r="K48" s="445">
        <v>51913</v>
      </c>
      <c r="L48" s="445" t="s">
        <v>315</v>
      </c>
      <c r="M48" s="462">
        <v>180383</v>
      </c>
      <c r="N48" s="445">
        <v>40000</v>
      </c>
      <c r="O48" s="445">
        <v>8414</v>
      </c>
      <c r="P48" s="445">
        <v>77150</v>
      </c>
      <c r="Q48" s="56" t="s">
        <v>315</v>
      </c>
      <c r="R48" s="56" t="s">
        <v>315</v>
      </c>
    </row>
    <row r="49" spans="1:18" ht="17.25" customHeight="1">
      <c r="A49" s="452"/>
      <c r="B49" s="459"/>
      <c r="C49" s="460"/>
      <c r="D49" s="461"/>
      <c r="E49" s="445"/>
      <c r="F49" s="445"/>
      <c r="G49" s="445"/>
      <c r="H49" s="445"/>
      <c r="I49" s="445"/>
      <c r="J49" s="445"/>
      <c r="K49" s="445"/>
      <c r="L49" s="445"/>
      <c r="M49" s="462"/>
      <c r="N49" s="445"/>
      <c r="O49" s="445"/>
      <c r="P49" s="445"/>
      <c r="Q49" s="56">
        <v>5264</v>
      </c>
      <c r="R49" s="56">
        <v>49555</v>
      </c>
    </row>
    <row r="50" spans="1:18" ht="17.25" customHeight="1">
      <c r="A50" s="452"/>
      <c r="B50" s="459" t="s">
        <v>183</v>
      </c>
      <c r="C50" s="460">
        <v>279245685</v>
      </c>
      <c r="D50" s="461">
        <v>97052651</v>
      </c>
      <c r="E50" s="463">
        <v>26517971</v>
      </c>
      <c r="F50" s="463">
        <v>40097747</v>
      </c>
      <c r="G50" s="463">
        <v>10480736</v>
      </c>
      <c r="H50" s="463">
        <v>19956198</v>
      </c>
      <c r="I50" s="445">
        <v>165669590</v>
      </c>
      <c r="J50" s="463">
        <v>118528058</v>
      </c>
      <c r="K50" s="463">
        <v>6711540</v>
      </c>
      <c r="L50" s="463">
        <v>40429992</v>
      </c>
      <c r="M50" s="462">
        <v>16523445</v>
      </c>
      <c r="N50" s="463">
        <v>21188614</v>
      </c>
      <c r="O50" s="463">
        <v>1032618</v>
      </c>
      <c r="P50" s="463">
        <v>15560446</v>
      </c>
      <c r="Q50" s="58">
        <v>-23869979</v>
      </c>
      <c r="R50" s="58">
        <v>-4928359</v>
      </c>
    </row>
    <row r="51" spans="1:18" ht="17.25" customHeight="1">
      <c r="A51" s="453"/>
      <c r="B51" s="464"/>
      <c r="C51" s="460"/>
      <c r="D51" s="461"/>
      <c r="E51" s="463"/>
      <c r="F51" s="463"/>
      <c r="G51" s="463"/>
      <c r="H51" s="463"/>
      <c r="I51" s="445"/>
      <c r="J51" s="463"/>
      <c r="K51" s="463"/>
      <c r="L51" s="463"/>
      <c r="M51" s="462"/>
      <c r="N51" s="463"/>
      <c r="O51" s="463"/>
      <c r="P51" s="463"/>
      <c r="Q51" s="58">
        <v>2688196</v>
      </c>
      <c r="R51" s="58">
        <v>4851908</v>
      </c>
    </row>
    <row r="52" spans="1:18" s="51" customFormat="1" ht="17.25" customHeight="1">
      <c r="A52" s="451" t="s">
        <v>199</v>
      </c>
      <c r="B52" s="465" t="s">
        <v>318</v>
      </c>
      <c r="C52" s="442">
        <v>2967823324</v>
      </c>
      <c r="D52" s="442">
        <v>1758380517</v>
      </c>
      <c r="E52" s="442">
        <v>893368852</v>
      </c>
      <c r="F52" s="442">
        <v>522243709</v>
      </c>
      <c r="G52" s="442">
        <v>63409670</v>
      </c>
      <c r="H52" s="442">
        <v>279358287</v>
      </c>
      <c r="I52" s="442">
        <v>787136073</v>
      </c>
      <c r="J52" s="442">
        <v>639062558</v>
      </c>
      <c r="K52" s="442">
        <v>68782502</v>
      </c>
      <c r="L52" s="442">
        <v>79291014</v>
      </c>
      <c r="M52" s="442">
        <v>422306735</v>
      </c>
      <c r="N52" s="442">
        <v>139977464</v>
      </c>
      <c r="O52" s="442">
        <v>32853701</v>
      </c>
      <c r="P52" s="442">
        <v>235855783</v>
      </c>
      <c r="Q52" s="263">
        <v>-79566274</v>
      </c>
      <c r="R52" s="263">
        <v>-25881392</v>
      </c>
    </row>
    <row r="53" spans="1:18" s="51" customFormat="1" ht="17.25" customHeight="1">
      <c r="A53" s="452"/>
      <c r="B53" s="466"/>
      <c r="C53" s="458"/>
      <c r="D53" s="458"/>
      <c r="E53" s="458"/>
      <c r="F53" s="458"/>
      <c r="G53" s="458"/>
      <c r="H53" s="458"/>
      <c r="I53" s="458"/>
      <c r="J53" s="458"/>
      <c r="K53" s="458"/>
      <c r="L53" s="458"/>
      <c r="M53" s="458"/>
      <c r="N53" s="458"/>
      <c r="O53" s="458"/>
      <c r="P53" s="458"/>
      <c r="Q53" s="264">
        <v>53321541</v>
      </c>
      <c r="R53" s="264">
        <v>65745914</v>
      </c>
    </row>
    <row r="54" spans="1:18" ht="17.25" customHeight="1">
      <c r="A54" s="452"/>
      <c r="B54" s="467" t="s">
        <v>321</v>
      </c>
      <c r="C54" s="460">
        <v>279174854</v>
      </c>
      <c r="D54" s="463">
        <v>146431400</v>
      </c>
      <c r="E54" s="463">
        <v>73587034</v>
      </c>
      <c r="F54" s="463">
        <v>31285109</v>
      </c>
      <c r="G54" s="463">
        <v>3043637</v>
      </c>
      <c r="H54" s="463">
        <v>38515620</v>
      </c>
      <c r="I54" s="463">
        <v>79984567</v>
      </c>
      <c r="J54" s="463">
        <v>71401919</v>
      </c>
      <c r="K54" s="463">
        <v>1980412</v>
      </c>
      <c r="L54" s="463">
        <v>6602239</v>
      </c>
      <c r="M54" s="445">
        <v>52758886</v>
      </c>
      <c r="N54" s="463">
        <v>4611062</v>
      </c>
      <c r="O54" s="463">
        <v>483847</v>
      </c>
      <c r="P54" s="463">
        <v>24021896</v>
      </c>
      <c r="Q54" s="59">
        <v>-6742844</v>
      </c>
      <c r="R54" s="59">
        <v>-1344423</v>
      </c>
    </row>
    <row r="55" spans="1:18" ht="17.25" customHeight="1">
      <c r="A55" s="452"/>
      <c r="B55" s="467"/>
      <c r="C55" s="460"/>
      <c r="D55" s="463"/>
      <c r="E55" s="463"/>
      <c r="F55" s="463"/>
      <c r="G55" s="463"/>
      <c r="H55" s="463"/>
      <c r="I55" s="463"/>
      <c r="J55" s="463"/>
      <c r="K55" s="463"/>
      <c r="L55" s="463"/>
      <c r="M55" s="445"/>
      <c r="N55" s="463"/>
      <c r="O55" s="463"/>
      <c r="P55" s="463"/>
      <c r="Q55" s="59">
        <v>25020428</v>
      </c>
      <c r="R55" s="59">
        <v>6708921</v>
      </c>
    </row>
    <row r="56" spans="1:18" ht="17.25" customHeight="1">
      <c r="A56" s="452"/>
      <c r="B56" s="281" t="s">
        <v>326</v>
      </c>
      <c r="C56" s="460">
        <v>336754538</v>
      </c>
      <c r="D56" s="463">
        <v>207100051</v>
      </c>
      <c r="E56" s="463">
        <v>99892669</v>
      </c>
      <c r="F56" s="463">
        <v>67357949</v>
      </c>
      <c r="G56" s="463">
        <v>4145180</v>
      </c>
      <c r="H56" s="463">
        <v>35704254</v>
      </c>
      <c r="I56" s="463">
        <v>90838364</v>
      </c>
      <c r="J56" s="463">
        <v>81664153</v>
      </c>
      <c r="K56" s="463">
        <v>3371090</v>
      </c>
      <c r="L56" s="463">
        <v>5803119</v>
      </c>
      <c r="M56" s="445">
        <v>38816124</v>
      </c>
      <c r="N56" s="463">
        <v>15108550</v>
      </c>
      <c r="O56" s="463">
        <v>4295734</v>
      </c>
      <c r="P56" s="463">
        <v>21403368</v>
      </c>
      <c r="Q56" s="59">
        <v>-10256786</v>
      </c>
      <c r="R56" s="59">
        <v>-4947350</v>
      </c>
    </row>
    <row r="57" spans="1:18" ht="17.25" customHeight="1">
      <c r="A57" s="452"/>
      <c r="B57" s="280" t="s">
        <v>322</v>
      </c>
      <c r="C57" s="460"/>
      <c r="D57" s="463"/>
      <c r="E57" s="463"/>
      <c r="F57" s="463"/>
      <c r="G57" s="463"/>
      <c r="H57" s="463"/>
      <c r="I57" s="463"/>
      <c r="J57" s="463"/>
      <c r="K57" s="463"/>
      <c r="L57" s="463"/>
      <c r="M57" s="445"/>
      <c r="N57" s="463"/>
      <c r="O57" s="463"/>
      <c r="P57" s="463"/>
      <c r="Q57" s="59">
        <v>5662938</v>
      </c>
      <c r="R57" s="59">
        <v>7549670</v>
      </c>
    </row>
    <row r="58" spans="1:18" ht="17.25" customHeight="1">
      <c r="A58" s="452"/>
      <c r="B58" s="281" t="s">
        <v>325</v>
      </c>
      <c r="C58" s="460">
        <v>391207554</v>
      </c>
      <c r="D58" s="463">
        <v>211855895</v>
      </c>
      <c r="E58" s="463">
        <v>113694169</v>
      </c>
      <c r="F58" s="463">
        <v>66794935</v>
      </c>
      <c r="G58" s="463">
        <v>5808607</v>
      </c>
      <c r="H58" s="463">
        <v>25558185</v>
      </c>
      <c r="I58" s="463">
        <v>125505141</v>
      </c>
      <c r="J58" s="463">
        <v>111889847</v>
      </c>
      <c r="K58" s="463">
        <v>4728142</v>
      </c>
      <c r="L58" s="463">
        <v>8887153</v>
      </c>
      <c r="M58" s="445">
        <v>53846517</v>
      </c>
      <c r="N58" s="463">
        <v>20182828</v>
      </c>
      <c r="O58" s="463">
        <v>2578823</v>
      </c>
      <c r="P58" s="463">
        <v>31153402</v>
      </c>
      <c r="Q58" s="59">
        <v>-8779048</v>
      </c>
      <c r="R58" s="59">
        <v>-5484709</v>
      </c>
    </row>
    <row r="59" spans="1:18" ht="17.25" customHeight="1">
      <c r="A59" s="452"/>
      <c r="B59" s="280" t="s">
        <v>323</v>
      </c>
      <c r="C59" s="460"/>
      <c r="D59" s="463"/>
      <c r="E59" s="463"/>
      <c r="F59" s="463"/>
      <c r="G59" s="463"/>
      <c r="H59" s="463"/>
      <c r="I59" s="463"/>
      <c r="J59" s="463"/>
      <c r="K59" s="463"/>
      <c r="L59" s="463"/>
      <c r="M59" s="445"/>
      <c r="N59" s="463"/>
      <c r="O59" s="463"/>
      <c r="P59" s="463"/>
      <c r="Q59" s="59">
        <v>6646594</v>
      </c>
      <c r="R59" s="59">
        <v>7548631</v>
      </c>
    </row>
    <row r="60" spans="1:18" ht="17.25" customHeight="1">
      <c r="A60" s="452"/>
      <c r="B60" s="281" t="s">
        <v>327</v>
      </c>
      <c r="C60" s="460">
        <v>339486396</v>
      </c>
      <c r="D60" s="463">
        <v>217691461</v>
      </c>
      <c r="E60" s="463">
        <v>95855961</v>
      </c>
      <c r="F60" s="463">
        <v>74367537</v>
      </c>
      <c r="G60" s="463">
        <v>4993854</v>
      </c>
      <c r="H60" s="463">
        <v>42474109</v>
      </c>
      <c r="I60" s="463">
        <v>76526239</v>
      </c>
      <c r="J60" s="463">
        <v>66038799</v>
      </c>
      <c r="K60" s="463">
        <v>4818928</v>
      </c>
      <c r="L60" s="463">
        <v>5668512</v>
      </c>
      <c r="M60" s="445">
        <v>45268698</v>
      </c>
      <c r="N60" s="463">
        <v>18431738</v>
      </c>
      <c r="O60" s="463">
        <v>3308190</v>
      </c>
      <c r="P60" s="463">
        <v>25349976</v>
      </c>
      <c r="Q60" s="59">
        <v>-7659182</v>
      </c>
      <c r="R60" s="59">
        <v>-3530923</v>
      </c>
    </row>
    <row r="61" spans="1:18" ht="17.25" customHeight="1">
      <c r="A61" s="452"/>
      <c r="B61" s="280" t="s">
        <v>320</v>
      </c>
      <c r="C61" s="460"/>
      <c r="D61" s="463"/>
      <c r="E61" s="463"/>
      <c r="F61" s="463"/>
      <c r="G61" s="463"/>
      <c r="H61" s="463"/>
      <c r="I61" s="463"/>
      <c r="J61" s="463"/>
      <c r="K61" s="463"/>
      <c r="L61" s="463"/>
      <c r="M61" s="445"/>
      <c r="N61" s="463"/>
      <c r="O61" s="463"/>
      <c r="P61" s="463"/>
      <c r="Q61" s="59">
        <v>3461412</v>
      </c>
      <c r="R61" s="59">
        <v>5907488</v>
      </c>
    </row>
    <row r="62" spans="1:18" ht="17.25" customHeight="1">
      <c r="A62" s="452"/>
      <c r="B62" s="467" t="s">
        <v>324</v>
      </c>
      <c r="C62" s="460">
        <v>1621199982</v>
      </c>
      <c r="D62" s="463">
        <v>975301710</v>
      </c>
      <c r="E62" s="463">
        <v>510339019</v>
      </c>
      <c r="F62" s="463">
        <v>282438179</v>
      </c>
      <c r="G62" s="463">
        <v>45418392</v>
      </c>
      <c r="H62" s="463">
        <v>137106119</v>
      </c>
      <c r="I62" s="463">
        <v>414281762</v>
      </c>
      <c r="J62" s="463">
        <v>308067840</v>
      </c>
      <c r="K62" s="463">
        <v>53883930</v>
      </c>
      <c r="L62" s="463">
        <v>52329991</v>
      </c>
      <c r="M62" s="463">
        <v>231616510</v>
      </c>
      <c r="N62" s="463">
        <v>81643286</v>
      </c>
      <c r="O62" s="463">
        <v>22187107</v>
      </c>
      <c r="P62" s="463">
        <v>133927141</v>
      </c>
      <c r="Q62" s="59">
        <v>-46128414</v>
      </c>
      <c r="R62" s="59">
        <v>-10573987</v>
      </c>
    </row>
    <row r="63" spans="1:18" ht="17.25" customHeight="1">
      <c r="A63" s="453"/>
      <c r="B63" s="469"/>
      <c r="C63" s="470"/>
      <c r="D63" s="468"/>
      <c r="E63" s="468"/>
      <c r="F63" s="468"/>
      <c r="G63" s="468"/>
      <c r="H63" s="468"/>
      <c r="I63" s="468"/>
      <c r="J63" s="468"/>
      <c r="K63" s="468"/>
      <c r="L63" s="468"/>
      <c r="M63" s="468"/>
      <c r="N63" s="468"/>
      <c r="O63" s="468"/>
      <c r="P63" s="468"/>
      <c r="Q63" s="61">
        <v>12530169</v>
      </c>
      <c r="R63" s="61">
        <v>38031201</v>
      </c>
    </row>
    <row r="64" ht="17.25" customHeight="1">
      <c r="A64" s="42" t="s">
        <v>200</v>
      </c>
    </row>
  </sheetData>
  <sheetProtection/>
  <mergeCells count="323">
    <mergeCell ref="A3:R3"/>
    <mergeCell ref="A7:R7"/>
    <mergeCell ref="K15:L15"/>
    <mergeCell ref="K16:L16"/>
    <mergeCell ref="O12:P12"/>
    <mergeCell ref="M13:N13"/>
    <mergeCell ref="M12:N12"/>
    <mergeCell ref="M14:N14"/>
    <mergeCell ref="I13:J13"/>
    <mergeCell ref="I14:J14"/>
    <mergeCell ref="K26:L26"/>
    <mergeCell ref="I18:J18"/>
    <mergeCell ref="I19:J19"/>
    <mergeCell ref="I20:J20"/>
    <mergeCell ref="K18:L18"/>
    <mergeCell ref="I25:J25"/>
    <mergeCell ref="I26:J26"/>
    <mergeCell ref="I22:J22"/>
    <mergeCell ref="I23:J23"/>
    <mergeCell ref="I24:J24"/>
    <mergeCell ref="K19:L19"/>
    <mergeCell ref="K20:L20"/>
    <mergeCell ref="K22:L22"/>
    <mergeCell ref="I15:J15"/>
    <mergeCell ref="I16:J16"/>
    <mergeCell ref="K17:L17"/>
    <mergeCell ref="I17:J17"/>
    <mergeCell ref="M26:N26"/>
    <mergeCell ref="O26:P26"/>
    <mergeCell ref="O21:P21"/>
    <mergeCell ref="M21:N21"/>
    <mergeCell ref="M22:N22"/>
    <mergeCell ref="O24:P24"/>
    <mergeCell ref="O25:P25"/>
    <mergeCell ref="M23:N23"/>
    <mergeCell ref="M24:N24"/>
    <mergeCell ref="M16:N16"/>
    <mergeCell ref="O22:P22"/>
    <mergeCell ref="O23:P23"/>
    <mergeCell ref="M25:N25"/>
    <mergeCell ref="O17:P17"/>
    <mergeCell ref="M17:N17"/>
    <mergeCell ref="P62:P63"/>
    <mergeCell ref="O13:P13"/>
    <mergeCell ref="O14:P14"/>
    <mergeCell ref="O15:P15"/>
    <mergeCell ref="O16:P16"/>
    <mergeCell ref="O18:P18"/>
    <mergeCell ref="O19:P19"/>
    <mergeCell ref="P54:P55"/>
    <mergeCell ref="P52:P53"/>
    <mergeCell ref="P50:P51"/>
    <mergeCell ref="N62:N63"/>
    <mergeCell ref="O62:O63"/>
    <mergeCell ref="B62:B63"/>
    <mergeCell ref="C62:C63"/>
    <mergeCell ref="D62:D63"/>
    <mergeCell ref="E62:E63"/>
    <mergeCell ref="F62:F63"/>
    <mergeCell ref="G62:G63"/>
    <mergeCell ref="H62:H63"/>
    <mergeCell ref="I62:I63"/>
    <mergeCell ref="J62:J63"/>
    <mergeCell ref="K62:K63"/>
    <mergeCell ref="L62:L63"/>
    <mergeCell ref="M62:M63"/>
    <mergeCell ref="P60:P61"/>
    <mergeCell ref="I60:I61"/>
    <mergeCell ref="J60:J61"/>
    <mergeCell ref="K60:K61"/>
    <mergeCell ref="L60:L61"/>
    <mergeCell ref="M60:M61"/>
    <mergeCell ref="N60:N61"/>
    <mergeCell ref="F60:F61"/>
    <mergeCell ref="G60:G61"/>
    <mergeCell ref="H60:H61"/>
    <mergeCell ref="O60:O61"/>
    <mergeCell ref="C60:C61"/>
    <mergeCell ref="D60:D61"/>
    <mergeCell ref="E60:E61"/>
    <mergeCell ref="N56:N57"/>
    <mergeCell ref="O56:O57"/>
    <mergeCell ref="O58:O59"/>
    <mergeCell ref="P58:P59"/>
    <mergeCell ref="P56:P57"/>
    <mergeCell ref="M58:M59"/>
    <mergeCell ref="N58:N59"/>
    <mergeCell ref="E58:E59"/>
    <mergeCell ref="K58:K59"/>
    <mergeCell ref="L58:L59"/>
    <mergeCell ref="F58:F59"/>
    <mergeCell ref="G58:G59"/>
    <mergeCell ref="I58:I59"/>
    <mergeCell ref="J58:J59"/>
    <mergeCell ref="H58:H59"/>
    <mergeCell ref="J56:J57"/>
    <mergeCell ref="L54:L55"/>
    <mergeCell ref="M54:M55"/>
    <mergeCell ref="E56:E57"/>
    <mergeCell ref="F56:F57"/>
    <mergeCell ref="G56:G57"/>
    <mergeCell ref="H56:H57"/>
    <mergeCell ref="K56:K57"/>
    <mergeCell ref="L56:L57"/>
    <mergeCell ref="M56:M57"/>
    <mergeCell ref="N54:N55"/>
    <mergeCell ref="O54:O55"/>
    <mergeCell ref="N52:N53"/>
    <mergeCell ref="O52:O53"/>
    <mergeCell ref="L52:L53"/>
    <mergeCell ref="M52:M53"/>
    <mergeCell ref="E54:E55"/>
    <mergeCell ref="F54:F55"/>
    <mergeCell ref="G54:G55"/>
    <mergeCell ref="H54:H55"/>
    <mergeCell ref="I54:I55"/>
    <mergeCell ref="J54:J55"/>
    <mergeCell ref="K54:K55"/>
    <mergeCell ref="J52:J53"/>
    <mergeCell ref="K52:K53"/>
    <mergeCell ref="H52:H53"/>
    <mergeCell ref="I52:I53"/>
    <mergeCell ref="C56:C57"/>
    <mergeCell ref="D56:D57"/>
    <mergeCell ref="E52:E53"/>
    <mergeCell ref="F52:F53"/>
    <mergeCell ref="G52:G53"/>
    <mergeCell ref="I56:I57"/>
    <mergeCell ref="A52:A63"/>
    <mergeCell ref="B52:B53"/>
    <mergeCell ref="C52:C53"/>
    <mergeCell ref="D52:D53"/>
    <mergeCell ref="B54:B55"/>
    <mergeCell ref="C54:C55"/>
    <mergeCell ref="D54:D55"/>
    <mergeCell ref="C58:C59"/>
    <mergeCell ref="D58:D59"/>
    <mergeCell ref="O50:O51"/>
    <mergeCell ref="B50:B51"/>
    <mergeCell ref="C50:C51"/>
    <mergeCell ref="D50:D51"/>
    <mergeCell ref="E50:E51"/>
    <mergeCell ref="F50:F51"/>
    <mergeCell ref="G50:G51"/>
    <mergeCell ref="H50:H51"/>
    <mergeCell ref="I50:I51"/>
    <mergeCell ref="J50:J51"/>
    <mergeCell ref="K50:K51"/>
    <mergeCell ref="L50:L51"/>
    <mergeCell ref="N50:N51"/>
    <mergeCell ref="M50:M51"/>
    <mergeCell ref="G48:G49"/>
    <mergeCell ref="H48:H49"/>
    <mergeCell ref="O48:O49"/>
    <mergeCell ref="P48:P49"/>
    <mergeCell ref="I48:I49"/>
    <mergeCell ref="J48:J49"/>
    <mergeCell ref="K48:K49"/>
    <mergeCell ref="L48:L49"/>
    <mergeCell ref="M48:M49"/>
    <mergeCell ref="N48:N49"/>
    <mergeCell ref="N46:N47"/>
    <mergeCell ref="O46:O47"/>
    <mergeCell ref="J46:J47"/>
    <mergeCell ref="K46:K47"/>
    <mergeCell ref="L46:L47"/>
    <mergeCell ref="M46:M47"/>
    <mergeCell ref="B46:B47"/>
    <mergeCell ref="C46:C47"/>
    <mergeCell ref="D46:D47"/>
    <mergeCell ref="E46:E47"/>
    <mergeCell ref="H46:H47"/>
    <mergeCell ref="I46:I47"/>
    <mergeCell ref="F46:F47"/>
    <mergeCell ref="G46:G47"/>
    <mergeCell ref="I44:I45"/>
    <mergeCell ref="J44:J45"/>
    <mergeCell ref="P46:P47"/>
    <mergeCell ref="B48:B49"/>
    <mergeCell ref="C48:C49"/>
    <mergeCell ref="D48:D49"/>
    <mergeCell ref="E48:E49"/>
    <mergeCell ref="F48:F49"/>
    <mergeCell ref="G44:G45"/>
    <mergeCell ref="H44:H45"/>
    <mergeCell ref="O44:O45"/>
    <mergeCell ref="P44:P45"/>
    <mergeCell ref="K44:K45"/>
    <mergeCell ref="L44:L45"/>
    <mergeCell ref="M44:M45"/>
    <mergeCell ref="N44:N45"/>
    <mergeCell ref="N42:N43"/>
    <mergeCell ref="O42:O43"/>
    <mergeCell ref="L42:L43"/>
    <mergeCell ref="M42:M43"/>
    <mergeCell ref="P42:P43"/>
    <mergeCell ref="B44:B45"/>
    <mergeCell ref="C44:C45"/>
    <mergeCell ref="D44:D45"/>
    <mergeCell ref="E44:E45"/>
    <mergeCell ref="F44:F45"/>
    <mergeCell ref="B42:B43"/>
    <mergeCell ref="C42:C43"/>
    <mergeCell ref="D42:D43"/>
    <mergeCell ref="E42:E43"/>
    <mergeCell ref="J42:J43"/>
    <mergeCell ref="K42:K43"/>
    <mergeCell ref="F42:F43"/>
    <mergeCell ref="G42:G43"/>
    <mergeCell ref="H42:H43"/>
    <mergeCell ref="I42:I43"/>
    <mergeCell ref="O40:O41"/>
    <mergeCell ref="P40:P41"/>
    <mergeCell ref="I40:I41"/>
    <mergeCell ref="J40:J41"/>
    <mergeCell ref="K40:K41"/>
    <mergeCell ref="L40:L41"/>
    <mergeCell ref="M40:M41"/>
    <mergeCell ref="N40:N41"/>
    <mergeCell ref="N38:N39"/>
    <mergeCell ref="O38:O39"/>
    <mergeCell ref="P38:P39"/>
    <mergeCell ref="B40:B41"/>
    <mergeCell ref="C40:C41"/>
    <mergeCell ref="D40:D41"/>
    <mergeCell ref="E40:E41"/>
    <mergeCell ref="F40:F41"/>
    <mergeCell ref="G40:G41"/>
    <mergeCell ref="H40:H41"/>
    <mergeCell ref="P36:P37"/>
    <mergeCell ref="E38:E39"/>
    <mergeCell ref="F38:F39"/>
    <mergeCell ref="G38:G39"/>
    <mergeCell ref="H38:H39"/>
    <mergeCell ref="I38:I39"/>
    <mergeCell ref="J38:J39"/>
    <mergeCell ref="K38:K39"/>
    <mergeCell ref="L38:L39"/>
    <mergeCell ref="M38:M39"/>
    <mergeCell ref="L36:L37"/>
    <mergeCell ref="M36:M37"/>
    <mergeCell ref="N36:N37"/>
    <mergeCell ref="O36:O37"/>
    <mergeCell ref="N34:N35"/>
    <mergeCell ref="O34:O35"/>
    <mergeCell ref="L34:L35"/>
    <mergeCell ref="M34:M35"/>
    <mergeCell ref="P34:P35"/>
    <mergeCell ref="E36:E37"/>
    <mergeCell ref="F36:F37"/>
    <mergeCell ref="G36:G37"/>
    <mergeCell ref="H36:H37"/>
    <mergeCell ref="I36:I37"/>
    <mergeCell ref="J36:J37"/>
    <mergeCell ref="K36:K37"/>
    <mergeCell ref="J34:J35"/>
    <mergeCell ref="K34:K35"/>
    <mergeCell ref="F34:F35"/>
    <mergeCell ref="G34:G35"/>
    <mergeCell ref="H34:H35"/>
    <mergeCell ref="I34:I35"/>
    <mergeCell ref="B38:B39"/>
    <mergeCell ref="C38:C39"/>
    <mergeCell ref="D38:D39"/>
    <mergeCell ref="E34:E35"/>
    <mergeCell ref="N32:N33"/>
    <mergeCell ref="O32:O33"/>
    <mergeCell ref="P32:P33"/>
    <mergeCell ref="A34:A51"/>
    <mergeCell ref="B34:B35"/>
    <mergeCell ref="C34:C35"/>
    <mergeCell ref="D34:D35"/>
    <mergeCell ref="B36:B37"/>
    <mergeCell ref="C36:C37"/>
    <mergeCell ref="D36:D37"/>
    <mergeCell ref="I32:I33"/>
    <mergeCell ref="J32:J33"/>
    <mergeCell ref="K32:K33"/>
    <mergeCell ref="M32:M33"/>
    <mergeCell ref="C32:C33"/>
    <mergeCell ref="D32:D33"/>
    <mergeCell ref="E32:E33"/>
    <mergeCell ref="F32:F33"/>
    <mergeCell ref="A21:A26"/>
    <mergeCell ref="I21:J21"/>
    <mergeCell ref="K21:L21"/>
    <mergeCell ref="A31:B33"/>
    <mergeCell ref="D31:H31"/>
    <mergeCell ref="I31:L31"/>
    <mergeCell ref="L32:L33"/>
    <mergeCell ref="K23:L23"/>
    <mergeCell ref="K24:L24"/>
    <mergeCell ref="K25:L25"/>
    <mergeCell ref="A12:A20"/>
    <mergeCell ref="I12:J12"/>
    <mergeCell ref="K12:L12"/>
    <mergeCell ref="O20:P20"/>
    <mergeCell ref="M18:N18"/>
    <mergeCell ref="M19:N19"/>
    <mergeCell ref="M20:N20"/>
    <mergeCell ref="K13:L13"/>
    <mergeCell ref="K14:L14"/>
    <mergeCell ref="M15:N15"/>
    <mergeCell ref="A9:B11"/>
    <mergeCell ref="C9:C11"/>
    <mergeCell ref="D9:H9"/>
    <mergeCell ref="I9:Q9"/>
    <mergeCell ref="G10:G11"/>
    <mergeCell ref="H10:H11"/>
    <mergeCell ref="I10:J11"/>
    <mergeCell ref="K10:L11"/>
    <mergeCell ref="O10:P11"/>
    <mergeCell ref="Q10:Q11"/>
    <mergeCell ref="Q32:Q33"/>
    <mergeCell ref="R32:R33"/>
    <mergeCell ref="R9:R11"/>
    <mergeCell ref="D10:D11"/>
    <mergeCell ref="E10:E11"/>
    <mergeCell ref="F10:F11"/>
    <mergeCell ref="M11:N11"/>
    <mergeCell ref="M31:R31"/>
    <mergeCell ref="G32:G33"/>
    <mergeCell ref="H32:H33"/>
  </mergeCells>
  <printOptions horizontalCentered="1"/>
  <pageMargins left="0.5905511811023623" right="0.5905511811023623" top="0.5905511811023623" bottom="0.3937007874015748" header="0" footer="0"/>
  <pageSetup fitToHeight="1" fitToWidth="1" horizontalDpi="300" verticalDpi="300" orientation="landscape" paperSize="8"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yutaka-k</cp:lastModifiedBy>
  <cp:lastPrinted>2013-08-05T07:09:46Z</cp:lastPrinted>
  <dcterms:created xsi:type="dcterms:W3CDTF">2004-02-06T01:39:50Z</dcterms:created>
  <dcterms:modified xsi:type="dcterms:W3CDTF">2013-08-05T07:11:03Z</dcterms:modified>
  <cp:category/>
  <cp:version/>
  <cp:contentType/>
  <cp:contentStatus/>
</cp:coreProperties>
</file>