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590" windowHeight="8790" tabRatio="575" activeTab="8"/>
  </bookViews>
  <sheets>
    <sheet name="056" sheetId="1" r:id="rId1"/>
    <sheet name="058" sheetId="2" r:id="rId2"/>
    <sheet name="060" sheetId="3" r:id="rId3"/>
    <sheet name="062" sheetId="4" r:id="rId4"/>
    <sheet name="064" sheetId="5" r:id="rId5"/>
    <sheet name="066" sheetId="6" r:id="rId6"/>
    <sheet name="068" sheetId="7" r:id="rId7"/>
    <sheet name="070" sheetId="8" r:id="rId8"/>
    <sheet name="072" sheetId="9" r:id="rId9"/>
  </sheets>
  <definedNames>
    <definedName name="_xlnm.Print_Area" localSheetId="0">'056'!$A$1:$AA$79</definedName>
    <definedName name="_xlnm.Print_Area" localSheetId="1">'058'!$A$1:$Y$72</definedName>
    <definedName name="_xlnm.Print_Area" localSheetId="2">'060'!$A$1:$T$76</definedName>
    <definedName name="_xlnm.Print_Area" localSheetId="3">'062'!$A$1:$T$70</definedName>
    <definedName name="_xlnm.Print_Area" localSheetId="4">'064'!$A$1:$T$69</definedName>
    <definedName name="_xlnm.Print_Area" localSheetId="5">'066'!$A$1:$R$71</definedName>
    <definedName name="_xlnm.Print_Area" localSheetId="6">'068'!$A$1:$AP$78</definedName>
    <definedName name="_xlnm.Print_Area" localSheetId="7">'070'!$A$1:$N$39</definedName>
    <definedName name="_xlnm.Print_Area" localSheetId="8">'072'!$A$1:$Q$41</definedName>
  </definedNames>
  <calcPr fullCalcOnLoad="1"/>
</workbook>
</file>

<file path=xl/sharedStrings.xml><?xml version="1.0" encoding="utf-8"?>
<sst xmlns="http://schemas.openxmlformats.org/spreadsheetml/2006/main" count="1650" uniqueCount="452">
  <si>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</si>
  <si>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</si>
  <si>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</si>
  <si>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</si>
  <si>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</si>
  <si>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</si>
  <si>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</si>
  <si>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</si>
  <si>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</si>
  <si>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</si>
  <si>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</si>
  <si>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</si>
  <si>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</si>
  <si>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</si>
  <si>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</si>
  <si>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</si>
  <si>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</si>
  <si>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</si>
  <si>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</si>
  <si>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</si>
  <si>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</si>
  <si>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</si>
  <si>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</si>
  <si>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</si>
  <si>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</si>
  <si>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</si>
  <si>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</si>
  <si>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</si>
  <si>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</si>
  <si>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</si>
  <si>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</si>
  <si>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</si>
  <si>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</si>
  <si>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</si>
  <si>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</si>
  <si>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</si>
  <si>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</si>
  <si>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</si>
  <si>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</si>
  <si>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</si>
  <si>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</si>
  <si>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</si>
  <si>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</si>
  <si>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</si>
  <si>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</si>
  <si>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</si>
  <si>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</si>
  <si>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</si>
  <si>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</si>
  <si>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男</t>
  </si>
  <si>
    <t>女</t>
  </si>
  <si>
    <t>内浦町</t>
  </si>
  <si>
    <t>県　計</t>
  </si>
  <si>
    <t>総　　数</t>
  </si>
  <si>
    <t>田</t>
  </si>
  <si>
    <t>畑</t>
  </si>
  <si>
    <t>果樹園</t>
  </si>
  <si>
    <t>茶　園</t>
  </si>
  <si>
    <t>その他</t>
  </si>
  <si>
    <t>保有山林</t>
  </si>
  <si>
    <t>輪島市</t>
  </si>
  <si>
    <t>米</t>
  </si>
  <si>
    <t>作付面積</t>
  </si>
  <si>
    <t>収 穫 量</t>
  </si>
  <si>
    <t>工芸農作物</t>
  </si>
  <si>
    <t>そ　の　他</t>
  </si>
  <si>
    <t>項　　　　　　目</t>
  </si>
  <si>
    <t>経　　　営　　　耕　　　地　　　規　　　模　　　別</t>
  </si>
  <si>
    <t>0.5 ～ 1.0</t>
  </si>
  <si>
    <t>1.0 ～ 1.5</t>
  </si>
  <si>
    <t>1.5 ～ 2.0</t>
  </si>
  <si>
    <t>経営耕地面積（ａ）</t>
  </si>
  <si>
    <t>農業労働時間（時間）</t>
  </si>
  <si>
    <t>うち 農機具資本額</t>
  </si>
  <si>
    <t>農　家　所　得</t>
  </si>
  <si>
    <t>農　業　所　得</t>
  </si>
  <si>
    <t>農 業 粗 収 益</t>
  </si>
  <si>
    <t>農 業 経 営 費</t>
  </si>
  <si>
    <t>農  外  所  得</t>
  </si>
  <si>
    <t>農  外  収  入</t>
  </si>
  <si>
    <t>農  外  支  出</t>
  </si>
  <si>
    <t>租税公課諸負担</t>
  </si>
  <si>
    <t>可 処 分 所 得</t>
  </si>
  <si>
    <t>家   計   費</t>
  </si>
  <si>
    <t>農家経済余剰</t>
  </si>
  <si>
    <t>経常的収入</t>
  </si>
  <si>
    <t>財産的収入</t>
  </si>
  <si>
    <t>経常的支出</t>
  </si>
  <si>
    <t>財産的支出</t>
  </si>
  <si>
    <r>
      <t>生活</t>
    </r>
    <r>
      <rPr>
        <sz val="12"/>
        <rFont val="ＭＳ 明朝"/>
        <family val="1"/>
      </rPr>
      <t>水</t>
    </r>
    <r>
      <rPr>
        <sz val="12"/>
        <rFont val="ＭＳ 明朝"/>
        <family val="1"/>
      </rPr>
      <t>準</t>
    </r>
  </si>
  <si>
    <t>エンゲル係数（％）</t>
  </si>
  <si>
    <t>平均消費性向（％）</t>
  </si>
  <si>
    <t>項　　　　　　　目</t>
  </si>
  <si>
    <t>合　　　　　計</t>
  </si>
  <si>
    <r>
      <t>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外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入</t>
    </r>
  </si>
  <si>
    <r>
      <t>農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益</t>
    </r>
  </si>
  <si>
    <t>う　ち　現　金</t>
  </si>
  <si>
    <t>作　物　収　入</t>
  </si>
  <si>
    <t>稲　　　　作</t>
  </si>
  <si>
    <t>林 業 収 入</t>
  </si>
  <si>
    <t>麦　　　　作</t>
  </si>
  <si>
    <t>水産業収入</t>
  </si>
  <si>
    <t>い　も　　類</t>
  </si>
  <si>
    <t>農外雑収入</t>
  </si>
  <si>
    <t>野　　　　菜</t>
  </si>
  <si>
    <t>果　　　　樹</t>
  </si>
  <si>
    <t>被用労賃</t>
  </si>
  <si>
    <t>その他の作物</t>
  </si>
  <si>
    <t>養　蚕　収　入</t>
  </si>
  <si>
    <t>租税公課諸負担</t>
  </si>
  <si>
    <t>畜　産　収　入</t>
  </si>
  <si>
    <t>農 業 雑 収 入</t>
  </si>
  <si>
    <t>国　　　　　税</t>
  </si>
  <si>
    <t>合　　　　計</t>
  </si>
  <si>
    <t>県　　　　　税</t>
  </si>
  <si>
    <t>市  町  村  税</t>
  </si>
  <si>
    <r>
      <t>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経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営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費</t>
    </r>
  </si>
  <si>
    <t>公 課 諸 負 担</t>
  </si>
  <si>
    <t>うち減価償却費</t>
  </si>
  <si>
    <t>農業雇用労賃</t>
  </si>
  <si>
    <r>
      <t xml:space="preserve">家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計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費</t>
    </r>
  </si>
  <si>
    <t>動　　　　　物</t>
  </si>
  <si>
    <t>肥　　　　　料</t>
  </si>
  <si>
    <t>飼　　　　　料</t>
  </si>
  <si>
    <t>飲　　食　　費</t>
  </si>
  <si>
    <t>農　業　薬　剤</t>
  </si>
  <si>
    <t>住　　居　　費</t>
  </si>
  <si>
    <t>光　熱　動　力</t>
  </si>
  <si>
    <t>農用建物維持修繕</t>
  </si>
  <si>
    <t>賃借料及び料金</t>
  </si>
  <si>
    <t>土地改良水利費</t>
  </si>
  <si>
    <t>そ　　の　　他</t>
  </si>
  <si>
    <t>臨　　時　　費</t>
  </si>
  <si>
    <t>　　　　よそに独立して住んでいる者は除く。</t>
  </si>
  <si>
    <t>概　　　況</t>
  </si>
  <si>
    <t>農　家　経　済　の　総　括</t>
  </si>
  <si>
    <r>
      <t>現金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>支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>総</t>
    </r>
    <r>
      <rPr>
        <sz val="12"/>
        <rFont val="ＭＳ 明朝"/>
        <family val="1"/>
      </rPr>
      <t>括</t>
    </r>
  </si>
  <si>
    <t>種苗・苗木・蚕種</t>
  </si>
  <si>
    <t>諸材料加工原料</t>
  </si>
  <si>
    <t>年度内収入</t>
  </si>
  <si>
    <t>年度内支出</t>
  </si>
  <si>
    <r>
      <t>2</t>
    </r>
    <r>
      <rPr>
        <sz val="12"/>
        <rFont val="ＭＳ 明朝"/>
        <family val="1"/>
      </rPr>
      <t>.0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ha </t>
    </r>
    <r>
      <rPr>
        <sz val="12"/>
        <rFont val="ＭＳ 明朝"/>
        <family val="1"/>
      </rPr>
      <t>以上</t>
    </r>
  </si>
  <si>
    <t>（単位　戸）</t>
  </si>
  <si>
    <t>市町村別</t>
  </si>
  <si>
    <t>総　数</t>
  </si>
  <si>
    <t>専　業　・　兼　業　別　１）</t>
  </si>
  <si>
    <t>専　業</t>
  </si>
  <si>
    <t>兼　　業</t>
  </si>
  <si>
    <r>
      <t xml:space="preserve">以 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上</t>
    </r>
  </si>
  <si>
    <t>（単位　アール）</t>
  </si>
  <si>
    <t>市町村別</t>
  </si>
  <si>
    <t>　　自家農業に従事した世帯員数　２）</t>
  </si>
  <si>
    <t>桑　園</t>
  </si>
  <si>
    <t>（ha）</t>
  </si>
  <si>
    <t>　  2）の自家農業に従事した世帯員とは、16歳以上の世帯員のうち、調査日前１ヵ年間に自家農業に従事した者である。</t>
  </si>
  <si>
    <t>　　　　が、自家農業従事日数の方が多かった世帯員のことである。</t>
  </si>
  <si>
    <t>年　次　及　び　　市　町　村　別</t>
  </si>
  <si>
    <t>10　アール　　　　当たり収量</t>
  </si>
  <si>
    <t>10アール当たり収量</t>
  </si>
  <si>
    <t>出荷量</t>
  </si>
  <si>
    <t>資料　北陸農政局統計情報部　「果樹生産出荷統計」による。</t>
  </si>
  <si>
    <t>個人有</t>
  </si>
  <si>
    <t>共　有</t>
  </si>
  <si>
    <t>資料　北陸農政局統計情報部　「牛乳乳製品統計調査」による。</t>
  </si>
  <si>
    <t>（単位　金額千円）</t>
  </si>
  <si>
    <r>
      <t>0.1</t>
    </r>
    <r>
      <rPr>
        <sz val="12"/>
        <rFont val="ＭＳ 明朝"/>
        <family val="1"/>
      </rPr>
      <t>ha～0.5</t>
    </r>
  </si>
  <si>
    <t>年度始め手持ち現金</t>
  </si>
  <si>
    <t>年度末手持ち現金</t>
  </si>
  <si>
    <t>家族員１人当たり家計費</t>
  </si>
  <si>
    <t>農機具</t>
  </si>
  <si>
    <t>自　小　作　別　２）</t>
  </si>
  <si>
    <t>市 町 村 別</t>
  </si>
  <si>
    <t>総 数</t>
  </si>
  <si>
    <t>0.3ha</t>
  </si>
  <si>
    <t>5.0ha</t>
  </si>
  <si>
    <t xml:space="preserve"> 例外規定農家</t>
  </si>
  <si>
    <t>自作</t>
  </si>
  <si>
    <t>自小作</t>
  </si>
  <si>
    <t>小自作</t>
  </si>
  <si>
    <t>小作</t>
  </si>
  <si>
    <t xml:space="preserve"> 例外規定 農家３）</t>
  </si>
  <si>
    <t>～</t>
  </si>
  <si>
    <t>計</t>
  </si>
  <si>
    <t>第１種</t>
  </si>
  <si>
    <t>第２種</t>
  </si>
  <si>
    <t>未満</t>
  </si>
  <si>
    <t>　　　　　のある自営兼業に従事した者をいう。）がいる農家をいい、専業農家とは、それらの者がいない農家をいう。兼業農家のうち第１種兼業農</t>
  </si>
  <si>
    <t>　　　　　家とは、農業を主とし兼業を従とする農家をいい、第２種兼業農家とは、兼業を主とし農業を従とする農家をいう。</t>
  </si>
  <si>
    <t>採草地　　　　・　　　　放牧地</t>
  </si>
  <si>
    <t>（単位　作付面積　ヘクタール、収穫量　トン、10アール当たり収量　キログラム）</t>
  </si>
  <si>
    <t>かんしょ</t>
  </si>
  <si>
    <t>作付面積</t>
  </si>
  <si>
    <t>能美郡</t>
  </si>
  <si>
    <t>石川郡</t>
  </si>
  <si>
    <t>河北郡</t>
  </si>
  <si>
    <t>羽咋郡</t>
  </si>
  <si>
    <t>鹿島郡</t>
  </si>
  <si>
    <t>鳳至郡</t>
  </si>
  <si>
    <t>珠洲郡</t>
  </si>
  <si>
    <t>大　　　　　　豆</t>
  </si>
  <si>
    <t>小　　　　　豆</t>
  </si>
  <si>
    <t>作付面積</t>
  </si>
  <si>
    <t>き　ゅ　う　り</t>
  </si>
  <si>
    <t>ト　マ　ト</t>
  </si>
  <si>
    <t>な　　す</t>
  </si>
  <si>
    <t>ピ　ー　マ　ン</t>
  </si>
  <si>
    <t>か　ぼ　ち　ゃ</t>
  </si>
  <si>
    <t>い　ち　ご</t>
  </si>
  <si>
    <t>作付面積</t>
  </si>
  <si>
    <t>す　い　か</t>
  </si>
  <si>
    <t>キ　ャ　ベ　ツ</t>
  </si>
  <si>
    <t>は　く　さ　い</t>
  </si>
  <si>
    <t>ほ　う　れ　ん　そ　う</t>
  </si>
  <si>
    <t>ね　　　ぎ</t>
  </si>
  <si>
    <t>作付面積</t>
  </si>
  <si>
    <t>り　ん　ご</t>
  </si>
  <si>
    <t>日　本　な　し</t>
  </si>
  <si>
    <t>ぶ　ど　う　（計）</t>
  </si>
  <si>
    <t>も　　　も</t>
  </si>
  <si>
    <t>栽培面積</t>
  </si>
  <si>
    <t>う　　　め</t>
  </si>
  <si>
    <t>か　　　き</t>
  </si>
  <si>
    <t>く　　　り</t>
  </si>
  <si>
    <t>葉　た　ば　こ</t>
  </si>
  <si>
    <t>茶（未乾燥）</t>
  </si>
  <si>
    <t>金沢市</t>
  </si>
  <si>
    <t>七尾市</t>
  </si>
  <si>
    <t>小松市</t>
  </si>
  <si>
    <t>珠洲市</t>
  </si>
  <si>
    <t>加賀市</t>
  </si>
  <si>
    <t>羽咋市</t>
  </si>
  <si>
    <t>年度及び　　　　市 郡 別</t>
  </si>
  <si>
    <t>桑園面積  　　　  (10a)</t>
  </si>
  <si>
    <t>養 蚕 戸 数　　　　　（戸）</t>
  </si>
  <si>
    <t>掃 立 箱 数      （箱）</t>
  </si>
  <si>
    <t>収　繭　量（kg）</t>
  </si>
  <si>
    <t>(単位　　台）</t>
  </si>
  <si>
    <t>総　　数</t>
  </si>
  <si>
    <t>上　　繭</t>
  </si>
  <si>
    <t>中　玉　繭</t>
  </si>
  <si>
    <t>市　郡　別</t>
  </si>
  <si>
    <t>動　力　耕　う　ん　機　・　農　用　ト　ラ　ク　タ　ー</t>
  </si>
  <si>
    <t>動　力　防　除　機</t>
  </si>
  <si>
    <t>歩　行　型</t>
  </si>
  <si>
    <t>15　馬　力　未　満</t>
  </si>
  <si>
    <t>個人有</t>
  </si>
  <si>
    <t>共　有</t>
  </si>
  <si>
    <t>総数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</si>
  <si>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</si>
  <si>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</si>
  <si>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</si>
  <si>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</si>
  <si>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</si>
  <si>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</si>
  <si>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</si>
  <si>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</si>
  <si>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</si>
  <si>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(単位　頭）</t>
  </si>
  <si>
    <t>年　次</t>
  </si>
  <si>
    <t>乳牛</t>
  </si>
  <si>
    <t>肉用牛</t>
  </si>
  <si>
    <t>豚</t>
  </si>
  <si>
    <t>採卵　　　鶏（千羽）</t>
  </si>
  <si>
    <t>ブロイラー　　　(千羽）</t>
  </si>
  <si>
    <t>年次</t>
  </si>
  <si>
    <t>成鶏めす羽数　　　　　　（千羽）</t>
  </si>
  <si>
    <t>産卵量（ｔ）</t>
  </si>
  <si>
    <t>動　力　田　植　機</t>
  </si>
  <si>
    <t>バインダー</t>
  </si>
  <si>
    <t>自脱型コンバイン</t>
  </si>
  <si>
    <t>米麦用乾燥機</t>
  </si>
  <si>
    <t>　　　及び「畜産統計」による。</t>
  </si>
  <si>
    <t>　　　「鶏卵流通統計」による。</t>
  </si>
  <si>
    <t>(単位　トン）</t>
  </si>
  <si>
    <t>年次及び月次</t>
  </si>
  <si>
    <t>生　産　量</t>
  </si>
  <si>
    <t>移　入　量</t>
  </si>
  <si>
    <t>移　出　量</t>
  </si>
  <si>
    <t>処　理　量</t>
  </si>
  <si>
    <t>飲用牛乳等</t>
  </si>
  <si>
    <t>乳製品等</t>
  </si>
  <si>
    <t>その他</t>
  </si>
  <si>
    <t>（１戸当たり平均）</t>
  </si>
  <si>
    <t>農業固定資本額</t>
  </si>
  <si>
    <t>（１戸当たり平均）</t>
  </si>
  <si>
    <t>注　農機具資本額には農用自動車を含めている。</t>
  </si>
  <si>
    <t>農用自動車</t>
  </si>
  <si>
    <t>たまねぎ</t>
  </si>
  <si>
    <t>レタス</t>
  </si>
  <si>
    <t>だいこん</t>
  </si>
  <si>
    <t>かぶ</t>
  </si>
  <si>
    <t>にんじん</t>
  </si>
  <si>
    <t>ごぼう</t>
  </si>
  <si>
    <t>さといも</t>
  </si>
  <si>
    <t>れんこん</t>
  </si>
  <si>
    <t>たけのこ</t>
  </si>
  <si>
    <t>さやえんどう</t>
  </si>
  <si>
    <t>さやいんげん</t>
  </si>
  <si>
    <t>（単位　栽培面積　ヘクタール、収穫量、出荷量、トン）</t>
  </si>
  <si>
    <t>注　　本表「桑園面積」「養蚕戸数」は年度末。「掃立箱数」「収繭数」は年度中の生産高を示す。</t>
  </si>
  <si>
    <t>年度始め世帯員（人）</t>
  </si>
  <si>
    <t>農業動力使用時間（時間）</t>
  </si>
  <si>
    <t>出かせぎ被贈扶助等の収入</t>
  </si>
  <si>
    <t>雑こく・豆類</t>
  </si>
  <si>
    <t>(単位　千円）</t>
  </si>
  <si>
    <t xml:space="preserve">    3）の農業就業人口とは、満16歳以上の農家世帯員のうち、自家農業だけに従事した世帯員、及び自家農業とその他の仕事の双方に従事した</t>
  </si>
  <si>
    <t>（単位　作付面積　ヘクタール、収穫量　、出荷量、トン）</t>
  </si>
  <si>
    <t>農　業　就　業　人　口　　３）</t>
  </si>
  <si>
    <t>注　1）の農家人口は、原則として住居と生計を共にしている農家の「世帯員数」であり、出かせぎに出ている人は含めるが、勉学、就職のため、</t>
  </si>
  <si>
    <t>年　次　及　び　　市　郡　別</t>
  </si>
  <si>
    <t>やまのいも</t>
  </si>
  <si>
    <t>農外事業収入</t>
  </si>
  <si>
    <t>商工鉱業収入</t>
  </si>
  <si>
    <t>事業以外収入</t>
  </si>
  <si>
    <t>給料</t>
  </si>
  <si>
    <t>家計・光熱・水道料</t>
  </si>
  <si>
    <r>
      <t>　　 　2）は経営耕地面積のうち、借入地が10％未満を自作、借入地が10～50％を自小作、借入地が50～90％を小自作、借入地が</t>
    </r>
    <r>
      <rPr>
        <sz val="12"/>
        <rFont val="ＭＳ 明朝"/>
        <family val="1"/>
      </rPr>
      <t>90</t>
    </r>
    <r>
      <rPr>
        <sz val="12"/>
        <rFont val="ＭＳ 明朝"/>
        <family val="1"/>
      </rPr>
      <t>％以上を小作と</t>
    </r>
  </si>
  <si>
    <t>ぶ　ど　う　（デラウェア）</t>
  </si>
  <si>
    <t>資料　北陸農政局統計情報部「作物統計」による。</t>
  </si>
  <si>
    <t>資料　　石川県農産園芸課「蚕桑統計書」による。</t>
  </si>
  <si>
    <t>資料　北陸農政局統計情報部　「北陸農政局の設計」</t>
  </si>
  <si>
    <t>資料　北陸農政局統計情報部　「畜産統計」及び</t>
  </si>
  <si>
    <t>ばれいしょ</t>
  </si>
  <si>
    <t>小麦</t>
  </si>
  <si>
    <t>大麦</t>
  </si>
  <si>
    <t>資料　北陸農政局統計情報部「石川県における青果物の生産と流通統計」による。</t>
  </si>
  <si>
    <t>資料　　北陸農政局統計情報部「石川農林水産統計年報」による。</t>
  </si>
  <si>
    <r>
      <t>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年度</t>
    </r>
  </si>
  <si>
    <t>資料　北陸農政局統計情報部「農家経済調査」による。</t>
  </si>
  <si>
    <t>５６年度</t>
  </si>
  <si>
    <r>
      <t>昭和</t>
    </r>
    <r>
      <rPr>
        <sz val="12"/>
        <color indexed="8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</si>
  <si>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</si>
  <si>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</si>
  <si>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</si>
  <si>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</si>
  <si>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</si>
  <si>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</si>
  <si>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</si>
  <si>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</si>
  <si>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</si>
  <si>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</si>
  <si>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</si>
  <si>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注1　　1）の兼業農家とは、世帯員の中に自家の農業以外の仕事に従事した者（年間30日以上雇用兼業に従事するか、又は、年間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万円以上の売上げ</t>
    </r>
  </si>
  <si>
    <r>
      <t>資料　　石川県統計情報課　「198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年世界農林業センサス結果」による。</t>
    </r>
  </si>
  <si>
    <t>30　市町村別農家人口及び農業就業人口（昭和55.2.1現在）</t>
  </si>
  <si>
    <t>資料　　石川県統計情報課　「1980年世界農林業センサス結果」による。</t>
  </si>
  <si>
    <r>
      <t>昭和</t>
    </r>
    <r>
      <rPr>
        <sz val="12"/>
        <color indexed="8"/>
        <rFont val="ＭＳ 明朝"/>
        <family val="1"/>
      </rPr>
      <t>55</t>
    </r>
    <r>
      <rPr>
        <sz val="12"/>
        <color indexed="9"/>
        <rFont val="ＭＳ 明朝"/>
        <family val="1"/>
      </rPr>
      <t>年</t>
    </r>
  </si>
  <si>
    <t>資料　　石川県統計情報課｢1980年世界農林業センサス結果」による。</t>
  </si>
  <si>
    <t>市郡別農用機械保有台数（昭和55.2.1現在）（つづき）</t>
  </si>
  <si>
    <r>
      <t>15　～　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0</t>
    </r>
  </si>
  <si>
    <t>20　馬　力　以　上</t>
  </si>
  <si>
    <r>
      <t>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年度</t>
    </r>
  </si>
  <si>
    <t>５５年度</t>
  </si>
  <si>
    <t>バルククーラー</t>
  </si>
  <si>
    <t>注  1)の保有山林面積は、林家及び林家以外の林業事業体の属人調査の結果である。</t>
  </si>
  <si>
    <t>（単位　人）</t>
  </si>
  <si>
    <t>　　農　　家　　人　　口　　１）</t>
  </si>
  <si>
    <t>市町村別</t>
  </si>
  <si>
    <t>山林のうち採草地　　　　・　　　　放牧地</t>
  </si>
  <si>
    <t>農 家 の</t>
  </si>
  <si>
    <t xml:space="preserve"> 1）</t>
  </si>
  <si>
    <t>昭和53年</t>
  </si>
  <si>
    <r>
      <t>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</si>
  <si>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t>メ　ロ　ン</t>
  </si>
  <si>
    <r>
      <t>昭和</t>
    </r>
    <r>
      <rPr>
        <b/>
        <sz val="12"/>
        <color indexed="8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</si>
  <si>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年度</t>
    </r>
  </si>
  <si>
    <t>５４年度</t>
  </si>
  <si>
    <t>経　　　　　　営　　　　　　耕　　　　　　地</t>
  </si>
  <si>
    <t>　　樹　　　　園　　　　地</t>
  </si>
  <si>
    <t>昭和52年</t>
  </si>
  <si>
    <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</si>
  <si>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</si>
  <si>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color indexed="8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</si>
  <si>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t>33　市郡別桑園面積、養蚕戸数及び収繭量（昭和52～56年）</t>
  </si>
  <si>
    <t>34　家畜飼養頭羽数（昭和53～57年）(各年2.1現在）</t>
  </si>
  <si>
    <t>35　成鶏めす羽数及び産卵量（昭和52～56年）</t>
  </si>
  <si>
    <r>
      <t>昭和5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年1月</t>
    </r>
  </si>
  <si>
    <r>
      <t>昭和5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</t>
    </r>
  </si>
  <si>
    <r>
      <t>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</t>
    </r>
  </si>
  <si>
    <t>５３年度</t>
  </si>
  <si>
    <t>昭和５２年度</t>
  </si>
  <si>
    <t>その他の雑費</t>
  </si>
  <si>
    <t>被服費</t>
  </si>
  <si>
    <t>住宅修繕、借地借家料</t>
  </si>
  <si>
    <t>家計、家具費</t>
  </si>
  <si>
    <t>産卵率（％）</t>
  </si>
  <si>
    <t>…</t>
  </si>
  <si>
    <r>
      <t>6</t>
    </r>
    <r>
      <rPr>
        <sz val="12"/>
        <rFont val="ＭＳ 明朝"/>
        <family val="1"/>
      </rPr>
      <t>6.5</t>
    </r>
  </si>
  <si>
    <t>県計</t>
  </si>
  <si>
    <t>58 農  業</t>
  </si>
  <si>
    <t>60 農  業</t>
  </si>
  <si>
    <t>…</t>
  </si>
  <si>
    <t>作付面積</t>
  </si>
  <si>
    <t>62 農  業</t>
  </si>
  <si>
    <t>64 農  業</t>
  </si>
  <si>
    <t>66 農  業</t>
  </si>
  <si>
    <t>68 農  業</t>
  </si>
  <si>
    <t>70 農  業</t>
  </si>
  <si>
    <t>72 農　業</t>
  </si>
  <si>
    <t>農　業 73</t>
  </si>
  <si>
    <t>-</t>
  </si>
  <si>
    <t>-</t>
  </si>
  <si>
    <t>農  業 59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</si>
  <si>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</si>
  <si>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</si>
  <si>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</si>
  <si>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</si>
  <si>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</si>
  <si>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</si>
  <si>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</si>
  <si>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</si>
  <si>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</si>
  <si>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</si>
  <si>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農  業 61</t>
  </si>
  <si>
    <t>-</t>
  </si>
  <si>
    <t>…</t>
  </si>
  <si>
    <t>農  業 63</t>
  </si>
  <si>
    <t>　農  業 65</t>
  </si>
  <si>
    <t>農  業 67</t>
  </si>
  <si>
    <t>農  業 69</t>
  </si>
  <si>
    <t>36　生乳生産量及び処理量（昭和52～56年）</t>
  </si>
  <si>
    <t xml:space="preserve"> </t>
  </si>
  <si>
    <t>…</t>
  </si>
  <si>
    <t>農  業 71</t>
  </si>
  <si>
    <t>56　農  業</t>
  </si>
  <si>
    <t>農  業　57</t>
  </si>
  <si>
    <t>５　　農　　　　　　　　　　　　　　　業</t>
  </si>
  <si>
    <t>29　市　　町　　村　　別　　農　　家　　数（昭和55．2．1現在）</t>
  </si>
  <si>
    <t>（1）　専　業　・　兼　業　別　、　自　小　作　別　農　家　数</t>
  </si>
  <si>
    <t>（2）　経　営　耕　地　面　積　規　模　別　農　家　数</t>
  </si>
  <si>
    <t>　　　 3）の例外規定農家とは、経営耕地面積が５アール未満か全くなくても、過去１年間の農産物販売金額が１０万円以上あった農家をいう。たと</t>
  </si>
  <si>
    <t>　　　　　いう。</t>
  </si>
  <si>
    <t>　　　　　えば、温室栽培や、養畜を営む農家などは良い例である。</t>
  </si>
  <si>
    <r>
      <t>　2　　　「198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年世界農林センサス」では、経営耕地面積が５アール以上あるか又は、農産物販売金額が10万円以上のものを農家として調査した。</t>
    </r>
  </si>
  <si>
    <r>
      <t>資料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石川県統計情報課　「198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年世界農林業センサス結果」による。</t>
    </r>
  </si>
  <si>
    <t>31　市　町　村　別　土　地　面　積（昭和55.2.1現在）</t>
  </si>
  <si>
    <t>32　市　町　村　別　農　作　物　生　産　量</t>
  </si>
  <si>
    <t>（1）　米　、　小　麦　及　び　大　麦（昭和52～56年）</t>
  </si>
  <si>
    <t>（2）　い　　　　　も　　　　　類（昭和52～56年）</t>
  </si>
  <si>
    <t>（3）　豆　　　　　　　　　　類（昭和52～56年）</t>
  </si>
  <si>
    <t>（4）　野　　　　　　　　　　　　　　　菜（昭和52～56年）</t>
  </si>
  <si>
    <t>野　　　　　　　　　　　　　　　菜（昭和52～56年）（つづき）</t>
  </si>
  <si>
    <t>　　　　　（単位　作付面積　ヘクタール、収穫量　トン）</t>
  </si>
  <si>
    <t>（5）　果　　　　　　　　　　樹（結実樹齢に達したもの）（昭和52～56年）</t>
  </si>
  <si>
    <t>果　　　　　　　　　　樹（結実樹齢に達したもの）（昭和52～56年）（つづき）</t>
  </si>
  <si>
    <t>（6）　工　芸　農　作　物（昭和52～56年）</t>
  </si>
  <si>
    <t>年次及び市郡別</t>
  </si>
  <si>
    <t>37　市郡別農用機械保有台数（昭和55.2.1現在）</t>
  </si>
  <si>
    <t>38　　農　　　家　　　経　　　済　（昭和52～56年度）</t>
  </si>
  <si>
    <t>（1）　　農　　　家　　　経　　　済　　　の　　　総　　　括</t>
  </si>
  <si>
    <t>（２）　農業粗収益及び農業経営費</t>
  </si>
  <si>
    <t>（３）　農外収入、租税公課諸負担及び家計費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</si>
</sst>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0.0_ ;[Red]\-0.0\ "/>
    <numFmt numFmtId="180" formatCode="#,##0.0_ ;[Red]\-#,##0.0\ "/>
    <numFmt numFmtId="181" formatCode="#,##0_ ;[Red]\-#,##0\ "/>
    <numFmt numFmtId="182" formatCode="0.0_);[Red]\(0.0\)"/>
    <numFmt numFmtId="183" formatCode="#,##0_);[Red]\(#,##0\)"/>
    <numFmt numFmtId="184" formatCode="0.0_ "/>
    <numFmt numFmtId="185" formatCode="#,##0_ "/>
    <numFmt numFmtId="186" formatCode="#,##0.00_ ;[Red]\-#,##0.00\ "/>
    <numFmt numFmtId="187" formatCode="0_ ;[Red]\-0\ "/>
    <numFmt numFmtId="188" formatCode="0.00_ ;[Red]\-0.00\ "/>
  </numFmts>
  <fonts count="6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2"/>
      <color indexed="12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color indexed="12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color indexed="8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horizontal="left"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2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38" fontId="0" fillId="0" borderId="15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left" vertical="center"/>
      <protection/>
    </xf>
    <xf numFmtId="38" fontId="0" fillId="0" borderId="16" xfId="0" applyNumberFormat="1" applyFont="1" applyFill="1" applyBorder="1" applyAlignment="1" applyProtection="1">
      <alignment horizontal="left" vertical="center"/>
      <protection/>
    </xf>
    <xf numFmtId="38" fontId="0" fillId="0" borderId="17" xfId="0" applyNumberFormat="1" applyFont="1" applyFill="1" applyBorder="1" applyAlignment="1" applyProtection="1">
      <alignment horizontal="distributed" vertical="center"/>
      <protection/>
    </xf>
    <xf numFmtId="0" fontId="21" fillId="0" borderId="0" xfId="61" applyFont="1" applyFill="1" applyAlignment="1">
      <alignment vertical="top"/>
      <protection/>
    </xf>
    <xf numFmtId="0" fontId="12" fillId="0" borderId="0" xfId="61" applyFont="1" applyFill="1" applyBorder="1" applyAlignment="1" applyProtection="1">
      <alignment horizontal="left" vertical="center"/>
      <protection/>
    </xf>
    <xf numFmtId="0" fontId="12" fillId="0" borderId="0" xfId="61" applyFont="1">
      <alignment/>
      <protection/>
    </xf>
    <xf numFmtId="0" fontId="10" fillId="0" borderId="0" xfId="61" applyFont="1" applyFill="1" applyAlignment="1">
      <alignment vertical="top"/>
      <protection/>
    </xf>
    <xf numFmtId="0" fontId="10" fillId="0" borderId="0" xfId="61" applyFont="1" applyFill="1" applyBorder="1" applyAlignment="1" applyProtection="1">
      <alignment horizontal="left" vertical="center"/>
      <protection/>
    </xf>
    <xf numFmtId="0" fontId="10" fillId="0" borderId="0" xfId="61" applyFont="1">
      <alignment/>
      <protection/>
    </xf>
    <xf numFmtId="0" fontId="11" fillId="0" borderId="0" xfId="61" applyFont="1" applyFill="1" applyBorder="1" applyAlignment="1" applyProtection="1">
      <alignment horizontal="center" vertical="center"/>
      <protection/>
    </xf>
    <xf numFmtId="0" fontId="12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0" xfId="61" applyFont="1">
      <alignment/>
      <protection/>
    </xf>
    <xf numFmtId="0" fontId="0" fillId="0" borderId="18" xfId="61" applyFont="1" applyFill="1" applyBorder="1" applyAlignment="1">
      <alignment horizontal="right" vertical="center"/>
      <protection/>
    </xf>
    <xf numFmtId="184" fontId="0" fillId="0" borderId="10" xfId="61" applyNumberFormat="1" applyFont="1" applyFill="1" applyBorder="1" applyAlignment="1" applyProtection="1">
      <alignment horizontal="center" vertical="center"/>
      <protection/>
    </xf>
    <xf numFmtId="184" fontId="0" fillId="0" borderId="19" xfId="61" applyNumberFormat="1" applyFont="1" applyFill="1" applyBorder="1" applyAlignment="1" applyProtection="1">
      <alignment horizontal="center" vertical="center"/>
      <protection/>
    </xf>
    <xf numFmtId="184" fontId="0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20" xfId="61" applyFont="1" applyFill="1" applyBorder="1" applyAlignment="1" applyProtection="1">
      <alignment horizontal="center" vertical="center"/>
      <protection/>
    </xf>
    <xf numFmtId="184" fontId="0" fillId="0" borderId="10" xfId="61" applyNumberFormat="1" applyFont="1" applyFill="1" applyBorder="1" applyAlignment="1">
      <alignment horizontal="center" vertical="center"/>
      <protection/>
    </xf>
    <xf numFmtId="184" fontId="0" fillId="0" borderId="19" xfId="61" applyNumberFormat="1" applyFont="1" applyFill="1" applyBorder="1" applyAlignment="1">
      <alignment horizontal="center" vertical="center"/>
      <protection/>
    </xf>
    <xf numFmtId="184" fontId="0" fillId="0" borderId="12" xfId="61" applyNumberFormat="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 applyProtection="1">
      <alignment vertical="center"/>
      <protection/>
    </xf>
    <xf numFmtId="184" fontId="0" fillId="0" borderId="11" xfId="61" applyNumberFormat="1" applyFont="1" applyFill="1" applyBorder="1" applyAlignment="1">
      <alignment horizontal="center" vertical="center"/>
      <protection/>
    </xf>
    <xf numFmtId="184" fontId="0" fillId="0" borderId="21" xfId="61" applyNumberFormat="1" applyFont="1" applyFill="1" applyBorder="1" applyAlignment="1">
      <alignment horizontal="center" vertical="center"/>
      <protection/>
    </xf>
    <xf numFmtId="184" fontId="0" fillId="0" borderId="13" xfId="61" applyNumberFormat="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 applyProtection="1">
      <alignment horizontal="center" vertical="center"/>
      <protection/>
    </xf>
    <xf numFmtId="184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10" xfId="61" applyFont="1" applyFill="1" applyBorder="1" applyAlignment="1" applyProtection="1">
      <alignment horizontal="distributed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0" fillId="0" borderId="11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0" fillId="0" borderId="23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0" fillId="0" borderId="18" xfId="61" applyFont="1" applyFill="1" applyBorder="1" applyAlignment="1">
      <alignment vertical="center"/>
      <protection/>
    </xf>
    <xf numFmtId="0" fontId="0" fillId="0" borderId="18" xfId="61" applyFont="1" applyFill="1" applyBorder="1" applyAlignment="1" applyProtection="1">
      <alignment horizontal="centerContinuous" vertical="center"/>
      <protection/>
    </xf>
    <xf numFmtId="0" fontId="0" fillId="0" borderId="18" xfId="61" applyFont="1" applyFill="1" applyBorder="1" applyAlignment="1" applyProtection="1">
      <alignment horizontal="right" vertical="center"/>
      <protection/>
    </xf>
    <xf numFmtId="0" fontId="0" fillId="0" borderId="24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Continuous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25" xfId="61" applyFont="1" applyFill="1" applyBorder="1" applyAlignment="1" applyProtection="1">
      <alignment horizontal="center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23" xfId="61" applyFont="1" applyFill="1" applyBorder="1" applyAlignment="1" applyProtection="1">
      <alignment horizontal="center" vertical="center"/>
      <protection/>
    </xf>
    <xf numFmtId="0" fontId="0" fillId="0" borderId="27" xfId="61" applyFont="1" applyFill="1" applyBorder="1" applyAlignment="1" applyProtection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 applyProtection="1">
      <alignment vertical="center"/>
      <protection/>
    </xf>
    <xf numFmtId="0" fontId="12" fillId="0" borderId="10" xfId="61" applyFont="1" applyFill="1" applyBorder="1" applyAlignment="1" applyProtection="1">
      <alignment vertical="center"/>
      <protection/>
    </xf>
    <xf numFmtId="37" fontId="16" fillId="0" borderId="0" xfId="61" applyNumberFormat="1" applyFont="1" applyFill="1" applyBorder="1" applyAlignment="1" applyProtection="1">
      <alignment vertical="center"/>
      <protection/>
    </xf>
    <xf numFmtId="37" fontId="12" fillId="0" borderId="0" xfId="61" applyNumberFormat="1" applyFont="1" applyFill="1" applyBorder="1" applyAlignment="1" applyProtection="1">
      <alignment horizontal="right"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10" xfId="61" applyFont="1" applyFill="1" applyBorder="1" applyAlignment="1" applyProtection="1">
      <alignment vertical="center"/>
      <protection/>
    </xf>
    <xf numFmtId="37" fontId="0" fillId="0" borderId="25" xfId="61" applyNumberFormat="1" applyFont="1" applyFill="1" applyBorder="1" applyAlignment="1" applyProtection="1">
      <alignment vertical="center"/>
      <protection/>
    </xf>
    <xf numFmtId="37" fontId="0" fillId="0" borderId="27" xfId="61" applyNumberFormat="1" applyFont="1" applyFill="1" applyBorder="1" applyAlignment="1" applyProtection="1">
      <alignment vertical="center"/>
      <protection/>
    </xf>
    <xf numFmtId="37" fontId="0" fillId="0" borderId="27" xfId="61" applyNumberFormat="1" applyFont="1" applyFill="1" applyBorder="1" applyAlignment="1" applyProtection="1">
      <alignment horizontal="right" vertical="center"/>
      <protection/>
    </xf>
    <xf numFmtId="0" fontId="9" fillId="0" borderId="0" xfId="61" applyFont="1" applyFill="1" applyBorder="1" applyAlignment="1" applyProtection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37" fontId="0" fillId="0" borderId="0" xfId="61" applyNumberFormat="1" applyFont="1" applyFill="1" applyAlignment="1" applyProtection="1">
      <alignment vertical="center"/>
      <protection/>
    </xf>
    <xf numFmtId="0" fontId="7" fillId="0" borderId="0" xfId="61" applyFont="1" applyFill="1" applyAlignment="1">
      <alignment vertical="top"/>
      <protection/>
    </xf>
    <xf numFmtId="0" fontId="11" fillId="0" borderId="0" xfId="61" applyFont="1" applyFill="1" applyAlignment="1">
      <alignment vertical="center"/>
      <protection/>
    </xf>
    <xf numFmtId="0" fontId="0" fillId="0" borderId="29" xfId="61" applyFont="1" applyFill="1" applyBorder="1" applyAlignment="1">
      <alignment vertical="center"/>
      <protection/>
    </xf>
    <xf numFmtId="0" fontId="0" fillId="0" borderId="30" xfId="61" applyFont="1" applyFill="1" applyBorder="1" applyAlignment="1">
      <alignment vertical="center"/>
      <protection/>
    </xf>
    <xf numFmtId="0" fontId="0" fillId="0" borderId="31" xfId="61" applyFont="1" applyFill="1" applyBorder="1" applyAlignment="1">
      <alignment vertical="center"/>
      <protection/>
    </xf>
    <xf numFmtId="0" fontId="0" fillId="0" borderId="29" xfId="61" applyFont="1" applyFill="1" applyBorder="1" applyAlignment="1">
      <alignment horizontal="right" vertical="center"/>
      <protection/>
    </xf>
    <xf numFmtId="37" fontId="0" fillId="0" borderId="12" xfId="61" applyNumberFormat="1" applyFont="1" applyFill="1" applyBorder="1" applyAlignment="1" applyProtection="1">
      <alignment horizontal="right" vertical="center"/>
      <protection/>
    </xf>
    <xf numFmtId="37" fontId="16" fillId="0" borderId="12" xfId="61" applyNumberFormat="1" applyFont="1" applyFill="1" applyBorder="1" applyAlignment="1" applyProtection="1">
      <alignment horizontal="right" vertical="center"/>
      <protection/>
    </xf>
    <xf numFmtId="37" fontId="16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0" fontId="12" fillId="0" borderId="0" xfId="61" applyFont="1" applyFill="1" applyBorder="1" applyAlignment="1" applyProtection="1">
      <alignment horizontal="distributed" vertical="center"/>
      <protection/>
    </xf>
    <xf numFmtId="0" fontId="0" fillId="0" borderId="10" xfId="61" applyFont="1" applyBorder="1" applyAlignment="1">
      <alignment horizontal="distributed" vertical="center"/>
      <protection/>
    </xf>
    <xf numFmtId="0" fontId="12" fillId="0" borderId="10" xfId="61" applyFont="1" applyFill="1" applyBorder="1" applyAlignment="1" applyProtection="1">
      <alignment horizontal="distributed" vertical="center"/>
      <protection/>
    </xf>
    <xf numFmtId="37" fontId="17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12" fillId="0" borderId="27" xfId="61" applyFont="1" applyFill="1" applyBorder="1" applyAlignment="1" applyProtection="1">
      <alignment horizontal="distributed" vertical="center"/>
      <protection/>
    </xf>
    <xf numFmtId="0" fontId="0" fillId="0" borderId="23" xfId="61" applyFont="1" applyBorder="1" applyAlignment="1">
      <alignment horizontal="distributed" vertical="center"/>
      <protection/>
    </xf>
    <xf numFmtId="37" fontId="0" fillId="0" borderId="28" xfId="61" applyNumberFormat="1" applyFont="1" applyFill="1" applyBorder="1" applyAlignment="1" applyProtection="1">
      <alignment horizontal="right" vertical="center"/>
      <protection/>
    </xf>
    <xf numFmtId="37" fontId="14" fillId="0" borderId="27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183" fontId="12" fillId="0" borderId="0" xfId="61" applyNumberFormat="1" applyFont="1" applyFill="1" applyBorder="1" applyAlignment="1" applyProtection="1">
      <alignment horizontal="right" vertical="center"/>
      <protection/>
    </xf>
    <xf numFmtId="183" fontId="0" fillId="0" borderId="0" xfId="61" applyNumberFormat="1" applyFont="1" applyFill="1" applyBorder="1" applyAlignment="1" applyProtection="1">
      <alignment horizontal="right" vertical="center"/>
      <protection/>
    </xf>
    <xf numFmtId="183" fontId="0" fillId="0" borderId="0" xfId="61" applyNumberFormat="1" applyFont="1" applyBorder="1">
      <alignment/>
      <protection/>
    </xf>
    <xf numFmtId="183" fontId="0" fillId="0" borderId="27" xfId="61" applyNumberFormat="1" applyFont="1" applyBorder="1">
      <alignment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12" fillId="0" borderId="0" xfId="61" applyFont="1" applyFill="1" applyBorder="1" applyAlignment="1" applyProtection="1">
      <alignment horizontal="distributed" vertical="center"/>
      <protection/>
    </xf>
    <xf numFmtId="0" fontId="12" fillId="0" borderId="10" xfId="61" applyFont="1" applyFill="1" applyBorder="1" applyAlignment="1" applyProtection="1">
      <alignment horizontal="distributed" vertical="center"/>
      <protection/>
    </xf>
    <xf numFmtId="0" fontId="8" fillId="0" borderId="0" xfId="61" applyFont="1" applyAlignment="1">
      <alignment/>
      <protection/>
    </xf>
    <xf numFmtId="0" fontId="12" fillId="0" borderId="17" xfId="61" applyFont="1" applyFill="1" applyBorder="1" applyAlignment="1" applyProtection="1">
      <alignment horizontal="distributed" vertical="center"/>
      <protection/>
    </xf>
    <xf numFmtId="0" fontId="0" fillId="0" borderId="27" xfId="61" applyFont="1" applyFill="1" applyBorder="1">
      <alignment/>
      <protection/>
    </xf>
    <xf numFmtId="0" fontId="0" fillId="0" borderId="32" xfId="61" applyFont="1" applyFill="1" applyBorder="1">
      <alignment/>
      <protection/>
    </xf>
    <xf numFmtId="0" fontId="12" fillId="0" borderId="0" xfId="61" applyFont="1" applyFill="1" applyAlignment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5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37" fontId="12" fillId="0" borderId="12" xfId="61" applyNumberFormat="1" applyFont="1" applyFill="1" applyBorder="1" applyAlignment="1" applyProtection="1">
      <alignment horizontal="right" vertical="center"/>
      <protection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ont="1" applyFill="1" applyBorder="1" applyAlignment="1" applyProtection="1">
      <alignment vertical="center"/>
      <protection/>
    </xf>
    <xf numFmtId="180" fontId="0" fillId="0" borderId="13" xfId="0" applyNumberFormat="1" applyFont="1" applyFill="1" applyBorder="1" applyAlignment="1" applyProtection="1">
      <alignment vertical="center"/>
      <protection/>
    </xf>
    <xf numFmtId="180" fontId="0" fillId="0" borderId="25" xfId="0" applyNumberFormat="1" applyFont="1" applyFill="1" applyBorder="1" applyAlignment="1" applyProtection="1">
      <alignment vertical="center"/>
      <protection/>
    </xf>
    <xf numFmtId="180" fontId="0" fillId="0" borderId="31" xfId="0" applyNumberFormat="1" applyFont="1" applyFill="1" applyBorder="1" applyAlignment="1" applyProtection="1">
      <alignment vertical="center"/>
      <protection/>
    </xf>
    <xf numFmtId="180" fontId="0" fillId="0" borderId="29" xfId="0" applyNumberFormat="1" applyFont="1" applyFill="1" applyBorder="1" applyAlignment="1" applyProtection="1">
      <alignment vertical="center"/>
      <protection/>
    </xf>
    <xf numFmtId="178" fontId="0" fillId="0" borderId="12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16" fillId="0" borderId="30" xfId="0" applyFont="1" applyFill="1" applyBorder="1" applyAlignment="1" applyProtection="1">
      <alignment horizontal="distributed" vertical="center"/>
      <protection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0" fontId="12" fillId="0" borderId="14" xfId="61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vertical="center"/>
    </xf>
    <xf numFmtId="178" fontId="0" fillId="0" borderId="13" xfId="0" applyNumberFormat="1" applyFont="1" applyFill="1" applyBorder="1" applyAlignment="1" applyProtection="1">
      <alignment vertical="center"/>
      <protection/>
    </xf>
    <xf numFmtId="181" fontId="0" fillId="0" borderId="28" xfId="0" applyNumberFormat="1" applyFont="1" applyFill="1" applyBorder="1" applyAlignment="1" applyProtection="1">
      <alignment vertical="center"/>
      <protection/>
    </xf>
    <xf numFmtId="181" fontId="0" fillId="0" borderId="27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79" fontId="0" fillId="0" borderId="29" xfId="0" applyNumberFormat="1" applyFont="1" applyFill="1" applyBorder="1" applyAlignment="1" applyProtection="1">
      <alignment vertical="center"/>
      <protection/>
    </xf>
    <xf numFmtId="186" fontId="0" fillId="0" borderId="31" xfId="0" applyNumberFormat="1" applyFont="1" applyFill="1" applyBorder="1" applyAlignment="1" applyProtection="1">
      <alignment vertical="center"/>
      <protection/>
    </xf>
    <xf numFmtId="186" fontId="0" fillId="0" borderId="29" xfId="0" applyNumberFormat="1" applyFont="1" applyFill="1" applyBorder="1" applyAlignment="1" applyProtection="1">
      <alignment vertical="center"/>
      <protection/>
    </xf>
    <xf numFmtId="188" fontId="0" fillId="0" borderId="29" xfId="0" applyNumberFormat="1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5" fillId="0" borderId="12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 applyProtection="1">
      <alignment vertical="center"/>
      <protection/>
    </xf>
    <xf numFmtId="177" fontId="0" fillId="0" borderId="29" xfId="49" applyNumberFormat="1" applyFont="1" applyFill="1" applyBorder="1" applyAlignment="1" applyProtection="1">
      <alignment vertical="center"/>
      <protection/>
    </xf>
    <xf numFmtId="177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0" xfId="49" applyNumberFormat="1" applyFont="1" applyFill="1" applyBorder="1" applyAlignment="1" applyProtection="1">
      <alignment vertical="center"/>
      <protection/>
    </xf>
    <xf numFmtId="38" fontId="0" fillId="0" borderId="27" xfId="49" applyNumberFormat="1" applyFont="1" applyFill="1" applyBorder="1" applyAlignment="1" applyProtection="1">
      <alignment vertical="center"/>
      <protection/>
    </xf>
    <xf numFmtId="187" fontId="0" fillId="0" borderId="27" xfId="0" applyNumberFormat="1" applyFont="1" applyFill="1" applyBorder="1" applyAlignment="1" applyProtection="1">
      <alignment vertical="center"/>
      <protection/>
    </xf>
    <xf numFmtId="38" fontId="0" fillId="0" borderId="27" xfId="0" applyNumberFormat="1" applyFont="1" applyFill="1" applyBorder="1" applyAlignment="1" applyProtection="1">
      <alignment vertical="center"/>
      <protection/>
    </xf>
    <xf numFmtId="178" fontId="0" fillId="0" borderId="27" xfId="0" applyNumberFormat="1" applyFont="1" applyFill="1" applyBorder="1" applyAlignment="1" applyProtection="1">
      <alignment horizontal="right" vertical="center"/>
      <protection/>
    </xf>
    <xf numFmtId="0" fontId="16" fillId="0" borderId="0" xfId="61" applyFont="1" applyFill="1" applyBorder="1" applyAlignment="1" applyProtection="1">
      <alignment horizontal="distributed" vertical="center"/>
      <protection/>
    </xf>
    <xf numFmtId="0" fontId="16" fillId="0" borderId="10" xfId="61" applyFont="1" applyFill="1" applyBorder="1" applyAlignment="1" applyProtection="1">
      <alignment horizontal="distributed" vertical="center"/>
      <protection/>
    </xf>
    <xf numFmtId="0" fontId="7" fillId="0" borderId="0" xfId="61" applyFont="1" applyFill="1" applyAlignment="1">
      <alignment horizontal="left" vertical="top"/>
      <protection/>
    </xf>
    <xf numFmtId="0" fontId="7" fillId="0" borderId="0" xfId="61" applyFont="1" applyFill="1" applyAlignment="1">
      <alignment horizontal="right" vertical="top"/>
      <protection/>
    </xf>
    <xf numFmtId="38" fontId="0" fillId="0" borderId="27" xfId="49" applyFont="1" applyFill="1" applyBorder="1" applyAlignment="1">
      <alignment horizontal="right"/>
    </xf>
    <xf numFmtId="0" fontId="16" fillId="0" borderId="27" xfId="61" applyFont="1" applyFill="1" applyBorder="1" applyAlignment="1" applyProtection="1">
      <alignment vertical="center"/>
      <protection/>
    </xf>
    <xf numFmtId="0" fontId="16" fillId="0" borderId="25" xfId="6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right"/>
    </xf>
    <xf numFmtId="0" fontId="16" fillId="0" borderId="0" xfId="6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horizontal="right"/>
    </xf>
    <xf numFmtId="38" fontId="16" fillId="0" borderId="0" xfId="49" applyFont="1" applyFill="1" applyAlignment="1">
      <alignment horizontal="right"/>
    </xf>
    <xf numFmtId="38" fontId="16" fillId="0" borderId="0" xfId="49" applyFont="1" applyFill="1" applyBorder="1" applyAlignment="1" applyProtection="1">
      <alignment horizontal="right" vertical="center"/>
      <protection/>
    </xf>
    <xf numFmtId="0" fontId="4" fillId="0" borderId="0" xfId="6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8" xfId="61" applyFont="1" applyFill="1" applyBorder="1">
      <alignment/>
      <protection/>
    </xf>
    <xf numFmtId="0" fontId="12" fillId="0" borderId="0" xfId="61" applyFont="1" applyFill="1">
      <alignment/>
      <protection/>
    </xf>
    <xf numFmtId="0" fontId="0" fillId="0" borderId="0" xfId="0" applyFill="1" applyAlignment="1">
      <alignment horizontal="center" vertical="center"/>
    </xf>
    <xf numFmtId="0" fontId="10" fillId="0" borderId="0" xfId="61" applyFont="1" applyFill="1">
      <alignment/>
      <protection/>
    </xf>
    <xf numFmtId="0" fontId="0" fillId="0" borderId="14" xfId="61" applyFont="1" applyFill="1" applyBorder="1">
      <alignment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horizontal="distributed" vertical="center"/>
      <protection/>
    </xf>
    <xf numFmtId="38" fontId="16" fillId="0" borderId="0" xfId="49" applyFont="1" applyFill="1" applyBorder="1" applyAlignment="1">
      <alignment/>
    </xf>
    <xf numFmtId="38" fontId="16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/>
    </xf>
    <xf numFmtId="0" fontId="0" fillId="0" borderId="23" xfId="61" applyFont="1" applyFill="1" applyBorder="1" applyAlignment="1">
      <alignment horizontal="distributed" vertical="center"/>
      <protection/>
    </xf>
    <xf numFmtId="38" fontId="0" fillId="0" borderId="0" xfId="49" applyFont="1" applyFill="1" applyAlignment="1">
      <alignment/>
    </xf>
    <xf numFmtId="0" fontId="0" fillId="0" borderId="0" xfId="0" applyFont="1" applyFill="1" applyBorder="1" applyAlignment="1">
      <alignment vertical="center"/>
    </xf>
    <xf numFmtId="183" fontId="0" fillId="0" borderId="0" xfId="61" applyNumberFormat="1" applyFont="1" applyFill="1">
      <alignment/>
      <protection/>
    </xf>
    <xf numFmtId="183" fontId="0" fillId="0" borderId="0" xfId="61" applyNumberFormat="1" applyFont="1" applyFill="1" applyBorder="1">
      <alignment/>
      <protection/>
    </xf>
    <xf numFmtId="183" fontId="16" fillId="0" borderId="0" xfId="61" applyNumberFormat="1" applyFont="1" applyFill="1">
      <alignment/>
      <protection/>
    </xf>
    <xf numFmtId="183" fontId="0" fillId="0" borderId="27" xfId="61" applyNumberFormat="1" applyFont="1" applyFill="1" applyBorder="1">
      <alignment/>
      <protection/>
    </xf>
    <xf numFmtId="0" fontId="4" fillId="0" borderId="0" xfId="61" applyFill="1" applyBorder="1" applyAlignment="1">
      <alignment horizontal="center" vertical="center" wrapText="1"/>
      <protection/>
    </xf>
    <xf numFmtId="0" fontId="0" fillId="0" borderId="27" xfId="61" applyFont="1" applyFill="1" applyBorder="1" applyAlignment="1">
      <alignment/>
      <protection/>
    </xf>
    <xf numFmtId="0" fontId="0" fillId="0" borderId="0" xfId="61" applyFont="1" applyFill="1" applyAlignment="1">
      <alignment/>
      <protection/>
    </xf>
    <xf numFmtId="0" fontId="0" fillId="0" borderId="17" xfId="61" applyFont="1" applyFill="1" applyBorder="1">
      <alignment/>
      <protection/>
    </xf>
    <xf numFmtId="0" fontId="0" fillId="0" borderId="17" xfId="61" applyFont="1" applyFill="1" applyBorder="1" applyAlignment="1">
      <alignment horizontal="distributed" vertical="center"/>
      <protection/>
    </xf>
    <xf numFmtId="0" fontId="4" fillId="0" borderId="17" xfId="61" applyFill="1" applyBorder="1" applyAlignment="1">
      <alignment vertical="center"/>
      <protection/>
    </xf>
    <xf numFmtId="0" fontId="4" fillId="0" borderId="17" xfId="61" applyFill="1" applyBorder="1" applyAlignment="1">
      <alignment vertical="center"/>
      <protection/>
    </xf>
    <xf numFmtId="38" fontId="16" fillId="0" borderId="0" xfId="49" applyFont="1" applyFill="1" applyBorder="1" applyAlignment="1">
      <alignment horizontal="right"/>
    </xf>
    <xf numFmtId="0" fontId="16" fillId="0" borderId="0" xfId="61" applyFont="1" applyFill="1">
      <alignment/>
      <protection/>
    </xf>
    <xf numFmtId="0" fontId="0" fillId="0" borderId="34" xfId="61" applyFont="1" applyFill="1" applyBorder="1">
      <alignment/>
      <protection/>
    </xf>
    <xf numFmtId="0" fontId="14" fillId="0" borderId="0" xfId="61" applyFont="1" applyFill="1">
      <alignment/>
      <protection/>
    </xf>
    <xf numFmtId="0" fontId="0" fillId="0" borderId="0" xfId="61" applyFont="1" applyFill="1" applyAlignment="1">
      <alignment horizontal="center" vertical="center"/>
      <protection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right" vertical="top"/>
    </xf>
    <xf numFmtId="38" fontId="0" fillId="0" borderId="28" xfId="49" applyFont="1" applyFill="1" applyBorder="1" applyAlignment="1" applyProtection="1">
      <alignment horizontal="right" vertical="center"/>
      <protection/>
    </xf>
    <xf numFmtId="38" fontId="0" fillId="0" borderId="27" xfId="49" applyFont="1" applyFill="1" applyBorder="1" applyAlignment="1" applyProtection="1">
      <alignment horizontal="right" vertical="center"/>
      <protection/>
    </xf>
    <xf numFmtId="38" fontId="16" fillId="0" borderId="12" xfId="49" applyFont="1" applyFill="1" applyBorder="1" applyAlignment="1" applyProtection="1">
      <alignment horizontal="right" vertical="center"/>
      <protection/>
    </xf>
    <xf numFmtId="37" fontId="0" fillId="0" borderId="12" xfId="61" applyNumberFormat="1" applyFont="1" applyFill="1" applyBorder="1" applyAlignment="1" applyProtection="1">
      <alignment vertical="center"/>
      <protection/>
    </xf>
    <xf numFmtId="38" fontId="0" fillId="0" borderId="28" xfId="49" applyFont="1" applyFill="1" applyBorder="1" applyAlignment="1">
      <alignment horizontal="right"/>
    </xf>
    <xf numFmtId="37" fontId="16" fillId="0" borderId="12" xfId="61" applyNumberFormat="1" applyFont="1" applyFill="1" applyBorder="1" applyAlignment="1" applyProtection="1">
      <alignment vertical="center"/>
      <protection/>
    </xf>
    <xf numFmtId="37" fontId="0" fillId="0" borderId="13" xfId="61" applyNumberFormat="1" applyFont="1" applyFill="1" applyBorder="1" applyAlignment="1" applyProtection="1">
      <alignment vertical="center"/>
      <protection/>
    </xf>
    <xf numFmtId="37" fontId="16" fillId="0" borderId="31" xfId="61" applyNumberFormat="1" applyFont="1" applyFill="1" applyBorder="1" applyAlignment="1" applyProtection="1">
      <alignment vertical="center"/>
      <protection/>
    </xf>
    <xf numFmtId="37" fontId="16" fillId="0" borderId="29" xfId="61" applyNumberFormat="1" applyFont="1" applyFill="1" applyBorder="1" applyAlignment="1" applyProtection="1">
      <alignment vertical="center"/>
      <protection/>
    </xf>
    <xf numFmtId="0" fontId="16" fillId="0" borderId="12" xfId="61" applyFont="1" applyFill="1" applyBorder="1" applyAlignment="1" applyProtection="1">
      <alignment horizontal="center" vertical="center"/>
      <protection/>
    </xf>
    <xf numFmtId="0" fontId="16" fillId="0" borderId="0" xfId="61" applyFont="1" applyFill="1" applyBorder="1" applyAlignment="1" applyProtection="1">
      <alignment horizontal="center" vertical="center"/>
      <protection/>
    </xf>
    <xf numFmtId="37" fontId="0" fillId="0" borderId="28" xfId="61" applyNumberFormat="1" applyFont="1" applyFill="1" applyBorder="1" applyAlignment="1" applyProtection="1">
      <alignment vertical="center"/>
      <protection/>
    </xf>
    <xf numFmtId="37" fontId="16" fillId="0" borderId="0" xfId="61" applyNumberFormat="1" applyFont="1" applyFill="1" applyBorder="1" applyAlignment="1" applyProtection="1">
      <alignment horizontal="center" vertical="center"/>
      <protection/>
    </xf>
    <xf numFmtId="37" fontId="0" fillId="0" borderId="27" xfId="61" applyNumberFormat="1" applyFont="1" applyFill="1" applyBorder="1" applyAlignment="1" applyProtection="1">
      <alignment horizontal="right" vertical="center"/>
      <protection/>
    </xf>
    <xf numFmtId="37" fontId="16" fillId="0" borderId="12" xfId="61" applyNumberFormat="1" applyFont="1" applyFill="1" applyBorder="1" applyAlignment="1">
      <alignment horizontal="right" vertical="center"/>
      <protection/>
    </xf>
    <xf numFmtId="37" fontId="16" fillId="0" borderId="0" xfId="61" applyNumberFormat="1" applyFont="1" applyFill="1" applyBorder="1" applyAlignment="1">
      <alignment horizontal="right" vertical="center"/>
      <protection/>
    </xf>
    <xf numFmtId="183" fontId="0" fillId="0" borderId="0" xfId="61" applyNumberFormat="1" applyFont="1" applyFill="1" applyAlignment="1">
      <alignment horizontal="right"/>
      <protection/>
    </xf>
    <xf numFmtId="183" fontId="0" fillId="0" borderId="0" xfId="61" applyNumberFormat="1" applyFont="1" applyFill="1" applyAlignment="1">
      <alignment horizontal="right"/>
      <protection/>
    </xf>
    <xf numFmtId="183" fontId="0" fillId="0" borderId="0" xfId="61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ont="1" applyFill="1" applyBorder="1" applyAlignment="1" applyProtection="1">
      <alignment vertical="center"/>
      <protection/>
    </xf>
    <xf numFmtId="178" fontId="16" fillId="0" borderId="31" xfId="0" applyNumberFormat="1" applyFont="1" applyFill="1" applyBorder="1" applyAlignment="1" applyProtection="1">
      <alignment vertical="center"/>
      <protection/>
    </xf>
    <xf numFmtId="178" fontId="16" fillId="0" borderId="29" xfId="0" applyNumberFormat="1" applyFont="1" applyFill="1" applyBorder="1" applyAlignment="1" applyProtection="1">
      <alignment vertical="center"/>
      <protection/>
    </xf>
    <xf numFmtId="178" fontId="0" fillId="0" borderId="12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16" fillId="0" borderId="12" xfId="0" applyNumberFormat="1" applyFont="1" applyFill="1" applyBorder="1" applyAlignment="1" applyProtection="1">
      <alignment vertical="center"/>
      <protection/>
    </xf>
    <xf numFmtId="178" fontId="16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8" fontId="0" fillId="0" borderId="12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180" fontId="0" fillId="0" borderId="35" xfId="0" applyNumberFormat="1" applyFont="1" applyFill="1" applyBorder="1" applyAlignment="1" applyProtection="1">
      <alignment vertical="center"/>
      <protection/>
    </xf>
    <xf numFmtId="180" fontId="0" fillId="0" borderId="27" xfId="0" applyNumberFormat="1" applyFont="1" applyFill="1" applyBorder="1" applyAlignment="1" applyProtection="1">
      <alignment vertical="center"/>
      <protection/>
    </xf>
    <xf numFmtId="179" fontId="0" fillId="0" borderId="27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25" xfId="0" applyNumberFormat="1" applyFont="1" applyFill="1" applyBorder="1" applyAlignment="1" applyProtection="1">
      <alignment vertical="center"/>
      <protection/>
    </xf>
    <xf numFmtId="179" fontId="0" fillId="0" borderId="25" xfId="0" applyNumberFormat="1" applyFont="1" applyFill="1" applyBorder="1" applyAlignment="1" applyProtection="1">
      <alignment vertical="center"/>
      <protection/>
    </xf>
    <xf numFmtId="0" fontId="0" fillId="0" borderId="36" xfId="61" applyFont="1" applyFill="1" applyBorder="1" applyAlignment="1" applyProtection="1">
      <alignment horizontal="center" vertical="center"/>
      <protection/>
    </xf>
    <xf numFmtId="0" fontId="4" fillId="0" borderId="22" xfId="61" applyFill="1" applyBorder="1" applyAlignment="1">
      <alignment horizontal="center" vertical="center"/>
      <protection/>
    </xf>
    <xf numFmtId="0" fontId="16" fillId="0" borderId="0" xfId="61" applyFont="1" applyFill="1" applyBorder="1" applyAlignment="1" applyProtection="1">
      <alignment horizontal="distributed" vertical="center"/>
      <protection/>
    </xf>
    <xf numFmtId="0" fontId="16" fillId="0" borderId="10" xfId="61" applyFont="1" applyFill="1" applyBorder="1" applyAlignment="1">
      <alignment horizontal="distributed" vertical="center"/>
      <protection/>
    </xf>
    <xf numFmtId="0" fontId="26" fillId="0" borderId="0" xfId="61" applyFont="1" applyFill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0" fillId="0" borderId="37" xfId="61" applyFont="1" applyFill="1" applyBorder="1" applyAlignment="1" applyProtection="1">
      <alignment horizontal="center" vertical="center" wrapText="1"/>
      <protection/>
    </xf>
    <xf numFmtId="0" fontId="4" fillId="0" borderId="16" xfId="61" applyFill="1" applyBorder="1" applyAlignment="1">
      <alignment vertical="center" wrapText="1"/>
      <protection/>
    </xf>
    <xf numFmtId="0" fontId="4" fillId="0" borderId="35" xfId="61" applyFill="1" applyBorder="1" applyAlignment="1">
      <alignment vertical="center" wrapText="1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horizontal="center" vertical="center" wrapText="1"/>
      <protection/>
    </xf>
    <xf numFmtId="0" fontId="16" fillId="0" borderId="0" xfId="61" applyFont="1" applyFill="1" applyBorder="1" applyAlignment="1">
      <alignment horizontal="distributed" vertical="center"/>
      <protection/>
    </xf>
    <xf numFmtId="37" fontId="16" fillId="0" borderId="0" xfId="61" applyNumberFormat="1" applyFont="1" applyFill="1" applyBorder="1" applyAlignment="1" applyProtection="1">
      <alignment horizontal="distributed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 applyProtection="1">
      <alignment horizontal="distributed" vertical="center"/>
      <protection/>
    </xf>
    <xf numFmtId="0" fontId="7" fillId="0" borderId="39" xfId="61" applyFont="1" applyFill="1" applyBorder="1">
      <alignment/>
      <protection/>
    </xf>
    <xf numFmtId="0" fontId="7" fillId="0" borderId="0" xfId="61" applyFont="1" applyFill="1">
      <alignment/>
      <protection/>
    </xf>
    <xf numFmtId="0" fontId="7" fillId="0" borderId="10" xfId="61" applyFont="1" applyFill="1" applyBorder="1">
      <alignment/>
      <protection/>
    </xf>
    <xf numFmtId="0" fontId="7" fillId="0" borderId="25" xfId="61" applyFont="1" applyFill="1" applyBorder="1">
      <alignment/>
      <protection/>
    </xf>
    <xf numFmtId="0" fontId="7" fillId="0" borderId="11" xfId="61" applyFont="1" applyFill="1" applyBorder="1">
      <alignment/>
      <protection/>
    </xf>
    <xf numFmtId="0" fontId="16" fillId="0" borderId="29" xfId="61" applyFont="1" applyFill="1" applyBorder="1" applyAlignment="1" applyProtection="1">
      <alignment horizontal="distributed" vertical="center"/>
      <protection/>
    </xf>
    <xf numFmtId="0" fontId="16" fillId="0" borderId="30" xfId="61" applyFont="1" applyFill="1" applyBorder="1" applyAlignment="1" applyProtection="1">
      <alignment horizontal="distributed" vertical="center"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0" fontId="7" fillId="0" borderId="19" xfId="61" applyFont="1" applyFill="1" applyBorder="1">
      <alignment/>
      <protection/>
    </xf>
    <xf numFmtId="0" fontId="7" fillId="0" borderId="21" xfId="61" applyFont="1" applyFill="1" applyBorder="1">
      <alignment/>
      <protection/>
    </xf>
    <xf numFmtId="0" fontId="16" fillId="0" borderId="10" xfId="61" applyFont="1" applyFill="1" applyBorder="1" applyAlignment="1" applyProtection="1">
      <alignment horizontal="distributed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0" fillId="0" borderId="41" xfId="61" applyFont="1" applyFill="1" applyBorder="1" applyAlignment="1">
      <alignment horizontal="center" vertical="center"/>
      <protection/>
    </xf>
    <xf numFmtId="0" fontId="0" fillId="0" borderId="42" xfId="61" applyFont="1" applyFill="1" applyBorder="1" applyAlignment="1">
      <alignment horizontal="center" vertical="center"/>
      <protection/>
    </xf>
    <xf numFmtId="0" fontId="7" fillId="0" borderId="38" xfId="61" applyFont="1" applyFill="1" applyBorder="1" applyAlignment="1">
      <alignment horizontal="center" vertical="center"/>
      <protection/>
    </xf>
    <xf numFmtId="0" fontId="7" fillId="0" borderId="39" xfId="61" applyFont="1" applyFill="1" applyBorder="1" applyAlignment="1">
      <alignment horizontal="center" vertical="center"/>
      <protection/>
    </xf>
    <xf numFmtId="0" fontId="0" fillId="0" borderId="34" xfId="61" applyFont="1" applyFill="1" applyBorder="1" applyAlignment="1" applyProtection="1">
      <alignment horizontal="center" vertical="center"/>
      <protection/>
    </xf>
    <xf numFmtId="0" fontId="4" fillId="0" borderId="32" xfId="61" applyFill="1" applyBorder="1" applyAlignment="1">
      <alignment horizontal="center" vertical="center"/>
      <protection/>
    </xf>
    <xf numFmtId="0" fontId="0" fillId="0" borderId="43" xfId="61" applyFont="1" applyFill="1" applyBorder="1" applyAlignment="1" applyProtection="1">
      <alignment horizontal="center" vertical="center"/>
      <protection/>
    </xf>
    <xf numFmtId="0" fontId="4" fillId="0" borderId="44" xfId="61" applyFill="1" applyBorder="1" applyAlignment="1">
      <alignment horizontal="center" vertical="center"/>
      <protection/>
    </xf>
    <xf numFmtId="0" fontId="4" fillId="0" borderId="45" xfId="6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4" fillId="0" borderId="10" xfId="61" applyFill="1" applyBorder="1" applyAlignment="1">
      <alignment horizontal="distributed" vertical="center"/>
      <protection/>
    </xf>
    <xf numFmtId="0" fontId="4" fillId="0" borderId="0" xfId="61" applyFill="1" applyAlignment="1">
      <alignment horizontal="distributed" vertical="center"/>
      <protection/>
    </xf>
    <xf numFmtId="0" fontId="4" fillId="0" borderId="25" xfId="61" applyFill="1" applyBorder="1" applyAlignment="1">
      <alignment horizontal="distributed" vertical="center"/>
      <protection/>
    </xf>
    <xf numFmtId="0" fontId="4" fillId="0" borderId="11" xfId="61" applyFill="1" applyBorder="1" applyAlignment="1">
      <alignment horizontal="distributed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4" fillId="0" borderId="28" xfId="61" applyFill="1" applyBorder="1" applyAlignment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4" fillId="0" borderId="26" xfId="61" applyFill="1" applyBorder="1" applyAlignment="1">
      <alignment horizontal="center" vertical="center"/>
      <protection/>
    </xf>
    <xf numFmtId="0" fontId="0" fillId="0" borderId="33" xfId="61" applyFont="1" applyFill="1" applyBorder="1" applyAlignment="1" applyProtection="1">
      <alignment horizontal="center" vertical="center"/>
      <protection/>
    </xf>
    <xf numFmtId="0" fontId="0" fillId="0" borderId="46" xfId="61" applyFont="1" applyFill="1" applyBorder="1" applyAlignment="1" applyProtection="1">
      <alignment horizontal="center" vertical="center"/>
      <protection/>
    </xf>
    <xf numFmtId="0" fontId="0" fillId="0" borderId="47" xfId="61" applyFont="1" applyFill="1" applyBorder="1" applyAlignment="1" applyProtection="1">
      <alignment horizontal="center" vertical="center"/>
      <protection/>
    </xf>
    <xf numFmtId="0" fontId="0" fillId="0" borderId="48" xfId="61" applyFont="1" applyFill="1" applyBorder="1" applyAlignment="1">
      <alignment horizontal="center" vertical="center" wrapText="1"/>
      <protection/>
    </xf>
    <xf numFmtId="0" fontId="4" fillId="0" borderId="49" xfId="61" applyFill="1" applyBorder="1" applyAlignment="1">
      <alignment horizontal="center" vertical="center" wrapText="1"/>
      <protection/>
    </xf>
    <xf numFmtId="0" fontId="4" fillId="0" borderId="50" xfId="61" applyFill="1" applyBorder="1" applyAlignment="1">
      <alignment horizontal="center" vertical="center" wrapText="1"/>
      <protection/>
    </xf>
    <xf numFmtId="0" fontId="0" fillId="0" borderId="35" xfId="61" applyFont="1" applyFill="1" applyBorder="1" applyAlignment="1" applyProtection="1">
      <alignment horizontal="center" vertical="center"/>
      <protection/>
    </xf>
    <xf numFmtId="0" fontId="4" fillId="0" borderId="27" xfId="61" applyFill="1" applyBorder="1" applyAlignment="1">
      <alignment horizontal="center" vertical="center"/>
      <protection/>
    </xf>
    <xf numFmtId="0" fontId="0" fillId="0" borderId="24" xfId="61" applyFont="1" applyFill="1" applyBorder="1" applyAlignment="1" applyProtection="1">
      <alignment horizontal="center" vertical="center"/>
      <protection/>
    </xf>
    <xf numFmtId="0" fontId="0" fillId="0" borderId="51" xfId="61" applyFont="1" applyFill="1" applyBorder="1" applyAlignment="1" applyProtection="1">
      <alignment horizontal="center" vertical="center"/>
      <protection/>
    </xf>
    <xf numFmtId="0" fontId="0" fillId="0" borderId="52" xfId="61" applyFont="1" applyFill="1" applyBorder="1" applyAlignment="1" applyProtection="1">
      <alignment horizontal="center" vertical="center"/>
      <protection/>
    </xf>
    <xf numFmtId="0" fontId="0" fillId="0" borderId="13" xfId="61" applyFont="1" applyFill="1" applyBorder="1" applyAlignment="1" applyProtection="1">
      <alignment horizontal="center" vertical="center"/>
      <protection/>
    </xf>
    <xf numFmtId="0" fontId="0" fillId="0" borderId="25" xfId="61" applyFont="1" applyFill="1" applyBorder="1" applyAlignment="1" applyProtection="1">
      <alignment horizontal="center" vertical="center"/>
      <protection/>
    </xf>
    <xf numFmtId="0" fontId="0" fillId="0" borderId="53" xfId="61" applyFont="1" applyFill="1" applyBorder="1" applyAlignment="1" applyProtection="1">
      <alignment horizontal="center" vertical="center"/>
      <protection/>
    </xf>
    <xf numFmtId="0" fontId="4" fillId="0" borderId="20" xfId="61" applyFill="1" applyBorder="1" applyAlignment="1">
      <alignment horizontal="center" vertical="center"/>
      <protection/>
    </xf>
    <xf numFmtId="0" fontId="0" fillId="0" borderId="39" xfId="61" applyFont="1" applyFill="1" applyBorder="1" applyAlignment="1" applyProtection="1">
      <alignment horizontal="distributed" vertical="center"/>
      <protection/>
    </xf>
    <xf numFmtId="0" fontId="0" fillId="0" borderId="25" xfId="61" applyFont="1" applyFill="1" applyBorder="1" applyAlignment="1">
      <alignment horizontal="distributed" vertical="center"/>
      <protection/>
    </xf>
    <xf numFmtId="0" fontId="0" fillId="0" borderId="11" xfId="61" applyFont="1" applyFill="1" applyBorder="1" applyAlignment="1">
      <alignment horizontal="distributed" vertical="center"/>
      <protection/>
    </xf>
    <xf numFmtId="0" fontId="23" fillId="0" borderId="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8" xfId="61" applyFont="1" applyFill="1" applyBorder="1" applyAlignment="1">
      <alignment horizontal="center" vertical="center" wrapText="1"/>
      <protection/>
    </xf>
    <xf numFmtId="0" fontId="0" fillId="0" borderId="39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25" xfId="61" applyFont="1" applyFill="1" applyBorder="1" applyAlignment="1">
      <alignment horizontal="center" vertical="center" wrapText="1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0" fillId="0" borderId="33" xfId="61" applyFont="1" applyFill="1" applyBorder="1" applyAlignment="1">
      <alignment horizontal="distributed" vertical="center"/>
      <protection/>
    </xf>
    <xf numFmtId="0" fontId="0" fillId="0" borderId="46" xfId="61" applyFont="1" applyFill="1" applyBorder="1" applyAlignment="1">
      <alignment horizontal="distributed" vertical="center"/>
      <protection/>
    </xf>
    <xf numFmtId="0" fontId="0" fillId="0" borderId="47" xfId="61" applyFont="1" applyFill="1" applyBorder="1" applyAlignment="1">
      <alignment horizontal="distributed" vertical="center"/>
      <protection/>
    </xf>
    <xf numFmtId="0" fontId="0" fillId="0" borderId="54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31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distributed" vertical="center"/>
    </xf>
    <xf numFmtId="0" fontId="24" fillId="0" borderId="17" xfId="0" applyFont="1" applyFill="1" applyBorder="1" applyAlignment="1">
      <alignment horizontal="distributed" vertical="center"/>
    </xf>
    <xf numFmtId="0" fontId="12" fillId="0" borderId="0" xfId="61" applyFont="1" applyFill="1" applyBorder="1" applyAlignment="1" applyProtection="1">
      <alignment horizontal="distributed" vertical="center"/>
      <protection/>
    </xf>
    <xf numFmtId="0" fontId="0" fillId="0" borderId="10" xfId="61" applyFont="1" applyFill="1" applyBorder="1" applyAlignment="1">
      <alignment horizontal="distributed" vertical="center"/>
      <protection/>
    </xf>
    <xf numFmtId="0" fontId="12" fillId="0" borderId="0" xfId="61" applyFont="1" applyFill="1" applyBorder="1" applyAlignment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4" fillId="0" borderId="13" xfId="61" applyFont="1" applyFill="1" applyBorder="1" applyAlignment="1">
      <alignment horizontal="center" vertical="center" wrapText="1"/>
      <protection/>
    </xf>
    <xf numFmtId="0" fontId="0" fillId="0" borderId="54" xfId="61" applyFont="1" applyFill="1" applyBorder="1" applyAlignment="1">
      <alignment horizontal="center" vertical="center" wrapText="1"/>
      <protection/>
    </xf>
    <xf numFmtId="0" fontId="4" fillId="0" borderId="21" xfId="61" applyFont="1" applyFill="1" applyBorder="1" applyAlignment="1">
      <alignment horizontal="center" vertical="center" wrapText="1"/>
      <protection/>
    </xf>
    <xf numFmtId="0" fontId="4" fillId="0" borderId="21" xfId="61" applyFill="1" applyBorder="1" applyAlignment="1">
      <alignment horizontal="center" vertical="center" wrapText="1"/>
      <protection/>
    </xf>
    <xf numFmtId="0" fontId="4" fillId="0" borderId="13" xfId="61" applyFill="1" applyBorder="1" applyAlignment="1">
      <alignment horizontal="center" vertical="center" wrapText="1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0" fontId="0" fillId="0" borderId="55" xfId="61" applyFont="1" applyFill="1" applyBorder="1" applyAlignment="1">
      <alignment horizontal="center" vertical="center"/>
      <protection/>
    </xf>
    <xf numFmtId="0" fontId="4" fillId="0" borderId="56" xfId="6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4" fillId="0" borderId="0" xfId="61" applyFill="1" applyBorder="1" applyAlignment="1">
      <alignment horizontal="center" vertical="center" wrapText="1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4" fillId="0" borderId="39" xfId="61" applyFill="1" applyBorder="1">
      <alignment/>
      <protection/>
    </xf>
    <xf numFmtId="0" fontId="4" fillId="0" borderId="0" xfId="61" applyFill="1" applyBorder="1">
      <alignment/>
      <protection/>
    </xf>
    <xf numFmtId="0" fontId="4" fillId="0" borderId="10" xfId="61" applyFill="1" applyBorder="1">
      <alignment/>
      <protection/>
    </xf>
    <xf numFmtId="0" fontId="4" fillId="0" borderId="25" xfId="61" applyFill="1" applyBorder="1">
      <alignment/>
      <protection/>
    </xf>
    <xf numFmtId="0" fontId="4" fillId="0" borderId="11" xfId="61" applyFill="1" applyBorder="1">
      <alignment/>
      <protection/>
    </xf>
    <xf numFmtId="0" fontId="0" fillId="0" borderId="57" xfId="61" applyFont="1" applyFill="1" applyBorder="1" applyAlignment="1">
      <alignment horizontal="center" vertical="center"/>
      <protection/>
    </xf>
    <xf numFmtId="0" fontId="4" fillId="0" borderId="0" xfId="61" applyBorder="1" applyAlignment="1">
      <alignment horizontal="center" vertical="center" wrapText="1"/>
      <protection/>
    </xf>
    <xf numFmtId="0" fontId="12" fillId="0" borderId="0" xfId="61" applyFont="1" applyFill="1" applyBorder="1" applyAlignment="1" applyProtection="1">
      <alignment horizontal="distributed" vertical="center"/>
      <protection/>
    </xf>
    <xf numFmtId="0" fontId="0" fillId="0" borderId="10" xfId="61" applyFont="1" applyFill="1" applyBorder="1" applyAlignment="1">
      <alignment horizontal="distributed" vertical="center"/>
      <protection/>
    </xf>
    <xf numFmtId="0" fontId="12" fillId="0" borderId="0" xfId="61" applyFont="1" applyFill="1" applyBorder="1" applyAlignment="1">
      <alignment horizontal="distributed" vertical="center"/>
      <protection/>
    </xf>
    <xf numFmtId="0" fontId="4" fillId="0" borderId="58" xfId="61" applyFill="1" applyBorder="1" applyAlignment="1">
      <alignment horizontal="center" vertical="center"/>
      <protection/>
    </xf>
    <xf numFmtId="0" fontId="4" fillId="0" borderId="10" xfId="61" applyFill="1" applyBorder="1" applyAlignment="1">
      <alignment horizontal="distributed"/>
      <protection/>
    </xf>
    <xf numFmtId="38" fontId="0" fillId="0" borderId="0" xfId="49" applyFont="1" applyFill="1" applyBorder="1" applyAlignment="1">
      <alignment horizontal="right"/>
    </xf>
    <xf numFmtId="0" fontId="0" fillId="0" borderId="27" xfId="61" applyFont="1" applyFill="1" applyBorder="1" applyAlignment="1">
      <alignment/>
      <protection/>
    </xf>
    <xf numFmtId="38" fontId="16" fillId="0" borderId="0" xfId="49" applyFont="1" applyFill="1" applyBorder="1" applyAlignment="1">
      <alignment horizontal="right"/>
    </xf>
    <xf numFmtId="0" fontId="0" fillId="0" borderId="59" xfId="61" applyFont="1" applyFill="1" applyBorder="1" applyAlignment="1">
      <alignment horizontal="center" vertical="center"/>
      <protection/>
    </xf>
    <xf numFmtId="0" fontId="0" fillId="0" borderId="60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61" xfId="61" applyFont="1" applyFill="1" applyBorder="1" applyAlignment="1">
      <alignment horizontal="center" vertical="center"/>
      <protection/>
    </xf>
    <xf numFmtId="0" fontId="0" fillId="0" borderId="62" xfId="61" applyFont="1" applyFill="1" applyBorder="1" applyAlignment="1">
      <alignment horizontal="center" vertical="center"/>
      <protection/>
    </xf>
    <xf numFmtId="185" fontId="0" fillId="0" borderId="0" xfId="61" applyNumberFormat="1" applyFont="1" applyFill="1" applyAlignment="1">
      <alignment/>
      <protection/>
    </xf>
    <xf numFmtId="0" fontId="27" fillId="0" borderId="0" xfId="0" applyFont="1" applyFill="1" applyAlignment="1">
      <alignment horizontal="center" vertical="center"/>
    </xf>
    <xf numFmtId="0" fontId="0" fillId="0" borderId="22" xfId="61" applyFont="1" applyFill="1" applyBorder="1" applyAlignment="1">
      <alignment horizontal="center" vertical="center" wrapText="1"/>
      <protection/>
    </xf>
    <xf numFmtId="0" fontId="0" fillId="0" borderId="59" xfId="61" applyFont="1" applyFill="1" applyBorder="1" applyAlignment="1">
      <alignment horizontal="center" vertical="center" wrapText="1"/>
      <protection/>
    </xf>
    <xf numFmtId="0" fontId="4" fillId="0" borderId="22" xfId="61" applyFill="1" applyBorder="1" applyAlignment="1">
      <alignment horizontal="center" vertical="center" wrapText="1"/>
      <protection/>
    </xf>
    <xf numFmtId="0" fontId="4" fillId="0" borderId="59" xfId="6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0" fillId="0" borderId="35" xfId="61" applyFont="1" applyFill="1" applyBorder="1" applyAlignment="1">
      <alignment horizontal="center" vertical="center" wrapText="1"/>
      <protection/>
    </xf>
    <xf numFmtId="0" fontId="0" fillId="0" borderId="43" xfId="61" applyFont="1" applyFill="1" applyBorder="1" applyAlignment="1">
      <alignment horizontal="center" vertical="center" wrapText="1"/>
      <protection/>
    </xf>
    <xf numFmtId="185" fontId="16" fillId="0" borderId="0" xfId="61" applyNumberFormat="1" applyFont="1" applyFill="1" applyAlignment="1">
      <alignment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distributed" vertical="center"/>
      <protection/>
    </xf>
    <xf numFmtId="0" fontId="4" fillId="0" borderId="0" xfId="61" applyFill="1" applyBorder="1" applyAlignment="1">
      <alignment horizontal="distributed" vertical="center"/>
      <protection/>
    </xf>
    <xf numFmtId="0" fontId="4" fillId="0" borderId="17" xfId="61" applyFill="1" applyBorder="1" applyAlignment="1">
      <alignment horizontal="distributed" vertical="center"/>
      <protection/>
    </xf>
    <xf numFmtId="185" fontId="0" fillId="0" borderId="0" xfId="61" applyNumberFormat="1" applyFont="1" applyFill="1" applyAlignment="1">
      <alignment horizontal="right"/>
      <protection/>
    </xf>
    <xf numFmtId="185" fontId="0" fillId="0" borderId="0" xfId="61" applyNumberFormat="1" applyFont="1" applyFill="1" applyAlignment="1">
      <alignment horizontal="right"/>
      <protection/>
    </xf>
    <xf numFmtId="185" fontId="0" fillId="0" borderId="0" xfId="61" applyNumberFormat="1" applyFont="1" applyFill="1" applyBorder="1" applyAlignment="1">
      <alignment horizontal="right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 wrapText="1"/>
      <protection/>
    </xf>
    <xf numFmtId="0" fontId="0" fillId="0" borderId="27" xfId="61" applyFont="1" applyFill="1" applyBorder="1" applyAlignment="1">
      <alignment horizontal="center" vertical="center" wrapText="1"/>
      <protection/>
    </xf>
    <xf numFmtId="0" fontId="0" fillId="0" borderId="37" xfId="61" applyFont="1" applyFill="1" applyBorder="1" applyAlignment="1">
      <alignment horizontal="center" vertical="center" wrapText="1"/>
      <protection/>
    </xf>
    <xf numFmtId="0" fontId="0" fillId="0" borderId="51" xfId="61" applyFont="1" applyFill="1" applyBorder="1" applyAlignment="1">
      <alignment horizontal="center" vertical="center" wrapText="1"/>
      <protection/>
    </xf>
    <xf numFmtId="0" fontId="0" fillId="0" borderId="51" xfId="61" applyFont="1" applyFill="1" applyBorder="1" applyAlignment="1">
      <alignment horizontal="center" vertical="center"/>
      <protection/>
    </xf>
    <xf numFmtId="0" fontId="0" fillId="0" borderId="52" xfId="61" applyFont="1" applyFill="1" applyBorder="1" applyAlignment="1">
      <alignment horizontal="center" vertical="center" wrapText="1"/>
      <protection/>
    </xf>
    <xf numFmtId="0" fontId="0" fillId="0" borderId="32" xfId="61" applyFont="1" applyFill="1" applyBorder="1" applyAlignment="1">
      <alignment horizontal="center" vertical="center" wrapText="1"/>
      <protection/>
    </xf>
    <xf numFmtId="38" fontId="0" fillId="0" borderId="12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/>
    </xf>
    <xf numFmtId="38" fontId="16" fillId="0" borderId="0" xfId="49" applyFont="1" applyFill="1" applyAlignment="1">
      <alignment/>
    </xf>
    <xf numFmtId="38" fontId="16" fillId="0" borderId="12" xfId="49" applyFont="1" applyFill="1" applyBorder="1" applyAlignment="1">
      <alignment/>
    </xf>
    <xf numFmtId="38" fontId="16" fillId="0" borderId="0" xfId="49" applyFont="1" applyFill="1" applyBorder="1" applyAlignment="1">
      <alignment/>
    </xf>
    <xf numFmtId="49" fontId="0" fillId="0" borderId="0" xfId="49" applyNumberFormat="1" applyFont="1" applyFill="1" applyBorder="1" applyAlignment="1">
      <alignment horizontal="right"/>
    </xf>
    <xf numFmtId="49" fontId="0" fillId="0" borderId="0" xfId="49" applyNumberFormat="1" applyFont="1" applyFill="1" applyBorder="1" applyAlignment="1">
      <alignment horizontal="right"/>
    </xf>
    <xf numFmtId="49" fontId="16" fillId="0" borderId="0" xfId="49" applyNumberFormat="1" applyFont="1" applyFill="1" applyBorder="1" applyAlignment="1">
      <alignment horizontal="right"/>
    </xf>
    <xf numFmtId="0" fontId="0" fillId="0" borderId="37" xfId="61" applyFont="1" applyFill="1" applyBorder="1" applyAlignment="1">
      <alignment horizontal="center" vertical="center"/>
      <protection/>
    </xf>
    <xf numFmtId="0" fontId="0" fillId="0" borderId="5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7" xfId="61" applyFont="1" applyFill="1" applyBorder="1" applyAlignment="1">
      <alignment horizontal="distributed" vertical="center"/>
      <protection/>
    </xf>
    <xf numFmtId="0" fontId="4" fillId="0" borderId="59" xfId="6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distributed" vertical="center"/>
      <protection/>
    </xf>
    <xf numFmtId="0" fontId="4" fillId="0" borderId="27" xfId="61" applyFill="1" applyBorder="1" applyAlignment="1">
      <alignment horizontal="distributed" vertical="center"/>
      <protection/>
    </xf>
    <xf numFmtId="0" fontId="4" fillId="0" borderId="32" xfId="61" applyFill="1" applyBorder="1" applyAlignment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0" xfId="49" applyFont="1" applyFill="1" applyAlignment="1">
      <alignment horizontal="right"/>
    </xf>
    <xf numFmtId="0" fontId="14" fillId="0" borderId="0" xfId="61" applyFont="1" applyFill="1" applyAlignment="1">
      <alignment/>
      <protection/>
    </xf>
    <xf numFmtId="0" fontId="16" fillId="0" borderId="17" xfId="61" applyFont="1" applyFill="1" applyBorder="1" applyAlignment="1">
      <alignment horizontal="distributed" vertical="center"/>
      <protection/>
    </xf>
    <xf numFmtId="0" fontId="0" fillId="0" borderId="43" xfId="61" applyFont="1" applyFill="1" applyBorder="1" applyAlignment="1">
      <alignment horizontal="center" vertical="center"/>
      <protection/>
    </xf>
    <xf numFmtId="0" fontId="4" fillId="0" borderId="35" xfId="61" applyFill="1" applyBorder="1" applyAlignment="1">
      <alignment horizontal="center" vertical="center"/>
      <protection/>
    </xf>
    <xf numFmtId="0" fontId="4" fillId="0" borderId="43" xfId="61" applyFill="1" applyBorder="1" applyAlignment="1">
      <alignment horizontal="center" vertical="center"/>
      <protection/>
    </xf>
    <xf numFmtId="0" fontId="0" fillId="0" borderId="0" xfId="61" applyFont="1" applyFill="1" applyAlignment="1">
      <alignment/>
      <protection/>
    </xf>
    <xf numFmtId="0" fontId="17" fillId="0" borderId="0" xfId="61" applyFont="1" applyFill="1" applyAlignment="1">
      <alignment/>
      <protection/>
    </xf>
    <xf numFmtId="0" fontId="16" fillId="0" borderId="0" xfId="61" applyFont="1" applyFill="1" applyAlignment="1">
      <alignment/>
      <protection/>
    </xf>
    <xf numFmtId="38" fontId="0" fillId="0" borderId="0" xfId="49" applyFont="1" applyFill="1" applyAlignment="1">
      <alignment horizontal="right"/>
    </xf>
    <xf numFmtId="0" fontId="0" fillId="0" borderId="52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12" fillId="0" borderId="60" xfId="61" applyFont="1" applyFill="1" applyBorder="1" applyAlignment="1">
      <alignment horizontal="center" vertical="center"/>
      <protection/>
    </xf>
    <xf numFmtId="0" fontId="12" fillId="0" borderId="34" xfId="61" applyFont="1" applyFill="1" applyBorder="1" applyAlignment="1">
      <alignment horizontal="center" vertical="center"/>
      <protection/>
    </xf>
    <xf numFmtId="0" fontId="12" fillId="0" borderId="35" xfId="61" applyFont="1" applyFill="1" applyBorder="1" applyAlignment="1">
      <alignment horizontal="center" vertical="center"/>
      <protection/>
    </xf>
    <xf numFmtId="0" fontId="12" fillId="0" borderId="32" xfId="61" applyFont="1" applyFill="1" applyBorder="1" applyAlignment="1">
      <alignment horizontal="center" vertical="center"/>
      <protection/>
    </xf>
    <xf numFmtId="0" fontId="12" fillId="0" borderId="14" xfId="61" applyFont="1" applyFill="1" applyBorder="1" applyAlignment="1">
      <alignment horizontal="center" vertical="center"/>
      <protection/>
    </xf>
    <xf numFmtId="0" fontId="12" fillId="0" borderId="27" xfId="61" applyFont="1" applyFill="1" applyBorder="1" applyAlignment="1">
      <alignment horizontal="center" vertical="center"/>
      <protection/>
    </xf>
    <xf numFmtId="0" fontId="12" fillId="0" borderId="36" xfId="61" applyFont="1" applyFill="1" applyBorder="1" applyAlignment="1">
      <alignment horizontal="center" vertical="center"/>
      <protection/>
    </xf>
    <xf numFmtId="0" fontId="12" fillId="0" borderId="22" xfId="61" applyFont="1" applyFill="1" applyBorder="1" applyAlignment="1">
      <alignment horizontal="center" vertical="center"/>
      <protection/>
    </xf>
    <xf numFmtId="0" fontId="22" fillId="0" borderId="0" xfId="61" applyFont="1" applyFill="1" applyAlignment="1">
      <alignment/>
      <protection/>
    </xf>
    <xf numFmtId="0" fontId="4" fillId="0" borderId="0" xfId="61" applyFill="1" applyAlignment="1">
      <alignment/>
      <protection/>
    </xf>
    <xf numFmtId="0" fontId="8" fillId="0" borderId="0" xfId="0" applyFont="1" applyFill="1" applyAlignment="1">
      <alignment/>
    </xf>
    <xf numFmtId="38" fontId="0" fillId="0" borderId="30" xfId="0" applyNumberFormat="1" applyFont="1" applyFill="1" applyBorder="1" applyAlignment="1" applyProtection="1">
      <alignment horizontal="center" vertical="center" textRotation="255"/>
      <protection/>
    </xf>
    <xf numFmtId="38" fontId="0" fillId="0" borderId="10" xfId="0" applyNumberFormat="1" applyFill="1" applyBorder="1" applyAlignment="1">
      <alignment horizontal="center" vertical="center" textRotation="255"/>
    </xf>
    <xf numFmtId="38" fontId="0" fillId="0" borderId="11" xfId="0" applyNumberFormat="1" applyFill="1" applyBorder="1" applyAlignment="1">
      <alignment horizontal="center" vertical="center" textRotation="255"/>
    </xf>
    <xf numFmtId="38" fontId="0" fillId="0" borderId="31" xfId="0" applyNumberFormat="1" applyFont="1" applyFill="1" applyBorder="1" applyAlignment="1" applyProtection="1">
      <alignment horizontal="distributed" vertical="center"/>
      <protection/>
    </xf>
    <xf numFmtId="38" fontId="0" fillId="0" borderId="29" xfId="0" applyNumberFormat="1" applyFont="1" applyFill="1" applyBorder="1" applyAlignment="1" applyProtection="1">
      <alignment horizontal="distributed" vertical="center"/>
      <protection/>
    </xf>
    <xf numFmtId="38" fontId="0" fillId="0" borderId="30" xfId="0" applyNumberFormat="1" applyFont="1" applyFill="1" applyBorder="1" applyAlignment="1">
      <alignment horizontal="distributed" vertical="center"/>
    </xf>
    <xf numFmtId="38" fontId="0" fillId="0" borderId="12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distributed" vertical="center"/>
      <protection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3" xfId="0" applyNumberFormat="1" applyFont="1" applyFill="1" applyBorder="1" applyAlignment="1" applyProtection="1">
      <alignment horizontal="distributed" vertical="center"/>
      <protection/>
    </xf>
    <xf numFmtId="38" fontId="0" fillId="0" borderId="25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10" xfId="0" applyNumberFormat="1" applyFont="1" applyFill="1" applyBorder="1" applyAlignment="1" applyProtection="1">
      <alignment horizontal="center" vertical="center" textRotation="255"/>
      <protection/>
    </xf>
    <xf numFmtId="38" fontId="0" fillId="0" borderId="11" xfId="0" applyNumberFormat="1" applyFont="1" applyFill="1" applyBorder="1" applyAlignment="1" applyProtection="1">
      <alignment horizontal="center" vertical="center" textRotation="255"/>
      <protection/>
    </xf>
    <xf numFmtId="38" fontId="0" fillId="0" borderId="30" xfId="0" applyNumberFormat="1" applyFont="1" applyFill="1" applyBorder="1" applyAlignment="1" applyProtection="1">
      <alignment horizontal="distributed" vertical="center"/>
      <protection/>
    </xf>
    <xf numFmtId="38" fontId="0" fillId="0" borderId="17" xfId="0" applyNumberFormat="1" applyFont="1" applyFill="1" applyBorder="1" applyAlignment="1" applyProtection="1">
      <alignment horizontal="center" vertical="center" textRotation="255"/>
      <protection/>
    </xf>
    <xf numFmtId="38" fontId="0" fillId="0" borderId="53" xfId="0" applyNumberFormat="1" applyFont="1" applyFill="1" applyBorder="1" applyAlignment="1" applyProtection="1">
      <alignment horizontal="center" vertical="center" textRotation="255"/>
      <protection/>
    </xf>
    <xf numFmtId="38" fontId="0" fillId="0" borderId="16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38" fontId="0" fillId="0" borderId="60" xfId="0" applyNumberFormat="1" applyFont="1" applyFill="1" applyBorder="1" applyAlignment="1" applyProtection="1">
      <alignment horizontal="distributed" vertical="center"/>
      <protection/>
    </xf>
    <xf numFmtId="38" fontId="0" fillId="0" borderId="14" xfId="0" applyNumberFormat="1" applyFont="1" applyFill="1" applyBorder="1" applyAlignment="1" applyProtection="1">
      <alignment horizontal="distributed" vertical="center"/>
      <protection/>
    </xf>
    <xf numFmtId="38" fontId="0" fillId="0" borderId="34" xfId="0" applyNumberFormat="1" applyFont="1" applyFill="1" applyBorder="1" applyAlignment="1" applyProtection="1">
      <alignment horizontal="distributed" vertical="center"/>
      <protection/>
    </xf>
    <xf numFmtId="38" fontId="0" fillId="0" borderId="15" xfId="0" applyNumberFormat="1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 applyProtection="1">
      <alignment horizontal="center" vertical="center"/>
      <protection/>
    </xf>
    <xf numFmtId="38" fontId="0" fillId="0" borderId="33" xfId="0" applyNumberFormat="1" applyFont="1" applyFill="1" applyBorder="1" applyAlignment="1" applyProtection="1">
      <alignment horizontal="center" vertical="center"/>
      <protection/>
    </xf>
    <xf numFmtId="38" fontId="0" fillId="0" borderId="46" xfId="0" applyNumberFormat="1" applyFont="1" applyFill="1" applyBorder="1" applyAlignment="1" applyProtection="1">
      <alignment horizontal="center" vertical="center"/>
      <protection/>
    </xf>
    <xf numFmtId="38" fontId="0" fillId="0" borderId="38" xfId="0" applyNumberFormat="1" applyFont="1" applyFill="1" applyBorder="1" applyAlignment="1" applyProtection="1">
      <alignment horizontal="center" vertical="center"/>
      <protection/>
    </xf>
    <xf numFmtId="38" fontId="0" fillId="0" borderId="38" xfId="0" applyNumberFormat="1" applyFont="1" applyFill="1" applyBorder="1" applyAlignment="1">
      <alignment horizontal="center" vertical="center"/>
    </xf>
    <xf numFmtId="38" fontId="0" fillId="0" borderId="39" xfId="0" applyNumberFormat="1" applyFont="1" applyFill="1" applyBorder="1" applyAlignment="1">
      <alignment horizontal="center" vertical="center"/>
    </xf>
    <xf numFmtId="38" fontId="0" fillId="0" borderId="25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>
      <alignment horizontal="center" vertical="center"/>
    </xf>
    <xf numFmtId="38" fontId="0" fillId="0" borderId="23" xfId="0" applyNumberFormat="1" applyFont="1" applyFill="1" applyBorder="1" applyAlignment="1" applyProtection="1">
      <alignment horizontal="center" vertical="center" textRotation="255"/>
      <protection/>
    </xf>
    <xf numFmtId="38" fontId="0" fillId="0" borderId="28" xfId="0" applyNumberFormat="1" applyFont="1" applyFill="1" applyBorder="1" applyAlignment="1" applyProtection="1">
      <alignment horizontal="distributed" vertical="center"/>
      <protection/>
    </xf>
    <xf numFmtId="38" fontId="0" fillId="0" borderId="27" xfId="0" applyNumberFormat="1" applyFont="1" applyFill="1" applyBorder="1" applyAlignment="1" applyProtection="1">
      <alignment horizontal="distributed" vertical="center"/>
      <protection/>
    </xf>
    <xf numFmtId="38" fontId="0" fillId="0" borderId="23" xfId="0" applyNumberFormat="1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 textRotation="255"/>
      <protection/>
    </xf>
    <xf numFmtId="0" fontId="0" fillId="0" borderId="10" xfId="0" applyFill="1" applyBorder="1" applyAlignment="1">
      <alignment horizontal="center" vertical="center" textRotation="255"/>
    </xf>
    <xf numFmtId="0" fontId="16" fillId="0" borderId="31" xfId="0" applyFont="1" applyFill="1" applyBorder="1" applyAlignment="1" applyProtection="1">
      <alignment horizontal="distributed" vertical="center"/>
      <protection/>
    </xf>
    <xf numFmtId="0" fontId="16" fillId="0" borderId="30" xfId="0" applyFont="1" applyFill="1" applyBorder="1" applyAlignment="1">
      <alignment horizontal="distributed" vertical="center"/>
    </xf>
    <xf numFmtId="0" fontId="16" fillId="0" borderId="30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center" vertical="center" textRotation="255"/>
      <protection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27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>
      <alignment/>
      <protection/>
    </xf>
    <xf numFmtId="0" fontId="0" fillId="0" borderId="0" xfId="0" applyFont="1" applyFill="1" applyAlignment="1">
      <alignment/>
    </xf>
    <xf numFmtId="0" fontId="0" fillId="0" borderId="38" xfId="61" applyFont="1" applyFill="1" applyBorder="1" applyAlignment="1">
      <alignment horizontal="center" vertical="center" wrapText="1"/>
      <protection/>
    </xf>
    <xf numFmtId="0" fontId="0" fillId="0" borderId="63" xfId="61" applyFont="1" applyFill="1" applyBorder="1" applyAlignment="1">
      <alignment horizontal="center" vertical="center" wrapText="1"/>
      <protection/>
    </xf>
    <xf numFmtId="0" fontId="0" fillId="0" borderId="64" xfId="61" applyFont="1" applyFill="1" applyBorder="1" applyAlignment="1">
      <alignment horizontal="center" vertical="center" wrapText="1"/>
      <protection/>
    </xf>
    <xf numFmtId="0" fontId="0" fillId="0" borderId="45" xfId="61" applyFont="1" applyFill="1" applyBorder="1" applyAlignment="1">
      <alignment horizontal="center" vertical="center" wrapText="1"/>
      <protection/>
    </xf>
    <xf numFmtId="0" fontId="0" fillId="0" borderId="63" xfId="61" applyFont="1" applyFill="1" applyBorder="1" applyAlignment="1">
      <alignment horizontal="center" vertical="center"/>
      <protection/>
    </xf>
    <xf numFmtId="0" fontId="0" fillId="0" borderId="64" xfId="61" applyFont="1" applyFill="1" applyBorder="1" applyAlignment="1">
      <alignment horizontal="center" vertical="center"/>
      <protection/>
    </xf>
    <xf numFmtId="38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昭和62年農業０３６０４８T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zoomScale="75" zoomScaleNormal="75" zoomScalePageLayoutView="0" workbookViewId="0" topLeftCell="A1">
      <selection activeCell="A5" sqref="A5:L5"/>
    </sheetView>
  </sheetViews>
  <sheetFormatPr defaultColWidth="8.796875" defaultRowHeight="15"/>
  <cols>
    <col min="1" max="2" width="9" style="39" customWidth="1"/>
    <col min="3" max="12" width="12.59765625" style="39" customWidth="1"/>
    <col min="13" max="15" width="9" style="39" customWidth="1"/>
    <col min="16" max="16" width="11" style="39" customWidth="1"/>
    <col min="17" max="18" width="10.3984375" style="39" bestFit="1" customWidth="1"/>
    <col min="19" max="27" width="9.09765625" style="39" bestFit="1" customWidth="1"/>
    <col min="28" max="16384" width="9" style="39" customWidth="1"/>
  </cols>
  <sheetData>
    <row r="1" spans="1:27" s="31" customFormat="1" ht="15" customHeight="1">
      <c r="A1" s="173" t="s">
        <v>424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74" t="s">
        <v>425</v>
      </c>
    </row>
    <row r="2" spans="1:27" s="31" customFormat="1" ht="15" customHeight="1">
      <c r="A2" s="173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74"/>
    </row>
    <row r="3" spans="1:27" s="34" customFormat="1" ht="21" customHeight="1">
      <c r="A3" s="267" t="s">
        <v>426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</row>
    <row r="4" spans="1:27" s="31" customFormat="1" ht="18" customHeight="1">
      <c r="A4" s="527" t="s">
        <v>427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</row>
    <row r="5" spans="1:27" s="31" customFormat="1" ht="15" customHeight="1">
      <c r="A5" s="529" t="s">
        <v>428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189"/>
      <c r="N5" s="529" t="s">
        <v>429</v>
      </c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</row>
    <row r="6" spans="1:27" ht="15" customHeight="1" thickBo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8" t="s">
        <v>142</v>
      </c>
      <c r="M6" s="140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40" t="s">
        <v>142</v>
      </c>
    </row>
    <row r="7" spans="1:27" ht="15" customHeight="1">
      <c r="A7" s="289" t="s">
        <v>143</v>
      </c>
      <c r="B7" s="290"/>
      <c r="C7" s="297" t="s">
        <v>144</v>
      </c>
      <c r="D7" s="303" t="s">
        <v>145</v>
      </c>
      <c r="E7" s="304"/>
      <c r="F7" s="304"/>
      <c r="G7" s="305"/>
      <c r="H7" s="303" t="s">
        <v>170</v>
      </c>
      <c r="I7" s="304"/>
      <c r="J7" s="304"/>
      <c r="K7" s="304"/>
      <c r="L7" s="304"/>
      <c r="M7" s="141"/>
      <c r="N7" s="274" t="s">
        <v>171</v>
      </c>
      <c r="O7" s="275"/>
      <c r="P7" s="272" t="s">
        <v>172</v>
      </c>
      <c r="Q7" s="187" t="s">
        <v>173</v>
      </c>
      <c r="R7" s="41">
        <v>0.3</v>
      </c>
      <c r="S7" s="42">
        <v>0.5</v>
      </c>
      <c r="T7" s="42">
        <v>0.7</v>
      </c>
      <c r="U7" s="42">
        <v>1</v>
      </c>
      <c r="V7" s="42">
        <v>1.5</v>
      </c>
      <c r="W7" s="42">
        <v>2</v>
      </c>
      <c r="X7" s="42">
        <v>2.5</v>
      </c>
      <c r="Y7" s="43">
        <v>3</v>
      </c>
      <c r="Z7" s="44" t="s">
        <v>174</v>
      </c>
      <c r="AA7" s="269" t="s">
        <v>175</v>
      </c>
    </row>
    <row r="8" spans="1:27" ht="15" customHeight="1">
      <c r="A8" s="291"/>
      <c r="B8" s="292"/>
      <c r="C8" s="298"/>
      <c r="D8" s="301" t="s">
        <v>146</v>
      </c>
      <c r="E8" s="308" t="s">
        <v>147</v>
      </c>
      <c r="F8" s="309"/>
      <c r="G8" s="310"/>
      <c r="H8" s="283" t="s">
        <v>176</v>
      </c>
      <c r="I8" s="286" t="s">
        <v>177</v>
      </c>
      <c r="J8" s="286" t="s">
        <v>178</v>
      </c>
      <c r="K8" s="286" t="s">
        <v>179</v>
      </c>
      <c r="L8" s="278" t="s">
        <v>180</v>
      </c>
      <c r="M8" s="141"/>
      <c r="N8" s="274"/>
      <c r="O8" s="275"/>
      <c r="P8" s="272"/>
      <c r="Q8" s="187"/>
      <c r="R8" s="45" t="s">
        <v>181</v>
      </c>
      <c r="S8" s="46" t="s">
        <v>181</v>
      </c>
      <c r="T8" s="46" t="s">
        <v>181</v>
      </c>
      <c r="U8" s="46" t="s">
        <v>181</v>
      </c>
      <c r="V8" s="46" t="s">
        <v>181</v>
      </c>
      <c r="W8" s="46" t="s">
        <v>181</v>
      </c>
      <c r="X8" s="46" t="s">
        <v>181</v>
      </c>
      <c r="Y8" s="47" t="s">
        <v>181</v>
      </c>
      <c r="Z8" s="48"/>
      <c r="AA8" s="270"/>
    </row>
    <row r="9" spans="1:27" ht="15" customHeight="1">
      <c r="A9" s="291"/>
      <c r="B9" s="292"/>
      <c r="C9" s="298"/>
      <c r="D9" s="301"/>
      <c r="E9" s="263" t="s">
        <v>182</v>
      </c>
      <c r="F9" s="263" t="s">
        <v>183</v>
      </c>
      <c r="G9" s="306" t="s">
        <v>184</v>
      </c>
      <c r="H9" s="284"/>
      <c r="I9" s="287"/>
      <c r="J9" s="287"/>
      <c r="K9" s="287"/>
      <c r="L9" s="279"/>
      <c r="M9" s="141"/>
      <c r="N9" s="276"/>
      <c r="O9" s="277"/>
      <c r="P9" s="273"/>
      <c r="Q9" s="186" t="s">
        <v>185</v>
      </c>
      <c r="R9" s="49">
        <v>0.5</v>
      </c>
      <c r="S9" s="50">
        <v>0.7</v>
      </c>
      <c r="T9" s="50">
        <v>1</v>
      </c>
      <c r="U9" s="50">
        <v>1.5</v>
      </c>
      <c r="V9" s="50">
        <v>2</v>
      </c>
      <c r="W9" s="50">
        <v>2.5</v>
      </c>
      <c r="X9" s="50">
        <v>3</v>
      </c>
      <c r="Y9" s="51">
        <v>5</v>
      </c>
      <c r="Z9" s="52" t="s">
        <v>148</v>
      </c>
      <c r="AA9" s="271"/>
    </row>
    <row r="10" spans="1:27" ht="15" customHeight="1">
      <c r="A10" s="293"/>
      <c r="B10" s="294"/>
      <c r="C10" s="299"/>
      <c r="D10" s="302"/>
      <c r="E10" s="264"/>
      <c r="F10" s="264"/>
      <c r="G10" s="307"/>
      <c r="H10" s="285"/>
      <c r="I10" s="288"/>
      <c r="J10" s="288"/>
      <c r="K10" s="288"/>
      <c r="L10" s="280"/>
      <c r="M10" s="141"/>
      <c r="N10" s="111"/>
      <c r="O10" s="185"/>
      <c r="P10" s="111"/>
      <c r="Q10" s="184"/>
      <c r="R10" s="53"/>
      <c r="S10" s="53"/>
      <c r="T10" s="53"/>
      <c r="U10" s="53"/>
      <c r="V10" s="53"/>
      <c r="W10" s="53"/>
      <c r="X10" s="53"/>
      <c r="Y10" s="53"/>
      <c r="Z10" s="54"/>
      <c r="AA10" s="183"/>
    </row>
    <row r="11" spans="1:27" ht="15" customHeight="1">
      <c r="A11" s="295" t="s">
        <v>388</v>
      </c>
      <c r="B11" s="296"/>
      <c r="C11" s="222">
        <f>SUM(D11:E11)</f>
        <v>62098</v>
      </c>
      <c r="D11" s="182">
        <f>SUM(D13:D20,D22,D25,D31,D41,D48,D54,D62,D68)</f>
        <v>2839</v>
      </c>
      <c r="E11" s="182">
        <f aca="true" t="shared" si="0" ref="E11:L11">SUM(E13:E20,E22,E25,E31,E41,E48,E54,E62,E68)</f>
        <v>59259</v>
      </c>
      <c r="F11" s="182">
        <f t="shared" si="0"/>
        <v>7244</v>
      </c>
      <c r="G11" s="182">
        <f t="shared" si="0"/>
        <v>52015</v>
      </c>
      <c r="H11" s="182">
        <f t="shared" si="0"/>
        <v>48837</v>
      </c>
      <c r="I11" s="182">
        <f t="shared" si="0"/>
        <v>9678</v>
      </c>
      <c r="J11" s="182">
        <f t="shared" si="0"/>
        <v>2613</v>
      </c>
      <c r="K11" s="182">
        <f t="shared" si="0"/>
        <v>882</v>
      </c>
      <c r="L11" s="182">
        <f t="shared" si="0"/>
        <v>88</v>
      </c>
      <c r="M11" s="140"/>
      <c r="N11" s="265" t="s">
        <v>388</v>
      </c>
      <c r="O11" s="300"/>
      <c r="P11" s="225">
        <f>SUM(Q11:AA11)</f>
        <v>61844</v>
      </c>
      <c r="Q11" s="182">
        <f aca="true" t="shared" si="1" ref="Q11:AA11">SUM(Q13:Q20,Q22,Q25,Q31,Q41,Q48,Q54,Q62,Q68)</f>
        <v>13756</v>
      </c>
      <c r="R11" s="182">
        <f t="shared" si="1"/>
        <v>12531</v>
      </c>
      <c r="S11" s="182">
        <f t="shared" si="1"/>
        <v>9762</v>
      </c>
      <c r="T11" s="182">
        <f t="shared" si="1"/>
        <v>9678</v>
      </c>
      <c r="U11" s="182">
        <f t="shared" si="1"/>
        <v>8116</v>
      </c>
      <c r="V11" s="182">
        <f>SUM(V13:V20,V22,V25,V31,V41,V48,V54,V62,V68)</f>
        <v>4051</v>
      </c>
      <c r="W11" s="182">
        <f>SUM(W13:W20,W22,W25,W31,W41,W48,W54,W62,W68)</f>
        <v>1846</v>
      </c>
      <c r="X11" s="182">
        <f>SUM(X13:X20,X22,X25,X31,X41,X48,X54,X62,X68)</f>
        <v>874</v>
      </c>
      <c r="Y11" s="182">
        <f>SUM(Y13:Y20,Y22,Y25,Y31,Y41,Y48,Y54,Y62,Y68)</f>
        <v>933</v>
      </c>
      <c r="Z11" s="182">
        <f>SUM(Z13:Z20,Z22,Z25,Z31,Z41,Z48,Z54,Z62,Z68)</f>
        <v>209</v>
      </c>
      <c r="AA11" s="182">
        <f t="shared" si="1"/>
        <v>88</v>
      </c>
    </row>
    <row r="12" spans="1:27" ht="15" customHeight="1">
      <c r="A12" s="55"/>
      <c r="B12" s="56"/>
      <c r="C12" s="222"/>
      <c r="D12" s="182"/>
      <c r="E12" s="182"/>
      <c r="F12" s="182"/>
      <c r="G12" s="182"/>
      <c r="H12" s="182"/>
      <c r="I12" s="182"/>
      <c r="J12" s="182"/>
      <c r="K12" s="182"/>
      <c r="L12" s="182"/>
      <c r="M12" s="140"/>
      <c r="N12" s="171"/>
      <c r="O12" s="172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</row>
    <row r="13" spans="1:27" ht="15" customHeight="1">
      <c r="A13" s="265" t="s">
        <v>1</v>
      </c>
      <c r="B13" s="266"/>
      <c r="C13" s="222">
        <f aca="true" t="shared" si="2" ref="C13:C20">SUM(D13:E13)</f>
        <v>7062</v>
      </c>
      <c r="D13" s="182">
        <v>421</v>
      </c>
      <c r="E13" s="182">
        <f>SUM(F13:G13)</f>
        <v>6641</v>
      </c>
      <c r="F13" s="182">
        <v>1194</v>
      </c>
      <c r="G13" s="182">
        <v>5447</v>
      </c>
      <c r="H13" s="182">
        <v>5981</v>
      </c>
      <c r="I13" s="182">
        <v>846</v>
      </c>
      <c r="J13" s="182">
        <v>146</v>
      </c>
      <c r="K13" s="182">
        <v>74</v>
      </c>
      <c r="L13" s="182">
        <v>15</v>
      </c>
      <c r="M13" s="140"/>
      <c r="N13" s="265" t="s">
        <v>1</v>
      </c>
      <c r="O13" s="266"/>
      <c r="P13" s="181">
        <f aca="true" t="shared" si="3" ref="P13:P20">SUM(Q13:AA13)</f>
        <v>7062</v>
      </c>
      <c r="Q13" s="181">
        <v>1290</v>
      </c>
      <c r="R13" s="181">
        <v>1288</v>
      </c>
      <c r="S13" s="181">
        <v>1136</v>
      </c>
      <c r="T13" s="181">
        <v>1326</v>
      </c>
      <c r="U13" s="181">
        <v>1220</v>
      </c>
      <c r="V13" s="181">
        <v>484</v>
      </c>
      <c r="W13" s="181">
        <v>171</v>
      </c>
      <c r="X13" s="181">
        <v>64</v>
      </c>
      <c r="Y13" s="181">
        <v>63</v>
      </c>
      <c r="Z13" s="181">
        <v>5</v>
      </c>
      <c r="AA13" s="181">
        <v>15</v>
      </c>
    </row>
    <row r="14" spans="1:27" ht="15" customHeight="1">
      <c r="A14" s="265" t="s">
        <v>2</v>
      </c>
      <c r="B14" s="266"/>
      <c r="C14" s="222">
        <f t="shared" si="2"/>
        <v>3422</v>
      </c>
      <c r="D14" s="182">
        <v>119</v>
      </c>
      <c r="E14" s="182">
        <f aca="true" t="shared" si="4" ref="E14:E20">SUM(F14:G14)</f>
        <v>3303</v>
      </c>
      <c r="F14" s="182">
        <v>142</v>
      </c>
      <c r="G14" s="182">
        <v>3161</v>
      </c>
      <c r="H14" s="182">
        <v>2866</v>
      </c>
      <c r="I14" s="182">
        <v>380</v>
      </c>
      <c r="J14" s="182">
        <v>106</v>
      </c>
      <c r="K14" s="182">
        <v>59</v>
      </c>
      <c r="L14" s="182">
        <v>11</v>
      </c>
      <c r="M14" s="140"/>
      <c r="N14" s="265" t="s">
        <v>2</v>
      </c>
      <c r="O14" s="266"/>
      <c r="P14" s="181">
        <f t="shared" si="3"/>
        <v>3422</v>
      </c>
      <c r="Q14" s="181">
        <v>839</v>
      </c>
      <c r="R14" s="181">
        <v>968</v>
      </c>
      <c r="S14" s="181">
        <v>679</v>
      </c>
      <c r="T14" s="181">
        <v>563</v>
      </c>
      <c r="U14" s="181">
        <v>293</v>
      </c>
      <c r="V14" s="181">
        <v>50</v>
      </c>
      <c r="W14" s="181">
        <v>12</v>
      </c>
      <c r="X14" s="181">
        <v>3</v>
      </c>
      <c r="Y14" s="181">
        <v>3</v>
      </c>
      <c r="Z14" s="181">
        <v>1</v>
      </c>
      <c r="AA14" s="181">
        <v>11</v>
      </c>
    </row>
    <row r="15" spans="1:27" ht="15" customHeight="1">
      <c r="A15" s="265" t="s">
        <v>3</v>
      </c>
      <c r="B15" s="266"/>
      <c r="C15" s="222">
        <f t="shared" si="2"/>
        <v>4765</v>
      </c>
      <c r="D15" s="182">
        <v>248</v>
      </c>
      <c r="E15" s="182">
        <f t="shared" si="4"/>
        <v>4517</v>
      </c>
      <c r="F15" s="182">
        <v>530</v>
      </c>
      <c r="G15" s="182">
        <v>3987</v>
      </c>
      <c r="H15" s="182">
        <v>3720</v>
      </c>
      <c r="I15" s="182">
        <v>790</v>
      </c>
      <c r="J15" s="182">
        <v>205</v>
      </c>
      <c r="K15" s="182">
        <v>43</v>
      </c>
      <c r="L15" s="182">
        <v>7</v>
      </c>
      <c r="M15" s="140"/>
      <c r="N15" s="265" t="s">
        <v>3</v>
      </c>
      <c r="O15" s="266"/>
      <c r="P15" s="181">
        <f t="shared" si="3"/>
        <v>4765</v>
      </c>
      <c r="Q15" s="181">
        <v>1241</v>
      </c>
      <c r="R15" s="181">
        <v>879</v>
      </c>
      <c r="S15" s="181">
        <v>581</v>
      </c>
      <c r="T15" s="181">
        <v>605</v>
      </c>
      <c r="U15" s="181">
        <v>627</v>
      </c>
      <c r="V15" s="181">
        <v>316</v>
      </c>
      <c r="W15" s="181">
        <v>165</v>
      </c>
      <c r="X15" s="181">
        <v>99</v>
      </c>
      <c r="Y15" s="181">
        <v>189</v>
      </c>
      <c r="Z15" s="181">
        <v>56</v>
      </c>
      <c r="AA15" s="181">
        <v>7</v>
      </c>
    </row>
    <row r="16" spans="1:27" ht="15" customHeight="1">
      <c r="A16" s="281" t="s">
        <v>60</v>
      </c>
      <c r="B16" s="266"/>
      <c r="C16" s="222">
        <f t="shared" si="2"/>
        <v>3161</v>
      </c>
      <c r="D16" s="182">
        <v>121</v>
      </c>
      <c r="E16" s="182">
        <f t="shared" si="4"/>
        <v>3040</v>
      </c>
      <c r="F16" s="182">
        <v>238</v>
      </c>
      <c r="G16" s="182">
        <v>2802</v>
      </c>
      <c r="H16" s="182">
        <v>2590</v>
      </c>
      <c r="I16" s="182">
        <v>377</v>
      </c>
      <c r="J16" s="182">
        <v>147</v>
      </c>
      <c r="K16" s="182">
        <v>42</v>
      </c>
      <c r="L16" s="182">
        <v>5</v>
      </c>
      <c r="M16" s="140"/>
      <c r="N16" s="281" t="s">
        <v>60</v>
      </c>
      <c r="O16" s="266"/>
      <c r="P16" s="181">
        <f t="shared" si="3"/>
        <v>3161</v>
      </c>
      <c r="Q16" s="181">
        <v>596</v>
      </c>
      <c r="R16" s="181">
        <v>896</v>
      </c>
      <c r="S16" s="181">
        <v>777</v>
      </c>
      <c r="T16" s="181">
        <v>553</v>
      </c>
      <c r="U16" s="181">
        <v>230</v>
      </c>
      <c r="V16" s="181">
        <v>55</v>
      </c>
      <c r="W16" s="181">
        <v>17</v>
      </c>
      <c r="X16" s="181">
        <v>13</v>
      </c>
      <c r="Y16" s="181">
        <v>13</v>
      </c>
      <c r="Z16" s="181">
        <v>6</v>
      </c>
      <c r="AA16" s="181">
        <v>5</v>
      </c>
    </row>
    <row r="17" spans="1:27" ht="15" customHeight="1">
      <c r="A17" s="265" t="s">
        <v>5</v>
      </c>
      <c r="B17" s="266"/>
      <c r="C17" s="222">
        <f t="shared" si="2"/>
        <v>4238</v>
      </c>
      <c r="D17" s="182">
        <v>228</v>
      </c>
      <c r="E17" s="182">
        <f t="shared" si="4"/>
        <v>4010</v>
      </c>
      <c r="F17" s="182">
        <v>393</v>
      </c>
      <c r="G17" s="182">
        <v>3617</v>
      </c>
      <c r="H17" s="182">
        <v>3171</v>
      </c>
      <c r="I17" s="182">
        <v>750</v>
      </c>
      <c r="J17" s="182">
        <v>246</v>
      </c>
      <c r="K17" s="182">
        <v>66</v>
      </c>
      <c r="L17" s="182">
        <v>5</v>
      </c>
      <c r="M17" s="140"/>
      <c r="N17" s="265" t="s">
        <v>5</v>
      </c>
      <c r="O17" s="266"/>
      <c r="P17" s="181">
        <f t="shared" si="3"/>
        <v>4238</v>
      </c>
      <c r="Q17" s="181">
        <v>1219</v>
      </c>
      <c r="R17" s="181">
        <v>1283</v>
      </c>
      <c r="S17" s="181">
        <v>762</v>
      </c>
      <c r="T17" s="181">
        <v>551</v>
      </c>
      <c r="U17" s="181">
        <v>266</v>
      </c>
      <c r="V17" s="181">
        <v>75</v>
      </c>
      <c r="W17" s="181">
        <v>32</v>
      </c>
      <c r="X17" s="181">
        <v>13</v>
      </c>
      <c r="Y17" s="181">
        <v>16</v>
      </c>
      <c r="Z17" s="181">
        <v>16</v>
      </c>
      <c r="AA17" s="181">
        <v>5</v>
      </c>
    </row>
    <row r="18" spans="1:27" ht="15" customHeight="1">
      <c r="A18" s="265" t="s">
        <v>6</v>
      </c>
      <c r="B18" s="266"/>
      <c r="C18" s="222">
        <f t="shared" si="2"/>
        <v>2666</v>
      </c>
      <c r="D18" s="182">
        <v>105</v>
      </c>
      <c r="E18" s="182">
        <f t="shared" si="4"/>
        <v>2561</v>
      </c>
      <c r="F18" s="182">
        <v>581</v>
      </c>
      <c r="G18" s="182">
        <v>1980</v>
      </c>
      <c r="H18" s="182">
        <v>1959</v>
      </c>
      <c r="I18" s="182">
        <v>555</v>
      </c>
      <c r="J18" s="182">
        <v>126</v>
      </c>
      <c r="K18" s="182">
        <v>17</v>
      </c>
      <c r="L18" s="182">
        <v>9</v>
      </c>
      <c r="M18" s="140"/>
      <c r="N18" s="265" t="s">
        <v>6</v>
      </c>
      <c r="O18" s="266"/>
      <c r="P18" s="181">
        <f t="shared" si="3"/>
        <v>2666</v>
      </c>
      <c r="Q18" s="181">
        <v>334</v>
      </c>
      <c r="R18" s="181">
        <v>354</v>
      </c>
      <c r="S18" s="181">
        <v>315</v>
      </c>
      <c r="T18" s="181">
        <v>353</v>
      </c>
      <c r="U18" s="181">
        <v>429</v>
      </c>
      <c r="V18" s="181">
        <v>302</v>
      </c>
      <c r="W18" s="181">
        <v>211</v>
      </c>
      <c r="X18" s="181">
        <v>146</v>
      </c>
      <c r="Y18" s="181">
        <v>191</v>
      </c>
      <c r="Z18" s="181">
        <v>22</v>
      </c>
      <c r="AA18" s="181">
        <v>9</v>
      </c>
    </row>
    <row r="19" spans="1:27" ht="15" customHeight="1">
      <c r="A19" s="265" t="s">
        <v>7</v>
      </c>
      <c r="B19" s="266"/>
      <c r="C19" s="222">
        <f t="shared" si="2"/>
        <v>2522</v>
      </c>
      <c r="D19" s="182">
        <v>103</v>
      </c>
      <c r="E19" s="182">
        <f t="shared" si="4"/>
        <v>2419</v>
      </c>
      <c r="F19" s="182">
        <v>420</v>
      </c>
      <c r="G19" s="182">
        <v>1999</v>
      </c>
      <c r="H19" s="182">
        <v>1845</v>
      </c>
      <c r="I19" s="182">
        <v>465</v>
      </c>
      <c r="J19" s="182">
        <v>158</v>
      </c>
      <c r="K19" s="182">
        <v>53</v>
      </c>
      <c r="L19" s="182">
        <v>1</v>
      </c>
      <c r="M19" s="140"/>
      <c r="N19" s="265" t="s">
        <v>7</v>
      </c>
      <c r="O19" s="266"/>
      <c r="P19" s="181">
        <f t="shared" si="3"/>
        <v>2522</v>
      </c>
      <c r="Q19" s="181">
        <v>539</v>
      </c>
      <c r="R19" s="181">
        <v>417</v>
      </c>
      <c r="S19" s="181">
        <v>341</v>
      </c>
      <c r="T19" s="181">
        <v>348</v>
      </c>
      <c r="U19" s="181">
        <v>377</v>
      </c>
      <c r="V19" s="181">
        <v>231</v>
      </c>
      <c r="W19" s="181">
        <v>113</v>
      </c>
      <c r="X19" s="181">
        <v>58</v>
      </c>
      <c r="Y19" s="181">
        <v>86</v>
      </c>
      <c r="Z19" s="181">
        <v>11</v>
      </c>
      <c r="AA19" s="181">
        <v>1</v>
      </c>
    </row>
    <row r="20" spans="1:27" ht="15" customHeight="1">
      <c r="A20" s="265" t="s">
        <v>8</v>
      </c>
      <c r="B20" s="266"/>
      <c r="C20" s="222">
        <f t="shared" si="2"/>
        <v>2719</v>
      </c>
      <c r="D20" s="182">
        <v>159</v>
      </c>
      <c r="E20" s="182">
        <f t="shared" si="4"/>
        <v>2560</v>
      </c>
      <c r="F20" s="182">
        <v>824</v>
      </c>
      <c r="G20" s="182">
        <v>1736</v>
      </c>
      <c r="H20" s="182">
        <v>2137</v>
      </c>
      <c r="I20" s="182">
        <v>503</v>
      </c>
      <c r="J20" s="182">
        <v>44</v>
      </c>
      <c r="K20" s="182">
        <v>33</v>
      </c>
      <c r="L20" s="182">
        <v>2</v>
      </c>
      <c r="M20" s="140"/>
      <c r="N20" s="265" t="s">
        <v>8</v>
      </c>
      <c r="O20" s="266"/>
      <c r="P20" s="181">
        <f t="shared" si="3"/>
        <v>2719</v>
      </c>
      <c r="Q20" s="181">
        <v>219</v>
      </c>
      <c r="R20" s="181">
        <v>199</v>
      </c>
      <c r="S20" s="181">
        <v>193</v>
      </c>
      <c r="T20" s="181">
        <v>291</v>
      </c>
      <c r="U20" s="181">
        <v>650</v>
      </c>
      <c r="V20" s="181">
        <v>623</v>
      </c>
      <c r="W20" s="181">
        <v>343</v>
      </c>
      <c r="X20" s="181">
        <v>134</v>
      </c>
      <c r="Y20" s="181">
        <v>60</v>
      </c>
      <c r="Z20" s="181">
        <v>5</v>
      </c>
      <c r="AA20" s="181">
        <v>2</v>
      </c>
    </row>
    <row r="21" spans="1:27" ht="15" customHeight="1">
      <c r="A21" s="55"/>
      <c r="B21" s="56"/>
      <c r="C21" s="222"/>
      <c r="D21" s="182"/>
      <c r="E21" s="182"/>
      <c r="F21" s="182"/>
      <c r="G21" s="182"/>
      <c r="H21" s="182"/>
      <c r="I21" s="182"/>
      <c r="J21" s="182"/>
      <c r="K21" s="182"/>
      <c r="L21" s="182"/>
      <c r="M21" s="140"/>
      <c r="N21" s="55"/>
      <c r="O21" s="56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</row>
    <row r="22" spans="1:27" ht="15" customHeight="1">
      <c r="A22" s="265" t="s">
        <v>9</v>
      </c>
      <c r="B22" s="266"/>
      <c r="C22" s="222">
        <f>SUM(D22:E22)</f>
        <v>254</v>
      </c>
      <c r="D22" s="182">
        <f>SUM(D23)</f>
        <v>9</v>
      </c>
      <c r="E22" s="182">
        <f aca="true" t="shared" si="5" ref="E22:L22">SUM(E23)</f>
        <v>245</v>
      </c>
      <c r="F22" s="182">
        <f t="shared" si="5"/>
        <v>2</v>
      </c>
      <c r="G22" s="182">
        <f t="shared" si="5"/>
        <v>243</v>
      </c>
      <c r="H22" s="182">
        <f t="shared" si="5"/>
        <v>193</v>
      </c>
      <c r="I22" s="182">
        <f t="shared" si="5"/>
        <v>46</v>
      </c>
      <c r="J22" s="182">
        <f t="shared" si="5"/>
        <v>12</v>
      </c>
      <c r="K22" s="182">
        <f t="shared" si="5"/>
        <v>2</v>
      </c>
      <c r="L22" s="182">
        <f t="shared" si="5"/>
        <v>1</v>
      </c>
      <c r="M22" s="140"/>
      <c r="N22" s="265" t="s">
        <v>9</v>
      </c>
      <c r="O22" s="266"/>
      <c r="P22" s="181">
        <f>SUM(Q22:AA22)</f>
        <v>254</v>
      </c>
      <c r="Q22" s="182">
        <f aca="true" t="shared" si="6" ref="Q22:AA22">SUM(Q23)</f>
        <v>117</v>
      </c>
      <c r="R22" s="182">
        <f t="shared" si="6"/>
        <v>72</v>
      </c>
      <c r="S22" s="182">
        <f t="shared" si="6"/>
        <v>25</v>
      </c>
      <c r="T22" s="182">
        <f t="shared" si="6"/>
        <v>20</v>
      </c>
      <c r="U22" s="182">
        <f t="shared" si="6"/>
        <v>14</v>
      </c>
      <c r="V22" s="182">
        <f t="shared" si="6"/>
        <v>4</v>
      </c>
      <c r="W22" s="182" t="s">
        <v>401</v>
      </c>
      <c r="X22" s="182" t="s">
        <v>401</v>
      </c>
      <c r="Y22" s="182">
        <f t="shared" si="6"/>
        <v>1</v>
      </c>
      <c r="Z22" s="182" t="s">
        <v>401</v>
      </c>
      <c r="AA22" s="182">
        <f t="shared" si="6"/>
        <v>1</v>
      </c>
    </row>
    <row r="23" spans="1:27" ht="15" customHeight="1">
      <c r="A23" s="179"/>
      <c r="B23" s="56" t="s">
        <v>10</v>
      </c>
      <c r="C23" s="126">
        <f>SUM(D23:E23)</f>
        <v>254</v>
      </c>
      <c r="D23" s="124">
        <v>9</v>
      </c>
      <c r="E23" s="124">
        <f>SUM(F23:G23)</f>
        <v>245</v>
      </c>
      <c r="F23" s="124">
        <v>2</v>
      </c>
      <c r="G23" s="124">
        <v>243</v>
      </c>
      <c r="H23" s="124">
        <v>193</v>
      </c>
      <c r="I23" s="124">
        <v>46</v>
      </c>
      <c r="J23" s="124">
        <v>12</v>
      </c>
      <c r="K23" s="124">
        <v>2</v>
      </c>
      <c r="L23" s="124">
        <v>1</v>
      </c>
      <c r="M23" s="140"/>
      <c r="N23" s="179"/>
      <c r="O23" s="56" t="s">
        <v>10</v>
      </c>
      <c r="P23" s="180">
        <f>SUM(Q23:AA23)</f>
        <v>254</v>
      </c>
      <c r="Q23" s="180">
        <v>117</v>
      </c>
      <c r="R23" s="180">
        <v>72</v>
      </c>
      <c r="S23" s="180">
        <v>25</v>
      </c>
      <c r="T23" s="180">
        <v>20</v>
      </c>
      <c r="U23" s="180">
        <v>14</v>
      </c>
      <c r="V23" s="180">
        <v>4</v>
      </c>
      <c r="W23" s="180" t="s">
        <v>400</v>
      </c>
      <c r="X23" s="180" t="s">
        <v>400</v>
      </c>
      <c r="Y23" s="180">
        <v>1</v>
      </c>
      <c r="Z23" s="180" t="s">
        <v>400</v>
      </c>
      <c r="AA23" s="180">
        <v>1</v>
      </c>
    </row>
    <row r="24" spans="1:27" ht="15" customHeight="1">
      <c r="A24" s="179"/>
      <c r="B24" s="56"/>
      <c r="C24" s="126"/>
      <c r="D24" s="124"/>
      <c r="E24" s="124"/>
      <c r="F24" s="124"/>
      <c r="G24" s="124"/>
      <c r="H24" s="124"/>
      <c r="I24" s="124"/>
      <c r="J24" s="124"/>
      <c r="K24" s="124"/>
      <c r="L24" s="124"/>
      <c r="M24" s="140"/>
      <c r="N24" s="179"/>
      <c r="O24" s="56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</row>
    <row r="25" spans="1:27" ht="15" customHeight="1">
      <c r="A25" s="282" t="s">
        <v>11</v>
      </c>
      <c r="B25" s="266"/>
      <c r="C25" s="222">
        <f>SUM(D25:E25)</f>
        <v>3264</v>
      </c>
      <c r="D25" s="182">
        <f>SUM(D26:D29)</f>
        <v>83</v>
      </c>
      <c r="E25" s="182">
        <f aca="true" t="shared" si="7" ref="E25:L25">SUM(E26:E29)</f>
        <v>3181</v>
      </c>
      <c r="F25" s="182">
        <f t="shared" si="7"/>
        <v>345</v>
      </c>
      <c r="G25" s="182">
        <f t="shared" si="7"/>
        <v>2836</v>
      </c>
      <c r="H25" s="182">
        <f t="shared" si="7"/>
        <v>2647</v>
      </c>
      <c r="I25" s="182">
        <f t="shared" si="7"/>
        <v>487</v>
      </c>
      <c r="J25" s="182">
        <f t="shared" si="7"/>
        <v>86</v>
      </c>
      <c r="K25" s="182">
        <f t="shared" si="7"/>
        <v>34</v>
      </c>
      <c r="L25" s="182">
        <f t="shared" si="7"/>
        <v>10</v>
      </c>
      <c r="M25" s="140"/>
      <c r="N25" s="282" t="s">
        <v>11</v>
      </c>
      <c r="O25" s="266"/>
      <c r="P25" s="181">
        <f>SUM(Q25:AA25)</f>
        <v>3264</v>
      </c>
      <c r="Q25" s="182">
        <f aca="true" t="shared" si="8" ref="Q25:AA25">SUM(Q26:Q29)</f>
        <v>704</v>
      </c>
      <c r="R25" s="182">
        <f t="shared" si="8"/>
        <v>595</v>
      </c>
      <c r="S25" s="182">
        <f t="shared" si="8"/>
        <v>421</v>
      </c>
      <c r="T25" s="182">
        <f t="shared" si="8"/>
        <v>413</v>
      </c>
      <c r="U25" s="182">
        <f t="shared" si="8"/>
        <v>468</v>
      </c>
      <c r="V25" s="182">
        <f t="shared" si="8"/>
        <v>335</v>
      </c>
      <c r="W25" s="182">
        <f t="shared" si="8"/>
        <v>165</v>
      </c>
      <c r="X25" s="182">
        <f t="shared" si="8"/>
        <v>77</v>
      </c>
      <c r="Y25" s="182">
        <f t="shared" si="8"/>
        <v>69</v>
      </c>
      <c r="Z25" s="182">
        <f t="shared" si="8"/>
        <v>7</v>
      </c>
      <c r="AA25" s="182">
        <f t="shared" si="8"/>
        <v>10</v>
      </c>
    </row>
    <row r="26" spans="1:27" ht="15" customHeight="1">
      <c r="A26" s="179"/>
      <c r="B26" s="56" t="s">
        <v>12</v>
      </c>
      <c r="C26" s="126">
        <f>SUM(D26:E26)</f>
        <v>827</v>
      </c>
      <c r="D26" s="124">
        <v>25</v>
      </c>
      <c r="E26" s="124">
        <f>SUM(F26:G26)</f>
        <v>802</v>
      </c>
      <c r="F26" s="124">
        <v>96</v>
      </c>
      <c r="G26" s="124">
        <v>706</v>
      </c>
      <c r="H26" s="124">
        <v>636</v>
      </c>
      <c r="I26" s="124">
        <v>155</v>
      </c>
      <c r="J26" s="124">
        <v>23</v>
      </c>
      <c r="K26" s="124">
        <v>10</v>
      </c>
      <c r="L26" s="124">
        <v>3</v>
      </c>
      <c r="M26" s="140"/>
      <c r="N26" s="179"/>
      <c r="O26" s="56" t="s">
        <v>12</v>
      </c>
      <c r="P26" s="180">
        <f>SUM(Q26:AA26)</f>
        <v>827</v>
      </c>
      <c r="Q26" s="180">
        <v>243</v>
      </c>
      <c r="R26" s="180">
        <v>136</v>
      </c>
      <c r="S26" s="180">
        <v>102</v>
      </c>
      <c r="T26" s="180">
        <v>89</v>
      </c>
      <c r="U26" s="180">
        <v>99</v>
      </c>
      <c r="V26" s="180">
        <v>82</v>
      </c>
      <c r="W26" s="180">
        <v>35</v>
      </c>
      <c r="X26" s="180">
        <v>18</v>
      </c>
      <c r="Y26" s="180">
        <v>18</v>
      </c>
      <c r="Z26" s="180">
        <v>2</v>
      </c>
      <c r="AA26" s="180">
        <v>3</v>
      </c>
    </row>
    <row r="27" spans="1:27" ht="15" customHeight="1">
      <c r="A27" s="179"/>
      <c r="B27" s="56" t="s">
        <v>13</v>
      </c>
      <c r="C27" s="126">
        <f>SUM(D27:E27)</f>
        <v>694</v>
      </c>
      <c r="D27" s="124">
        <v>12</v>
      </c>
      <c r="E27" s="124">
        <f>SUM(F27:G27)</f>
        <v>682</v>
      </c>
      <c r="F27" s="124">
        <v>69</v>
      </c>
      <c r="G27" s="124">
        <v>613</v>
      </c>
      <c r="H27" s="124">
        <v>594</v>
      </c>
      <c r="I27" s="124">
        <v>75</v>
      </c>
      <c r="J27" s="124">
        <v>16</v>
      </c>
      <c r="K27" s="124">
        <v>4</v>
      </c>
      <c r="L27" s="124">
        <v>5</v>
      </c>
      <c r="M27" s="140"/>
      <c r="N27" s="179"/>
      <c r="O27" s="56" t="s">
        <v>13</v>
      </c>
      <c r="P27" s="180">
        <f>SUM(Q27:AA27)</f>
        <v>694</v>
      </c>
      <c r="Q27" s="180">
        <v>183</v>
      </c>
      <c r="R27" s="180">
        <v>136</v>
      </c>
      <c r="S27" s="180">
        <v>76</v>
      </c>
      <c r="T27" s="180">
        <v>73</v>
      </c>
      <c r="U27" s="180">
        <v>108</v>
      </c>
      <c r="V27" s="180">
        <v>45</v>
      </c>
      <c r="W27" s="180">
        <v>20</v>
      </c>
      <c r="X27" s="180">
        <v>21</v>
      </c>
      <c r="Y27" s="180">
        <v>24</v>
      </c>
      <c r="Z27" s="180">
        <v>3</v>
      </c>
      <c r="AA27" s="180">
        <v>5</v>
      </c>
    </row>
    <row r="28" spans="1:27" ht="15" customHeight="1">
      <c r="A28" s="179"/>
      <c r="B28" s="56" t="s">
        <v>14</v>
      </c>
      <c r="C28" s="126">
        <f>SUM(D28:E28)</f>
        <v>1069</v>
      </c>
      <c r="D28" s="124">
        <v>27</v>
      </c>
      <c r="E28" s="124">
        <f>SUM(F28:G28)</f>
        <v>1042</v>
      </c>
      <c r="F28" s="124">
        <v>65</v>
      </c>
      <c r="G28" s="124">
        <v>977</v>
      </c>
      <c r="H28" s="124">
        <v>874</v>
      </c>
      <c r="I28" s="124">
        <v>143</v>
      </c>
      <c r="J28" s="124">
        <v>40</v>
      </c>
      <c r="K28" s="124">
        <v>12</v>
      </c>
      <c r="L28" s="124" t="s">
        <v>400</v>
      </c>
      <c r="M28" s="140"/>
      <c r="N28" s="179"/>
      <c r="O28" s="56" t="s">
        <v>14</v>
      </c>
      <c r="P28" s="180">
        <f>SUM(Q28:AA28)</f>
        <v>1069</v>
      </c>
      <c r="Q28" s="180">
        <v>226</v>
      </c>
      <c r="R28" s="180">
        <v>269</v>
      </c>
      <c r="S28" s="180">
        <v>181</v>
      </c>
      <c r="T28" s="180">
        <v>155</v>
      </c>
      <c r="U28" s="180">
        <v>117</v>
      </c>
      <c r="V28" s="180">
        <v>66</v>
      </c>
      <c r="W28" s="180">
        <v>33</v>
      </c>
      <c r="X28" s="180">
        <v>16</v>
      </c>
      <c r="Y28" s="180">
        <v>6</v>
      </c>
      <c r="Z28" s="180"/>
      <c r="AA28" s="180"/>
    </row>
    <row r="29" spans="1:27" ht="15" customHeight="1">
      <c r="A29" s="179"/>
      <c r="B29" s="56" t="s">
        <v>15</v>
      </c>
      <c r="C29" s="126">
        <f>SUM(D29:E29)</f>
        <v>674</v>
      </c>
      <c r="D29" s="124">
        <v>19</v>
      </c>
      <c r="E29" s="124">
        <f>SUM(F29:G29)</f>
        <v>655</v>
      </c>
      <c r="F29" s="124">
        <v>115</v>
      </c>
      <c r="G29" s="124">
        <v>540</v>
      </c>
      <c r="H29" s="124">
        <v>543</v>
      </c>
      <c r="I29" s="124">
        <v>114</v>
      </c>
      <c r="J29" s="124">
        <v>7</v>
      </c>
      <c r="K29" s="124">
        <v>8</v>
      </c>
      <c r="L29" s="124">
        <v>2</v>
      </c>
      <c r="M29" s="140"/>
      <c r="N29" s="179"/>
      <c r="O29" s="56" t="s">
        <v>15</v>
      </c>
      <c r="P29" s="180">
        <f>SUM(Q29:AA29)</f>
        <v>674</v>
      </c>
      <c r="Q29" s="180">
        <v>52</v>
      </c>
      <c r="R29" s="180">
        <v>54</v>
      </c>
      <c r="S29" s="180">
        <v>62</v>
      </c>
      <c r="T29" s="180">
        <v>96</v>
      </c>
      <c r="U29" s="180">
        <v>144</v>
      </c>
      <c r="V29" s="180">
        <v>142</v>
      </c>
      <c r="W29" s="180">
        <v>77</v>
      </c>
      <c r="X29" s="180">
        <v>22</v>
      </c>
      <c r="Y29" s="180">
        <v>21</v>
      </c>
      <c r="Z29" s="180">
        <v>2</v>
      </c>
      <c r="AA29" s="180">
        <v>2</v>
      </c>
    </row>
    <row r="30" spans="1:27" ht="15" customHeight="1">
      <c r="A30" s="179"/>
      <c r="B30" s="56"/>
      <c r="C30" s="126"/>
      <c r="D30" s="124"/>
      <c r="E30" s="124"/>
      <c r="F30" s="124"/>
      <c r="G30" s="124"/>
      <c r="H30" s="124"/>
      <c r="I30" s="124"/>
      <c r="J30" s="124"/>
      <c r="K30" s="124"/>
      <c r="L30" s="124"/>
      <c r="M30" s="140"/>
      <c r="N30" s="179"/>
      <c r="O30" s="56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</row>
    <row r="31" spans="1:27" ht="15" customHeight="1">
      <c r="A31" s="265" t="s">
        <v>16</v>
      </c>
      <c r="B31" s="266"/>
      <c r="C31" s="222">
        <f aca="true" t="shared" si="9" ref="C31:C39">SUM(D31:E31)</f>
        <v>3070</v>
      </c>
      <c r="D31" s="182">
        <f>SUM(D32:D39)</f>
        <v>112</v>
      </c>
      <c r="E31" s="182">
        <f aca="true" t="shared" si="10" ref="E31:L31">SUM(E32:E39)</f>
        <v>2958</v>
      </c>
      <c r="F31" s="182">
        <f t="shared" si="10"/>
        <v>397</v>
      </c>
      <c r="G31" s="182">
        <f t="shared" si="10"/>
        <v>2561</v>
      </c>
      <c r="H31" s="182">
        <f t="shared" si="10"/>
        <v>2423</v>
      </c>
      <c r="I31" s="182">
        <f t="shared" si="10"/>
        <v>500</v>
      </c>
      <c r="J31" s="182">
        <f t="shared" si="10"/>
        <v>101</v>
      </c>
      <c r="K31" s="182">
        <f t="shared" si="10"/>
        <v>43</v>
      </c>
      <c r="L31" s="182">
        <f t="shared" si="10"/>
        <v>3</v>
      </c>
      <c r="M31" s="140"/>
      <c r="N31" s="265" t="s">
        <v>16</v>
      </c>
      <c r="O31" s="266"/>
      <c r="P31" s="181">
        <f>SUM(Q31:AA31)</f>
        <v>3070</v>
      </c>
      <c r="Q31" s="182">
        <f aca="true" t="shared" si="11" ref="Q31:AA31">SUM(Q32:Q39)</f>
        <v>677</v>
      </c>
      <c r="R31" s="182">
        <f t="shared" si="11"/>
        <v>546</v>
      </c>
      <c r="S31" s="182">
        <f t="shared" si="11"/>
        <v>397</v>
      </c>
      <c r="T31" s="182">
        <f t="shared" si="11"/>
        <v>436</v>
      </c>
      <c r="U31" s="182">
        <f t="shared" si="11"/>
        <v>485</v>
      </c>
      <c r="V31" s="182">
        <f t="shared" si="11"/>
        <v>309</v>
      </c>
      <c r="W31" s="182">
        <f t="shared" si="11"/>
        <v>142</v>
      </c>
      <c r="X31" s="182">
        <f t="shared" si="11"/>
        <v>50</v>
      </c>
      <c r="Y31" s="182">
        <f t="shared" si="11"/>
        <v>21</v>
      </c>
      <c r="Z31" s="182">
        <f t="shared" si="11"/>
        <v>4</v>
      </c>
      <c r="AA31" s="182">
        <f t="shared" si="11"/>
        <v>3</v>
      </c>
    </row>
    <row r="32" spans="1:27" ht="15" customHeight="1">
      <c r="A32" s="179"/>
      <c r="B32" s="56" t="s">
        <v>17</v>
      </c>
      <c r="C32" s="126">
        <f t="shared" si="9"/>
        <v>322</v>
      </c>
      <c r="D32" s="124">
        <v>10</v>
      </c>
      <c r="E32" s="124">
        <f aca="true" t="shared" si="12" ref="E32:E39">SUM(F32:G32)</f>
        <v>312</v>
      </c>
      <c r="F32" s="124">
        <v>64</v>
      </c>
      <c r="G32" s="124">
        <v>248</v>
      </c>
      <c r="H32" s="124">
        <v>170</v>
      </c>
      <c r="I32" s="124">
        <v>117</v>
      </c>
      <c r="J32" s="124">
        <v>27</v>
      </c>
      <c r="K32" s="124">
        <v>8</v>
      </c>
      <c r="L32" s="124" t="s">
        <v>400</v>
      </c>
      <c r="M32" s="140"/>
      <c r="N32" s="179"/>
      <c r="O32" s="56" t="s">
        <v>17</v>
      </c>
      <c r="P32" s="180">
        <f aca="true" t="shared" si="13" ref="P32:P39">SUM(Q32:AA32)</f>
        <v>322</v>
      </c>
      <c r="Q32" s="180">
        <v>51</v>
      </c>
      <c r="R32" s="180">
        <v>51</v>
      </c>
      <c r="S32" s="180">
        <v>35</v>
      </c>
      <c r="T32" s="180">
        <v>47</v>
      </c>
      <c r="U32" s="180">
        <v>49</v>
      </c>
      <c r="V32" s="180">
        <v>46</v>
      </c>
      <c r="W32" s="180">
        <v>20</v>
      </c>
      <c r="X32" s="180">
        <v>11</v>
      </c>
      <c r="Y32" s="180">
        <v>12</v>
      </c>
      <c r="Z32" s="180" t="s">
        <v>400</v>
      </c>
      <c r="AA32" s="180" t="s">
        <v>400</v>
      </c>
    </row>
    <row r="33" spans="1:27" ht="15" customHeight="1">
      <c r="A33" s="179"/>
      <c r="B33" s="56" t="s">
        <v>18</v>
      </c>
      <c r="C33" s="126">
        <f t="shared" si="9"/>
        <v>860</v>
      </c>
      <c r="D33" s="124">
        <v>24</v>
      </c>
      <c r="E33" s="124">
        <f t="shared" si="12"/>
        <v>836</v>
      </c>
      <c r="F33" s="124">
        <v>159</v>
      </c>
      <c r="G33" s="124">
        <v>677</v>
      </c>
      <c r="H33" s="124">
        <v>762</v>
      </c>
      <c r="I33" s="124">
        <v>68</v>
      </c>
      <c r="J33" s="124">
        <v>11</v>
      </c>
      <c r="K33" s="124">
        <v>17</v>
      </c>
      <c r="L33" s="124">
        <v>2</v>
      </c>
      <c r="M33" s="140"/>
      <c r="N33" s="179"/>
      <c r="O33" s="56" t="s">
        <v>18</v>
      </c>
      <c r="P33" s="180">
        <f t="shared" si="13"/>
        <v>860</v>
      </c>
      <c r="Q33" s="180">
        <v>135</v>
      </c>
      <c r="R33" s="180">
        <v>147</v>
      </c>
      <c r="S33" s="180">
        <v>98</v>
      </c>
      <c r="T33" s="180">
        <v>120</v>
      </c>
      <c r="U33" s="180">
        <v>145</v>
      </c>
      <c r="V33" s="180">
        <v>118</v>
      </c>
      <c r="W33" s="180">
        <v>65</v>
      </c>
      <c r="X33" s="180">
        <v>23</v>
      </c>
      <c r="Y33" s="180">
        <v>6</v>
      </c>
      <c r="Z33" s="180">
        <v>1</v>
      </c>
      <c r="AA33" s="180">
        <v>2</v>
      </c>
    </row>
    <row r="34" spans="1:27" ht="15" customHeight="1">
      <c r="A34" s="179"/>
      <c r="B34" s="56" t="s">
        <v>19</v>
      </c>
      <c r="C34" s="126">
        <f t="shared" si="9"/>
        <v>611</v>
      </c>
      <c r="D34" s="124">
        <v>16</v>
      </c>
      <c r="E34" s="124">
        <f t="shared" si="12"/>
        <v>595</v>
      </c>
      <c r="F34" s="124">
        <v>132</v>
      </c>
      <c r="G34" s="124">
        <v>463</v>
      </c>
      <c r="H34" s="124">
        <v>535</v>
      </c>
      <c r="I34" s="124">
        <v>65</v>
      </c>
      <c r="J34" s="124">
        <v>9</v>
      </c>
      <c r="K34" s="124">
        <v>2</v>
      </c>
      <c r="L34" s="124" t="s">
        <v>400</v>
      </c>
      <c r="M34" s="140"/>
      <c r="N34" s="179"/>
      <c r="O34" s="56" t="s">
        <v>19</v>
      </c>
      <c r="P34" s="180">
        <f t="shared" si="13"/>
        <v>611</v>
      </c>
      <c r="Q34" s="180">
        <v>97</v>
      </c>
      <c r="R34" s="180">
        <v>71</v>
      </c>
      <c r="S34" s="180">
        <v>62</v>
      </c>
      <c r="T34" s="180">
        <v>89</v>
      </c>
      <c r="U34" s="180">
        <v>133</v>
      </c>
      <c r="V34" s="180">
        <v>101</v>
      </c>
      <c r="W34" s="180">
        <v>43</v>
      </c>
      <c r="X34" s="180">
        <v>9</v>
      </c>
      <c r="Y34" s="180">
        <v>3</v>
      </c>
      <c r="Z34" s="180">
        <v>3</v>
      </c>
      <c r="AA34" s="180" t="s">
        <v>400</v>
      </c>
    </row>
    <row r="35" spans="1:27" ht="15" customHeight="1">
      <c r="A35" s="179"/>
      <c r="B35" s="56" t="s">
        <v>20</v>
      </c>
      <c r="C35" s="126">
        <f t="shared" si="9"/>
        <v>168</v>
      </c>
      <c r="D35" s="124">
        <v>7</v>
      </c>
      <c r="E35" s="124">
        <f t="shared" si="12"/>
        <v>161</v>
      </c>
      <c r="F35" s="124">
        <v>9</v>
      </c>
      <c r="G35" s="124">
        <v>152</v>
      </c>
      <c r="H35" s="124">
        <v>143</v>
      </c>
      <c r="I35" s="124">
        <v>20</v>
      </c>
      <c r="J35" s="124">
        <v>5</v>
      </c>
      <c r="K35" s="124" t="s">
        <v>400</v>
      </c>
      <c r="L35" s="124" t="s">
        <v>400</v>
      </c>
      <c r="M35" s="140"/>
      <c r="N35" s="179"/>
      <c r="O35" s="56" t="s">
        <v>20</v>
      </c>
      <c r="P35" s="180">
        <f t="shared" si="13"/>
        <v>168</v>
      </c>
      <c r="Q35" s="180">
        <v>76</v>
      </c>
      <c r="R35" s="180">
        <v>19</v>
      </c>
      <c r="S35" s="180">
        <v>23</v>
      </c>
      <c r="T35" s="180">
        <v>21</v>
      </c>
      <c r="U35" s="180">
        <v>17</v>
      </c>
      <c r="V35" s="180">
        <v>9</v>
      </c>
      <c r="W35" s="180">
        <v>3</v>
      </c>
      <c r="X35" s="180" t="s">
        <v>400</v>
      </c>
      <c r="Y35" s="180" t="s">
        <v>400</v>
      </c>
      <c r="Z35" s="180" t="s">
        <v>400</v>
      </c>
      <c r="AA35" s="180" t="s">
        <v>400</v>
      </c>
    </row>
    <row r="36" spans="1:27" ht="15" customHeight="1">
      <c r="A36" s="179"/>
      <c r="B36" s="56" t="s">
        <v>21</v>
      </c>
      <c r="C36" s="126">
        <f t="shared" si="9"/>
        <v>233</v>
      </c>
      <c r="D36" s="124">
        <v>11</v>
      </c>
      <c r="E36" s="124">
        <f t="shared" si="12"/>
        <v>222</v>
      </c>
      <c r="F36" s="124">
        <v>2</v>
      </c>
      <c r="G36" s="124">
        <v>220</v>
      </c>
      <c r="H36" s="124">
        <v>192</v>
      </c>
      <c r="I36" s="124">
        <v>26</v>
      </c>
      <c r="J36" s="124">
        <v>12</v>
      </c>
      <c r="K36" s="124">
        <v>3</v>
      </c>
      <c r="L36" s="124" t="s">
        <v>400</v>
      </c>
      <c r="M36" s="140"/>
      <c r="N36" s="179"/>
      <c r="O36" s="56" t="s">
        <v>21</v>
      </c>
      <c r="P36" s="180">
        <f t="shared" si="13"/>
        <v>233</v>
      </c>
      <c r="Q36" s="180">
        <v>87</v>
      </c>
      <c r="R36" s="180">
        <v>67</v>
      </c>
      <c r="S36" s="180">
        <v>38</v>
      </c>
      <c r="T36" s="180">
        <v>25</v>
      </c>
      <c r="U36" s="180">
        <v>13</v>
      </c>
      <c r="V36" s="180">
        <v>3</v>
      </c>
      <c r="W36" s="180" t="s">
        <v>400</v>
      </c>
      <c r="X36" s="180" t="s">
        <v>400</v>
      </c>
      <c r="Y36" s="180" t="s">
        <v>400</v>
      </c>
      <c r="Z36" s="180" t="s">
        <v>400</v>
      </c>
      <c r="AA36" s="180" t="s">
        <v>400</v>
      </c>
    </row>
    <row r="37" spans="1:27" ht="15" customHeight="1">
      <c r="A37" s="179"/>
      <c r="B37" s="56" t="s">
        <v>22</v>
      </c>
      <c r="C37" s="126">
        <f t="shared" si="9"/>
        <v>721</v>
      </c>
      <c r="D37" s="124">
        <v>39</v>
      </c>
      <c r="E37" s="124">
        <f t="shared" si="12"/>
        <v>682</v>
      </c>
      <c r="F37" s="124">
        <v>27</v>
      </c>
      <c r="G37" s="124">
        <v>655</v>
      </c>
      <c r="H37" s="124">
        <v>494</v>
      </c>
      <c r="I37" s="124">
        <v>188</v>
      </c>
      <c r="J37" s="124">
        <v>32</v>
      </c>
      <c r="K37" s="124">
        <v>7</v>
      </c>
      <c r="L37" s="124" t="s">
        <v>400</v>
      </c>
      <c r="M37" s="140"/>
      <c r="N37" s="179"/>
      <c r="O37" s="56" t="s">
        <v>22</v>
      </c>
      <c r="P37" s="180">
        <f t="shared" si="13"/>
        <v>721</v>
      </c>
      <c r="Q37" s="180">
        <v>137</v>
      </c>
      <c r="R37" s="180">
        <v>159</v>
      </c>
      <c r="S37" s="180">
        <v>123</v>
      </c>
      <c r="T37" s="180">
        <v>125</v>
      </c>
      <c r="U37" s="180">
        <v>127</v>
      </c>
      <c r="V37" s="180">
        <v>32</v>
      </c>
      <c r="W37" s="180">
        <v>11</v>
      </c>
      <c r="X37" s="180">
        <v>7</v>
      </c>
      <c r="Y37" s="180" t="s">
        <v>400</v>
      </c>
      <c r="Z37" s="180" t="s">
        <v>400</v>
      </c>
      <c r="AA37" s="180" t="s">
        <v>400</v>
      </c>
    </row>
    <row r="38" spans="1:27" ht="15" customHeight="1">
      <c r="A38" s="179"/>
      <c r="B38" s="56" t="s">
        <v>23</v>
      </c>
      <c r="C38" s="126">
        <f t="shared" si="9"/>
        <v>112</v>
      </c>
      <c r="D38" s="124">
        <v>4</v>
      </c>
      <c r="E38" s="124">
        <f t="shared" si="12"/>
        <v>108</v>
      </c>
      <c r="F38" s="124">
        <v>1</v>
      </c>
      <c r="G38" s="124">
        <v>107</v>
      </c>
      <c r="H38" s="124">
        <v>99</v>
      </c>
      <c r="I38" s="124">
        <v>10</v>
      </c>
      <c r="J38" s="124">
        <v>2</v>
      </c>
      <c r="K38" s="124">
        <v>1</v>
      </c>
      <c r="L38" s="124" t="s">
        <v>400</v>
      </c>
      <c r="M38" s="140"/>
      <c r="N38" s="179"/>
      <c r="O38" s="56" t="s">
        <v>23</v>
      </c>
      <c r="P38" s="180">
        <f t="shared" si="13"/>
        <v>112</v>
      </c>
      <c r="Q38" s="180">
        <v>56</v>
      </c>
      <c r="R38" s="180">
        <v>28</v>
      </c>
      <c r="S38" s="180">
        <v>18</v>
      </c>
      <c r="T38" s="180">
        <v>9</v>
      </c>
      <c r="U38" s="180">
        <v>1</v>
      </c>
      <c r="V38" s="180" t="s">
        <v>400</v>
      </c>
      <c r="W38" s="180" t="s">
        <v>400</v>
      </c>
      <c r="X38" s="180" t="s">
        <v>400</v>
      </c>
      <c r="Y38" s="180" t="s">
        <v>400</v>
      </c>
      <c r="Z38" s="180" t="s">
        <v>400</v>
      </c>
      <c r="AA38" s="180" t="s">
        <v>400</v>
      </c>
    </row>
    <row r="39" spans="1:27" ht="15" customHeight="1">
      <c r="A39" s="179"/>
      <c r="B39" s="56" t="s">
        <v>24</v>
      </c>
      <c r="C39" s="126">
        <f t="shared" si="9"/>
        <v>43</v>
      </c>
      <c r="D39" s="124">
        <v>1</v>
      </c>
      <c r="E39" s="124">
        <f t="shared" si="12"/>
        <v>42</v>
      </c>
      <c r="F39" s="124">
        <v>3</v>
      </c>
      <c r="G39" s="124">
        <v>39</v>
      </c>
      <c r="H39" s="124">
        <v>28</v>
      </c>
      <c r="I39" s="124">
        <v>6</v>
      </c>
      <c r="J39" s="124">
        <v>3</v>
      </c>
      <c r="K39" s="124">
        <v>5</v>
      </c>
      <c r="L39" s="124">
        <v>1</v>
      </c>
      <c r="M39" s="140"/>
      <c r="N39" s="179"/>
      <c r="O39" s="56" t="s">
        <v>24</v>
      </c>
      <c r="P39" s="180">
        <f t="shared" si="13"/>
        <v>43</v>
      </c>
      <c r="Q39" s="180">
        <v>38</v>
      </c>
      <c r="R39" s="180">
        <v>4</v>
      </c>
      <c r="S39" s="180" t="s">
        <v>400</v>
      </c>
      <c r="T39" s="180" t="s">
        <v>400</v>
      </c>
      <c r="U39" s="180" t="s">
        <v>400</v>
      </c>
      <c r="V39" s="180" t="s">
        <v>400</v>
      </c>
      <c r="W39" s="180" t="s">
        <v>400</v>
      </c>
      <c r="X39" s="180" t="s">
        <v>400</v>
      </c>
      <c r="Y39" s="180" t="s">
        <v>400</v>
      </c>
      <c r="Z39" s="180" t="s">
        <v>400</v>
      </c>
      <c r="AA39" s="180">
        <v>1</v>
      </c>
    </row>
    <row r="40" spans="1:27" ht="15" customHeight="1">
      <c r="A40" s="179"/>
      <c r="B40" s="56"/>
      <c r="C40" s="126"/>
      <c r="D40" s="124"/>
      <c r="E40" s="124"/>
      <c r="F40" s="124"/>
      <c r="G40" s="124"/>
      <c r="H40" s="124"/>
      <c r="I40" s="124"/>
      <c r="J40" s="124"/>
      <c r="K40" s="124"/>
      <c r="L40" s="124"/>
      <c r="M40" s="140"/>
      <c r="N40" s="179"/>
      <c r="O40" s="56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</row>
    <row r="41" spans="1:27" ht="15" customHeight="1">
      <c r="A41" s="265" t="s">
        <v>25</v>
      </c>
      <c r="B41" s="266"/>
      <c r="C41" s="222">
        <f aca="true" t="shared" si="14" ref="C41:C46">SUM(D41:E41)</f>
        <v>5062</v>
      </c>
      <c r="D41" s="182">
        <f>SUM(D42:D46)</f>
        <v>139</v>
      </c>
      <c r="E41" s="182">
        <f aca="true" t="shared" si="15" ref="E41:L41">SUM(E42:E46)</f>
        <v>4923</v>
      </c>
      <c r="F41" s="182">
        <f t="shared" si="15"/>
        <v>345</v>
      </c>
      <c r="G41" s="182">
        <f t="shared" si="15"/>
        <v>4578</v>
      </c>
      <c r="H41" s="182">
        <f t="shared" si="15"/>
        <v>4122</v>
      </c>
      <c r="I41" s="182">
        <f t="shared" si="15"/>
        <v>701</v>
      </c>
      <c r="J41" s="182">
        <f t="shared" si="15"/>
        <v>151</v>
      </c>
      <c r="K41" s="182">
        <f t="shared" si="15"/>
        <v>85</v>
      </c>
      <c r="L41" s="182">
        <f t="shared" si="15"/>
        <v>3</v>
      </c>
      <c r="M41" s="140"/>
      <c r="N41" s="265" t="s">
        <v>25</v>
      </c>
      <c r="O41" s="266"/>
      <c r="P41" s="181">
        <f aca="true" t="shared" si="16" ref="P41:P46">SUM(Q41:AA41)</f>
        <v>4812</v>
      </c>
      <c r="Q41" s="182">
        <f aca="true" t="shared" si="17" ref="Q41:AA41">SUM(Q42:Q46)</f>
        <v>1694</v>
      </c>
      <c r="R41" s="182">
        <f t="shared" si="17"/>
        <v>797</v>
      </c>
      <c r="S41" s="182">
        <f t="shared" si="17"/>
        <v>628</v>
      </c>
      <c r="T41" s="182">
        <f t="shared" si="17"/>
        <v>755</v>
      </c>
      <c r="U41" s="182">
        <v>463</v>
      </c>
      <c r="V41" s="182">
        <f t="shared" si="17"/>
        <v>304</v>
      </c>
      <c r="W41" s="182">
        <f t="shared" si="17"/>
        <v>101</v>
      </c>
      <c r="X41" s="182">
        <f t="shared" si="17"/>
        <v>36</v>
      </c>
      <c r="Y41" s="182">
        <f t="shared" si="17"/>
        <v>30</v>
      </c>
      <c r="Z41" s="182">
        <f t="shared" si="17"/>
        <v>1</v>
      </c>
      <c r="AA41" s="182">
        <f t="shared" si="17"/>
        <v>3</v>
      </c>
    </row>
    <row r="42" spans="1:27" ht="15" customHeight="1">
      <c r="A42" s="179"/>
      <c r="B42" s="56" t="s">
        <v>26</v>
      </c>
      <c r="C42" s="126">
        <f t="shared" si="14"/>
        <v>2222</v>
      </c>
      <c r="D42" s="124">
        <v>68</v>
      </c>
      <c r="E42" s="124">
        <f>SUM(F42:G42)</f>
        <v>2154</v>
      </c>
      <c r="F42" s="124">
        <v>185</v>
      </c>
      <c r="G42" s="124">
        <v>1969</v>
      </c>
      <c r="H42" s="124">
        <v>1725</v>
      </c>
      <c r="I42" s="124">
        <v>428</v>
      </c>
      <c r="J42" s="124">
        <v>57</v>
      </c>
      <c r="K42" s="124">
        <v>12</v>
      </c>
      <c r="L42" s="124" t="s">
        <v>400</v>
      </c>
      <c r="M42" s="140"/>
      <c r="N42" s="179"/>
      <c r="O42" s="56" t="s">
        <v>26</v>
      </c>
      <c r="P42" s="180">
        <f t="shared" si="16"/>
        <v>1835</v>
      </c>
      <c r="Q42" s="180">
        <v>272</v>
      </c>
      <c r="R42" s="180">
        <v>321</v>
      </c>
      <c r="S42" s="180">
        <v>351</v>
      </c>
      <c r="T42" s="180">
        <v>521</v>
      </c>
      <c r="U42" s="180">
        <v>76</v>
      </c>
      <c r="V42" s="180">
        <v>201</v>
      </c>
      <c r="W42" s="180">
        <v>59</v>
      </c>
      <c r="X42" s="180">
        <v>18</v>
      </c>
      <c r="Y42" s="180">
        <v>15</v>
      </c>
      <c r="Z42" s="180">
        <v>1</v>
      </c>
      <c r="AA42" s="180" t="s">
        <v>400</v>
      </c>
    </row>
    <row r="43" spans="1:27" ht="15" customHeight="1">
      <c r="A43" s="179"/>
      <c r="B43" s="56" t="s">
        <v>27</v>
      </c>
      <c r="C43" s="126">
        <f t="shared" si="14"/>
        <v>691</v>
      </c>
      <c r="D43" s="124">
        <v>21</v>
      </c>
      <c r="E43" s="124">
        <f>SUM(F43:G43)</f>
        <v>670</v>
      </c>
      <c r="F43" s="124">
        <v>62</v>
      </c>
      <c r="G43" s="124">
        <v>608</v>
      </c>
      <c r="H43" s="124">
        <v>558</v>
      </c>
      <c r="I43" s="124">
        <v>109</v>
      </c>
      <c r="J43" s="124">
        <v>20</v>
      </c>
      <c r="K43" s="124">
        <v>4</v>
      </c>
      <c r="L43" s="124" t="s">
        <v>400</v>
      </c>
      <c r="M43" s="140"/>
      <c r="N43" s="179"/>
      <c r="O43" s="56" t="s">
        <v>27</v>
      </c>
      <c r="P43" s="180">
        <f t="shared" si="16"/>
        <v>625</v>
      </c>
      <c r="Q43" s="180">
        <v>204</v>
      </c>
      <c r="R43" s="180">
        <v>142</v>
      </c>
      <c r="S43" s="180">
        <v>121</v>
      </c>
      <c r="T43" s="180">
        <v>109</v>
      </c>
      <c r="U43" s="180">
        <v>10</v>
      </c>
      <c r="V43" s="180">
        <v>21</v>
      </c>
      <c r="W43" s="180">
        <v>11</v>
      </c>
      <c r="X43" s="180">
        <v>5</v>
      </c>
      <c r="Y43" s="180">
        <v>2</v>
      </c>
      <c r="Z43" s="180" t="s">
        <v>400</v>
      </c>
      <c r="AA43" s="180" t="s">
        <v>400</v>
      </c>
    </row>
    <row r="44" spans="1:27" ht="15" customHeight="1">
      <c r="A44" s="179"/>
      <c r="B44" s="56" t="s">
        <v>28</v>
      </c>
      <c r="C44" s="126">
        <f t="shared" si="14"/>
        <v>639</v>
      </c>
      <c r="D44" s="124">
        <v>16</v>
      </c>
      <c r="E44" s="124">
        <f>SUM(F44:G44)</f>
        <v>623</v>
      </c>
      <c r="F44" s="124">
        <v>11</v>
      </c>
      <c r="G44" s="124">
        <v>612</v>
      </c>
      <c r="H44" s="124">
        <v>563</v>
      </c>
      <c r="I44" s="124">
        <v>14</v>
      </c>
      <c r="J44" s="124">
        <v>15</v>
      </c>
      <c r="K44" s="124">
        <v>45</v>
      </c>
      <c r="L44" s="124">
        <v>2</v>
      </c>
      <c r="M44" s="140"/>
      <c r="N44" s="179"/>
      <c r="O44" s="56" t="s">
        <v>28</v>
      </c>
      <c r="P44" s="180">
        <f t="shared" si="16"/>
        <v>785</v>
      </c>
      <c r="Q44" s="180">
        <v>550</v>
      </c>
      <c r="R44" s="180">
        <v>49</v>
      </c>
      <c r="S44" s="180">
        <v>16</v>
      </c>
      <c r="T44" s="180">
        <v>3</v>
      </c>
      <c r="U44" s="180">
        <v>156</v>
      </c>
      <c r="V44" s="180">
        <v>5</v>
      </c>
      <c r="W44" s="180">
        <v>2</v>
      </c>
      <c r="X44" s="180" t="s">
        <v>400</v>
      </c>
      <c r="Y44" s="180">
        <v>2</v>
      </c>
      <c r="Z44" s="180" t="s">
        <v>400</v>
      </c>
      <c r="AA44" s="180">
        <v>2</v>
      </c>
    </row>
    <row r="45" spans="1:27" ht="15" customHeight="1">
      <c r="A45" s="179"/>
      <c r="B45" s="56" t="s">
        <v>29</v>
      </c>
      <c r="C45" s="126">
        <f t="shared" si="14"/>
        <v>851</v>
      </c>
      <c r="D45" s="124">
        <v>25</v>
      </c>
      <c r="E45" s="124">
        <f>SUM(F45:G45)</f>
        <v>826</v>
      </c>
      <c r="F45" s="124">
        <v>83</v>
      </c>
      <c r="G45" s="124">
        <v>743</v>
      </c>
      <c r="H45" s="124">
        <v>637</v>
      </c>
      <c r="I45" s="124">
        <v>140</v>
      </c>
      <c r="J45" s="124">
        <v>51</v>
      </c>
      <c r="K45" s="124">
        <v>22</v>
      </c>
      <c r="L45" s="124">
        <v>1</v>
      </c>
      <c r="M45" s="140"/>
      <c r="N45" s="179"/>
      <c r="O45" s="56" t="s">
        <v>29</v>
      </c>
      <c r="P45" s="180">
        <f t="shared" si="16"/>
        <v>703</v>
      </c>
      <c r="Q45" s="180">
        <v>297</v>
      </c>
      <c r="R45" s="180">
        <v>105</v>
      </c>
      <c r="S45" s="180">
        <v>65</v>
      </c>
      <c r="T45" s="180">
        <v>102</v>
      </c>
      <c r="U45" s="180">
        <v>8</v>
      </c>
      <c r="V45" s="180">
        <v>73</v>
      </c>
      <c r="W45" s="180">
        <v>28</v>
      </c>
      <c r="X45" s="180">
        <v>13</v>
      </c>
      <c r="Y45" s="180">
        <v>11</v>
      </c>
      <c r="Z45" s="180" t="s">
        <v>400</v>
      </c>
      <c r="AA45" s="180">
        <v>1</v>
      </c>
    </row>
    <row r="46" spans="1:27" ht="15" customHeight="1">
      <c r="A46" s="179"/>
      <c r="B46" s="56" t="s">
        <v>30</v>
      </c>
      <c r="C46" s="126">
        <f t="shared" si="14"/>
        <v>659</v>
      </c>
      <c r="D46" s="124">
        <v>9</v>
      </c>
      <c r="E46" s="124">
        <f>SUM(F46:G46)</f>
        <v>650</v>
      </c>
      <c r="F46" s="124">
        <v>4</v>
      </c>
      <c r="G46" s="124">
        <v>646</v>
      </c>
      <c r="H46" s="124">
        <v>639</v>
      </c>
      <c r="I46" s="124">
        <v>10</v>
      </c>
      <c r="J46" s="124">
        <v>8</v>
      </c>
      <c r="K46" s="124">
        <v>2</v>
      </c>
      <c r="L46" s="124" t="s">
        <v>400</v>
      </c>
      <c r="M46" s="140"/>
      <c r="N46" s="179"/>
      <c r="O46" s="56" t="s">
        <v>30</v>
      </c>
      <c r="P46" s="180">
        <f t="shared" si="16"/>
        <v>651</v>
      </c>
      <c r="Q46" s="180">
        <v>371</v>
      </c>
      <c r="R46" s="180">
        <v>180</v>
      </c>
      <c r="S46" s="180">
        <v>75</v>
      </c>
      <c r="T46" s="180">
        <v>20</v>
      </c>
      <c r="U46" s="180" t="s">
        <v>400</v>
      </c>
      <c r="V46" s="180">
        <v>4</v>
      </c>
      <c r="W46" s="180">
        <v>1</v>
      </c>
      <c r="X46" s="180" t="s">
        <v>400</v>
      </c>
      <c r="Y46" s="180" t="s">
        <v>400</v>
      </c>
      <c r="Z46" s="180" t="s">
        <v>400</v>
      </c>
      <c r="AA46" s="180" t="s">
        <v>400</v>
      </c>
    </row>
    <row r="47" spans="1:27" ht="15" customHeight="1">
      <c r="A47" s="179"/>
      <c r="B47" s="56"/>
      <c r="C47" s="126"/>
      <c r="D47" s="124"/>
      <c r="E47" s="124"/>
      <c r="F47" s="124"/>
      <c r="G47" s="124"/>
      <c r="H47" s="124"/>
      <c r="I47" s="124"/>
      <c r="J47" s="124"/>
      <c r="K47" s="124"/>
      <c r="L47" s="124"/>
      <c r="M47" s="140"/>
      <c r="N47" s="179"/>
      <c r="O47" s="56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</row>
    <row r="48" spans="1:27" ht="15" customHeight="1">
      <c r="A48" s="265" t="s">
        <v>31</v>
      </c>
      <c r="B48" s="266"/>
      <c r="C48" s="222">
        <f>SUM(D48:E48)</f>
        <v>6381</v>
      </c>
      <c r="D48" s="182">
        <f>SUM(D49:D52)</f>
        <v>308</v>
      </c>
      <c r="E48" s="182">
        <f aca="true" t="shared" si="18" ref="E48:L48">SUM(E49:E52)</f>
        <v>6073</v>
      </c>
      <c r="F48" s="182">
        <f t="shared" si="18"/>
        <v>619</v>
      </c>
      <c r="G48" s="182">
        <f t="shared" si="18"/>
        <v>5454</v>
      </c>
      <c r="H48" s="182">
        <f t="shared" si="18"/>
        <v>4775</v>
      </c>
      <c r="I48" s="182">
        <f t="shared" si="18"/>
        <v>1136</v>
      </c>
      <c r="J48" s="182">
        <f t="shared" si="18"/>
        <v>359</v>
      </c>
      <c r="K48" s="182">
        <f t="shared" si="18"/>
        <v>105</v>
      </c>
      <c r="L48" s="182">
        <f t="shared" si="18"/>
        <v>6</v>
      </c>
      <c r="M48" s="140"/>
      <c r="N48" s="265" t="s">
        <v>31</v>
      </c>
      <c r="O48" s="266"/>
      <c r="P48" s="181">
        <f>SUM(Q48:AA48)</f>
        <v>6381</v>
      </c>
      <c r="Q48" s="182">
        <f aca="true" t="shared" si="19" ref="Q48:AA48">SUM(Q49:Q52)</f>
        <v>1272</v>
      </c>
      <c r="R48" s="182">
        <f t="shared" si="19"/>
        <v>1199</v>
      </c>
      <c r="S48" s="182">
        <f t="shared" si="19"/>
        <v>1013</v>
      </c>
      <c r="T48" s="182">
        <f t="shared" si="19"/>
        <v>1129</v>
      </c>
      <c r="U48" s="182">
        <f t="shared" si="19"/>
        <v>1054</v>
      </c>
      <c r="V48" s="182">
        <f t="shared" si="19"/>
        <v>437</v>
      </c>
      <c r="W48" s="182">
        <f t="shared" si="19"/>
        <v>153</v>
      </c>
      <c r="X48" s="182">
        <f t="shared" si="19"/>
        <v>63</v>
      </c>
      <c r="Y48" s="182">
        <f t="shared" si="19"/>
        <v>48</v>
      </c>
      <c r="Z48" s="182">
        <f t="shared" si="19"/>
        <v>7</v>
      </c>
      <c r="AA48" s="182">
        <f t="shared" si="19"/>
        <v>6</v>
      </c>
    </row>
    <row r="49" spans="1:27" ht="15" customHeight="1">
      <c r="A49" s="59"/>
      <c r="B49" s="56" t="s">
        <v>32</v>
      </c>
      <c r="C49" s="126">
        <f>SUM(D49:E49)</f>
        <v>1840</v>
      </c>
      <c r="D49" s="124">
        <v>129</v>
      </c>
      <c r="E49" s="124">
        <f>SUM(F49:G49)</f>
        <v>1711</v>
      </c>
      <c r="F49" s="124">
        <v>180</v>
      </c>
      <c r="G49" s="124">
        <v>1531</v>
      </c>
      <c r="H49" s="124">
        <v>1275</v>
      </c>
      <c r="I49" s="124">
        <v>362</v>
      </c>
      <c r="J49" s="124">
        <v>158</v>
      </c>
      <c r="K49" s="124">
        <v>43</v>
      </c>
      <c r="L49" s="124">
        <v>2</v>
      </c>
      <c r="M49" s="140"/>
      <c r="N49" s="59"/>
      <c r="O49" s="56" t="s">
        <v>32</v>
      </c>
      <c r="P49" s="180">
        <f>SUM(Q49:AA49)</f>
        <v>1840</v>
      </c>
      <c r="Q49" s="180">
        <v>455</v>
      </c>
      <c r="R49" s="180">
        <v>393</v>
      </c>
      <c r="S49" s="180">
        <v>292</v>
      </c>
      <c r="T49" s="180">
        <v>299</v>
      </c>
      <c r="U49" s="180">
        <v>229</v>
      </c>
      <c r="V49" s="180">
        <v>98</v>
      </c>
      <c r="W49" s="180">
        <v>45</v>
      </c>
      <c r="X49" s="180">
        <v>18</v>
      </c>
      <c r="Y49" s="180">
        <v>6</v>
      </c>
      <c r="Z49" s="180">
        <v>3</v>
      </c>
      <c r="AA49" s="180">
        <v>2</v>
      </c>
    </row>
    <row r="50" spans="1:27" ht="15" customHeight="1">
      <c r="A50" s="59"/>
      <c r="B50" s="56" t="s">
        <v>33</v>
      </c>
      <c r="C50" s="126">
        <f>SUM(D50:E50)</f>
        <v>1007</v>
      </c>
      <c r="D50" s="124">
        <v>30</v>
      </c>
      <c r="E50" s="124">
        <f>SUM(F50:G50)</f>
        <v>977</v>
      </c>
      <c r="F50" s="124">
        <v>98</v>
      </c>
      <c r="G50" s="124">
        <v>879</v>
      </c>
      <c r="H50" s="124">
        <v>829</v>
      </c>
      <c r="I50" s="124">
        <v>132</v>
      </c>
      <c r="J50" s="124">
        <v>36</v>
      </c>
      <c r="K50" s="124">
        <v>10</v>
      </c>
      <c r="L50" s="124" t="s">
        <v>400</v>
      </c>
      <c r="M50" s="140"/>
      <c r="N50" s="59"/>
      <c r="O50" s="56" t="s">
        <v>33</v>
      </c>
      <c r="P50" s="180">
        <f>SUM(Q50:AA50)</f>
        <v>1007</v>
      </c>
      <c r="Q50" s="180">
        <v>199</v>
      </c>
      <c r="R50" s="180">
        <v>186</v>
      </c>
      <c r="S50" s="180">
        <v>160</v>
      </c>
      <c r="T50" s="180">
        <v>176</v>
      </c>
      <c r="U50" s="180">
        <v>177</v>
      </c>
      <c r="V50" s="180">
        <v>77</v>
      </c>
      <c r="W50" s="180">
        <v>19</v>
      </c>
      <c r="X50" s="180">
        <v>7</v>
      </c>
      <c r="Y50" s="180">
        <v>5</v>
      </c>
      <c r="Z50" s="180">
        <v>1</v>
      </c>
      <c r="AA50" s="180" t="s">
        <v>400</v>
      </c>
    </row>
    <row r="51" spans="1:27" ht="15" customHeight="1">
      <c r="A51" s="59"/>
      <c r="B51" s="56" t="s">
        <v>34</v>
      </c>
      <c r="C51" s="126">
        <f>SUM(D51:E51)</f>
        <v>2454</v>
      </c>
      <c r="D51" s="124">
        <v>118</v>
      </c>
      <c r="E51" s="124">
        <f>SUM(F51:G51)</f>
        <v>2336</v>
      </c>
      <c r="F51" s="124">
        <v>253</v>
      </c>
      <c r="G51" s="124">
        <v>2083</v>
      </c>
      <c r="H51" s="124">
        <v>1947</v>
      </c>
      <c r="I51" s="124">
        <v>378</v>
      </c>
      <c r="J51" s="124">
        <v>89</v>
      </c>
      <c r="K51" s="124">
        <v>38</v>
      </c>
      <c r="L51" s="124">
        <v>2</v>
      </c>
      <c r="M51" s="140"/>
      <c r="N51" s="59"/>
      <c r="O51" s="56" t="s">
        <v>34</v>
      </c>
      <c r="P51" s="180">
        <f>SUM(Q51:AA51)</f>
        <v>2454</v>
      </c>
      <c r="Q51" s="180">
        <v>351</v>
      </c>
      <c r="R51" s="180">
        <v>437</v>
      </c>
      <c r="S51" s="180">
        <v>396</v>
      </c>
      <c r="T51" s="180">
        <v>490</v>
      </c>
      <c r="U51" s="180">
        <v>479</v>
      </c>
      <c r="V51" s="180">
        <v>186</v>
      </c>
      <c r="W51" s="180">
        <v>65</v>
      </c>
      <c r="X51" s="180">
        <v>23</v>
      </c>
      <c r="Y51" s="180">
        <v>23</v>
      </c>
      <c r="Z51" s="180">
        <v>2</v>
      </c>
      <c r="AA51" s="180">
        <v>2</v>
      </c>
    </row>
    <row r="52" spans="1:27" ht="15" customHeight="1">
      <c r="A52" s="59"/>
      <c r="B52" s="56" t="s">
        <v>35</v>
      </c>
      <c r="C52" s="126">
        <f>SUM(D52:E52)</f>
        <v>1080</v>
      </c>
      <c r="D52" s="124">
        <v>31</v>
      </c>
      <c r="E52" s="124">
        <f>SUM(F52:G52)</f>
        <v>1049</v>
      </c>
      <c r="F52" s="124">
        <v>88</v>
      </c>
      <c r="G52" s="124">
        <v>961</v>
      </c>
      <c r="H52" s="124">
        <v>724</v>
      </c>
      <c r="I52" s="124">
        <v>264</v>
      </c>
      <c r="J52" s="124">
        <v>76</v>
      </c>
      <c r="K52" s="124">
        <v>14</v>
      </c>
      <c r="L52" s="124">
        <v>2</v>
      </c>
      <c r="M52" s="140"/>
      <c r="N52" s="59"/>
      <c r="O52" s="56" t="s">
        <v>35</v>
      </c>
      <c r="P52" s="180">
        <f>SUM(Q52:AA52)</f>
        <v>1080</v>
      </c>
      <c r="Q52" s="180">
        <v>267</v>
      </c>
      <c r="R52" s="180">
        <v>183</v>
      </c>
      <c r="S52" s="180">
        <v>165</v>
      </c>
      <c r="T52" s="180">
        <v>164</v>
      </c>
      <c r="U52" s="180">
        <v>169</v>
      </c>
      <c r="V52" s="180">
        <v>76</v>
      </c>
      <c r="W52" s="180">
        <v>24</v>
      </c>
      <c r="X52" s="180">
        <v>15</v>
      </c>
      <c r="Y52" s="180">
        <v>14</v>
      </c>
      <c r="Z52" s="180">
        <v>1</v>
      </c>
      <c r="AA52" s="180">
        <v>2</v>
      </c>
    </row>
    <row r="53" spans="1:27" ht="15" customHeight="1">
      <c r="A53" s="59"/>
      <c r="B53" s="56"/>
      <c r="C53" s="126"/>
      <c r="D53" s="124"/>
      <c r="E53" s="124"/>
      <c r="F53" s="124"/>
      <c r="G53" s="124"/>
      <c r="H53" s="124"/>
      <c r="I53" s="124"/>
      <c r="J53" s="124"/>
      <c r="K53" s="124"/>
      <c r="L53" s="124"/>
      <c r="M53" s="140"/>
      <c r="N53" s="59"/>
      <c r="O53" s="56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</row>
    <row r="54" spans="1:27" ht="15" customHeight="1">
      <c r="A54" s="265" t="s">
        <v>36</v>
      </c>
      <c r="B54" s="266"/>
      <c r="C54" s="222">
        <f aca="true" t="shared" si="20" ref="C54:C60">SUM(D54:E54)</f>
        <v>5729</v>
      </c>
      <c r="D54" s="182">
        <f>SUM(D55:D60)</f>
        <v>270</v>
      </c>
      <c r="E54" s="182">
        <f aca="true" t="shared" si="21" ref="E54:L54">SUM(E55:E60)</f>
        <v>5459</v>
      </c>
      <c r="F54" s="182">
        <f t="shared" si="21"/>
        <v>589</v>
      </c>
      <c r="G54" s="182">
        <f t="shared" si="21"/>
        <v>4870</v>
      </c>
      <c r="H54" s="182">
        <f t="shared" si="21"/>
        <v>3998</v>
      </c>
      <c r="I54" s="182">
        <f t="shared" si="21"/>
        <v>1178</v>
      </c>
      <c r="J54" s="182">
        <f t="shared" si="21"/>
        <v>414</v>
      </c>
      <c r="K54" s="182">
        <f t="shared" si="21"/>
        <v>134</v>
      </c>
      <c r="L54" s="182">
        <f t="shared" si="21"/>
        <v>5</v>
      </c>
      <c r="M54" s="140"/>
      <c r="N54" s="265" t="s">
        <v>36</v>
      </c>
      <c r="O54" s="266"/>
      <c r="P54" s="181">
        <f>SUM(Q54:AA54)</f>
        <v>5729</v>
      </c>
      <c r="Q54" s="182">
        <f aca="true" t="shared" si="22" ref="Q54:AA54">SUM(Q55:Q60)</f>
        <v>1083</v>
      </c>
      <c r="R54" s="182">
        <f t="shared" si="22"/>
        <v>1223</v>
      </c>
      <c r="S54" s="182">
        <f t="shared" si="22"/>
        <v>1072</v>
      </c>
      <c r="T54" s="182">
        <f t="shared" si="22"/>
        <v>1042</v>
      </c>
      <c r="U54" s="182">
        <f t="shared" si="22"/>
        <v>801</v>
      </c>
      <c r="V54" s="182">
        <f t="shared" si="22"/>
        <v>295</v>
      </c>
      <c r="W54" s="182">
        <f t="shared" si="22"/>
        <v>99</v>
      </c>
      <c r="X54" s="182">
        <f t="shared" si="22"/>
        <v>57</v>
      </c>
      <c r="Y54" s="182">
        <f t="shared" si="22"/>
        <v>40</v>
      </c>
      <c r="Z54" s="182">
        <f t="shared" si="22"/>
        <v>12</v>
      </c>
      <c r="AA54" s="182">
        <f t="shared" si="22"/>
        <v>5</v>
      </c>
    </row>
    <row r="55" spans="1:27" ht="15" customHeight="1">
      <c r="A55" s="179"/>
      <c r="B55" s="56" t="s">
        <v>37</v>
      </c>
      <c r="C55" s="126">
        <f t="shared" si="20"/>
        <v>852</v>
      </c>
      <c r="D55" s="124">
        <v>35</v>
      </c>
      <c r="E55" s="124">
        <f aca="true" t="shared" si="23" ref="E55:E60">SUM(F55:G55)</f>
        <v>817</v>
      </c>
      <c r="F55" s="124">
        <v>59</v>
      </c>
      <c r="G55" s="124">
        <v>758</v>
      </c>
      <c r="H55" s="124">
        <v>677</v>
      </c>
      <c r="I55" s="124">
        <v>115</v>
      </c>
      <c r="J55" s="124">
        <v>39</v>
      </c>
      <c r="K55" s="124">
        <v>20</v>
      </c>
      <c r="L55" s="124">
        <v>1</v>
      </c>
      <c r="M55" s="140"/>
      <c r="N55" s="179"/>
      <c r="O55" s="56" t="s">
        <v>37</v>
      </c>
      <c r="P55" s="180">
        <f aca="true" t="shared" si="24" ref="P55:P60">SUM(Q55:AA55)</f>
        <v>852</v>
      </c>
      <c r="Q55" s="180">
        <v>159</v>
      </c>
      <c r="R55" s="180">
        <v>219</v>
      </c>
      <c r="S55" s="180">
        <v>183</v>
      </c>
      <c r="T55" s="180">
        <v>165</v>
      </c>
      <c r="U55" s="180">
        <v>85</v>
      </c>
      <c r="V55" s="180">
        <v>31</v>
      </c>
      <c r="W55" s="180">
        <v>5</v>
      </c>
      <c r="X55" s="180">
        <v>3</v>
      </c>
      <c r="Y55" s="180">
        <v>1</v>
      </c>
      <c r="Z55" s="180" t="s">
        <v>400</v>
      </c>
      <c r="AA55" s="180">
        <v>1</v>
      </c>
    </row>
    <row r="56" spans="1:27" ht="15" customHeight="1">
      <c r="A56" s="179"/>
      <c r="B56" s="56" t="s">
        <v>38</v>
      </c>
      <c r="C56" s="126">
        <f t="shared" si="20"/>
        <v>794</v>
      </c>
      <c r="D56" s="124">
        <v>55</v>
      </c>
      <c r="E56" s="124">
        <f t="shared" si="23"/>
        <v>739</v>
      </c>
      <c r="F56" s="124">
        <v>60</v>
      </c>
      <c r="G56" s="124">
        <v>679</v>
      </c>
      <c r="H56" s="124">
        <v>492</v>
      </c>
      <c r="I56" s="124">
        <v>198</v>
      </c>
      <c r="J56" s="124">
        <v>79</v>
      </c>
      <c r="K56" s="124">
        <v>22</v>
      </c>
      <c r="L56" s="124">
        <v>3</v>
      </c>
      <c r="M56" s="140"/>
      <c r="N56" s="179"/>
      <c r="O56" s="56" t="s">
        <v>38</v>
      </c>
      <c r="P56" s="180">
        <f t="shared" si="24"/>
        <v>794</v>
      </c>
      <c r="Q56" s="180">
        <v>175</v>
      </c>
      <c r="R56" s="180">
        <v>176</v>
      </c>
      <c r="S56" s="180">
        <v>143</v>
      </c>
      <c r="T56" s="180">
        <v>123</v>
      </c>
      <c r="U56" s="180">
        <v>109</v>
      </c>
      <c r="V56" s="180">
        <v>35</v>
      </c>
      <c r="W56" s="180">
        <v>19</v>
      </c>
      <c r="X56" s="180">
        <v>7</v>
      </c>
      <c r="Y56" s="180">
        <v>4</v>
      </c>
      <c r="Z56" s="180" t="s">
        <v>400</v>
      </c>
      <c r="AA56" s="180">
        <v>3</v>
      </c>
    </row>
    <row r="57" spans="1:27" ht="15" customHeight="1">
      <c r="A57" s="179"/>
      <c r="B57" s="56" t="s">
        <v>39</v>
      </c>
      <c r="C57" s="126">
        <f t="shared" si="20"/>
        <v>1563</v>
      </c>
      <c r="D57" s="124">
        <v>58</v>
      </c>
      <c r="E57" s="124">
        <f t="shared" si="23"/>
        <v>1505</v>
      </c>
      <c r="F57" s="124">
        <v>117</v>
      </c>
      <c r="G57" s="124">
        <v>1388</v>
      </c>
      <c r="H57" s="124">
        <v>1129</v>
      </c>
      <c r="I57" s="124">
        <v>324</v>
      </c>
      <c r="J57" s="124">
        <v>79</v>
      </c>
      <c r="K57" s="124">
        <v>30</v>
      </c>
      <c r="L57" s="124">
        <v>1</v>
      </c>
      <c r="M57" s="140"/>
      <c r="N57" s="179"/>
      <c r="O57" s="56" t="s">
        <v>39</v>
      </c>
      <c r="P57" s="180">
        <f t="shared" si="24"/>
        <v>1563</v>
      </c>
      <c r="Q57" s="180">
        <v>227</v>
      </c>
      <c r="R57" s="180">
        <v>363</v>
      </c>
      <c r="S57" s="180">
        <v>351</v>
      </c>
      <c r="T57" s="180">
        <v>362</v>
      </c>
      <c r="U57" s="180">
        <v>206</v>
      </c>
      <c r="V57" s="180">
        <v>38</v>
      </c>
      <c r="W57" s="180">
        <v>6</v>
      </c>
      <c r="X57" s="180">
        <v>2</v>
      </c>
      <c r="Y57" s="180">
        <v>2</v>
      </c>
      <c r="Z57" s="180">
        <v>5</v>
      </c>
      <c r="AA57" s="180">
        <v>1</v>
      </c>
    </row>
    <row r="58" spans="1:27" ht="15" customHeight="1">
      <c r="A58" s="179"/>
      <c r="B58" s="56" t="s">
        <v>40</v>
      </c>
      <c r="C58" s="126">
        <f t="shared" si="20"/>
        <v>1230</v>
      </c>
      <c r="D58" s="124">
        <v>75</v>
      </c>
      <c r="E58" s="124">
        <f t="shared" si="23"/>
        <v>1155</v>
      </c>
      <c r="F58" s="124">
        <v>184</v>
      </c>
      <c r="G58" s="124">
        <v>971</v>
      </c>
      <c r="H58" s="124">
        <v>791</v>
      </c>
      <c r="I58" s="124">
        <v>256</v>
      </c>
      <c r="J58" s="124">
        <v>131</v>
      </c>
      <c r="K58" s="124">
        <v>52</v>
      </c>
      <c r="L58" s="124" t="s">
        <v>400</v>
      </c>
      <c r="M58" s="140"/>
      <c r="N58" s="179"/>
      <c r="O58" s="56" t="s">
        <v>40</v>
      </c>
      <c r="P58" s="180">
        <f t="shared" si="24"/>
        <v>1230</v>
      </c>
      <c r="Q58" s="180">
        <v>321</v>
      </c>
      <c r="R58" s="180">
        <v>227</v>
      </c>
      <c r="S58" s="180">
        <v>180</v>
      </c>
      <c r="T58" s="180">
        <v>166</v>
      </c>
      <c r="U58" s="180">
        <v>166</v>
      </c>
      <c r="V58" s="180">
        <v>93</v>
      </c>
      <c r="W58" s="180">
        <v>40</v>
      </c>
      <c r="X58" s="180">
        <v>15</v>
      </c>
      <c r="Y58" s="180">
        <v>16</v>
      </c>
      <c r="Z58" s="180">
        <v>6</v>
      </c>
      <c r="AA58" s="180" t="s">
        <v>400</v>
      </c>
    </row>
    <row r="59" spans="1:27" ht="15" customHeight="1">
      <c r="A59" s="179"/>
      <c r="B59" s="56" t="s">
        <v>41</v>
      </c>
      <c r="C59" s="126">
        <f t="shared" si="20"/>
        <v>755</v>
      </c>
      <c r="D59" s="124">
        <v>31</v>
      </c>
      <c r="E59" s="124">
        <f t="shared" si="23"/>
        <v>724</v>
      </c>
      <c r="F59" s="124">
        <v>134</v>
      </c>
      <c r="G59" s="124">
        <v>590</v>
      </c>
      <c r="H59" s="124">
        <v>547</v>
      </c>
      <c r="I59" s="124">
        <v>187</v>
      </c>
      <c r="J59" s="124">
        <v>21</v>
      </c>
      <c r="K59" s="124" t="s">
        <v>400</v>
      </c>
      <c r="L59" s="124" t="s">
        <v>400</v>
      </c>
      <c r="M59" s="140"/>
      <c r="N59" s="179"/>
      <c r="O59" s="56" t="s">
        <v>41</v>
      </c>
      <c r="P59" s="180">
        <f t="shared" si="24"/>
        <v>755</v>
      </c>
      <c r="Q59" s="180">
        <v>60</v>
      </c>
      <c r="R59" s="180">
        <v>98</v>
      </c>
      <c r="S59" s="180">
        <v>127</v>
      </c>
      <c r="T59" s="180">
        <v>160</v>
      </c>
      <c r="U59" s="180">
        <v>178</v>
      </c>
      <c r="V59" s="180">
        <v>74</v>
      </c>
      <c r="W59" s="180">
        <v>20</v>
      </c>
      <c r="X59" s="180">
        <v>24</v>
      </c>
      <c r="Y59" s="180">
        <v>13</v>
      </c>
      <c r="Z59" s="180">
        <v>1</v>
      </c>
      <c r="AA59" s="180" t="s">
        <v>400</v>
      </c>
    </row>
    <row r="60" spans="1:27" ht="15" customHeight="1">
      <c r="A60" s="179"/>
      <c r="B60" s="56" t="s">
        <v>42</v>
      </c>
      <c r="C60" s="126">
        <f t="shared" si="20"/>
        <v>535</v>
      </c>
      <c r="D60" s="124">
        <v>16</v>
      </c>
      <c r="E60" s="124">
        <f t="shared" si="23"/>
        <v>519</v>
      </c>
      <c r="F60" s="124">
        <v>35</v>
      </c>
      <c r="G60" s="124">
        <v>484</v>
      </c>
      <c r="H60" s="124">
        <v>362</v>
      </c>
      <c r="I60" s="124">
        <v>98</v>
      </c>
      <c r="J60" s="124">
        <v>65</v>
      </c>
      <c r="K60" s="124">
        <v>10</v>
      </c>
      <c r="L60" s="124" t="s">
        <v>400</v>
      </c>
      <c r="M60" s="140"/>
      <c r="N60" s="179"/>
      <c r="O60" s="56" t="s">
        <v>42</v>
      </c>
      <c r="P60" s="180">
        <f t="shared" si="24"/>
        <v>535</v>
      </c>
      <c r="Q60" s="180">
        <v>141</v>
      </c>
      <c r="R60" s="180">
        <v>140</v>
      </c>
      <c r="S60" s="180">
        <v>88</v>
      </c>
      <c r="T60" s="180">
        <v>66</v>
      </c>
      <c r="U60" s="180">
        <v>57</v>
      </c>
      <c r="V60" s="180">
        <v>24</v>
      </c>
      <c r="W60" s="180">
        <v>9</v>
      </c>
      <c r="X60" s="180">
        <v>6</v>
      </c>
      <c r="Y60" s="180">
        <v>4</v>
      </c>
      <c r="Z60" s="180" t="s">
        <v>400</v>
      </c>
      <c r="AA60" s="180" t="s">
        <v>400</v>
      </c>
    </row>
    <row r="61" spans="1:27" ht="15" customHeight="1">
      <c r="A61" s="179"/>
      <c r="B61" s="56"/>
      <c r="C61" s="126"/>
      <c r="D61" s="124"/>
      <c r="E61" s="124"/>
      <c r="F61" s="124"/>
      <c r="G61" s="124"/>
      <c r="H61" s="124"/>
      <c r="I61" s="124"/>
      <c r="J61" s="124"/>
      <c r="K61" s="124"/>
      <c r="L61" s="124"/>
      <c r="M61" s="140"/>
      <c r="N61" s="179"/>
      <c r="O61" s="56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</row>
    <row r="62" spans="1:27" ht="15" customHeight="1">
      <c r="A62" s="265" t="s">
        <v>43</v>
      </c>
      <c r="B62" s="266"/>
      <c r="C62" s="222">
        <f>SUM(D62:E62)</f>
        <v>6770</v>
      </c>
      <c r="D62" s="182">
        <f>SUM(D63:D66)</f>
        <v>351</v>
      </c>
      <c r="E62" s="182">
        <f aca="true" t="shared" si="25" ref="E62:L62">SUM(E63:E66)</f>
        <v>6419</v>
      </c>
      <c r="F62" s="182">
        <f t="shared" si="25"/>
        <v>458</v>
      </c>
      <c r="G62" s="182">
        <f t="shared" si="25"/>
        <v>5961</v>
      </c>
      <c r="H62" s="182">
        <f t="shared" si="25"/>
        <v>5748</v>
      </c>
      <c r="I62" s="182">
        <f t="shared" si="25"/>
        <v>740</v>
      </c>
      <c r="J62" s="182">
        <f t="shared" si="25"/>
        <v>204</v>
      </c>
      <c r="K62" s="182">
        <f t="shared" si="25"/>
        <v>75</v>
      </c>
      <c r="L62" s="182">
        <f t="shared" si="25"/>
        <v>3</v>
      </c>
      <c r="M62" s="140"/>
      <c r="N62" s="265" t="s">
        <v>43</v>
      </c>
      <c r="O62" s="266"/>
      <c r="P62" s="181">
        <f>SUM(Q62:AA62)</f>
        <v>6766</v>
      </c>
      <c r="Q62" s="182">
        <f aca="true" t="shared" si="26" ref="Q62:AA62">SUM(Q63:Q66)</f>
        <v>1613</v>
      </c>
      <c r="R62" s="182">
        <f t="shared" si="26"/>
        <v>1552</v>
      </c>
      <c r="S62" s="182">
        <f t="shared" si="26"/>
        <v>1268</v>
      </c>
      <c r="T62" s="182">
        <f t="shared" si="26"/>
        <v>1177</v>
      </c>
      <c r="U62" s="182">
        <f t="shared" si="26"/>
        <v>642</v>
      </c>
      <c r="V62" s="182">
        <f t="shared" si="26"/>
        <v>193</v>
      </c>
      <c r="W62" s="182">
        <f t="shared" si="26"/>
        <v>113</v>
      </c>
      <c r="X62" s="182">
        <f t="shared" si="26"/>
        <v>59</v>
      </c>
      <c r="Y62" s="182">
        <f t="shared" si="26"/>
        <v>95</v>
      </c>
      <c r="Z62" s="182">
        <f t="shared" si="26"/>
        <v>51</v>
      </c>
      <c r="AA62" s="182">
        <f t="shared" si="26"/>
        <v>3</v>
      </c>
    </row>
    <row r="63" spans="1:27" ht="15" customHeight="1">
      <c r="A63" s="179"/>
      <c r="B63" s="56" t="s">
        <v>44</v>
      </c>
      <c r="C63" s="126">
        <f>SUM(D63:E63)</f>
        <v>2171</v>
      </c>
      <c r="D63" s="124">
        <v>136</v>
      </c>
      <c r="E63" s="124">
        <f>SUM(F63:G63)</f>
        <v>2035</v>
      </c>
      <c r="F63" s="124">
        <v>144</v>
      </c>
      <c r="G63" s="124">
        <v>1891</v>
      </c>
      <c r="H63" s="124">
        <v>1954</v>
      </c>
      <c r="I63" s="124">
        <v>158</v>
      </c>
      <c r="J63" s="124">
        <v>37</v>
      </c>
      <c r="K63" s="124">
        <v>20</v>
      </c>
      <c r="L63" s="124">
        <v>2</v>
      </c>
      <c r="M63" s="140"/>
      <c r="N63" s="179"/>
      <c r="O63" s="56" t="s">
        <v>44</v>
      </c>
      <c r="P63" s="180">
        <f>SUM(Q63:AA63)</f>
        <v>2171</v>
      </c>
      <c r="Q63" s="180">
        <v>391</v>
      </c>
      <c r="R63" s="180">
        <v>499</v>
      </c>
      <c r="S63" s="180">
        <v>410</v>
      </c>
      <c r="T63" s="180">
        <v>422</v>
      </c>
      <c r="U63" s="180">
        <v>239</v>
      </c>
      <c r="V63" s="180">
        <v>95</v>
      </c>
      <c r="W63" s="180">
        <v>50</v>
      </c>
      <c r="X63" s="180">
        <v>19</v>
      </c>
      <c r="Y63" s="180">
        <v>28</v>
      </c>
      <c r="Z63" s="180">
        <v>16</v>
      </c>
      <c r="AA63" s="180">
        <v>2</v>
      </c>
    </row>
    <row r="64" spans="1:27" ht="15" customHeight="1">
      <c r="A64" s="179"/>
      <c r="B64" s="56" t="s">
        <v>45</v>
      </c>
      <c r="C64" s="126">
        <f>SUM(D64:E64)</f>
        <v>2181</v>
      </c>
      <c r="D64" s="124">
        <v>135</v>
      </c>
      <c r="E64" s="124">
        <f>SUM(F64:G64)</f>
        <v>2046</v>
      </c>
      <c r="F64" s="124">
        <v>158</v>
      </c>
      <c r="G64" s="124">
        <v>1888</v>
      </c>
      <c r="H64" s="124">
        <v>1787</v>
      </c>
      <c r="I64" s="124">
        <v>271</v>
      </c>
      <c r="J64" s="124">
        <v>88</v>
      </c>
      <c r="K64" s="124">
        <v>34</v>
      </c>
      <c r="L64" s="124">
        <v>1</v>
      </c>
      <c r="M64" s="140"/>
      <c r="N64" s="179"/>
      <c r="O64" s="56" t="s">
        <v>45</v>
      </c>
      <c r="P64" s="180">
        <f>SUM(Q64:AA64)</f>
        <v>2177</v>
      </c>
      <c r="Q64" s="180">
        <v>737</v>
      </c>
      <c r="R64" s="180">
        <v>549</v>
      </c>
      <c r="S64" s="180">
        <v>385</v>
      </c>
      <c r="T64" s="180">
        <v>277</v>
      </c>
      <c r="U64" s="180">
        <v>157</v>
      </c>
      <c r="V64" s="180">
        <v>36</v>
      </c>
      <c r="W64" s="180">
        <v>13</v>
      </c>
      <c r="X64" s="180">
        <v>7</v>
      </c>
      <c r="Y64" s="180">
        <v>13</v>
      </c>
      <c r="Z64" s="180">
        <v>2</v>
      </c>
      <c r="AA64" s="180">
        <v>1</v>
      </c>
    </row>
    <row r="65" spans="1:27" ht="15" customHeight="1">
      <c r="A65" s="179"/>
      <c r="B65" s="56" t="s">
        <v>46</v>
      </c>
      <c r="C65" s="126">
        <f>SUM(D65:E65)</f>
        <v>1298</v>
      </c>
      <c r="D65" s="124">
        <v>57</v>
      </c>
      <c r="E65" s="124">
        <f>SUM(F65:G65)</f>
        <v>1241</v>
      </c>
      <c r="F65" s="124">
        <v>69</v>
      </c>
      <c r="G65" s="124">
        <v>1172</v>
      </c>
      <c r="H65" s="124">
        <v>1122</v>
      </c>
      <c r="I65" s="124">
        <v>119</v>
      </c>
      <c r="J65" s="124">
        <v>45</v>
      </c>
      <c r="K65" s="124">
        <v>12</v>
      </c>
      <c r="L65" s="124" t="s">
        <v>400</v>
      </c>
      <c r="M65" s="140"/>
      <c r="N65" s="179"/>
      <c r="O65" s="56" t="s">
        <v>46</v>
      </c>
      <c r="P65" s="180">
        <f>SUM(Q65:AA65)</f>
        <v>1298</v>
      </c>
      <c r="Q65" s="180">
        <v>372</v>
      </c>
      <c r="R65" s="180">
        <v>293</v>
      </c>
      <c r="S65" s="180">
        <v>216</v>
      </c>
      <c r="T65" s="180">
        <v>181</v>
      </c>
      <c r="U65" s="180">
        <v>100</v>
      </c>
      <c r="V65" s="180">
        <v>30</v>
      </c>
      <c r="W65" s="180">
        <v>28</v>
      </c>
      <c r="X65" s="180">
        <v>18</v>
      </c>
      <c r="Y65" s="180">
        <v>33</v>
      </c>
      <c r="Z65" s="180">
        <v>27</v>
      </c>
      <c r="AA65" s="180" t="s">
        <v>400</v>
      </c>
    </row>
    <row r="66" spans="1:27" ht="15" customHeight="1">
      <c r="A66" s="179"/>
      <c r="B66" s="56" t="s">
        <v>47</v>
      </c>
      <c r="C66" s="126">
        <f>SUM(D66:E66)</f>
        <v>1120</v>
      </c>
      <c r="D66" s="124">
        <v>23</v>
      </c>
      <c r="E66" s="124">
        <f>SUM(F66:G66)</f>
        <v>1097</v>
      </c>
      <c r="F66" s="124">
        <v>87</v>
      </c>
      <c r="G66" s="124">
        <v>1010</v>
      </c>
      <c r="H66" s="124">
        <v>885</v>
      </c>
      <c r="I66" s="124">
        <v>192</v>
      </c>
      <c r="J66" s="124">
        <v>34</v>
      </c>
      <c r="K66" s="124">
        <v>9</v>
      </c>
      <c r="L66" s="124" t="s">
        <v>400</v>
      </c>
      <c r="M66" s="140"/>
      <c r="N66" s="179"/>
      <c r="O66" s="56" t="s">
        <v>47</v>
      </c>
      <c r="P66" s="180">
        <f>SUM(Q66:AA66)</f>
        <v>1120</v>
      </c>
      <c r="Q66" s="180">
        <v>113</v>
      </c>
      <c r="R66" s="180">
        <v>211</v>
      </c>
      <c r="S66" s="180">
        <v>257</v>
      </c>
      <c r="T66" s="180">
        <v>297</v>
      </c>
      <c r="U66" s="180">
        <v>146</v>
      </c>
      <c r="V66" s="180">
        <v>32</v>
      </c>
      <c r="W66" s="180">
        <v>22</v>
      </c>
      <c r="X66" s="180">
        <v>15</v>
      </c>
      <c r="Y66" s="180">
        <v>21</v>
      </c>
      <c r="Z66" s="180">
        <v>6</v>
      </c>
      <c r="AA66" s="180" t="s">
        <v>400</v>
      </c>
    </row>
    <row r="67" spans="1:27" ht="15" customHeight="1">
      <c r="A67" s="179"/>
      <c r="B67" s="56"/>
      <c r="C67" s="126"/>
      <c r="D67" s="124"/>
      <c r="E67" s="124"/>
      <c r="F67" s="124"/>
      <c r="G67" s="124"/>
      <c r="H67" s="124"/>
      <c r="I67" s="124"/>
      <c r="J67" s="124"/>
      <c r="K67" s="124"/>
      <c r="L67" s="124"/>
      <c r="M67" s="140"/>
      <c r="N67" s="179"/>
      <c r="O67" s="56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</row>
    <row r="68" spans="1:28" ht="15" customHeight="1">
      <c r="A68" s="265" t="s">
        <v>48</v>
      </c>
      <c r="B68" s="266"/>
      <c r="C68" s="222">
        <f>SUM(D68:E68)</f>
        <v>1013</v>
      </c>
      <c r="D68" s="182">
        <f>SUM(D69)</f>
        <v>63</v>
      </c>
      <c r="E68" s="182">
        <f aca="true" t="shared" si="27" ref="E68:K68">SUM(E69)</f>
        <v>950</v>
      </c>
      <c r="F68" s="182">
        <f t="shared" si="27"/>
        <v>167</v>
      </c>
      <c r="G68" s="182">
        <f t="shared" si="27"/>
        <v>783</v>
      </c>
      <c r="H68" s="182">
        <f t="shared" si="27"/>
        <v>662</v>
      </c>
      <c r="I68" s="182">
        <f>SUM(I69)</f>
        <v>224</v>
      </c>
      <c r="J68" s="182">
        <f t="shared" si="27"/>
        <v>108</v>
      </c>
      <c r="K68" s="182">
        <f t="shared" si="27"/>
        <v>17</v>
      </c>
      <c r="L68" s="182">
        <f>SUM(L69)</f>
        <v>2</v>
      </c>
      <c r="M68" s="140"/>
      <c r="N68" s="265" t="s">
        <v>48</v>
      </c>
      <c r="O68" s="266"/>
      <c r="P68" s="213">
        <f>SUM(Q68:AA68)</f>
        <v>1013</v>
      </c>
      <c r="Q68" s="182">
        <f>SUM(Q69)</f>
        <v>319</v>
      </c>
      <c r="R68" s="182">
        <f aca="true" t="shared" si="28" ref="R68:AA68">SUM(R69)</f>
        <v>263</v>
      </c>
      <c r="S68" s="182">
        <f t="shared" si="28"/>
        <v>154</v>
      </c>
      <c r="T68" s="182">
        <f t="shared" si="28"/>
        <v>116</v>
      </c>
      <c r="U68" s="182">
        <f t="shared" si="28"/>
        <v>97</v>
      </c>
      <c r="V68" s="182">
        <f>SUM(V69)</f>
        <v>38</v>
      </c>
      <c r="W68" s="182">
        <f>SUM(W69)</f>
        <v>9</v>
      </c>
      <c r="X68" s="182">
        <f>SUM(X69)</f>
        <v>2</v>
      </c>
      <c r="Y68" s="182">
        <f>SUM(Y69)</f>
        <v>8</v>
      </c>
      <c r="Z68" s="182">
        <f>SUM(Z69)</f>
        <v>5</v>
      </c>
      <c r="AA68" s="182">
        <f t="shared" si="28"/>
        <v>2</v>
      </c>
      <c r="AB68" s="60"/>
    </row>
    <row r="69" spans="1:28" ht="15" customHeight="1">
      <c r="A69" s="177"/>
      <c r="B69" s="61" t="s">
        <v>51</v>
      </c>
      <c r="C69" s="220">
        <f>SUM(D69:E69)</f>
        <v>1013</v>
      </c>
      <c r="D69" s="125">
        <v>63</v>
      </c>
      <c r="E69" s="221">
        <f>SUM(F69:G69)</f>
        <v>950</v>
      </c>
      <c r="F69" s="125">
        <v>167</v>
      </c>
      <c r="G69" s="125">
        <v>783</v>
      </c>
      <c r="H69" s="125">
        <v>662</v>
      </c>
      <c r="I69" s="125">
        <v>224</v>
      </c>
      <c r="J69" s="125">
        <v>108</v>
      </c>
      <c r="K69" s="125">
        <v>17</v>
      </c>
      <c r="L69" s="125">
        <v>2</v>
      </c>
      <c r="M69" s="140"/>
      <c r="N69" s="176"/>
      <c r="O69" s="63" t="s">
        <v>51</v>
      </c>
      <c r="P69" s="224">
        <f>SUM(Q69:AA69)</f>
        <v>1013</v>
      </c>
      <c r="Q69" s="175">
        <v>319</v>
      </c>
      <c r="R69" s="175">
        <v>263</v>
      </c>
      <c r="S69" s="175">
        <v>154</v>
      </c>
      <c r="T69" s="175">
        <v>116</v>
      </c>
      <c r="U69" s="175">
        <v>97</v>
      </c>
      <c r="V69" s="175">
        <v>38</v>
      </c>
      <c r="W69" s="175">
        <v>9</v>
      </c>
      <c r="X69" s="175">
        <v>2</v>
      </c>
      <c r="Y69" s="175">
        <v>8</v>
      </c>
      <c r="Z69" s="175">
        <v>5</v>
      </c>
      <c r="AA69" s="175">
        <v>2</v>
      </c>
      <c r="AB69" s="60"/>
    </row>
    <row r="70" spans="1:28" ht="15" customHeight="1">
      <c r="A70" s="62" t="s">
        <v>342</v>
      </c>
      <c r="B70" s="62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140"/>
      <c r="N70" s="140" t="s">
        <v>343</v>
      </c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60"/>
    </row>
    <row r="71" spans="1:27" ht="15" customHeight="1">
      <c r="A71" s="140" t="s">
        <v>186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</row>
    <row r="72" spans="1:27" ht="15" customHeight="1">
      <c r="A72" s="140" t="s">
        <v>187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</row>
    <row r="73" spans="1:27" ht="15" customHeight="1">
      <c r="A73" s="140" t="s">
        <v>316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</row>
    <row r="74" spans="1:27" ht="15" customHeight="1">
      <c r="A74" s="530" t="s">
        <v>431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</row>
    <row r="75" spans="1:27" ht="15" customHeight="1">
      <c r="A75" s="530" t="s">
        <v>430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</row>
    <row r="76" spans="1:27" ht="15" customHeight="1">
      <c r="A76" s="530" t="s">
        <v>432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</row>
    <row r="77" spans="1:27" ht="15" customHeight="1">
      <c r="A77" s="530" t="s">
        <v>433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</row>
    <row r="78" spans="1:27" ht="15" customHeight="1">
      <c r="A78" s="530" t="s">
        <v>434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</row>
  </sheetData>
  <sheetProtection/>
  <mergeCells count="55">
    <mergeCell ref="C7:C10"/>
    <mergeCell ref="N11:O11"/>
    <mergeCell ref="N13:O13"/>
    <mergeCell ref="D8:D10"/>
    <mergeCell ref="J8:J10"/>
    <mergeCell ref="D7:G7"/>
    <mergeCell ref="H7:L7"/>
    <mergeCell ref="F9:F10"/>
    <mergeCell ref="G9:G10"/>
    <mergeCell ref="E8:G8"/>
    <mergeCell ref="A31:B31"/>
    <mergeCell ref="A16:B16"/>
    <mergeCell ref="A17:B17"/>
    <mergeCell ref="A18:B18"/>
    <mergeCell ref="A19:B19"/>
    <mergeCell ref="A7:B10"/>
    <mergeCell ref="A11:B11"/>
    <mergeCell ref="A13:B13"/>
    <mergeCell ref="A68:B68"/>
    <mergeCell ref="H8:H10"/>
    <mergeCell ref="I8:I10"/>
    <mergeCell ref="K8:K10"/>
    <mergeCell ref="A41:B41"/>
    <mergeCell ref="A14:B14"/>
    <mergeCell ref="A15:B15"/>
    <mergeCell ref="A25:B25"/>
    <mergeCell ref="A20:B20"/>
    <mergeCell ref="A22:B22"/>
    <mergeCell ref="N17:O17"/>
    <mergeCell ref="N18:O18"/>
    <mergeCell ref="N54:O54"/>
    <mergeCell ref="N25:O25"/>
    <mergeCell ref="N31:O31"/>
    <mergeCell ref="N41:O41"/>
    <mergeCell ref="N19:O19"/>
    <mergeCell ref="L8:L10"/>
    <mergeCell ref="N62:O62"/>
    <mergeCell ref="N68:O68"/>
    <mergeCell ref="N48:O48"/>
    <mergeCell ref="A48:B48"/>
    <mergeCell ref="A54:B54"/>
    <mergeCell ref="A62:B62"/>
    <mergeCell ref="N14:O14"/>
    <mergeCell ref="N15:O15"/>
    <mergeCell ref="N16:O16"/>
    <mergeCell ref="E9:E10"/>
    <mergeCell ref="N20:O20"/>
    <mergeCell ref="N22:O22"/>
    <mergeCell ref="A3:AA3"/>
    <mergeCell ref="A4:AA4"/>
    <mergeCell ref="A5:L5"/>
    <mergeCell ref="N5:AA5"/>
    <mergeCell ref="AA7:AA9"/>
    <mergeCell ref="P7:P9"/>
    <mergeCell ref="N7:O9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zoomScale="75" zoomScaleNormal="75" zoomScalePageLayoutView="0" workbookViewId="0" topLeftCell="A1">
      <selection activeCell="A1" sqref="A1"/>
    </sheetView>
  </sheetViews>
  <sheetFormatPr defaultColWidth="8.796875" defaultRowHeight="15"/>
  <cols>
    <col min="1" max="1" width="5.8984375" style="39" customWidth="1"/>
    <col min="2" max="2" width="12.8984375" style="39" customWidth="1"/>
    <col min="3" max="11" width="12.59765625" style="39" customWidth="1"/>
    <col min="12" max="12" width="9" style="39" customWidth="1"/>
    <col min="13" max="13" width="8.19921875" style="39" customWidth="1"/>
    <col min="14" max="14" width="11.5" style="39" customWidth="1"/>
    <col min="15" max="25" width="11.59765625" style="39" customWidth="1"/>
    <col min="26" max="16384" width="9" style="39" customWidth="1"/>
  </cols>
  <sheetData>
    <row r="1" spans="1:28" s="31" customFormat="1" ht="16.5" customHeight="1">
      <c r="A1" s="173" t="s">
        <v>389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74" t="s">
        <v>402</v>
      </c>
      <c r="AB1" s="29"/>
    </row>
    <row r="2" spans="1:25" s="34" customFormat="1" ht="16.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64"/>
      <c r="X2" s="64"/>
      <c r="Y2" s="191"/>
    </row>
    <row r="3" spans="1:25" s="31" customFormat="1" ht="18" customHeight="1">
      <c r="A3" s="527" t="s">
        <v>344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35"/>
      <c r="M3" s="527" t="s">
        <v>435</v>
      </c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</row>
    <row r="4" spans="1:25" ht="16.5" customHeight="1" thickBot="1">
      <c r="A4" s="37"/>
      <c r="B4" s="69"/>
      <c r="C4" s="69"/>
      <c r="D4" s="69"/>
      <c r="E4" s="69"/>
      <c r="F4" s="69"/>
      <c r="G4" s="69"/>
      <c r="H4" s="69"/>
      <c r="I4" s="69"/>
      <c r="J4" s="69"/>
      <c r="K4" s="58" t="s">
        <v>355</v>
      </c>
      <c r="L4" s="140"/>
      <c r="M4" s="65"/>
      <c r="N4" s="66"/>
      <c r="O4" s="66"/>
      <c r="P4" s="66"/>
      <c r="Q4" s="66"/>
      <c r="R4" s="66"/>
      <c r="S4" s="66"/>
      <c r="T4" s="66"/>
      <c r="U4" s="66"/>
      <c r="V4" s="65"/>
      <c r="W4" s="66"/>
      <c r="X4" s="66"/>
      <c r="Y4" s="67" t="s">
        <v>149</v>
      </c>
    </row>
    <row r="5" spans="1:25" ht="16.5" customHeight="1">
      <c r="A5" s="289" t="s">
        <v>150</v>
      </c>
      <c r="B5" s="336"/>
      <c r="C5" s="321" t="s">
        <v>356</v>
      </c>
      <c r="D5" s="322"/>
      <c r="E5" s="323"/>
      <c r="F5" s="321" t="s">
        <v>151</v>
      </c>
      <c r="G5" s="322"/>
      <c r="H5" s="323"/>
      <c r="I5" s="321" t="s">
        <v>307</v>
      </c>
      <c r="J5" s="322"/>
      <c r="K5" s="322"/>
      <c r="L5" s="140"/>
      <c r="M5" s="312" t="s">
        <v>357</v>
      </c>
      <c r="N5" s="313"/>
      <c r="O5" s="329" t="s">
        <v>367</v>
      </c>
      <c r="P5" s="330"/>
      <c r="Q5" s="330"/>
      <c r="R5" s="330"/>
      <c r="S5" s="330"/>
      <c r="T5" s="330"/>
      <c r="U5" s="330"/>
      <c r="V5" s="331"/>
      <c r="W5" s="324" t="s">
        <v>188</v>
      </c>
      <c r="X5" s="324" t="s">
        <v>358</v>
      </c>
      <c r="Y5" s="68" t="s">
        <v>359</v>
      </c>
    </row>
    <row r="6" spans="1:25" ht="16.5" customHeight="1">
      <c r="A6" s="337"/>
      <c r="B6" s="338"/>
      <c r="C6" s="71" t="s">
        <v>0</v>
      </c>
      <c r="D6" s="71" t="s">
        <v>49</v>
      </c>
      <c r="E6" s="71" t="s">
        <v>50</v>
      </c>
      <c r="F6" s="71" t="s">
        <v>0</v>
      </c>
      <c r="G6" s="71" t="s">
        <v>49</v>
      </c>
      <c r="H6" s="71" t="s">
        <v>50</v>
      </c>
      <c r="I6" s="71" t="s">
        <v>0</v>
      </c>
      <c r="J6" s="71" t="s">
        <v>49</v>
      </c>
      <c r="K6" s="72" t="s">
        <v>50</v>
      </c>
      <c r="L6" s="140"/>
      <c r="M6" s="314"/>
      <c r="N6" s="313"/>
      <c r="O6" s="332"/>
      <c r="P6" s="333"/>
      <c r="Q6" s="333"/>
      <c r="R6" s="333"/>
      <c r="S6" s="333"/>
      <c r="T6" s="333"/>
      <c r="U6" s="333"/>
      <c r="V6" s="334"/>
      <c r="W6" s="325"/>
      <c r="X6" s="325"/>
      <c r="Y6" s="70" t="s">
        <v>59</v>
      </c>
    </row>
    <row r="7" spans="1:25" ht="16.5" customHeight="1">
      <c r="A7" s="295" t="s">
        <v>52</v>
      </c>
      <c r="B7" s="296"/>
      <c r="C7" s="227">
        <f>SUM(D7:E7)</f>
        <v>290124</v>
      </c>
      <c r="D7" s="228">
        <f>SUM(D9:D16,D18,D21,D27,D37,D44,D50,D58,D64)</f>
        <v>140225</v>
      </c>
      <c r="E7" s="228">
        <f>SUM(E9:E16,E18,E21,E27,E37,E44,E50,E58,E64)</f>
        <v>149899</v>
      </c>
      <c r="F7" s="228">
        <f>SUM(G7:H7)</f>
        <v>167744</v>
      </c>
      <c r="G7" s="228">
        <f>SUM(G9:G16,G18,G21,G27,G37,G44,G50,G58,G64)</f>
        <v>89949</v>
      </c>
      <c r="H7" s="228">
        <f>SUM(H9:H16,H18,H21,H27,H37,H44,H50,H58,H64)</f>
        <v>77795</v>
      </c>
      <c r="I7" s="228">
        <f>SUM(J7:K7)</f>
        <v>67620</v>
      </c>
      <c r="J7" s="228">
        <f>SUM(J9:J16,J18,J21,J27,J37,J44,J50,J58,J64)</f>
        <v>23466</v>
      </c>
      <c r="K7" s="228">
        <f>SUM(K9:K16,K18,K21,K27,K37,K44,K50,K58,K64)</f>
        <v>44154</v>
      </c>
      <c r="L7" s="140"/>
      <c r="M7" s="314"/>
      <c r="N7" s="313"/>
      <c r="O7" s="319" t="s">
        <v>53</v>
      </c>
      <c r="P7" s="317" t="s">
        <v>54</v>
      </c>
      <c r="Q7" s="327" t="s">
        <v>368</v>
      </c>
      <c r="R7" s="328"/>
      <c r="S7" s="328"/>
      <c r="T7" s="328"/>
      <c r="U7" s="328"/>
      <c r="V7" s="335" t="s">
        <v>55</v>
      </c>
      <c r="W7" s="325"/>
      <c r="X7" s="325"/>
      <c r="Y7" s="184" t="s">
        <v>360</v>
      </c>
    </row>
    <row r="8" spans="1:25" ht="16.5" customHeight="1">
      <c r="A8" s="77"/>
      <c r="B8" s="78"/>
      <c r="C8" s="229"/>
      <c r="D8" s="230"/>
      <c r="E8" s="230"/>
      <c r="F8" s="230"/>
      <c r="G8" s="230"/>
      <c r="H8" s="230"/>
      <c r="I8" s="230"/>
      <c r="J8" s="230"/>
      <c r="K8" s="230"/>
      <c r="L8" s="140"/>
      <c r="M8" s="315"/>
      <c r="N8" s="316"/>
      <c r="O8" s="320"/>
      <c r="P8" s="318"/>
      <c r="Q8" s="73" t="s">
        <v>182</v>
      </c>
      <c r="R8" s="73" t="s">
        <v>56</v>
      </c>
      <c r="S8" s="74" t="s">
        <v>57</v>
      </c>
      <c r="T8" s="74" t="s">
        <v>152</v>
      </c>
      <c r="U8" s="75" t="s">
        <v>58</v>
      </c>
      <c r="V8" s="264"/>
      <c r="W8" s="326"/>
      <c r="X8" s="326"/>
      <c r="Y8" s="76" t="s">
        <v>153</v>
      </c>
    </row>
    <row r="9" spans="1:25" ht="16.5" customHeight="1">
      <c r="A9" s="265" t="s">
        <v>1</v>
      </c>
      <c r="B9" s="300"/>
      <c r="C9" s="225">
        <f aca="true" t="shared" si="0" ref="C9:C16">SUM(D9:E9)</f>
        <v>35311</v>
      </c>
      <c r="D9" s="79">
        <v>17060</v>
      </c>
      <c r="E9" s="79">
        <v>18251</v>
      </c>
      <c r="F9" s="79">
        <f aca="true" t="shared" si="1" ref="F9:F16">SUM(G9:H9)</f>
        <v>20547</v>
      </c>
      <c r="G9" s="79">
        <v>10752</v>
      </c>
      <c r="H9" s="79">
        <v>9795</v>
      </c>
      <c r="I9" s="79">
        <f aca="true" t="shared" si="2" ref="I9:I16">SUM(J9:K9)</f>
        <v>9435</v>
      </c>
      <c r="J9" s="79">
        <v>3376</v>
      </c>
      <c r="K9" s="79">
        <v>6059</v>
      </c>
      <c r="L9" s="140"/>
      <c r="M9" s="295" t="s">
        <v>52</v>
      </c>
      <c r="N9" s="296"/>
      <c r="O9" s="79">
        <f>SUM(O11:O18,O20,O23,O29,O39,O46,O52,O60,O66)</f>
        <v>4948147</v>
      </c>
      <c r="P9" s="79">
        <f>SUM(P11:P18,P20,P23,P29,P39,P46,P52,P60,P66)</f>
        <v>4199485</v>
      </c>
      <c r="Q9" s="79">
        <f>SUM(Q11:Q18,Q20,Q23,Q29,Q39,Q46,Q52,Q60,Q66)</f>
        <v>172679</v>
      </c>
      <c r="R9" s="79">
        <f aca="true" t="shared" si="3" ref="R9:X9">SUM(R11:R18,R20,R23,R29,R39,R46,R52,R60,R66)</f>
        <v>133054</v>
      </c>
      <c r="S9" s="79">
        <f t="shared" si="3"/>
        <v>2274</v>
      </c>
      <c r="T9" s="79">
        <f t="shared" si="3"/>
        <v>16860</v>
      </c>
      <c r="U9" s="79">
        <f t="shared" si="3"/>
        <v>20491</v>
      </c>
      <c r="V9" s="79">
        <f t="shared" si="3"/>
        <v>577983</v>
      </c>
      <c r="W9" s="79">
        <f t="shared" si="3"/>
        <v>7379</v>
      </c>
      <c r="X9" s="79">
        <f t="shared" si="3"/>
        <v>1039</v>
      </c>
      <c r="Y9" s="79">
        <v>86811</v>
      </c>
    </row>
    <row r="10" spans="1:25" ht="16.5" customHeight="1">
      <c r="A10" s="265" t="s">
        <v>2</v>
      </c>
      <c r="B10" s="300"/>
      <c r="C10" s="225">
        <f t="shared" si="0"/>
        <v>15995</v>
      </c>
      <c r="D10" s="79">
        <v>7791</v>
      </c>
      <c r="E10" s="79">
        <v>8204</v>
      </c>
      <c r="F10" s="79">
        <f t="shared" si="1"/>
        <v>10136</v>
      </c>
      <c r="G10" s="79">
        <v>5045</v>
      </c>
      <c r="H10" s="79">
        <v>5091</v>
      </c>
      <c r="I10" s="79">
        <f t="shared" si="2"/>
        <v>3358</v>
      </c>
      <c r="J10" s="79">
        <v>1043</v>
      </c>
      <c r="K10" s="79">
        <v>2315</v>
      </c>
      <c r="L10" s="140"/>
      <c r="M10" s="77"/>
      <c r="N10" s="78"/>
      <c r="O10" s="229"/>
      <c r="P10" s="230"/>
      <c r="Q10" s="232"/>
      <c r="R10" s="230"/>
      <c r="S10" s="230"/>
      <c r="T10" s="230"/>
      <c r="U10" s="230"/>
      <c r="V10" s="230"/>
      <c r="W10" s="230"/>
      <c r="X10" s="230"/>
      <c r="Y10" s="230"/>
    </row>
    <row r="11" spans="1:25" ht="16.5" customHeight="1">
      <c r="A11" s="265" t="s">
        <v>3</v>
      </c>
      <c r="B11" s="300"/>
      <c r="C11" s="225">
        <f t="shared" si="0"/>
        <v>23223</v>
      </c>
      <c r="D11" s="79">
        <v>11267</v>
      </c>
      <c r="E11" s="79">
        <v>11956</v>
      </c>
      <c r="F11" s="79">
        <f t="shared" si="1"/>
        <v>13091</v>
      </c>
      <c r="G11" s="79">
        <v>7010</v>
      </c>
      <c r="H11" s="79">
        <v>6081</v>
      </c>
      <c r="I11" s="79">
        <f t="shared" si="2"/>
        <v>4901</v>
      </c>
      <c r="J11" s="79">
        <v>1987</v>
      </c>
      <c r="K11" s="79">
        <v>2914</v>
      </c>
      <c r="L11" s="140"/>
      <c r="M11" s="265" t="s">
        <v>1</v>
      </c>
      <c r="N11" s="300"/>
      <c r="O11" s="225">
        <v>560283</v>
      </c>
      <c r="P11" s="79">
        <v>466918</v>
      </c>
      <c r="Q11" s="79">
        <f>SUM(R11:U11)</f>
        <v>26681</v>
      </c>
      <c r="R11" s="79">
        <v>14509</v>
      </c>
      <c r="S11" s="98">
        <v>27</v>
      </c>
      <c r="T11" s="98" t="s">
        <v>401</v>
      </c>
      <c r="U11" s="79">
        <v>12145</v>
      </c>
      <c r="V11" s="79">
        <v>68684</v>
      </c>
      <c r="W11" s="98">
        <v>1310</v>
      </c>
      <c r="X11" s="98">
        <v>200</v>
      </c>
      <c r="Y11" s="79">
        <v>4990</v>
      </c>
    </row>
    <row r="12" spans="1:25" ht="16.5" customHeight="1">
      <c r="A12" s="265" t="s">
        <v>4</v>
      </c>
      <c r="B12" s="300"/>
      <c r="C12" s="225">
        <f t="shared" si="0"/>
        <v>13283</v>
      </c>
      <c r="D12" s="79">
        <v>6427</v>
      </c>
      <c r="E12" s="79">
        <v>6856</v>
      </c>
      <c r="F12" s="79">
        <f t="shared" si="1"/>
        <v>8646</v>
      </c>
      <c r="G12" s="79">
        <v>4220</v>
      </c>
      <c r="H12" s="79">
        <v>4426</v>
      </c>
      <c r="I12" s="79">
        <f t="shared" si="2"/>
        <v>2944</v>
      </c>
      <c r="J12" s="79">
        <v>869</v>
      </c>
      <c r="K12" s="79">
        <v>2075</v>
      </c>
      <c r="L12" s="140"/>
      <c r="M12" s="265" t="s">
        <v>2</v>
      </c>
      <c r="N12" s="300"/>
      <c r="O12" s="225">
        <f aca="true" t="shared" si="4" ref="O12:O18">SUM(P12,Q12,V12)</f>
        <v>188333</v>
      </c>
      <c r="P12" s="79">
        <v>170619</v>
      </c>
      <c r="Q12" s="79">
        <f aca="true" t="shared" si="5" ref="Q12:Q18">SUM(R12:U12)</f>
        <v>1461</v>
      </c>
      <c r="R12" s="79">
        <v>688</v>
      </c>
      <c r="S12" s="98">
        <v>5</v>
      </c>
      <c r="T12" s="98">
        <v>544</v>
      </c>
      <c r="U12" s="79">
        <v>224</v>
      </c>
      <c r="V12" s="79">
        <v>16253</v>
      </c>
      <c r="W12" s="98">
        <v>73</v>
      </c>
      <c r="X12" s="98">
        <v>6</v>
      </c>
      <c r="Y12" s="79">
        <v>3186</v>
      </c>
    </row>
    <row r="13" spans="1:25" ht="16.5" customHeight="1">
      <c r="A13" s="265" t="s">
        <v>5</v>
      </c>
      <c r="B13" s="300"/>
      <c r="C13" s="225">
        <f t="shared" si="0"/>
        <v>18098</v>
      </c>
      <c r="D13" s="79">
        <v>8649</v>
      </c>
      <c r="E13" s="79">
        <v>9449</v>
      </c>
      <c r="F13" s="79">
        <f t="shared" si="1"/>
        <v>11421</v>
      </c>
      <c r="G13" s="79">
        <v>5502</v>
      </c>
      <c r="H13" s="79">
        <v>5919</v>
      </c>
      <c r="I13" s="79">
        <f t="shared" si="2"/>
        <v>4129</v>
      </c>
      <c r="J13" s="79">
        <v>1203</v>
      </c>
      <c r="K13" s="79">
        <v>2926</v>
      </c>
      <c r="L13" s="140"/>
      <c r="M13" s="265" t="s">
        <v>3</v>
      </c>
      <c r="N13" s="300"/>
      <c r="O13" s="225">
        <f t="shared" si="4"/>
        <v>442258</v>
      </c>
      <c r="P13" s="79">
        <v>401677</v>
      </c>
      <c r="Q13" s="79">
        <f t="shared" si="5"/>
        <v>5986</v>
      </c>
      <c r="R13" s="79">
        <v>1560</v>
      </c>
      <c r="S13" s="79">
        <v>452</v>
      </c>
      <c r="T13" s="98" t="s">
        <v>401</v>
      </c>
      <c r="U13" s="79">
        <v>3974</v>
      </c>
      <c r="V13" s="79">
        <v>34595</v>
      </c>
      <c r="W13" s="98">
        <v>149</v>
      </c>
      <c r="X13" s="98">
        <v>10</v>
      </c>
      <c r="Y13" s="79">
        <v>5553</v>
      </c>
    </row>
    <row r="14" spans="1:25" ht="16.5" customHeight="1">
      <c r="A14" s="265" t="s">
        <v>6</v>
      </c>
      <c r="B14" s="300"/>
      <c r="C14" s="225">
        <f t="shared" si="0"/>
        <v>13584</v>
      </c>
      <c r="D14" s="79">
        <v>6610</v>
      </c>
      <c r="E14" s="79">
        <v>6974</v>
      </c>
      <c r="F14" s="79">
        <f t="shared" si="1"/>
        <v>7974</v>
      </c>
      <c r="G14" s="79">
        <v>4159</v>
      </c>
      <c r="H14" s="79">
        <v>3815</v>
      </c>
      <c r="I14" s="79">
        <f t="shared" si="2"/>
        <v>3186</v>
      </c>
      <c r="J14" s="79">
        <v>1338</v>
      </c>
      <c r="K14" s="79">
        <v>1848</v>
      </c>
      <c r="L14" s="140"/>
      <c r="M14" s="265" t="s">
        <v>4</v>
      </c>
      <c r="N14" s="300"/>
      <c r="O14" s="225">
        <f t="shared" si="4"/>
        <v>190082</v>
      </c>
      <c r="P14" s="79">
        <v>143522</v>
      </c>
      <c r="Q14" s="79">
        <f t="shared" si="5"/>
        <v>11958</v>
      </c>
      <c r="R14" s="79">
        <v>9250</v>
      </c>
      <c r="S14" s="79">
        <v>607</v>
      </c>
      <c r="T14" s="98">
        <v>1720</v>
      </c>
      <c r="U14" s="79">
        <v>381</v>
      </c>
      <c r="V14" s="79">
        <v>34602</v>
      </c>
      <c r="W14" s="98">
        <v>82</v>
      </c>
      <c r="X14" s="98">
        <v>120</v>
      </c>
      <c r="Y14" s="79">
        <v>7817</v>
      </c>
    </row>
    <row r="15" spans="1:25" ht="16.5" customHeight="1">
      <c r="A15" s="265" t="s">
        <v>7</v>
      </c>
      <c r="B15" s="300"/>
      <c r="C15" s="225">
        <f t="shared" si="0"/>
        <v>11763</v>
      </c>
      <c r="D15" s="79">
        <v>5705</v>
      </c>
      <c r="E15" s="79">
        <v>6058</v>
      </c>
      <c r="F15" s="79">
        <f t="shared" si="1"/>
        <v>7234</v>
      </c>
      <c r="G15" s="79">
        <v>3722</v>
      </c>
      <c r="H15" s="79">
        <v>3512</v>
      </c>
      <c r="I15" s="79">
        <f t="shared" si="2"/>
        <v>2878</v>
      </c>
      <c r="J15" s="79">
        <v>1085</v>
      </c>
      <c r="K15" s="79">
        <v>1793</v>
      </c>
      <c r="L15" s="140"/>
      <c r="M15" s="265" t="s">
        <v>5</v>
      </c>
      <c r="N15" s="300"/>
      <c r="O15" s="225">
        <f t="shared" si="4"/>
        <v>236641</v>
      </c>
      <c r="P15" s="79">
        <v>160130</v>
      </c>
      <c r="Q15" s="79">
        <f t="shared" si="5"/>
        <v>7952</v>
      </c>
      <c r="R15" s="79">
        <v>6340</v>
      </c>
      <c r="S15" s="98">
        <v>40</v>
      </c>
      <c r="T15" s="98">
        <v>1175</v>
      </c>
      <c r="U15" s="79">
        <v>397</v>
      </c>
      <c r="V15" s="79">
        <v>68559</v>
      </c>
      <c r="W15" s="98">
        <v>1694</v>
      </c>
      <c r="X15" s="98">
        <v>480</v>
      </c>
      <c r="Y15" s="79">
        <v>7166</v>
      </c>
    </row>
    <row r="16" spans="1:25" ht="16.5" customHeight="1">
      <c r="A16" s="265" t="s">
        <v>8</v>
      </c>
      <c r="B16" s="300"/>
      <c r="C16" s="225">
        <f t="shared" si="0"/>
        <v>14091</v>
      </c>
      <c r="D16" s="79">
        <v>6834</v>
      </c>
      <c r="E16" s="79">
        <v>7257</v>
      </c>
      <c r="F16" s="79">
        <f t="shared" si="1"/>
        <v>8660</v>
      </c>
      <c r="G16" s="79">
        <v>4352</v>
      </c>
      <c r="H16" s="79">
        <v>4308</v>
      </c>
      <c r="I16" s="79">
        <f t="shared" si="2"/>
        <v>4405</v>
      </c>
      <c r="J16" s="79">
        <v>1623</v>
      </c>
      <c r="K16" s="79">
        <v>2782</v>
      </c>
      <c r="L16" s="140"/>
      <c r="M16" s="265" t="s">
        <v>6</v>
      </c>
      <c r="N16" s="300"/>
      <c r="O16" s="225">
        <f t="shared" si="4"/>
        <v>343178</v>
      </c>
      <c r="P16" s="79">
        <v>315832</v>
      </c>
      <c r="Q16" s="79">
        <f t="shared" si="5"/>
        <v>9224</v>
      </c>
      <c r="R16" s="79">
        <v>7565</v>
      </c>
      <c r="S16" s="79">
        <v>854</v>
      </c>
      <c r="T16" s="79">
        <v>30</v>
      </c>
      <c r="U16" s="79">
        <v>775</v>
      </c>
      <c r="V16" s="79">
        <v>18122</v>
      </c>
      <c r="W16" s="98">
        <v>673</v>
      </c>
      <c r="X16" s="98">
        <v>30</v>
      </c>
      <c r="Y16" s="79">
        <v>2402</v>
      </c>
    </row>
    <row r="17" spans="1:25" ht="16.5" customHeight="1">
      <c r="A17" s="77"/>
      <c r="B17" s="78"/>
      <c r="C17" s="229"/>
      <c r="D17" s="230"/>
      <c r="E17" s="230"/>
      <c r="F17" s="230"/>
      <c r="G17" s="230"/>
      <c r="H17" s="230"/>
      <c r="I17" s="230"/>
      <c r="J17" s="230"/>
      <c r="K17" s="230"/>
      <c r="L17" s="140"/>
      <c r="M17" s="265" t="s">
        <v>7</v>
      </c>
      <c r="N17" s="300"/>
      <c r="O17" s="225">
        <f t="shared" si="4"/>
        <v>238412</v>
      </c>
      <c r="P17" s="79">
        <v>217591</v>
      </c>
      <c r="Q17" s="79">
        <f t="shared" si="5"/>
        <v>1599</v>
      </c>
      <c r="R17" s="79">
        <v>1599</v>
      </c>
      <c r="S17" s="98" t="s">
        <v>401</v>
      </c>
      <c r="T17" s="98" t="s">
        <v>401</v>
      </c>
      <c r="U17" s="98" t="s">
        <v>401</v>
      </c>
      <c r="V17" s="79">
        <v>19222</v>
      </c>
      <c r="W17" s="98">
        <v>10</v>
      </c>
      <c r="X17" s="98" t="s">
        <v>401</v>
      </c>
      <c r="Y17" s="79">
        <v>640</v>
      </c>
    </row>
    <row r="18" spans="1:25" ht="16.5" customHeight="1">
      <c r="A18" s="265" t="s">
        <v>9</v>
      </c>
      <c r="B18" s="300"/>
      <c r="C18" s="225">
        <f>SUM(D18:E18)</f>
        <v>1178</v>
      </c>
      <c r="D18" s="79">
        <f>SUM(D19)</f>
        <v>570</v>
      </c>
      <c r="E18" s="79">
        <f>SUM(E19)</f>
        <v>608</v>
      </c>
      <c r="F18" s="79">
        <f>SUM(G18:H18)</f>
        <v>671</v>
      </c>
      <c r="G18" s="79">
        <f>SUM(G19)</f>
        <v>328</v>
      </c>
      <c r="H18" s="79">
        <f>SUM(H19)</f>
        <v>343</v>
      </c>
      <c r="I18" s="79">
        <f>SUM(J18:K18)</f>
        <v>173</v>
      </c>
      <c r="J18" s="79">
        <f>SUM(J19)</f>
        <v>41</v>
      </c>
      <c r="K18" s="79">
        <f>SUM(K19)</f>
        <v>132</v>
      </c>
      <c r="L18" s="140"/>
      <c r="M18" s="265" t="s">
        <v>8</v>
      </c>
      <c r="N18" s="300"/>
      <c r="O18" s="225">
        <f t="shared" si="4"/>
        <v>372891</v>
      </c>
      <c r="P18" s="79">
        <v>365099</v>
      </c>
      <c r="Q18" s="79">
        <f t="shared" si="5"/>
        <v>2476</v>
      </c>
      <c r="R18" s="79">
        <v>2340</v>
      </c>
      <c r="S18" s="98" t="s">
        <v>401</v>
      </c>
      <c r="T18" s="98">
        <v>1</v>
      </c>
      <c r="U18" s="79">
        <v>135</v>
      </c>
      <c r="V18" s="79">
        <v>5316</v>
      </c>
      <c r="W18" s="98">
        <v>318</v>
      </c>
      <c r="X18" s="98" t="s">
        <v>401</v>
      </c>
      <c r="Y18" s="79">
        <v>5</v>
      </c>
    </row>
    <row r="19" spans="1:25" ht="16.5" customHeight="1">
      <c r="A19" s="179"/>
      <c r="B19" s="56" t="s">
        <v>10</v>
      </c>
      <c r="C19" s="223">
        <f>SUM(D19:E19)</f>
        <v>1178</v>
      </c>
      <c r="D19" s="81">
        <v>570</v>
      </c>
      <c r="E19" s="81">
        <v>608</v>
      </c>
      <c r="F19" s="81">
        <f>SUM(G19:H19)</f>
        <v>671</v>
      </c>
      <c r="G19" s="81">
        <v>328</v>
      </c>
      <c r="H19" s="81">
        <v>343</v>
      </c>
      <c r="I19" s="81">
        <f>SUM(J19:K19)</f>
        <v>173</v>
      </c>
      <c r="J19" s="81">
        <v>41</v>
      </c>
      <c r="K19" s="81">
        <v>132</v>
      </c>
      <c r="L19" s="140"/>
      <c r="M19" s="77"/>
      <c r="N19" s="78"/>
      <c r="O19" s="229"/>
      <c r="P19" s="230"/>
      <c r="Q19" s="230"/>
      <c r="R19" s="230"/>
      <c r="S19" s="230"/>
      <c r="T19" s="230"/>
      <c r="U19" s="230"/>
      <c r="V19" s="230"/>
      <c r="W19" s="230"/>
      <c r="X19" s="230"/>
      <c r="Y19" s="230"/>
    </row>
    <row r="20" spans="1:25" ht="16.5" customHeight="1">
      <c r="A20" s="179"/>
      <c r="B20" s="83"/>
      <c r="C20" s="57"/>
      <c r="D20" s="54"/>
      <c r="E20" s="54"/>
      <c r="F20" s="54"/>
      <c r="G20" s="54"/>
      <c r="H20" s="54"/>
      <c r="I20" s="54"/>
      <c r="J20" s="54"/>
      <c r="K20" s="54"/>
      <c r="L20" s="140"/>
      <c r="M20" s="265" t="s">
        <v>9</v>
      </c>
      <c r="N20" s="300"/>
      <c r="O20" s="79">
        <f>SUM(O21)</f>
        <v>10213</v>
      </c>
      <c r="P20" s="79">
        <f>SUM(P21)</f>
        <v>9211</v>
      </c>
      <c r="Q20" s="79">
        <f>SUM(Q21)</f>
        <v>3</v>
      </c>
      <c r="R20" s="79">
        <f>SUM(R21)</f>
        <v>3</v>
      </c>
      <c r="S20" s="98" t="s">
        <v>401</v>
      </c>
      <c r="T20" s="98" t="s">
        <v>401</v>
      </c>
      <c r="U20" s="98" t="s">
        <v>401</v>
      </c>
      <c r="V20" s="79">
        <f>SUM(V21)</f>
        <v>999</v>
      </c>
      <c r="W20" s="98" t="s">
        <v>401</v>
      </c>
      <c r="X20" s="98" t="s">
        <v>401</v>
      </c>
      <c r="Y20" s="79">
        <f>SUM(Y21)</f>
        <v>3792</v>
      </c>
    </row>
    <row r="21" spans="1:25" ht="16.5" customHeight="1">
      <c r="A21" s="265" t="s">
        <v>11</v>
      </c>
      <c r="B21" s="300"/>
      <c r="C21" s="225">
        <f>SUM(D21:E21)</f>
        <v>16074</v>
      </c>
      <c r="D21" s="79">
        <f>SUM(D22:D25)</f>
        <v>7781</v>
      </c>
      <c r="E21" s="79">
        <f>SUM(E22:E25)</f>
        <v>8293</v>
      </c>
      <c r="F21" s="79">
        <f>SUM(G21:H21)</f>
        <v>9338</v>
      </c>
      <c r="G21" s="79">
        <f>SUM(G22:G25)</f>
        <v>4838</v>
      </c>
      <c r="H21" s="79">
        <f>SUM(H22:H25)</f>
        <v>4500</v>
      </c>
      <c r="I21" s="79">
        <f>SUM(J21:K21)</f>
        <v>3215</v>
      </c>
      <c r="J21" s="79">
        <f>SUM(J22:J25)</f>
        <v>1099</v>
      </c>
      <c r="K21" s="79">
        <f>SUM(K22:K25)</f>
        <v>2116</v>
      </c>
      <c r="L21" s="140"/>
      <c r="M21" s="179"/>
      <c r="N21" s="56" t="s">
        <v>10</v>
      </c>
      <c r="O21" s="223">
        <f>SUM(P21,Q21,V21)</f>
        <v>10213</v>
      </c>
      <c r="P21" s="81">
        <v>9211</v>
      </c>
      <c r="Q21" s="81">
        <f>SUM(R21:U21)</f>
        <v>3</v>
      </c>
      <c r="R21" s="81">
        <v>3</v>
      </c>
      <c r="S21" s="82" t="s">
        <v>403</v>
      </c>
      <c r="T21" s="82" t="s">
        <v>403</v>
      </c>
      <c r="U21" s="82" t="s">
        <v>403</v>
      </c>
      <c r="V21" s="81">
        <v>999</v>
      </c>
      <c r="W21" s="82" t="s">
        <v>403</v>
      </c>
      <c r="X21" s="82" t="s">
        <v>403</v>
      </c>
      <c r="Y21" s="81">
        <v>3792</v>
      </c>
    </row>
    <row r="22" spans="1:25" ht="16.5" customHeight="1">
      <c r="A22" s="179"/>
      <c r="B22" s="56" t="s">
        <v>12</v>
      </c>
      <c r="C22" s="223">
        <f>SUM(D22:E22)</f>
        <v>4109</v>
      </c>
      <c r="D22" s="81">
        <v>2031</v>
      </c>
      <c r="E22" s="81">
        <v>2078</v>
      </c>
      <c r="F22" s="81">
        <f>SUM(G22:H22)</f>
        <v>2322</v>
      </c>
      <c r="G22" s="81">
        <v>1257</v>
      </c>
      <c r="H22" s="81">
        <v>1065</v>
      </c>
      <c r="I22" s="81">
        <f>SUM(J22:K22)</f>
        <v>776</v>
      </c>
      <c r="J22" s="81">
        <v>311</v>
      </c>
      <c r="K22" s="81">
        <v>465</v>
      </c>
      <c r="L22" s="140"/>
      <c r="M22" s="179"/>
      <c r="N22" s="56"/>
      <c r="O22" s="57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25" ht="16.5" customHeight="1">
      <c r="A23" s="179"/>
      <c r="B23" s="56" t="s">
        <v>13</v>
      </c>
      <c r="C23" s="223">
        <f>SUM(D23:E23)</f>
        <v>3472</v>
      </c>
      <c r="D23" s="81">
        <v>1704</v>
      </c>
      <c r="E23" s="81">
        <v>1768</v>
      </c>
      <c r="F23" s="81">
        <f>SUM(G23:H23)</f>
        <v>1995</v>
      </c>
      <c r="G23" s="81">
        <v>1051</v>
      </c>
      <c r="H23" s="81">
        <v>944</v>
      </c>
      <c r="I23" s="81">
        <f>SUM(J23:K23)</f>
        <v>723</v>
      </c>
      <c r="J23" s="81">
        <v>274</v>
      </c>
      <c r="K23" s="81">
        <v>449</v>
      </c>
      <c r="L23" s="140"/>
      <c r="M23" s="265" t="s">
        <v>11</v>
      </c>
      <c r="N23" s="300"/>
      <c r="O23" s="79">
        <f>SUM(O24:O27)</f>
        <v>295686</v>
      </c>
      <c r="P23" s="79">
        <f>SUM(P24:P27)</f>
        <v>289509</v>
      </c>
      <c r="Q23" s="79">
        <f>SUM(Q24:Q27)</f>
        <v>500</v>
      </c>
      <c r="R23" s="79">
        <f aca="true" t="shared" si="6" ref="R23:Y23">SUM(R24:R27)</f>
        <v>316</v>
      </c>
      <c r="S23" s="79">
        <f t="shared" si="6"/>
        <v>12</v>
      </c>
      <c r="T23" s="98">
        <f t="shared" si="6"/>
        <v>0</v>
      </c>
      <c r="U23" s="79">
        <f t="shared" si="6"/>
        <v>172</v>
      </c>
      <c r="V23" s="79">
        <f t="shared" si="6"/>
        <v>5677</v>
      </c>
      <c r="W23" s="79">
        <f t="shared" si="6"/>
        <v>69</v>
      </c>
      <c r="X23" s="98" t="s">
        <v>401</v>
      </c>
      <c r="Y23" s="79">
        <f t="shared" si="6"/>
        <v>2193</v>
      </c>
    </row>
    <row r="24" spans="1:25" ht="16.5" customHeight="1">
      <c r="A24" s="179"/>
      <c r="B24" s="56" t="s">
        <v>14</v>
      </c>
      <c r="C24" s="223">
        <f>SUM(D24:E24)</f>
        <v>5121</v>
      </c>
      <c r="D24" s="81">
        <v>2447</v>
      </c>
      <c r="E24" s="81">
        <v>2674</v>
      </c>
      <c r="F24" s="81">
        <f>SUM(G24:H24)</f>
        <v>3004</v>
      </c>
      <c r="G24" s="81">
        <v>1516</v>
      </c>
      <c r="H24" s="81">
        <v>1488</v>
      </c>
      <c r="I24" s="81">
        <f>SUM(J24:K24)</f>
        <v>929</v>
      </c>
      <c r="J24" s="81">
        <v>264</v>
      </c>
      <c r="K24" s="81">
        <v>665</v>
      </c>
      <c r="L24" s="140"/>
      <c r="M24" s="179"/>
      <c r="N24" s="56" t="s">
        <v>12</v>
      </c>
      <c r="O24" s="223">
        <f>SUM(P24,Q24,V24)</f>
        <v>69421</v>
      </c>
      <c r="P24" s="81">
        <v>66053</v>
      </c>
      <c r="Q24" s="81">
        <f>SUM(R24:U24)</f>
        <v>24</v>
      </c>
      <c r="R24" s="81">
        <v>23</v>
      </c>
      <c r="S24" s="82" t="s">
        <v>403</v>
      </c>
      <c r="T24" s="82" t="s">
        <v>403</v>
      </c>
      <c r="U24" s="82">
        <v>1</v>
      </c>
      <c r="V24" s="81">
        <v>3344</v>
      </c>
      <c r="W24" s="82">
        <v>30</v>
      </c>
      <c r="X24" s="82" t="s">
        <v>403</v>
      </c>
      <c r="Y24" s="81">
        <v>15</v>
      </c>
    </row>
    <row r="25" spans="1:25" ht="16.5" customHeight="1">
      <c r="A25" s="179"/>
      <c r="B25" s="56" t="s">
        <v>15</v>
      </c>
      <c r="C25" s="223">
        <f>SUM(D25:E25)</f>
        <v>3372</v>
      </c>
      <c r="D25" s="81">
        <v>1599</v>
      </c>
      <c r="E25" s="81">
        <v>1773</v>
      </c>
      <c r="F25" s="81">
        <f>SUM(G25:H25)</f>
        <v>2017</v>
      </c>
      <c r="G25" s="81">
        <v>1014</v>
      </c>
      <c r="H25" s="81">
        <v>1003</v>
      </c>
      <c r="I25" s="81">
        <f>SUM(J25:K25)</f>
        <v>787</v>
      </c>
      <c r="J25" s="81">
        <v>250</v>
      </c>
      <c r="K25" s="81">
        <v>537</v>
      </c>
      <c r="L25" s="140"/>
      <c r="M25" s="179"/>
      <c r="N25" s="56" t="s">
        <v>13</v>
      </c>
      <c r="O25" s="223">
        <f>SUM(P25,Q25,V25)</f>
        <v>60800</v>
      </c>
      <c r="P25" s="81">
        <v>59361</v>
      </c>
      <c r="Q25" s="81">
        <f>SUM(R25:U25)</f>
        <v>38</v>
      </c>
      <c r="R25" s="81">
        <v>7</v>
      </c>
      <c r="S25" s="82">
        <v>1</v>
      </c>
      <c r="T25" s="82" t="s">
        <v>403</v>
      </c>
      <c r="U25" s="82">
        <v>30</v>
      </c>
      <c r="V25" s="81">
        <v>1401</v>
      </c>
      <c r="W25" s="82" t="s">
        <v>403</v>
      </c>
      <c r="X25" s="82" t="s">
        <v>403</v>
      </c>
      <c r="Y25" s="81">
        <v>22</v>
      </c>
    </row>
    <row r="26" spans="1:25" ht="16.5" customHeight="1">
      <c r="A26" s="179"/>
      <c r="B26" s="83"/>
      <c r="C26" s="57"/>
      <c r="D26" s="54"/>
      <c r="E26" s="54"/>
      <c r="F26" s="54"/>
      <c r="G26" s="54"/>
      <c r="H26" s="54"/>
      <c r="I26" s="54"/>
      <c r="J26" s="54"/>
      <c r="K26" s="54"/>
      <c r="L26" s="140"/>
      <c r="M26" s="179"/>
      <c r="N26" s="56" t="s">
        <v>14</v>
      </c>
      <c r="O26" s="223">
        <f>SUM(P26,Q26,V26)</f>
        <v>76519</v>
      </c>
      <c r="P26" s="81">
        <v>75441</v>
      </c>
      <c r="Q26" s="81">
        <f>SUM(R26:U26)</f>
        <v>252</v>
      </c>
      <c r="R26" s="81">
        <v>109</v>
      </c>
      <c r="S26" s="82">
        <v>11</v>
      </c>
      <c r="T26" s="82" t="s">
        <v>403</v>
      </c>
      <c r="U26" s="82">
        <v>132</v>
      </c>
      <c r="V26" s="81">
        <v>826</v>
      </c>
      <c r="W26" s="82">
        <v>7</v>
      </c>
      <c r="X26" s="82" t="s">
        <v>403</v>
      </c>
      <c r="Y26" s="81">
        <v>2153</v>
      </c>
    </row>
    <row r="27" spans="1:25" ht="16.5" customHeight="1">
      <c r="A27" s="265" t="s">
        <v>16</v>
      </c>
      <c r="B27" s="300"/>
      <c r="C27" s="225">
        <f>SUM(D27:E27)</f>
        <v>14708</v>
      </c>
      <c r="D27" s="79">
        <f>SUM(D28:D35)</f>
        <v>7153</v>
      </c>
      <c r="E27" s="79">
        <f>SUM(E28:E35)</f>
        <v>7555</v>
      </c>
      <c r="F27" s="79">
        <f aca="true" t="shared" si="7" ref="F27:F35">SUM(G27:H27)</f>
        <v>9218</v>
      </c>
      <c r="G27" s="79">
        <f>SUM(G28:G35)</f>
        <v>4587</v>
      </c>
      <c r="H27" s="79">
        <f>SUM(H28:H35)</f>
        <v>4631</v>
      </c>
      <c r="I27" s="79">
        <f aca="true" t="shared" si="8" ref="I27:I35">SUM(J27:K27)</f>
        <v>3622</v>
      </c>
      <c r="J27" s="79">
        <f>SUM(J28:J35)</f>
        <v>1213</v>
      </c>
      <c r="K27" s="79">
        <f>SUM(K28:K35)</f>
        <v>2409</v>
      </c>
      <c r="L27" s="140"/>
      <c r="M27" s="179"/>
      <c r="N27" s="56" t="s">
        <v>15</v>
      </c>
      <c r="O27" s="223">
        <f>SUM(P27,Q27,V27)</f>
        <v>88946</v>
      </c>
      <c r="P27" s="81">
        <v>88654</v>
      </c>
      <c r="Q27" s="81">
        <f>SUM(R27:U27)</f>
        <v>186</v>
      </c>
      <c r="R27" s="81">
        <v>177</v>
      </c>
      <c r="S27" s="82" t="s">
        <v>403</v>
      </c>
      <c r="T27" s="82" t="s">
        <v>403</v>
      </c>
      <c r="U27" s="82">
        <v>9</v>
      </c>
      <c r="V27" s="81">
        <v>106</v>
      </c>
      <c r="W27" s="82">
        <v>32</v>
      </c>
      <c r="X27" s="82" t="s">
        <v>403</v>
      </c>
      <c r="Y27" s="82">
        <v>3</v>
      </c>
    </row>
    <row r="28" spans="1:25" ht="16.5" customHeight="1">
      <c r="A28" s="179"/>
      <c r="B28" s="56" t="s">
        <v>17</v>
      </c>
      <c r="C28" s="223">
        <f aca="true" t="shared" si="9" ref="C28:C35">SUM(D28:E28)</f>
        <v>1572</v>
      </c>
      <c r="D28" s="81">
        <v>787</v>
      </c>
      <c r="E28" s="81">
        <v>785</v>
      </c>
      <c r="F28" s="81">
        <f t="shared" si="7"/>
        <v>964</v>
      </c>
      <c r="G28" s="81">
        <v>503</v>
      </c>
      <c r="H28" s="81">
        <v>461</v>
      </c>
      <c r="I28" s="81">
        <f t="shared" si="8"/>
        <v>429</v>
      </c>
      <c r="J28" s="81">
        <v>154</v>
      </c>
      <c r="K28" s="81">
        <v>275</v>
      </c>
      <c r="L28" s="140"/>
      <c r="M28" s="179"/>
      <c r="N28" s="56"/>
      <c r="O28" s="57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ht="16.5" customHeight="1">
      <c r="A29" s="179"/>
      <c r="B29" s="56" t="s">
        <v>18</v>
      </c>
      <c r="C29" s="223">
        <f t="shared" si="9"/>
        <v>4338</v>
      </c>
      <c r="D29" s="81">
        <v>2086</v>
      </c>
      <c r="E29" s="81">
        <v>2252</v>
      </c>
      <c r="F29" s="81">
        <f t="shared" si="7"/>
        <v>2581</v>
      </c>
      <c r="G29" s="81">
        <v>1292</v>
      </c>
      <c r="H29" s="81">
        <v>1289</v>
      </c>
      <c r="I29" s="81">
        <f t="shared" si="8"/>
        <v>1090</v>
      </c>
      <c r="J29" s="81">
        <v>375</v>
      </c>
      <c r="K29" s="81">
        <v>715</v>
      </c>
      <c r="L29" s="140"/>
      <c r="M29" s="265" t="s">
        <v>16</v>
      </c>
      <c r="N29" s="300"/>
      <c r="O29" s="79">
        <f>SUM(O30:O37)</f>
        <v>258641</v>
      </c>
      <c r="P29" s="79">
        <f>SUM(P30:P37)</f>
        <v>247834</v>
      </c>
      <c r="Q29" s="79">
        <f>SUM(Q30:Q37)</f>
        <v>1054</v>
      </c>
      <c r="R29" s="79">
        <f aca="true" t="shared" si="10" ref="R29:Y29">SUM(R30:R37)</f>
        <v>640</v>
      </c>
      <c r="S29" s="79">
        <f t="shared" si="10"/>
        <v>18</v>
      </c>
      <c r="T29" s="79">
        <f t="shared" si="10"/>
        <v>9</v>
      </c>
      <c r="U29" s="79">
        <f t="shared" si="10"/>
        <v>387</v>
      </c>
      <c r="V29" s="79">
        <f t="shared" si="10"/>
        <v>9753</v>
      </c>
      <c r="W29" s="98">
        <f t="shared" si="10"/>
        <v>27</v>
      </c>
      <c r="X29" s="98" t="s">
        <v>401</v>
      </c>
      <c r="Y29" s="79">
        <f t="shared" si="10"/>
        <v>10544</v>
      </c>
    </row>
    <row r="30" spans="1:25" ht="16.5" customHeight="1">
      <c r="A30" s="179"/>
      <c r="B30" s="56" t="s">
        <v>19</v>
      </c>
      <c r="C30" s="223">
        <f t="shared" si="9"/>
        <v>3224</v>
      </c>
      <c r="D30" s="81">
        <v>1567</v>
      </c>
      <c r="E30" s="81">
        <v>1657</v>
      </c>
      <c r="F30" s="81">
        <f t="shared" si="7"/>
        <v>1918</v>
      </c>
      <c r="G30" s="81">
        <v>963</v>
      </c>
      <c r="H30" s="81">
        <v>955</v>
      </c>
      <c r="I30" s="81">
        <f t="shared" si="8"/>
        <v>929</v>
      </c>
      <c r="J30" s="81">
        <v>328</v>
      </c>
      <c r="K30" s="81">
        <v>601</v>
      </c>
      <c r="L30" s="140"/>
      <c r="M30" s="179"/>
      <c r="N30" s="56" t="s">
        <v>17</v>
      </c>
      <c r="O30" s="223">
        <f aca="true" t="shared" si="11" ref="O30:O37">SUM(P30,Q30,V30)</f>
        <v>34684</v>
      </c>
      <c r="P30" s="81">
        <v>34039</v>
      </c>
      <c r="Q30" s="82">
        <f aca="true" t="shared" si="12" ref="Q30:Q37">SUM(R30:U30)</f>
        <v>3</v>
      </c>
      <c r="R30" s="82">
        <v>3</v>
      </c>
      <c r="S30" s="82" t="s">
        <v>403</v>
      </c>
      <c r="T30" s="82" t="s">
        <v>403</v>
      </c>
      <c r="U30" s="82" t="s">
        <v>403</v>
      </c>
      <c r="V30" s="81">
        <v>642</v>
      </c>
      <c r="W30" s="82" t="s">
        <v>403</v>
      </c>
      <c r="X30" s="82" t="s">
        <v>403</v>
      </c>
      <c r="Y30" s="82">
        <v>0</v>
      </c>
    </row>
    <row r="31" spans="1:25" ht="16.5" customHeight="1">
      <c r="A31" s="179"/>
      <c r="B31" s="56" t="s">
        <v>20</v>
      </c>
      <c r="C31" s="223">
        <f t="shared" si="9"/>
        <v>736</v>
      </c>
      <c r="D31" s="81">
        <v>339</v>
      </c>
      <c r="E31" s="81">
        <v>397</v>
      </c>
      <c r="F31" s="81">
        <f t="shared" si="7"/>
        <v>438</v>
      </c>
      <c r="G31" s="81">
        <v>186</v>
      </c>
      <c r="H31" s="81">
        <v>252</v>
      </c>
      <c r="I31" s="81">
        <f t="shared" si="8"/>
        <v>151</v>
      </c>
      <c r="J31" s="81">
        <v>34</v>
      </c>
      <c r="K31" s="81">
        <v>117</v>
      </c>
      <c r="L31" s="140"/>
      <c r="M31" s="179"/>
      <c r="N31" s="56" t="s">
        <v>18</v>
      </c>
      <c r="O31" s="223">
        <f t="shared" si="11"/>
        <v>84599</v>
      </c>
      <c r="P31" s="81">
        <v>81805</v>
      </c>
      <c r="Q31" s="81">
        <f t="shared" si="12"/>
        <v>768</v>
      </c>
      <c r="R31" s="81">
        <v>438</v>
      </c>
      <c r="S31" s="82">
        <v>2</v>
      </c>
      <c r="T31" s="82" t="s">
        <v>403</v>
      </c>
      <c r="U31" s="81">
        <v>328</v>
      </c>
      <c r="V31" s="81">
        <v>2026</v>
      </c>
      <c r="W31" s="82">
        <v>16</v>
      </c>
      <c r="X31" s="82" t="s">
        <v>403</v>
      </c>
      <c r="Y31" s="81">
        <v>539</v>
      </c>
    </row>
    <row r="32" spans="1:25" ht="16.5" customHeight="1">
      <c r="A32" s="179"/>
      <c r="B32" s="56" t="s">
        <v>21</v>
      </c>
      <c r="C32" s="223">
        <f t="shared" si="9"/>
        <v>1041</v>
      </c>
      <c r="D32" s="81">
        <v>503</v>
      </c>
      <c r="E32" s="81">
        <v>538</v>
      </c>
      <c r="F32" s="81">
        <f t="shared" si="7"/>
        <v>687</v>
      </c>
      <c r="G32" s="81">
        <v>339</v>
      </c>
      <c r="H32" s="81">
        <v>348</v>
      </c>
      <c r="I32" s="81">
        <f t="shared" si="8"/>
        <v>193</v>
      </c>
      <c r="J32" s="81">
        <v>63</v>
      </c>
      <c r="K32" s="81">
        <v>130</v>
      </c>
      <c r="L32" s="140"/>
      <c r="M32" s="179"/>
      <c r="N32" s="56" t="s">
        <v>19</v>
      </c>
      <c r="O32" s="223">
        <f t="shared" si="11"/>
        <v>64430</v>
      </c>
      <c r="P32" s="81">
        <v>63936</v>
      </c>
      <c r="Q32" s="81">
        <f t="shared" si="12"/>
        <v>187</v>
      </c>
      <c r="R32" s="81">
        <v>128</v>
      </c>
      <c r="S32" s="82" t="s">
        <v>403</v>
      </c>
      <c r="T32" s="82" t="s">
        <v>403</v>
      </c>
      <c r="U32" s="81">
        <v>59</v>
      </c>
      <c r="V32" s="81">
        <v>307</v>
      </c>
      <c r="W32" s="82">
        <v>6</v>
      </c>
      <c r="X32" s="82" t="s">
        <v>403</v>
      </c>
      <c r="Y32" s="81">
        <v>99</v>
      </c>
    </row>
    <row r="33" spans="1:25" ht="16.5" customHeight="1">
      <c r="A33" s="179"/>
      <c r="B33" s="56" t="s">
        <v>22</v>
      </c>
      <c r="C33" s="223">
        <f t="shared" si="9"/>
        <v>3111</v>
      </c>
      <c r="D33" s="81">
        <v>1538</v>
      </c>
      <c r="E33" s="81">
        <v>1573</v>
      </c>
      <c r="F33" s="81">
        <f t="shared" si="7"/>
        <v>2174</v>
      </c>
      <c r="G33" s="81">
        <v>1085</v>
      </c>
      <c r="H33" s="81">
        <v>1089</v>
      </c>
      <c r="I33" s="81">
        <f t="shared" si="8"/>
        <v>695</v>
      </c>
      <c r="J33" s="81">
        <v>218</v>
      </c>
      <c r="K33" s="81">
        <v>477</v>
      </c>
      <c r="L33" s="140"/>
      <c r="M33" s="179"/>
      <c r="N33" s="56" t="s">
        <v>20</v>
      </c>
      <c r="O33" s="223">
        <f t="shared" si="11"/>
        <v>8968</v>
      </c>
      <c r="P33" s="81">
        <v>8187</v>
      </c>
      <c r="Q33" s="81">
        <f t="shared" si="12"/>
        <v>57</v>
      </c>
      <c r="R33" s="82">
        <v>57</v>
      </c>
      <c r="S33" s="82" t="s">
        <v>403</v>
      </c>
      <c r="T33" s="82" t="s">
        <v>403</v>
      </c>
      <c r="U33" s="82" t="s">
        <v>403</v>
      </c>
      <c r="V33" s="81">
        <v>724</v>
      </c>
      <c r="W33" s="82" t="s">
        <v>403</v>
      </c>
      <c r="X33" s="82" t="s">
        <v>403</v>
      </c>
      <c r="Y33" s="81">
        <v>3419</v>
      </c>
    </row>
    <row r="34" spans="1:25" ht="16.5" customHeight="1">
      <c r="A34" s="179"/>
      <c r="B34" s="56" t="s">
        <v>23</v>
      </c>
      <c r="C34" s="223">
        <f t="shared" si="9"/>
        <v>491</v>
      </c>
      <c r="D34" s="81">
        <v>232</v>
      </c>
      <c r="E34" s="81">
        <v>259</v>
      </c>
      <c r="F34" s="81">
        <f t="shared" si="7"/>
        <v>337</v>
      </c>
      <c r="G34" s="81">
        <v>161</v>
      </c>
      <c r="H34" s="81">
        <v>176</v>
      </c>
      <c r="I34" s="81">
        <f t="shared" si="8"/>
        <v>100</v>
      </c>
      <c r="J34" s="81">
        <v>31</v>
      </c>
      <c r="K34" s="81">
        <v>69</v>
      </c>
      <c r="L34" s="140"/>
      <c r="M34" s="179"/>
      <c r="N34" s="56" t="s">
        <v>21</v>
      </c>
      <c r="O34" s="223">
        <f t="shared" si="11"/>
        <v>10473</v>
      </c>
      <c r="P34" s="81">
        <v>9061</v>
      </c>
      <c r="Q34" s="81">
        <f t="shared" si="12"/>
        <v>5</v>
      </c>
      <c r="R34" s="81">
        <v>5</v>
      </c>
      <c r="S34" s="82" t="s">
        <v>403</v>
      </c>
      <c r="T34" s="82" t="s">
        <v>403</v>
      </c>
      <c r="U34" s="82" t="s">
        <v>403</v>
      </c>
      <c r="V34" s="81">
        <v>1407</v>
      </c>
      <c r="W34" s="82" t="s">
        <v>403</v>
      </c>
      <c r="X34" s="82" t="s">
        <v>403</v>
      </c>
      <c r="Y34" s="81">
        <v>1844</v>
      </c>
    </row>
    <row r="35" spans="1:25" ht="16.5" customHeight="1">
      <c r="A35" s="179"/>
      <c r="B35" s="56" t="s">
        <v>24</v>
      </c>
      <c r="C35" s="223">
        <f t="shared" si="9"/>
        <v>195</v>
      </c>
      <c r="D35" s="81">
        <v>101</v>
      </c>
      <c r="E35" s="81">
        <v>94</v>
      </c>
      <c r="F35" s="81">
        <f t="shared" si="7"/>
        <v>119</v>
      </c>
      <c r="G35" s="81">
        <v>58</v>
      </c>
      <c r="H35" s="81">
        <v>61</v>
      </c>
      <c r="I35" s="81">
        <f t="shared" si="8"/>
        <v>35</v>
      </c>
      <c r="J35" s="81">
        <v>10</v>
      </c>
      <c r="K35" s="81">
        <v>25</v>
      </c>
      <c r="L35" s="140"/>
      <c r="M35" s="179"/>
      <c r="N35" s="56" t="s">
        <v>22</v>
      </c>
      <c r="O35" s="223">
        <f t="shared" si="11"/>
        <v>51036</v>
      </c>
      <c r="P35" s="81">
        <v>47480</v>
      </c>
      <c r="Q35" s="81">
        <f t="shared" si="12"/>
        <v>25</v>
      </c>
      <c r="R35" s="81">
        <v>9</v>
      </c>
      <c r="S35" s="82">
        <v>16</v>
      </c>
      <c r="T35" s="82" t="s">
        <v>403</v>
      </c>
      <c r="U35" s="82" t="s">
        <v>403</v>
      </c>
      <c r="V35" s="81">
        <v>3531</v>
      </c>
      <c r="W35" s="82" t="s">
        <v>403</v>
      </c>
      <c r="X35" s="82" t="s">
        <v>403</v>
      </c>
      <c r="Y35" s="81">
        <v>2613</v>
      </c>
    </row>
    <row r="36" spans="1:25" ht="16.5" customHeight="1">
      <c r="A36" s="179"/>
      <c r="B36" s="83"/>
      <c r="C36" s="57"/>
      <c r="D36" s="54"/>
      <c r="E36" s="54"/>
      <c r="F36" s="54"/>
      <c r="G36" s="54"/>
      <c r="H36" s="54"/>
      <c r="I36" s="54"/>
      <c r="J36" s="54"/>
      <c r="K36" s="54"/>
      <c r="L36" s="140"/>
      <c r="M36" s="179"/>
      <c r="N36" s="56" t="s">
        <v>23</v>
      </c>
      <c r="O36" s="223">
        <f t="shared" si="11"/>
        <v>3804</v>
      </c>
      <c r="P36" s="81">
        <v>2998</v>
      </c>
      <c r="Q36" s="82">
        <f t="shared" si="12"/>
        <v>0</v>
      </c>
      <c r="R36" s="82" t="s">
        <v>403</v>
      </c>
      <c r="S36" s="82" t="s">
        <v>403</v>
      </c>
      <c r="T36" s="82" t="s">
        <v>403</v>
      </c>
      <c r="U36" s="82" t="s">
        <v>403</v>
      </c>
      <c r="V36" s="81">
        <v>806</v>
      </c>
      <c r="W36" s="82" t="s">
        <v>403</v>
      </c>
      <c r="X36" s="82" t="s">
        <v>403</v>
      </c>
      <c r="Y36" s="81">
        <v>983</v>
      </c>
    </row>
    <row r="37" spans="1:25" ht="16.5" customHeight="1">
      <c r="A37" s="265" t="s">
        <v>25</v>
      </c>
      <c r="B37" s="300"/>
      <c r="C37" s="225">
        <f>SUM(D37:E37)</f>
        <v>25148</v>
      </c>
      <c r="D37" s="79">
        <f>SUM(D38:D42)</f>
        <v>12128</v>
      </c>
      <c r="E37" s="79">
        <f>SUM(E38:E42)</f>
        <v>13020</v>
      </c>
      <c r="F37" s="79">
        <f aca="true" t="shared" si="13" ref="F37:F42">SUM(G37:H37)</f>
        <v>12678</v>
      </c>
      <c r="G37" s="79">
        <f>SUM(G38:G42)</f>
        <v>7328</v>
      </c>
      <c r="H37" s="79">
        <f>SUM(H38:H42)</f>
        <v>5350</v>
      </c>
      <c r="I37" s="79">
        <f aca="true" t="shared" si="14" ref="I37:I42">SUM(J37:K37)</f>
        <v>5350</v>
      </c>
      <c r="J37" s="79">
        <f>SUM(J38:J42)</f>
        <v>1788</v>
      </c>
      <c r="K37" s="79">
        <f>SUM(K38:K42)</f>
        <v>3562</v>
      </c>
      <c r="L37" s="140"/>
      <c r="M37" s="179"/>
      <c r="N37" s="56" t="s">
        <v>24</v>
      </c>
      <c r="O37" s="223">
        <f t="shared" si="11"/>
        <v>647</v>
      </c>
      <c r="P37" s="81">
        <v>328</v>
      </c>
      <c r="Q37" s="81">
        <f t="shared" si="12"/>
        <v>9</v>
      </c>
      <c r="R37" s="82" t="s">
        <v>403</v>
      </c>
      <c r="S37" s="82" t="s">
        <v>400</v>
      </c>
      <c r="T37" s="82">
        <v>9</v>
      </c>
      <c r="U37" s="82" t="s">
        <v>400</v>
      </c>
      <c r="V37" s="81">
        <v>310</v>
      </c>
      <c r="W37" s="82">
        <v>5</v>
      </c>
      <c r="X37" s="82" t="s">
        <v>400</v>
      </c>
      <c r="Y37" s="81">
        <v>1047</v>
      </c>
    </row>
    <row r="38" spans="1:25" ht="16.5" customHeight="1">
      <c r="A38" s="179"/>
      <c r="B38" s="56" t="s">
        <v>26</v>
      </c>
      <c r="C38" s="223">
        <f aca="true" t="shared" si="15" ref="C38:C48">SUM(D38:E38)</f>
        <v>10779</v>
      </c>
      <c r="D38" s="81">
        <v>5237</v>
      </c>
      <c r="E38" s="81">
        <v>5542</v>
      </c>
      <c r="F38" s="81">
        <f t="shared" si="13"/>
        <v>5787</v>
      </c>
      <c r="G38" s="81">
        <v>3266</v>
      </c>
      <c r="H38" s="81">
        <v>2521</v>
      </c>
      <c r="I38" s="81">
        <f t="shared" si="14"/>
        <v>2521</v>
      </c>
      <c r="J38" s="81">
        <v>858</v>
      </c>
      <c r="K38" s="81">
        <v>1663</v>
      </c>
      <c r="L38" s="140"/>
      <c r="M38" s="179"/>
      <c r="N38" s="56"/>
      <c r="O38" s="57"/>
      <c r="P38" s="54"/>
      <c r="Q38" s="54"/>
      <c r="R38" s="54"/>
      <c r="S38" s="54"/>
      <c r="T38" s="82"/>
      <c r="U38" s="54"/>
      <c r="V38" s="54"/>
      <c r="W38" s="54"/>
      <c r="X38" s="54"/>
      <c r="Y38" s="54"/>
    </row>
    <row r="39" spans="1:25" ht="16.5" customHeight="1">
      <c r="A39" s="179"/>
      <c r="B39" s="56" t="s">
        <v>27</v>
      </c>
      <c r="C39" s="223">
        <f t="shared" si="15"/>
        <v>3480</v>
      </c>
      <c r="D39" s="81">
        <v>1642</v>
      </c>
      <c r="E39" s="81">
        <v>1838</v>
      </c>
      <c r="F39" s="81">
        <f t="shared" si="13"/>
        <v>1901</v>
      </c>
      <c r="G39" s="81">
        <v>1047</v>
      </c>
      <c r="H39" s="81">
        <v>854</v>
      </c>
      <c r="I39" s="81">
        <f t="shared" si="14"/>
        <v>854</v>
      </c>
      <c r="J39" s="81">
        <v>309</v>
      </c>
      <c r="K39" s="81">
        <v>545</v>
      </c>
      <c r="L39" s="140"/>
      <c r="M39" s="265" t="s">
        <v>25</v>
      </c>
      <c r="N39" s="300"/>
      <c r="O39" s="79">
        <f>SUM(O40:O44)</f>
        <v>334964</v>
      </c>
      <c r="P39" s="79">
        <f>SUM(P40:P44)</f>
        <v>274950</v>
      </c>
      <c r="Q39" s="79">
        <f>SUM(Q40:Q44)</f>
        <v>13192</v>
      </c>
      <c r="R39" s="79">
        <f aca="true" t="shared" si="16" ref="R39:Y39">SUM(R40:R44)</f>
        <v>12491</v>
      </c>
      <c r="S39" s="79">
        <f t="shared" si="16"/>
        <v>47</v>
      </c>
      <c r="T39" s="98" t="s">
        <v>404</v>
      </c>
      <c r="U39" s="79">
        <f t="shared" si="16"/>
        <v>654</v>
      </c>
      <c r="V39" s="79">
        <f t="shared" si="16"/>
        <v>46822</v>
      </c>
      <c r="W39" s="79">
        <f t="shared" si="16"/>
        <v>206</v>
      </c>
      <c r="X39" s="98" t="s">
        <v>412</v>
      </c>
      <c r="Y39" s="79">
        <f t="shared" si="16"/>
        <v>2192</v>
      </c>
    </row>
    <row r="40" spans="1:25" ht="16.5" customHeight="1">
      <c r="A40" s="179"/>
      <c r="B40" s="56" t="s">
        <v>28</v>
      </c>
      <c r="C40" s="223">
        <f t="shared" si="15"/>
        <v>3375</v>
      </c>
      <c r="D40" s="81">
        <v>1596</v>
      </c>
      <c r="E40" s="81">
        <v>1779</v>
      </c>
      <c r="F40" s="81">
        <f t="shared" si="13"/>
        <v>1256</v>
      </c>
      <c r="G40" s="81">
        <v>760</v>
      </c>
      <c r="H40" s="81">
        <v>496</v>
      </c>
      <c r="I40" s="81">
        <f t="shared" si="14"/>
        <v>496</v>
      </c>
      <c r="J40" s="81">
        <v>147</v>
      </c>
      <c r="K40" s="81">
        <v>349</v>
      </c>
      <c r="L40" s="140"/>
      <c r="M40" s="179"/>
      <c r="N40" s="56" t="s">
        <v>26</v>
      </c>
      <c r="O40" s="223">
        <f>SUM(P40,Q40,V40)</f>
        <v>196077</v>
      </c>
      <c r="P40" s="81">
        <v>181171</v>
      </c>
      <c r="Q40" s="81">
        <f>SUM(R40:U40)</f>
        <v>1384</v>
      </c>
      <c r="R40" s="81">
        <v>752</v>
      </c>
      <c r="S40" s="82">
        <v>11</v>
      </c>
      <c r="T40" s="82" t="s">
        <v>405</v>
      </c>
      <c r="U40" s="81">
        <v>621</v>
      </c>
      <c r="V40" s="81">
        <v>13522</v>
      </c>
      <c r="W40" s="82">
        <v>69</v>
      </c>
      <c r="X40" s="82" t="s">
        <v>405</v>
      </c>
      <c r="Y40" s="81">
        <v>1760</v>
      </c>
    </row>
    <row r="41" spans="1:25" ht="16.5" customHeight="1">
      <c r="A41" s="179"/>
      <c r="B41" s="56" t="s">
        <v>29</v>
      </c>
      <c r="C41" s="223">
        <f t="shared" si="15"/>
        <v>4293</v>
      </c>
      <c r="D41" s="81">
        <v>2086</v>
      </c>
      <c r="E41" s="81">
        <v>2207</v>
      </c>
      <c r="F41" s="81">
        <f t="shared" si="13"/>
        <v>2258</v>
      </c>
      <c r="G41" s="81">
        <v>1329</v>
      </c>
      <c r="H41" s="81">
        <v>929</v>
      </c>
      <c r="I41" s="81">
        <f t="shared" si="14"/>
        <v>929</v>
      </c>
      <c r="J41" s="81">
        <v>346</v>
      </c>
      <c r="K41" s="81">
        <v>583</v>
      </c>
      <c r="L41" s="140"/>
      <c r="M41" s="179"/>
      <c r="N41" s="56" t="s">
        <v>27</v>
      </c>
      <c r="O41" s="223">
        <f>SUM(P41,Q41,V41)</f>
        <v>41303</v>
      </c>
      <c r="P41" s="81">
        <v>25405</v>
      </c>
      <c r="Q41" s="81">
        <f>SUM(R41:U41)</f>
        <v>10002</v>
      </c>
      <c r="R41" s="81">
        <v>9980</v>
      </c>
      <c r="S41" s="82">
        <v>22</v>
      </c>
      <c r="T41" s="82" t="s">
        <v>404</v>
      </c>
      <c r="U41" s="82" t="s">
        <v>405</v>
      </c>
      <c r="V41" s="81">
        <v>5896</v>
      </c>
      <c r="W41" s="82">
        <v>35</v>
      </c>
      <c r="X41" s="82" t="s">
        <v>406</v>
      </c>
      <c r="Y41" s="81">
        <v>208</v>
      </c>
    </row>
    <row r="42" spans="1:25" ht="16.5" customHeight="1">
      <c r="A42" s="179"/>
      <c r="B42" s="56" t="s">
        <v>30</v>
      </c>
      <c r="C42" s="223">
        <f t="shared" si="15"/>
        <v>3221</v>
      </c>
      <c r="D42" s="81">
        <v>1567</v>
      </c>
      <c r="E42" s="81">
        <v>1654</v>
      </c>
      <c r="F42" s="81">
        <f t="shared" si="13"/>
        <v>1476</v>
      </c>
      <c r="G42" s="81">
        <v>926</v>
      </c>
      <c r="H42" s="81">
        <v>550</v>
      </c>
      <c r="I42" s="81">
        <f t="shared" si="14"/>
        <v>550</v>
      </c>
      <c r="J42" s="81">
        <v>128</v>
      </c>
      <c r="K42" s="81">
        <v>422</v>
      </c>
      <c r="L42" s="140"/>
      <c r="M42" s="179"/>
      <c r="N42" s="56" t="s">
        <v>28</v>
      </c>
      <c r="O42" s="223">
        <f>SUM(P42,Q42,V42)</f>
        <v>12463</v>
      </c>
      <c r="P42" s="82"/>
      <c r="Q42" s="81">
        <f>SUM(R42:U42)</f>
        <v>1250</v>
      </c>
      <c r="R42" s="81">
        <v>1227</v>
      </c>
      <c r="S42" s="82" t="s">
        <v>407</v>
      </c>
      <c r="T42" s="82" t="s">
        <v>404</v>
      </c>
      <c r="U42" s="82">
        <v>23</v>
      </c>
      <c r="V42" s="81">
        <v>11213</v>
      </c>
      <c r="W42" s="82" t="s">
        <v>406</v>
      </c>
      <c r="X42" s="82" t="s">
        <v>407</v>
      </c>
      <c r="Y42" s="82">
        <v>9</v>
      </c>
    </row>
    <row r="43" spans="1:25" ht="16.5" customHeight="1">
      <c r="A43" s="179"/>
      <c r="B43" s="83"/>
      <c r="C43" s="57"/>
      <c r="D43" s="54"/>
      <c r="E43" s="54"/>
      <c r="F43" s="54"/>
      <c r="G43" s="54"/>
      <c r="H43" s="54"/>
      <c r="I43" s="54"/>
      <c r="J43" s="54"/>
      <c r="K43" s="54"/>
      <c r="L43" s="140"/>
      <c r="M43" s="179"/>
      <c r="N43" s="56" t="s">
        <v>29</v>
      </c>
      <c r="O43" s="223">
        <f>SUM(P43,Q43,V43)</f>
        <v>65534</v>
      </c>
      <c r="P43" s="81">
        <v>56131</v>
      </c>
      <c r="Q43" s="81">
        <f>SUM(R43:U43)</f>
        <v>506</v>
      </c>
      <c r="R43" s="81">
        <v>482</v>
      </c>
      <c r="S43" s="82">
        <v>14</v>
      </c>
      <c r="T43" s="82" t="s">
        <v>403</v>
      </c>
      <c r="U43" s="81">
        <v>10</v>
      </c>
      <c r="V43" s="81">
        <v>8897</v>
      </c>
      <c r="W43" s="81">
        <v>87</v>
      </c>
      <c r="X43" s="82" t="s">
        <v>403</v>
      </c>
      <c r="Y43" s="81">
        <v>212</v>
      </c>
    </row>
    <row r="44" spans="1:25" ht="16.5" customHeight="1">
      <c r="A44" s="265" t="s">
        <v>31</v>
      </c>
      <c r="B44" s="300"/>
      <c r="C44" s="225">
        <f>SUM(D44:E44)</f>
        <v>29428</v>
      </c>
      <c r="D44" s="79">
        <f>SUM(D45:D48)</f>
        <v>14185</v>
      </c>
      <c r="E44" s="79">
        <f>SUM(E45:E48)</f>
        <v>15243</v>
      </c>
      <c r="F44" s="79">
        <f>SUM(G44:H44)</f>
        <v>16197</v>
      </c>
      <c r="G44" s="79">
        <f>SUM(G45:G48)</f>
        <v>9182</v>
      </c>
      <c r="H44" s="79">
        <f>SUM(H45:H48)</f>
        <v>7015</v>
      </c>
      <c r="I44" s="79">
        <f>SUM(J44:K44)</f>
        <v>7015</v>
      </c>
      <c r="J44" s="79">
        <f>SUM(J45:J48)</f>
        <v>2458</v>
      </c>
      <c r="K44" s="79">
        <f>SUM(K45:K48)</f>
        <v>4557</v>
      </c>
      <c r="L44" s="140"/>
      <c r="M44" s="179"/>
      <c r="N44" s="56" t="s">
        <v>30</v>
      </c>
      <c r="O44" s="223">
        <f>SUM(P44,Q44,V44)</f>
        <v>19587</v>
      </c>
      <c r="P44" s="81">
        <v>12243</v>
      </c>
      <c r="Q44" s="81">
        <f>SUM(R44:U44)</f>
        <v>50</v>
      </c>
      <c r="R44" s="81">
        <v>50</v>
      </c>
      <c r="S44" s="82" t="s">
        <v>403</v>
      </c>
      <c r="T44" s="82" t="s">
        <v>403</v>
      </c>
      <c r="U44" s="82" t="s">
        <v>403</v>
      </c>
      <c r="V44" s="81">
        <v>7294</v>
      </c>
      <c r="W44" s="82">
        <v>15</v>
      </c>
      <c r="X44" s="82" t="s">
        <v>403</v>
      </c>
      <c r="Y44" s="82">
        <v>3</v>
      </c>
    </row>
    <row r="45" spans="1:25" ht="16.5" customHeight="1">
      <c r="A45" s="59"/>
      <c r="B45" s="56" t="s">
        <v>32</v>
      </c>
      <c r="C45" s="223">
        <f t="shared" si="15"/>
        <v>8268</v>
      </c>
      <c r="D45" s="81">
        <v>3940</v>
      </c>
      <c r="E45" s="81">
        <v>4328</v>
      </c>
      <c r="F45" s="81">
        <f>SUM(G45:H45)</f>
        <v>4869</v>
      </c>
      <c r="G45" s="81">
        <v>2656</v>
      </c>
      <c r="H45" s="81">
        <v>2213</v>
      </c>
      <c r="I45" s="81">
        <f>SUM(J45:K45)</f>
        <v>2213</v>
      </c>
      <c r="J45" s="81">
        <v>672</v>
      </c>
      <c r="K45" s="81">
        <v>1541</v>
      </c>
      <c r="L45" s="140"/>
      <c r="M45" s="179"/>
      <c r="N45" s="56"/>
      <c r="O45" s="57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6.5" customHeight="1">
      <c r="A46" s="59"/>
      <c r="B46" s="56" t="s">
        <v>33</v>
      </c>
      <c r="C46" s="223">
        <f t="shared" si="15"/>
        <v>4591</v>
      </c>
      <c r="D46" s="81">
        <v>2186</v>
      </c>
      <c r="E46" s="81">
        <v>2405</v>
      </c>
      <c r="F46" s="81">
        <f>SUM(G46:H46)</f>
        <v>2542</v>
      </c>
      <c r="G46" s="81">
        <v>1459</v>
      </c>
      <c r="H46" s="81">
        <v>1083</v>
      </c>
      <c r="I46" s="81">
        <f>SUM(J46:K46)</f>
        <v>1083</v>
      </c>
      <c r="J46" s="81">
        <v>375</v>
      </c>
      <c r="K46" s="81">
        <v>708</v>
      </c>
      <c r="L46" s="140"/>
      <c r="M46" s="265" t="s">
        <v>31</v>
      </c>
      <c r="N46" s="300"/>
      <c r="O46" s="79">
        <f>SUM(O47:O50)</f>
        <v>499755</v>
      </c>
      <c r="P46" s="79">
        <f>SUM(P47:P50)</f>
        <v>400685</v>
      </c>
      <c r="Q46" s="79">
        <f>SUM(Q47:Q50)</f>
        <v>11971</v>
      </c>
      <c r="R46" s="79">
        <f aca="true" t="shared" si="17" ref="R46:Y46">SUM(R47:R50)</f>
        <v>7560</v>
      </c>
      <c r="S46" s="98" t="s">
        <v>401</v>
      </c>
      <c r="T46" s="79">
        <f t="shared" si="17"/>
        <v>4100</v>
      </c>
      <c r="U46" s="79">
        <f t="shared" si="17"/>
        <v>311</v>
      </c>
      <c r="V46" s="79">
        <f t="shared" si="17"/>
        <v>87099</v>
      </c>
      <c r="W46" s="79">
        <f t="shared" si="17"/>
        <v>210</v>
      </c>
      <c r="X46" s="79">
        <f>SUM(X47:X50)</f>
        <v>10</v>
      </c>
      <c r="Y46" s="79">
        <f t="shared" si="17"/>
        <v>10580</v>
      </c>
    </row>
    <row r="47" spans="1:25" ht="16.5" customHeight="1">
      <c r="A47" s="59"/>
      <c r="B47" s="56" t="s">
        <v>34</v>
      </c>
      <c r="C47" s="223">
        <f t="shared" si="15"/>
        <v>11326</v>
      </c>
      <c r="D47" s="81">
        <v>5496</v>
      </c>
      <c r="E47" s="81">
        <v>5830</v>
      </c>
      <c r="F47" s="81">
        <f>SUM(G47:H47)</f>
        <v>6267</v>
      </c>
      <c r="G47" s="81">
        <v>3641</v>
      </c>
      <c r="H47" s="81">
        <v>2626</v>
      </c>
      <c r="I47" s="81">
        <f>SUM(J47:K47)</f>
        <v>2626</v>
      </c>
      <c r="J47" s="81">
        <v>988</v>
      </c>
      <c r="K47" s="81">
        <v>1638</v>
      </c>
      <c r="L47" s="140"/>
      <c r="M47" s="59"/>
      <c r="N47" s="56" t="s">
        <v>32</v>
      </c>
      <c r="O47" s="223">
        <f>SUM(P47,Q47,V47)</f>
        <v>127742</v>
      </c>
      <c r="P47" s="81">
        <v>90870</v>
      </c>
      <c r="Q47" s="81">
        <f>SUM(R47:U47)</f>
        <v>665</v>
      </c>
      <c r="R47" s="82">
        <v>284</v>
      </c>
      <c r="S47" s="82" t="s">
        <v>403</v>
      </c>
      <c r="T47" s="82">
        <v>381</v>
      </c>
      <c r="U47" s="82" t="s">
        <v>403</v>
      </c>
      <c r="V47" s="82">
        <v>36207</v>
      </c>
      <c r="W47" s="82">
        <v>123</v>
      </c>
      <c r="X47" s="82">
        <v>10</v>
      </c>
      <c r="Y47" s="82">
        <v>5574</v>
      </c>
    </row>
    <row r="48" spans="1:25" ht="16.5" customHeight="1">
      <c r="A48" s="59"/>
      <c r="B48" s="56" t="s">
        <v>35</v>
      </c>
      <c r="C48" s="223">
        <f t="shared" si="15"/>
        <v>5243</v>
      </c>
      <c r="D48" s="81">
        <v>2563</v>
      </c>
      <c r="E48" s="81">
        <v>2680</v>
      </c>
      <c r="F48" s="81">
        <f>SUM(G48:H48)</f>
        <v>2519</v>
      </c>
      <c r="G48" s="81">
        <v>1426</v>
      </c>
      <c r="H48" s="81">
        <v>1093</v>
      </c>
      <c r="I48" s="81">
        <f>SUM(J48:K48)</f>
        <v>1093</v>
      </c>
      <c r="J48" s="81">
        <v>423</v>
      </c>
      <c r="K48" s="81">
        <v>670</v>
      </c>
      <c r="L48" s="140"/>
      <c r="M48" s="59"/>
      <c r="N48" s="56" t="s">
        <v>33</v>
      </c>
      <c r="O48" s="223">
        <f>SUM(P48,Q48,V48)</f>
        <v>79220</v>
      </c>
      <c r="P48" s="81">
        <v>67874</v>
      </c>
      <c r="Q48" s="81">
        <f>SUM(R48:U48)</f>
        <v>4168</v>
      </c>
      <c r="R48" s="82">
        <v>4158</v>
      </c>
      <c r="S48" s="82" t="s">
        <v>403</v>
      </c>
      <c r="T48" s="82" t="s">
        <v>403</v>
      </c>
      <c r="U48" s="82">
        <v>10</v>
      </c>
      <c r="V48" s="82">
        <v>7178</v>
      </c>
      <c r="W48" s="82" t="s">
        <v>403</v>
      </c>
      <c r="X48" s="82" t="s">
        <v>403</v>
      </c>
      <c r="Y48" s="82">
        <v>1221</v>
      </c>
    </row>
    <row r="49" spans="1:25" ht="16.5" customHeight="1">
      <c r="A49" s="59"/>
      <c r="B49" s="83"/>
      <c r="C49" s="57"/>
      <c r="D49" s="54"/>
      <c r="E49" s="54"/>
      <c r="F49" s="54"/>
      <c r="G49" s="54"/>
      <c r="H49" s="54"/>
      <c r="I49" s="54"/>
      <c r="J49" s="54"/>
      <c r="K49" s="54"/>
      <c r="L49" s="140"/>
      <c r="M49" s="59"/>
      <c r="N49" s="56" t="s">
        <v>34</v>
      </c>
      <c r="O49" s="223">
        <f>SUM(P49,Q49,V49)</f>
        <v>208998</v>
      </c>
      <c r="P49" s="81">
        <v>167572</v>
      </c>
      <c r="Q49" s="81">
        <f>SUM(R49:U49)</f>
        <v>5632</v>
      </c>
      <c r="R49" s="82">
        <v>1883</v>
      </c>
      <c r="S49" s="82" t="s">
        <v>403</v>
      </c>
      <c r="T49" s="82">
        <v>3719</v>
      </c>
      <c r="U49" s="82">
        <v>30</v>
      </c>
      <c r="V49" s="82">
        <v>35794</v>
      </c>
      <c r="W49" s="82">
        <v>53</v>
      </c>
      <c r="X49" s="82" t="s">
        <v>403</v>
      </c>
      <c r="Y49" s="82">
        <v>3078</v>
      </c>
    </row>
    <row r="50" spans="1:25" ht="16.5" customHeight="1">
      <c r="A50" s="265" t="s">
        <v>36</v>
      </c>
      <c r="B50" s="300"/>
      <c r="C50" s="225">
        <f>SUM(D50:E50)</f>
        <v>26047</v>
      </c>
      <c r="D50" s="79">
        <f>SUM(D51:D56)</f>
        <v>12581</v>
      </c>
      <c r="E50" s="79">
        <f>SUM(E51:E56)</f>
        <v>13466</v>
      </c>
      <c r="F50" s="79">
        <f aca="true" t="shared" si="18" ref="F50:F56">SUM(G50:H50)</f>
        <v>13756</v>
      </c>
      <c r="G50" s="79">
        <f>SUM(G51:G56)</f>
        <v>8328</v>
      </c>
      <c r="H50" s="79">
        <f>SUM(H51:H56)</f>
        <v>5428</v>
      </c>
      <c r="I50" s="79">
        <f aca="true" t="shared" si="19" ref="I50:I56">SUM(J50:K50)</f>
        <v>5428</v>
      </c>
      <c r="J50" s="79">
        <f>SUM(J51:J56)</f>
        <v>2066</v>
      </c>
      <c r="K50" s="79">
        <f>SUM(K51:K56)</f>
        <v>3362</v>
      </c>
      <c r="L50" s="140"/>
      <c r="M50" s="59"/>
      <c r="N50" s="56" t="s">
        <v>35</v>
      </c>
      <c r="O50" s="223">
        <f>SUM(P50,Q50,V50)</f>
        <v>83795</v>
      </c>
      <c r="P50" s="81">
        <v>74369</v>
      </c>
      <c r="Q50" s="81">
        <f>SUM(R50:U50)</f>
        <v>1506</v>
      </c>
      <c r="R50" s="82">
        <v>1235</v>
      </c>
      <c r="S50" s="82" t="s">
        <v>403</v>
      </c>
      <c r="T50" s="82" t="s">
        <v>403</v>
      </c>
      <c r="U50" s="82">
        <v>271</v>
      </c>
      <c r="V50" s="82">
        <v>7920</v>
      </c>
      <c r="W50" s="82">
        <v>34</v>
      </c>
      <c r="X50" s="82" t="s">
        <v>403</v>
      </c>
      <c r="Y50" s="82">
        <v>707</v>
      </c>
    </row>
    <row r="51" spans="1:25" ht="16.5" customHeight="1">
      <c r="A51" s="179"/>
      <c r="B51" s="56" t="s">
        <v>37</v>
      </c>
      <c r="C51" s="223">
        <f aca="true" t="shared" si="20" ref="C51:C56">SUM(D51:E51)</f>
        <v>3825</v>
      </c>
      <c r="D51" s="81">
        <v>1857</v>
      </c>
      <c r="E51" s="81">
        <v>1968</v>
      </c>
      <c r="F51" s="81">
        <f t="shared" si="18"/>
        <v>1896</v>
      </c>
      <c r="G51" s="81">
        <v>1242</v>
      </c>
      <c r="H51" s="81">
        <v>654</v>
      </c>
      <c r="I51" s="81">
        <f t="shared" si="19"/>
        <v>654</v>
      </c>
      <c r="J51" s="81">
        <v>212</v>
      </c>
      <c r="K51" s="81">
        <v>442</v>
      </c>
      <c r="L51" s="140"/>
      <c r="M51" s="59"/>
      <c r="N51" s="56"/>
      <c r="O51" s="57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6.5" customHeight="1">
      <c r="A52" s="179"/>
      <c r="B52" s="56" t="s">
        <v>38</v>
      </c>
      <c r="C52" s="223">
        <f t="shared" si="20"/>
        <v>3638</v>
      </c>
      <c r="D52" s="81">
        <v>1760</v>
      </c>
      <c r="E52" s="81">
        <v>1878</v>
      </c>
      <c r="F52" s="81">
        <f t="shared" si="18"/>
        <v>1892</v>
      </c>
      <c r="G52" s="81">
        <v>1142</v>
      </c>
      <c r="H52" s="81">
        <v>750</v>
      </c>
      <c r="I52" s="81">
        <f t="shared" si="19"/>
        <v>750</v>
      </c>
      <c r="J52" s="81">
        <v>303</v>
      </c>
      <c r="K52" s="81">
        <v>447</v>
      </c>
      <c r="L52" s="140"/>
      <c r="M52" s="265" t="s">
        <v>36</v>
      </c>
      <c r="N52" s="300"/>
      <c r="O52" s="79">
        <f>SUM(O53:O58)</f>
        <v>426170</v>
      </c>
      <c r="P52" s="79">
        <f>SUM(P53:P58)</f>
        <v>374651</v>
      </c>
      <c r="Q52" s="79">
        <f>SUM(Q53:Q58)</f>
        <v>6109</v>
      </c>
      <c r="R52" s="79">
        <f aca="true" t="shared" si="21" ref="R52:Y52">SUM(R53:R58)</f>
        <v>3316</v>
      </c>
      <c r="S52" s="79">
        <f t="shared" si="21"/>
        <v>5</v>
      </c>
      <c r="T52" s="79">
        <f t="shared" si="21"/>
        <v>2510</v>
      </c>
      <c r="U52" s="79">
        <f t="shared" si="21"/>
        <v>278</v>
      </c>
      <c r="V52" s="79">
        <f t="shared" si="21"/>
        <v>45410</v>
      </c>
      <c r="W52" s="79">
        <f t="shared" si="21"/>
        <v>591</v>
      </c>
      <c r="X52" s="79">
        <f t="shared" si="21"/>
        <v>153</v>
      </c>
      <c r="Y52" s="79">
        <f t="shared" si="21"/>
        <v>8495</v>
      </c>
    </row>
    <row r="53" spans="1:25" ht="16.5" customHeight="1">
      <c r="A53" s="179"/>
      <c r="B53" s="56" t="s">
        <v>39</v>
      </c>
      <c r="C53" s="223">
        <f t="shared" si="20"/>
        <v>6947</v>
      </c>
      <c r="D53" s="81">
        <v>3351</v>
      </c>
      <c r="E53" s="81">
        <v>3596</v>
      </c>
      <c r="F53" s="81">
        <f t="shared" si="18"/>
        <v>3750</v>
      </c>
      <c r="G53" s="81">
        <v>2346</v>
      </c>
      <c r="H53" s="81">
        <v>1404</v>
      </c>
      <c r="I53" s="81">
        <f t="shared" si="19"/>
        <v>1404</v>
      </c>
      <c r="J53" s="81">
        <v>460</v>
      </c>
      <c r="K53" s="81">
        <v>944</v>
      </c>
      <c r="L53" s="140"/>
      <c r="M53" s="179"/>
      <c r="N53" s="56" t="s">
        <v>37</v>
      </c>
      <c r="O53" s="223">
        <f aca="true" t="shared" si="22" ref="O53:O58">SUM(P53,Q53,V53)</f>
        <v>53868</v>
      </c>
      <c r="P53" s="81">
        <v>49832</v>
      </c>
      <c r="Q53" s="81">
        <f aca="true" t="shared" si="23" ref="Q53:Q58">SUM(R53:U53)</f>
        <v>107</v>
      </c>
      <c r="R53" s="81">
        <v>106</v>
      </c>
      <c r="S53" s="82">
        <v>1</v>
      </c>
      <c r="T53" s="82" t="s">
        <v>403</v>
      </c>
      <c r="U53" s="82" t="s">
        <v>403</v>
      </c>
      <c r="V53" s="81">
        <v>3929</v>
      </c>
      <c r="W53" s="82" t="s">
        <v>403</v>
      </c>
      <c r="X53" s="82" t="s">
        <v>403</v>
      </c>
      <c r="Y53" s="81">
        <v>721</v>
      </c>
    </row>
    <row r="54" spans="1:25" ht="16.5" customHeight="1">
      <c r="A54" s="179"/>
      <c r="B54" s="56" t="s">
        <v>40</v>
      </c>
      <c r="C54" s="223">
        <f t="shared" si="20"/>
        <v>5691</v>
      </c>
      <c r="D54" s="81">
        <v>2747</v>
      </c>
      <c r="E54" s="81">
        <v>2944</v>
      </c>
      <c r="F54" s="81">
        <f t="shared" si="18"/>
        <v>2986</v>
      </c>
      <c r="G54" s="81">
        <v>1710</v>
      </c>
      <c r="H54" s="81">
        <v>1276</v>
      </c>
      <c r="I54" s="81">
        <f t="shared" si="19"/>
        <v>1276</v>
      </c>
      <c r="J54" s="81">
        <v>560</v>
      </c>
      <c r="K54" s="81">
        <v>716</v>
      </c>
      <c r="L54" s="140"/>
      <c r="M54" s="179"/>
      <c r="N54" s="56" t="s">
        <v>38</v>
      </c>
      <c r="O54" s="223">
        <f t="shared" si="22"/>
        <v>55243</v>
      </c>
      <c r="P54" s="81">
        <v>52004</v>
      </c>
      <c r="Q54" s="81">
        <f t="shared" si="23"/>
        <v>5</v>
      </c>
      <c r="R54" s="81">
        <v>1</v>
      </c>
      <c r="S54" s="82">
        <v>4</v>
      </c>
      <c r="T54" s="82" t="s">
        <v>403</v>
      </c>
      <c r="U54" s="82" t="s">
        <v>403</v>
      </c>
      <c r="V54" s="81">
        <v>3234</v>
      </c>
      <c r="W54" s="82" t="s">
        <v>403</v>
      </c>
      <c r="X54" s="82" t="s">
        <v>404</v>
      </c>
      <c r="Y54" s="81">
        <v>677</v>
      </c>
    </row>
    <row r="55" spans="1:25" ht="16.5" customHeight="1">
      <c r="A55" s="179"/>
      <c r="B55" s="56" t="s">
        <v>41</v>
      </c>
      <c r="C55" s="223">
        <f t="shared" si="20"/>
        <v>3479</v>
      </c>
      <c r="D55" s="81">
        <v>1675</v>
      </c>
      <c r="E55" s="81">
        <v>1804</v>
      </c>
      <c r="F55" s="81">
        <f t="shared" si="18"/>
        <v>2047</v>
      </c>
      <c r="G55" s="81">
        <v>1162</v>
      </c>
      <c r="H55" s="81">
        <v>885</v>
      </c>
      <c r="I55" s="81">
        <f t="shared" si="19"/>
        <v>885</v>
      </c>
      <c r="J55" s="81">
        <v>343</v>
      </c>
      <c r="K55" s="81">
        <v>542</v>
      </c>
      <c r="L55" s="140"/>
      <c r="M55" s="179"/>
      <c r="N55" s="56" t="s">
        <v>39</v>
      </c>
      <c r="O55" s="223">
        <f t="shared" si="22"/>
        <v>107854</v>
      </c>
      <c r="P55" s="81">
        <v>93476</v>
      </c>
      <c r="Q55" s="81">
        <f t="shared" si="23"/>
        <v>3289</v>
      </c>
      <c r="R55" s="81">
        <v>684</v>
      </c>
      <c r="S55" s="82" t="s">
        <v>400</v>
      </c>
      <c r="T55" s="82">
        <v>2390</v>
      </c>
      <c r="U55" s="81">
        <v>215</v>
      </c>
      <c r="V55" s="81">
        <v>11089</v>
      </c>
      <c r="W55" s="82">
        <v>410</v>
      </c>
      <c r="X55" s="82">
        <v>153</v>
      </c>
      <c r="Y55" s="81">
        <v>4635</v>
      </c>
    </row>
    <row r="56" spans="1:25" ht="16.5" customHeight="1">
      <c r="A56" s="179"/>
      <c r="B56" s="56" t="s">
        <v>42</v>
      </c>
      <c r="C56" s="223">
        <f t="shared" si="20"/>
        <v>2467</v>
      </c>
      <c r="D56" s="81">
        <v>1191</v>
      </c>
      <c r="E56" s="81">
        <v>1276</v>
      </c>
      <c r="F56" s="81">
        <f t="shared" si="18"/>
        <v>1185</v>
      </c>
      <c r="G56" s="81">
        <v>726</v>
      </c>
      <c r="H56" s="81">
        <v>459</v>
      </c>
      <c r="I56" s="81">
        <f t="shared" si="19"/>
        <v>459</v>
      </c>
      <c r="J56" s="81">
        <v>188</v>
      </c>
      <c r="K56" s="81">
        <v>271</v>
      </c>
      <c r="L56" s="140"/>
      <c r="M56" s="179"/>
      <c r="N56" s="56" t="s">
        <v>40</v>
      </c>
      <c r="O56" s="223">
        <f t="shared" si="22"/>
        <v>98071</v>
      </c>
      <c r="P56" s="81">
        <v>91893</v>
      </c>
      <c r="Q56" s="81">
        <f t="shared" si="23"/>
        <v>392</v>
      </c>
      <c r="R56" s="81">
        <v>329</v>
      </c>
      <c r="S56" s="82" t="s">
        <v>400</v>
      </c>
      <c r="T56" s="82" t="s">
        <v>400</v>
      </c>
      <c r="U56" s="81">
        <v>63</v>
      </c>
      <c r="V56" s="81">
        <v>5786</v>
      </c>
      <c r="W56" s="81">
        <v>146</v>
      </c>
      <c r="X56" s="82" t="s">
        <v>400</v>
      </c>
      <c r="Y56" s="81">
        <v>872</v>
      </c>
    </row>
    <row r="57" spans="1:25" ht="16.5" customHeight="1">
      <c r="A57" s="179"/>
      <c r="B57" s="83"/>
      <c r="C57" s="57"/>
      <c r="D57" s="54"/>
      <c r="E57" s="54"/>
      <c r="F57" s="54"/>
      <c r="G57" s="54"/>
      <c r="H57" s="54"/>
      <c r="I57" s="54"/>
      <c r="J57" s="54"/>
      <c r="K57" s="54"/>
      <c r="L57" s="140"/>
      <c r="M57" s="179"/>
      <c r="N57" s="56" t="s">
        <v>41</v>
      </c>
      <c r="O57" s="223">
        <f t="shared" si="22"/>
        <v>76257</v>
      </c>
      <c r="P57" s="81">
        <v>54337</v>
      </c>
      <c r="Q57" s="81">
        <f t="shared" si="23"/>
        <v>1855</v>
      </c>
      <c r="R57" s="81">
        <v>1735</v>
      </c>
      <c r="S57" s="82" t="s">
        <v>400</v>
      </c>
      <c r="T57" s="82">
        <v>120</v>
      </c>
      <c r="U57" s="82" t="s">
        <v>400</v>
      </c>
      <c r="V57" s="81">
        <v>20065</v>
      </c>
      <c r="W57" s="82">
        <v>35</v>
      </c>
      <c r="X57" s="82" t="s">
        <v>405</v>
      </c>
      <c r="Y57" s="81">
        <v>1402</v>
      </c>
    </row>
    <row r="58" spans="1:25" ht="16.5" customHeight="1">
      <c r="A58" s="265" t="s">
        <v>43</v>
      </c>
      <c r="B58" s="300"/>
      <c r="C58" s="225">
        <f>SUM(D58:E58)</f>
        <v>27862</v>
      </c>
      <c r="D58" s="79">
        <f>SUM(D59:D62)</f>
        <v>13403</v>
      </c>
      <c r="E58" s="79">
        <f>SUM(E59:E62)</f>
        <v>14459</v>
      </c>
      <c r="F58" s="79">
        <f>SUM(G58:H58)</f>
        <v>15558</v>
      </c>
      <c r="G58" s="79">
        <f>SUM(G59:G62)</f>
        <v>9232</v>
      </c>
      <c r="H58" s="79">
        <f>SUM(H59:H62)</f>
        <v>6326</v>
      </c>
      <c r="I58" s="79">
        <f>SUM(J58:K58)</f>
        <v>6326</v>
      </c>
      <c r="J58" s="79">
        <f>SUM(J59:J62)</f>
        <v>1842</v>
      </c>
      <c r="K58" s="79">
        <f>SUM(K59:K62)</f>
        <v>4484</v>
      </c>
      <c r="L58" s="140"/>
      <c r="M58" s="179"/>
      <c r="N58" s="56" t="s">
        <v>42</v>
      </c>
      <c r="O58" s="223">
        <f t="shared" si="22"/>
        <v>34877</v>
      </c>
      <c r="P58" s="81">
        <v>33109</v>
      </c>
      <c r="Q58" s="81">
        <f t="shared" si="23"/>
        <v>461</v>
      </c>
      <c r="R58" s="81">
        <v>461</v>
      </c>
      <c r="S58" s="82" t="s">
        <v>408</v>
      </c>
      <c r="T58" s="82" t="s">
        <v>405</v>
      </c>
      <c r="U58" s="82" t="s">
        <v>405</v>
      </c>
      <c r="V58" s="81">
        <v>1307</v>
      </c>
      <c r="W58" s="82" t="s">
        <v>409</v>
      </c>
      <c r="X58" s="82" t="s">
        <v>408</v>
      </c>
      <c r="Y58" s="81">
        <v>188</v>
      </c>
    </row>
    <row r="59" spans="1:25" ht="16.5" customHeight="1">
      <c r="A59" s="179"/>
      <c r="B59" s="56" t="s">
        <v>44</v>
      </c>
      <c r="C59" s="223">
        <f>SUM(D59:E59)</f>
        <v>9023</v>
      </c>
      <c r="D59" s="81">
        <v>4340</v>
      </c>
      <c r="E59" s="81">
        <v>4683</v>
      </c>
      <c r="F59" s="81">
        <f>SUM(G59:H59)</f>
        <v>5227</v>
      </c>
      <c r="G59" s="81">
        <v>3098</v>
      </c>
      <c r="H59" s="81">
        <v>2129</v>
      </c>
      <c r="I59" s="81">
        <f>SUM(J59:K59)</f>
        <v>2129</v>
      </c>
      <c r="J59" s="81">
        <v>677</v>
      </c>
      <c r="K59" s="81">
        <v>1452</v>
      </c>
      <c r="L59" s="140"/>
      <c r="M59" s="179"/>
      <c r="N59" s="56"/>
      <c r="O59" s="57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25" ht="16.5" customHeight="1">
      <c r="A60" s="179"/>
      <c r="B60" s="56" t="s">
        <v>45</v>
      </c>
      <c r="C60" s="223">
        <f>SUM(D60:E60)</f>
        <v>8557</v>
      </c>
      <c r="D60" s="81">
        <v>4154</v>
      </c>
      <c r="E60" s="81">
        <v>4403</v>
      </c>
      <c r="F60" s="81">
        <f>SUM(G60:H60)</f>
        <v>4825</v>
      </c>
      <c r="G60" s="81">
        <v>2795</v>
      </c>
      <c r="H60" s="81">
        <v>2030</v>
      </c>
      <c r="I60" s="81">
        <f>SUM(J60:K60)</f>
        <v>2030</v>
      </c>
      <c r="J60" s="81">
        <v>562</v>
      </c>
      <c r="K60" s="81">
        <v>1468</v>
      </c>
      <c r="L60" s="140"/>
      <c r="M60" s="265" t="s">
        <v>43</v>
      </c>
      <c r="N60" s="300"/>
      <c r="O60" s="79">
        <f>SUM(O61:O64)</f>
        <v>488791</v>
      </c>
      <c r="P60" s="79">
        <f>SUM(P61:P64)</f>
        <v>329004</v>
      </c>
      <c r="Q60" s="79">
        <f>SUM(Q61:Q64)</f>
        <v>71891</v>
      </c>
      <c r="R60" s="79">
        <f aca="true" t="shared" si="24" ref="R60:Y60">SUM(R61:R64)</f>
        <v>64397</v>
      </c>
      <c r="S60" s="79">
        <f t="shared" si="24"/>
        <v>90</v>
      </c>
      <c r="T60" s="79">
        <f t="shared" si="24"/>
        <v>6771</v>
      </c>
      <c r="U60" s="79">
        <f t="shared" si="24"/>
        <v>633</v>
      </c>
      <c r="V60" s="79">
        <f t="shared" si="24"/>
        <v>87896</v>
      </c>
      <c r="W60" s="79">
        <f t="shared" si="24"/>
        <v>1318</v>
      </c>
      <c r="X60" s="79">
        <f t="shared" si="24"/>
        <v>30</v>
      </c>
      <c r="Y60" s="79">
        <f t="shared" si="24"/>
        <v>15977</v>
      </c>
    </row>
    <row r="61" spans="1:25" ht="16.5" customHeight="1">
      <c r="A61" s="179"/>
      <c r="B61" s="56" t="s">
        <v>46</v>
      </c>
      <c r="C61" s="223">
        <f>SUM(D61:E61)</f>
        <v>5425</v>
      </c>
      <c r="D61" s="81">
        <v>2604</v>
      </c>
      <c r="E61" s="81">
        <v>2821</v>
      </c>
      <c r="F61" s="81">
        <f>SUM(G61:H61)</f>
        <v>2899</v>
      </c>
      <c r="G61" s="81">
        <v>1760</v>
      </c>
      <c r="H61" s="81">
        <v>1139</v>
      </c>
      <c r="I61" s="81">
        <f>SUM(J61:K61)</f>
        <v>1139</v>
      </c>
      <c r="J61" s="81">
        <v>295</v>
      </c>
      <c r="K61" s="81">
        <v>844</v>
      </c>
      <c r="L61" s="140"/>
      <c r="M61" s="179"/>
      <c r="N61" s="56" t="s">
        <v>44</v>
      </c>
      <c r="O61" s="223">
        <f>SUM(P61,Q61,V61)</f>
        <v>168045</v>
      </c>
      <c r="P61" s="81">
        <v>118383</v>
      </c>
      <c r="Q61" s="81">
        <f>SUM(R61:U61)</f>
        <v>18900</v>
      </c>
      <c r="R61" s="81">
        <v>17490</v>
      </c>
      <c r="S61" s="82">
        <v>90</v>
      </c>
      <c r="T61" s="82">
        <v>1275</v>
      </c>
      <c r="U61" s="81">
        <v>45</v>
      </c>
      <c r="V61" s="81">
        <v>30762</v>
      </c>
      <c r="W61" s="81">
        <v>470</v>
      </c>
      <c r="X61" s="82" t="s">
        <v>405</v>
      </c>
      <c r="Y61" s="81">
        <v>5354</v>
      </c>
    </row>
    <row r="62" spans="1:25" ht="16.5" customHeight="1">
      <c r="A62" s="179"/>
      <c r="B62" s="56" t="s">
        <v>47</v>
      </c>
      <c r="C62" s="223">
        <f>SUM(D62:E62)</f>
        <v>4857</v>
      </c>
      <c r="D62" s="81">
        <v>2305</v>
      </c>
      <c r="E62" s="81">
        <v>2552</v>
      </c>
      <c r="F62" s="81">
        <f>SUM(G62:H62)</f>
        <v>2607</v>
      </c>
      <c r="G62" s="81">
        <v>1579</v>
      </c>
      <c r="H62" s="81">
        <v>1028</v>
      </c>
      <c r="I62" s="81">
        <f>SUM(J62:K62)</f>
        <v>1028</v>
      </c>
      <c r="J62" s="81">
        <v>308</v>
      </c>
      <c r="K62" s="81">
        <v>720</v>
      </c>
      <c r="L62" s="140"/>
      <c r="M62" s="179"/>
      <c r="N62" s="56" t="s">
        <v>45</v>
      </c>
      <c r="O62" s="223">
        <f>SUM(P62,Q62,V62)</f>
        <v>114796</v>
      </c>
      <c r="P62" s="81">
        <v>79317</v>
      </c>
      <c r="Q62" s="81">
        <f>SUM(R62:U62)</f>
        <v>9641</v>
      </c>
      <c r="R62" s="81">
        <v>7028</v>
      </c>
      <c r="S62" s="82" t="s">
        <v>405</v>
      </c>
      <c r="T62" s="82">
        <v>2038</v>
      </c>
      <c r="U62" s="81">
        <v>575</v>
      </c>
      <c r="V62" s="81">
        <v>25838</v>
      </c>
      <c r="W62" s="81">
        <v>2</v>
      </c>
      <c r="X62" s="81">
        <v>30</v>
      </c>
      <c r="Y62" s="81">
        <v>3879</v>
      </c>
    </row>
    <row r="63" spans="1:25" ht="16.5" customHeight="1">
      <c r="A63" s="179"/>
      <c r="B63" s="83"/>
      <c r="C63" s="57"/>
      <c r="D63" s="54"/>
      <c r="E63" s="54"/>
      <c r="F63" s="54"/>
      <c r="G63" s="54"/>
      <c r="H63" s="54"/>
      <c r="I63" s="54"/>
      <c r="J63" s="54"/>
      <c r="K63" s="54"/>
      <c r="L63" s="140"/>
      <c r="M63" s="179"/>
      <c r="N63" s="56" t="s">
        <v>46</v>
      </c>
      <c r="O63" s="223">
        <f>SUM(P63,Q63,V63)</f>
        <v>111838</v>
      </c>
      <c r="P63" s="81">
        <v>59964</v>
      </c>
      <c r="Q63" s="81">
        <f>SUM(R63:U63)</f>
        <v>27285</v>
      </c>
      <c r="R63" s="81">
        <v>24114</v>
      </c>
      <c r="S63" s="82" t="s">
        <v>410</v>
      </c>
      <c r="T63" s="81">
        <v>3158</v>
      </c>
      <c r="U63" s="82">
        <v>13</v>
      </c>
      <c r="V63" s="81">
        <v>24589</v>
      </c>
      <c r="W63" s="81">
        <v>840</v>
      </c>
      <c r="X63" s="82" t="s">
        <v>404</v>
      </c>
      <c r="Y63" s="81">
        <v>2934</v>
      </c>
    </row>
    <row r="64" spans="1:25" ht="16.5" customHeight="1">
      <c r="A64" s="265" t="s">
        <v>48</v>
      </c>
      <c r="B64" s="300"/>
      <c r="C64" s="225">
        <f>SUM(D64:E64)</f>
        <v>4331</v>
      </c>
      <c r="D64" s="79">
        <f>SUM(D65)</f>
        <v>2081</v>
      </c>
      <c r="E64" s="79">
        <f>SUM(E65)</f>
        <v>2250</v>
      </c>
      <c r="F64" s="79">
        <f>SUM(G64:H64)</f>
        <v>2619</v>
      </c>
      <c r="G64" s="79">
        <f>SUM(G65)</f>
        <v>1364</v>
      </c>
      <c r="H64" s="79">
        <f>SUM(H65)</f>
        <v>1255</v>
      </c>
      <c r="I64" s="79">
        <f>SUM(J64:K64)</f>
        <v>1255</v>
      </c>
      <c r="J64" s="79">
        <f>SUM(J65)</f>
        <v>435</v>
      </c>
      <c r="K64" s="79">
        <f>SUM(K65)</f>
        <v>820</v>
      </c>
      <c r="L64" s="140"/>
      <c r="M64" s="179"/>
      <c r="N64" s="56" t="s">
        <v>47</v>
      </c>
      <c r="O64" s="223">
        <f>SUM(P64,Q64,V64)</f>
        <v>94112</v>
      </c>
      <c r="P64" s="81">
        <v>71340</v>
      </c>
      <c r="Q64" s="81">
        <f>SUM(R64:U64)</f>
        <v>16065</v>
      </c>
      <c r="R64" s="81">
        <v>15765</v>
      </c>
      <c r="S64" s="82" t="s">
        <v>411</v>
      </c>
      <c r="T64" s="82">
        <v>300</v>
      </c>
      <c r="U64" s="82" t="s">
        <v>411</v>
      </c>
      <c r="V64" s="81">
        <v>6707</v>
      </c>
      <c r="W64" s="81">
        <v>6</v>
      </c>
      <c r="X64" s="82" t="s">
        <v>400</v>
      </c>
      <c r="Y64" s="81">
        <v>3810</v>
      </c>
    </row>
    <row r="65" spans="1:25" ht="16.5" customHeight="1">
      <c r="A65" s="177"/>
      <c r="B65" s="61" t="s">
        <v>51</v>
      </c>
      <c r="C65" s="226">
        <f>SUM(D65:E65)</f>
        <v>4331</v>
      </c>
      <c r="D65" s="84">
        <v>2081</v>
      </c>
      <c r="E65" s="84">
        <v>2250</v>
      </c>
      <c r="F65" s="84">
        <f>SUM(G65:H65)</f>
        <v>2619</v>
      </c>
      <c r="G65" s="84">
        <v>1364</v>
      </c>
      <c r="H65" s="84">
        <v>1255</v>
      </c>
      <c r="I65" s="84">
        <f>SUM(J65:K65)</f>
        <v>1255</v>
      </c>
      <c r="J65" s="84">
        <v>435</v>
      </c>
      <c r="K65" s="84">
        <v>820</v>
      </c>
      <c r="L65" s="140"/>
      <c r="M65" s="179"/>
      <c r="N65" s="56"/>
      <c r="O65" s="57"/>
      <c r="P65" s="54"/>
      <c r="Q65" s="54"/>
      <c r="R65" s="54"/>
      <c r="S65" s="54"/>
      <c r="T65" s="54"/>
      <c r="U65" s="54"/>
      <c r="V65" s="54"/>
      <c r="W65" s="54"/>
      <c r="X65" s="54"/>
      <c r="Y65" s="54"/>
    </row>
    <row r="66" spans="1:25" ht="16.5" customHeight="1">
      <c r="A66" s="87" t="s">
        <v>308</v>
      </c>
      <c r="B66" s="37"/>
      <c r="C66" s="81"/>
      <c r="D66" s="81"/>
      <c r="E66" s="81"/>
      <c r="F66" s="81"/>
      <c r="G66" s="81"/>
      <c r="H66" s="81"/>
      <c r="I66" s="59"/>
      <c r="J66" s="59"/>
      <c r="K66" s="59"/>
      <c r="L66" s="140"/>
      <c r="M66" s="265" t="s">
        <v>48</v>
      </c>
      <c r="N66" s="300"/>
      <c r="O66" s="79">
        <f>SUM(O67)</f>
        <v>61849</v>
      </c>
      <c r="P66" s="79">
        <f>SUM(P67)</f>
        <v>32253</v>
      </c>
      <c r="Q66" s="79">
        <f>SUM(Q67)</f>
        <v>622</v>
      </c>
      <c r="R66" s="79">
        <f aca="true" t="shared" si="25" ref="R66:Y66">SUM(R67)</f>
        <v>480</v>
      </c>
      <c r="S66" s="79">
        <f t="shared" si="25"/>
        <v>117</v>
      </c>
      <c r="T66" s="98" t="s">
        <v>401</v>
      </c>
      <c r="U66" s="98">
        <f t="shared" si="25"/>
        <v>25</v>
      </c>
      <c r="V66" s="79">
        <f t="shared" si="25"/>
        <v>28974</v>
      </c>
      <c r="W66" s="79">
        <f t="shared" si="25"/>
        <v>649</v>
      </c>
      <c r="X66" s="98" t="s">
        <v>401</v>
      </c>
      <c r="Y66" s="79">
        <f t="shared" si="25"/>
        <v>1639</v>
      </c>
    </row>
    <row r="67" spans="1:25" ht="16.5" customHeight="1">
      <c r="A67" s="88" t="s">
        <v>133</v>
      </c>
      <c r="B67" s="59"/>
      <c r="C67" s="81"/>
      <c r="D67" s="81"/>
      <c r="E67" s="81"/>
      <c r="F67" s="81"/>
      <c r="G67" s="81"/>
      <c r="H67" s="81"/>
      <c r="I67" s="59"/>
      <c r="J67" s="59"/>
      <c r="K67" s="59"/>
      <c r="L67" s="140"/>
      <c r="M67" s="177"/>
      <c r="N67" s="61" t="s">
        <v>51</v>
      </c>
      <c r="O67" s="231">
        <f>SUM(P67,Q67,V67)</f>
        <v>61849</v>
      </c>
      <c r="P67" s="85">
        <v>32253</v>
      </c>
      <c r="Q67" s="85">
        <f>SUM(R67:U67)</f>
        <v>622</v>
      </c>
      <c r="R67" s="85">
        <v>480</v>
      </c>
      <c r="S67" s="86">
        <v>117</v>
      </c>
      <c r="T67" s="86" t="s">
        <v>400</v>
      </c>
      <c r="U67" s="86">
        <v>25</v>
      </c>
      <c r="V67" s="85">
        <v>28974</v>
      </c>
      <c r="W67" s="86">
        <v>649</v>
      </c>
      <c r="X67" s="86" t="s">
        <v>400</v>
      </c>
      <c r="Y67" s="85">
        <v>1639</v>
      </c>
    </row>
    <row r="68" spans="1:25" ht="16.5" customHeight="1">
      <c r="A68" s="87" t="s">
        <v>154</v>
      </c>
      <c r="B68" s="59"/>
      <c r="C68" s="81"/>
      <c r="D68" s="81"/>
      <c r="E68" s="81"/>
      <c r="F68" s="81"/>
      <c r="G68" s="81"/>
      <c r="H68" s="81"/>
      <c r="I68" s="59"/>
      <c r="J68" s="59"/>
      <c r="K68" s="59"/>
      <c r="L68" s="140"/>
      <c r="M68" s="37" t="s">
        <v>354</v>
      </c>
      <c r="N68" s="59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spans="1:25" ht="16.5" customHeight="1">
      <c r="A69" s="87" t="s">
        <v>305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140"/>
      <c r="M69" s="140" t="s">
        <v>345</v>
      </c>
      <c r="N69" s="62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</row>
    <row r="70" spans="1:25" ht="16.5" customHeight="1">
      <c r="A70" s="87" t="s">
        <v>155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140"/>
      <c r="M70" s="59"/>
      <c r="N70" s="62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</row>
    <row r="71" spans="1:25" ht="16.5" customHeight="1">
      <c r="A71" s="140" t="s">
        <v>345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</row>
    <row r="72" spans="2:11" ht="14.25">
      <c r="B72" s="59"/>
      <c r="C72" s="59"/>
      <c r="D72" s="59"/>
      <c r="E72" s="59"/>
      <c r="F72" s="59"/>
      <c r="G72" s="59"/>
      <c r="H72" s="59"/>
      <c r="I72" s="59"/>
      <c r="J72" s="59"/>
      <c r="K72" s="59"/>
    </row>
    <row r="75" ht="14.25">
      <c r="A75" s="87"/>
    </row>
  </sheetData>
  <sheetProtection/>
  <mergeCells count="48">
    <mergeCell ref="O5:V6"/>
    <mergeCell ref="V7:V8"/>
    <mergeCell ref="A11:B11"/>
    <mergeCell ref="A5:B6"/>
    <mergeCell ref="A9:B9"/>
    <mergeCell ref="A10:B10"/>
    <mergeCell ref="A21:B21"/>
    <mergeCell ref="A27:B27"/>
    <mergeCell ref="A12:B12"/>
    <mergeCell ref="A13:B13"/>
    <mergeCell ref="A14:B14"/>
    <mergeCell ref="A15:B15"/>
    <mergeCell ref="A64:B64"/>
    <mergeCell ref="M9:N9"/>
    <mergeCell ref="M11:N11"/>
    <mergeCell ref="X5:X8"/>
    <mergeCell ref="A37:B37"/>
    <mergeCell ref="A44:B44"/>
    <mergeCell ref="A50:B50"/>
    <mergeCell ref="A58:B58"/>
    <mergeCell ref="A16:B16"/>
    <mergeCell ref="A18:B18"/>
    <mergeCell ref="M18:N18"/>
    <mergeCell ref="M20:N20"/>
    <mergeCell ref="M12:N12"/>
    <mergeCell ref="M13:N13"/>
    <mergeCell ref="M14:N14"/>
    <mergeCell ref="M15:N15"/>
    <mergeCell ref="M52:N52"/>
    <mergeCell ref="M60:N60"/>
    <mergeCell ref="M66:N66"/>
    <mergeCell ref="Q7:U7"/>
    <mergeCell ref="M23:N23"/>
    <mergeCell ref="M29:N29"/>
    <mergeCell ref="M39:N39"/>
    <mergeCell ref="M46:N46"/>
    <mergeCell ref="M16:N16"/>
    <mergeCell ref="M17:N17"/>
    <mergeCell ref="A3:K3"/>
    <mergeCell ref="M3:Y3"/>
    <mergeCell ref="M5:N8"/>
    <mergeCell ref="P7:P8"/>
    <mergeCell ref="O7:O8"/>
    <mergeCell ref="A7:B7"/>
    <mergeCell ref="C5:E5"/>
    <mergeCell ref="F5:H5"/>
    <mergeCell ref="W5:W8"/>
    <mergeCell ref="I5:K5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zoomScale="75" zoomScaleNormal="75" zoomScaleSheetLayoutView="75" zoomScalePageLayoutView="0" workbookViewId="0" topLeftCell="A22">
      <selection activeCell="L43" sqref="L43"/>
    </sheetView>
  </sheetViews>
  <sheetFormatPr defaultColWidth="8.796875" defaultRowHeight="15"/>
  <cols>
    <col min="1" max="1" width="6.5" style="39" customWidth="1"/>
    <col min="2" max="2" width="9.3984375" style="39" customWidth="1"/>
    <col min="3" max="11" width="12.59765625" style="39" customWidth="1"/>
    <col min="12" max="12" width="9" style="39" customWidth="1"/>
    <col min="13" max="13" width="11.19921875" style="39" customWidth="1"/>
    <col min="14" max="14" width="7" style="39" customWidth="1"/>
    <col min="15" max="16" width="18.59765625" style="39" customWidth="1"/>
    <col min="17" max="17" width="24.09765625" style="39" customWidth="1"/>
    <col min="18" max="19" width="18.59765625" style="39" customWidth="1"/>
    <col min="20" max="20" width="20.5" style="39" customWidth="1"/>
    <col min="21" max="16384" width="9" style="39" customWidth="1"/>
  </cols>
  <sheetData>
    <row r="1" spans="1:20" ht="15" customHeight="1">
      <c r="A1" s="173" t="s">
        <v>390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74" t="s">
        <v>413</v>
      </c>
    </row>
    <row r="2" spans="1:20" ht="15" customHeight="1">
      <c r="A2" s="9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s="31" customFormat="1" ht="21" customHeight="1">
      <c r="A3" s="527" t="s">
        <v>436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190"/>
      <c r="M3" s="190"/>
      <c r="N3" s="190"/>
      <c r="O3" s="190"/>
      <c r="P3" s="190"/>
      <c r="Q3" s="190"/>
      <c r="R3" s="190"/>
      <c r="S3" s="190"/>
      <c r="T3" s="190"/>
    </row>
    <row r="4" spans="1:20" s="31" customFormat="1" ht="1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</row>
    <row r="5" spans="1:20" s="31" customFormat="1" ht="18" customHeight="1">
      <c r="A5" s="529" t="s">
        <v>437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6"/>
      <c r="M5" s="529" t="s">
        <v>438</v>
      </c>
      <c r="N5" s="342"/>
      <c r="O5" s="342"/>
      <c r="P5" s="342"/>
      <c r="Q5" s="342"/>
      <c r="R5" s="342"/>
      <c r="S5" s="342"/>
      <c r="T5" s="342"/>
    </row>
    <row r="6" spans="1:20" ht="15" customHeight="1" thickBot="1">
      <c r="A6" s="140"/>
      <c r="B6" s="140"/>
      <c r="C6" s="140"/>
      <c r="D6" s="140"/>
      <c r="E6" s="140"/>
      <c r="F6" s="140" t="s">
        <v>189</v>
      </c>
      <c r="G6" s="140"/>
      <c r="H6" s="140"/>
      <c r="I6" s="140"/>
      <c r="J6" s="140"/>
      <c r="K6" s="140"/>
      <c r="L6" s="140"/>
      <c r="M6" s="189"/>
      <c r="N6" s="189"/>
      <c r="O6" s="189"/>
      <c r="P6" s="189"/>
      <c r="Q6" s="140" t="s">
        <v>189</v>
      </c>
      <c r="R6" s="189"/>
      <c r="S6" s="189"/>
      <c r="T6" s="189"/>
    </row>
    <row r="7" spans="1:20" ht="15" customHeight="1">
      <c r="A7" s="343" t="s">
        <v>156</v>
      </c>
      <c r="B7" s="344"/>
      <c r="C7" s="349" t="s">
        <v>61</v>
      </c>
      <c r="D7" s="350"/>
      <c r="E7" s="351"/>
      <c r="F7" s="352" t="s">
        <v>323</v>
      </c>
      <c r="G7" s="353"/>
      <c r="H7" s="354"/>
      <c r="I7" s="352" t="s">
        <v>324</v>
      </c>
      <c r="J7" s="353"/>
      <c r="K7" s="353"/>
      <c r="L7" s="140"/>
      <c r="M7" s="343" t="s">
        <v>309</v>
      </c>
      <c r="N7" s="344"/>
      <c r="O7" s="352" t="s">
        <v>190</v>
      </c>
      <c r="P7" s="353"/>
      <c r="Q7" s="354"/>
      <c r="R7" s="352" t="s">
        <v>322</v>
      </c>
      <c r="S7" s="353"/>
      <c r="T7" s="353"/>
    </row>
    <row r="8" spans="1:20" ht="15" customHeight="1">
      <c r="A8" s="345"/>
      <c r="B8" s="346"/>
      <c r="C8" s="355" t="s">
        <v>62</v>
      </c>
      <c r="D8" s="355" t="s">
        <v>63</v>
      </c>
      <c r="E8" s="367" t="s">
        <v>157</v>
      </c>
      <c r="F8" s="355" t="s">
        <v>62</v>
      </c>
      <c r="G8" s="355" t="s">
        <v>63</v>
      </c>
      <c r="H8" s="367" t="s">
        <v>157</v>
      </c>
      <c r="I8" s="355" t="s">
        <v>62</v>
      </c>
      <c r="J8" s="355" t="s">
        <v>63</v>
      </c>
      <c r="K8" s="357" t="s">
        <v>157</v>
      </c>
      <c r="L8" s="140"/>
      <c r="M8" s="345"/>
      <c r="N8" s="346"/>
      <c r="O8" s="355" t="s">
        <v>191</v>
      </c>
      <c r="P8" s="355" t="s">
        <v>63</v>
      </c>
      <c r="Q8" s="367" t="s">
        <v>158</v>
      </c>
      <c r="R8" s="355" t="s">
        <v>191</v>
      </c>
      <c r="S8" s="355" t="s">
        <v>63</v>
      </c>
      <c r="T8" s="357" t="s">
        <v>158</v>
      </c>
    </row>
    <row r="9" spans="1:20" ht="15" customHeight="1">
      <c r="A9" s="347"/>
      <c r="B9" s="348"/>
      <c r="C9" s="356"/>
      <c r="D9" s="356"/>
      <c r="E9" s="371"/>
      <c r="F9" s="356"/>
      <c r="G9" s="356"/>
      <c r="H9" s="371"/>
      <c r="I9" s="356"/>
      <c r="J9" s="356"/>
      <c r="K9" s="358"/>
      <c r="L9" s="140"/>
      <c r="M9" s="347"/>
      <c r="N9" s="348"/>
      <c r="O9" s="356"/>
      <c r="P9" s="356"/>
      <c r="Q9" s="369"/>
      <c r="R9" s="356"/>
      <c r="S9" s="356"/>
      <c r="T9" s="370"/>
    </row>
    <row r="10" spans="1:20" ht="15" customHeight="1">
      <c r="A10" s="92"/>
      <c r="B10" s="93"/>
      <c r="C10" s="94"/>
      <c r="D10" s="95"/>
      <c r="E10" s="92"/>
      <c r="F10" s="92"/>
      <c r="G10" s="95"/>
      <c r="H10" s="92"/>
      <c r="I10" s="92"/>
      <c r="J10" s="95"/>
      <c r="K10" s="92"/>
      <c r="L10" s="140"/>
      <c r="M10" s="92"/>
      <c r="N10" s="93"/>
      <c r="O10" s="140"/>
      <c r="P10" s="140"/>
      <c r="Q10" s="140"/>
      <c r="R10" s="140"/>
      <c r="S10" s="140"/>
      <c r="T10" s="140"/>
    </row>
    <row r="11" spans="1:20" ht="15" customHeight="1">
      <c r="A11" s="339" t="s">
        <v>369</v>
      </c>
      <c r="B11" s="340"/>
      <c r="C11" s="96">
        <v>43700</v>
      </c>
      <c r="D11" s="82">
        <v>216300</v>
      </c>
      <c r="E11" s="82">
        <f>D11*1000/(C11*10)</f>
        <v>494.9656750572082</v>
      </c>
      <c r="F11" s="82" t="s">
        <v>400</v>
      </c>
      <c r="G11" s="82" t="s">
        <v>400</v>
      </c>
      <c r="H11" s="82" t="s">
        <v>400</v>
      </c>
      <c r="I11" s="82">
        <v>19</v>
      </c>
      <c r="J11" s="82">
        <v>23</v>
      </c>
      <c r="K11" s="82">
        <v>123</v>
      </c>
      <c r="L11" s="140"/>
      <c r="M11" s="364" t="s">
        <v>369</v>
      </c>
      <c r="N11" s="365"/>
      <c r="O11" s="165">
        <v>254</v>
      </c>
      <c r="P11" s="162">
        <v>4240</v>
      </c>
      <c r="Q11" s="82">
        <v>1670</v>
      </c>
      <c r="R11" s="124">
        <v>449</v>
      </c>
      <c r="S11" s="124">
        <v>8220</v>
      </c>
      <c r="T11" s="82">
        <v>1830</v>
      </c>
    </row>
    <row r="12" spans="1:20" ht="15" customHeight="1">
      <c r="A12" s="359" t="s">
        <v>370</v>
      </c>
      <c r="B12" s="360"/>
      <c r="C12" s="96">
        <v>40900</v>
      </c>
      <c r="D12" s="82">
        <v>200400</v>
      </c>
      <c r="E12" s="82">
        <f>D12*1000/(C12*10)</f>
        <v>489.9755501222494</v>
      </c>
      <c r="F12" s="82" t="s">
        <v>400</v>
      </c>
      <c r="G12" s="82" t="s">
        <v>400</v>
      </c>
      <c r="H12" s="82" t="s">
        <v>400</v>
      </c>
      <c r="I12" s="82">
        <v>36</v>
      </c>
      <c r="J12" s="82">
        <v>116</v>
      </c>
      <c r="K12" s="82">
        <f>J12*1000/(I12*10)</f>
        <v>322.22222222222223</v>
      </c>
      <c r="L12" s="140"/>
      <c r="M12" s="359" t="s">
        <v>370</v>
      </c>
      <c r="N12" s="360"/>
      <c r="O12" s="165">
        <v>265</v>
      </c>
      <c r="P12" s="162">
        <v>4400</v>
      </c>
      <c r="Q12" s="82">
        <f>P12*1000/(O12*10)</f>
        <v>1660.377358490566</v>
      </c>
      <c r="R12" s="124">
        <v>439</v>
      </c>
      <c r="S12" s="124">
        <v>8170</v>
      </c>
      <c r="T12" s="82">
        <v>1860</v>
      </c>
    </row>
    <row r="13" spans="1:20" ht="15" customHeight="1">
      <c r="A13" s="359" t="s">
        <v>371</v>
      </c>
      <c r="B13" s="360"/>
      <c r="C13" s="96">
        <v>40500</v>
      </c>
      <c r="D13" s="82">
        <v>199300</v>
      </c>
      <c r="E13" s="82">
        <f>D13*1000/(C13*10)</f>
        <v>492.0987654320988</v>
      </c>
      <c r="F13" s="82">
        <v>0</v>
      </c>
      <c r="G13" s="82">
        <v>0</v>
      </c>
      <c r="H13" s="82">
        <v>183</v>
      </c>
      <c r="I13" s="82">
        <v>412</v>
      </c>
      <c r="J13" s="82">
        <v>1560</v>
      </c>
      <c r="K13" s="82">
        <v>378</v>
      </c>
      <c r="L13" s="140"/>
      <c r="M13" s="359" t="s">
        <v>362</v>
      </c>
      <c r="N13" s="360"/>
      <c r="O13" s="200">
        <v>249</v>
      </c>
      <c r="P13" s="200">
        <v>4330</v>
      </c>
      <c r="Q13" s="82">
        <v>1740</v>
      </c>
      <c r="R13" s="198">
        <v>447</v>
      </c>
      <c r="S13" s="197">
        <v>7820</v>
      </c>
      <c r="T13" s="82">
        <v>1750</v>
      </c>
    </row>
    <row r="14" spans="1:20" ht="15" customHeight="1">
      <c r="A14" s="359" t="s">
        <v>346</v>
      </c>
      <c r="B14" s="360"/>
      <c r="C14" s="96">
        <v>38800</v>
      </c>
      <c r="D14" s="82">
        <v>165700</v>
      </c>
      <c r="E14" s="82">
        <f>D14*1000/(C14*10)</f>
        <v>427.0618556701031</v>
      </c>
      <c r="F14" s="82">
        <v>8</v>
      </c>
      <c r="G14" s="82">
        <v>23</v>
      </c>
      <c r="H14" s="82">
        <v>290</v>
      </c>
      <c r="I14" s="82">
        <v>987</v>
      </c>
      <c r="J14" s="82">
        <v>3130</v>
      </c>
      <c r="K14" s="82">
        <f>J14*1000/(I14*10)</f>
        <v>317.1225937183384</v>
      </c>
      <c r="L14" s="140"/>
      <c r="M14" s="359" t="s">
        <v>346</v>
      </c>
      <c r="N14" s="360"/>
      <c r="O14" s="200">
        <v>252</v>
      </c>
      <c r="P14" s="200">
        <v>4180</v>
      </c>
      <c r="Q14" s="82">
        <v>1660</v>
      </c>
      <c r="R14" s="198">
        <v>459</v>
      </c>
      <c r="S14" s="197">
        <v>8120</v>
      </c>
      <c r="T14" s="82">
        <v>1770</v>
      </c>
    </row>
    <row r="15" spans="1:20" ht="15" customHeight="1">
      <c r="A15" s="359" t="s">
        <v>372</v>
      </c>
      <c r="B15" s="360"/>
      <c r="C15" s="97">
        <v>37300</v>
      </c>
      <c r="D15" s="98">
        <v>178300</v>
      </c>
      <c r="E15" s="98">
        <f>D15*1000/(C15*10)</f>
        <v>478.01608579088474</v>
      </c>
      <c r="F15" s="98">
        <v>21</v>
      </c>
      <c r="G15" s="98">
        <v>32</v>
      </c>
      <c r="H15" s="98">
        <f>G15*1000/(F15*10)</f>
        <v>152.38095238095238</v>
      </c>
      <c r="I15" s="98">
        <v>1380</v>
      </c>
      <c r="J15" s="98">
        <v>3120</v>
      </c>
      <c r="K15" s="98">
        <f>J15*1000/(I15*10)</f>
        <v>226.08695652173913</v>
      </c>
      <c r="L15" s="140"/>
      <c r="M15" s="359" t="s">
        <v>372</v>
      </c>
      <c r="N15" s="360"/>
      <c r="O15" s="196">
        <f>SUM(O17:O24,O26:O33)</f>
        <v>266</v>
      </c>
      <c r="P15" s="196">
        <v>4600</v>
      </c>
      <c r="Q15" s="98">
        <v>1730</v>
      </c>
      <c r="R15" s="195">
        <f>SUM(R17:R24,R26:R33)</f>
        <v>469</v>
      </c>
      <c r="S15" s="196">
        <f>SUM(S17:S24,S26:S33)</f>
        <v>8352</v>
      </c>
      <c r="T15" s="98">
        <v>1780</v>
      </c>
    </row>
    <row r="16" spans="1:20" ht="15" customHeight="1">
      <c r="A16" s="99"/>
      <c r="B16" s="100"/>
      <c r="C16" s="234"/>
      <c r="D16" s="235"/>
      <c r="E16" s="235"/>
      <c r="F16" s="235"/>
      <c r="G16" s="235"/>
      <c r="H16" s="235"/>
      <c r="I16" s="235"/>
      <c r="J16" s="235"/>
      <c r="K16" s="235"/>
      <c r="L16" s="140"/>
      <c r="M16" s="99"/>
      <c r="N16" s="100"/>
      <c r="O16" s="140"/>
      <c r="P16" s="140"/>
      <c r="Q16" s="140"/>
      <c r="R16" s="141"/>
      <c r="S16" s="140"/>
      <c r="T16" s="140"/>
    </row>
    <row r="17" spans="1:20" ht="15" customHeight="1">
      <c r="A17" s="265" t="s">
        <v>1</v>
      </c>
      <c r="B17" s="266"/>
      <c r="C17" s="97">
        <v>4090</v>
      </c>
      <c r="D17" s="98">
        <v>19900</v>
      </c>
      <c r="E17" s="98">
        <v>486</v>
      </c>
      <c r="F17" s="98">
        <v>8</v>
      </c>
      <c r="G17" s="98">
        <v>13</v>
      </c>
      <c r="H17" s="98">
        <v>169</v>
      </c>
      <c r="I17" s="98">
        <v>70</v>
      </c>
      <c r="J17" s="98">
        <v>146</v>
      </c>
      <c r="K17" s="98">
        <f>J17*1000/(I17*10)</f>
        <v>208.57142857142858</v>
      </c>
      <c r="L17" s="140"/>
      <c r="M17" s="361" t="s">
        <v>1</v>
      </c>
      <c r="N17" s="362"/>
      <c r="O17" s="96">
        <v>59</v>
      </c>
      <c r="P17" s="124">
        <v>1110</v>
      </c>
      <c r="Q17" s="82">
        <v>1880</v>
      </c>
      <c r="R17" s="82">
        <v>44</v>
      </c>
      <c r="S17" s="82">
        <v>752</v>
      </c>
      <c r="T17" s="82">
        <v>1710</v>
      </c>
    </row>
    <row r="18" spans="1:20" ht="15" customHeight="1">
      <c r="A18" s="265" t="s">
        <v>2</v>
      </c>
      <c r="B18" s="266"/>
      <c r="C18" s="97">
        <v>1620</v>
      </c>
      <c r="D18" s="98">
        <v>7300</v>
      </c>
      <c r="E18" s="98">
        <v>450</v>
      </c>
      <c r="F18" s="98" t="s">
        <v>414</v>
      </c>
      <c r="G18" s="98" t="s">
        <v>414</v>
      </c>
      <c r="H18" s="98" t="s">
        <v>414</v>
      </c>
      <c r="I18" s="98">
        <v>12</v>
      </c>
      <c r="J18" s="98">
        <v>23</v>
      </c>
      <c r="K18" s="98">
        <v>190</v>
      </c>
      <c r="L18" s="140"/>
      <c r="M18" s="361" t="s">
        <v>2</v>
      </c>
      <c r="N18" s="362"/>
      <c r="O18" s="140">
        <v>4</v>
      </c>
      <c r="P18" s="197">
        <v>62</v>
      </c>
      <c r="Q18" s="82">
        <v>1550</v>
      </c>
      <c r="R18" s="141">
        <v>15</v>
      </c>
      <c r="S18" s="140">
        <v>273</v>
      </c>
      <c r="T18" s="82">
        <f>S18*1000/(R18*10)</f>
        <v>1820</v>
      </c>
    </row>
    <row r="19" spans="1:20" ht="15" customHeight="1">
      <c r="A19" s="265" t="s">
        <v>3</v>
      </c>
      <c r="B19" s="266"/>
      <c r="C19" s="97">
        <v>3440</v>
      </c>
      <c r="D19" s="98">
        <v>17300</v>
      </c>
      <c r="E19" s="98">
        <v>502</v>
      </c>
      <c r="F19" s="98">
        <v>1</v>
      </c>
      <c r="G19" s="98">
        <v>2</v>
      </c>
      <c r="H19" s="98">
        <v>157</v>
      </c>
      <c r="I19" s="98">
        <v>77</v>
      </c>
      <c r="J19" s="98">
        <v>147</v>
      </c>
      <c r="K19" s="98">
        <f>J19*1000/(I19*10)</f>
        <v>190.9090909090909</v>
      </c>
      <c r="L19" s="140"/>
      <c r="M19" s="361" t="s">
        <v>3</v>
      </c>
      <c r="N19" s="362"/>
      <c r="O19" s="140">
        <v>23</v>
      </c>
      <c r="P19" s="197">
        <v>391</v>
      </c>
      <c r="Q19" s="82">
        <v>1700</v>
      </c>
      <c r="R19" s="141">
        <v>39</v>
      </c>
      <c r="S19" s="140">
        <v>745</v>
      </c>
      <c r="T19" s="82">
        <f>S19*1000/(R19*10)</f>
        <v>1910.2564102564102</v>
      </c>
    </row>
    <row r="20" spans="1:20" ht="15" customHeight="1">
      <c r="A20" s="281" t="s">
        <v>60</v>
      </c>
      <c r="B20" s="266"/>
      <c r="C20" s="97">
        <v>1280</v>
      </c>
      <c r="D20" s="98">
        <v>5500</v>
      </c>
      <c r="E20" s="98">
        <v>428</v>
      </c>
      <c r="F20" s="98" t="s">
        <v>414</v>
      </c>
      <c r="G20" s="98" t="s">
        <v>414</v>
      </c>
      <c r="H20" s="98" t="s">
        <v>414</v>
      </c>
      <c r="I20" s="98">
        <v>1</v>
      </c>
      <c r="J20" s="98">
        <v>2</v>
      </c>
      <c r="K20" s="98">
        <f>J20*1000/(I20*10)</f>
        <v>200</v>
      </c>
      <c r="L20" s="140"/>
      <c r="M20" s="363" t="s">
        <v>60</v>
      </c>
      <c r="N20" s="362"/>
      <c r="O20" s="140">
        <v>12</v>
      </c>
      <c r="P20" s="197">
        <v>176</v>
      </c>
      <c r="Q20" s="82">
        <v>1470</v>
      </c>
      <c r="R20" s="141">
        <v>42</v>
      </c>
      <c r="S20" s="140">
        <v>766</v>
      </c>
      <c r="T20" s="82">
        <v>1820</v>
      </c>
    </row>
    <row r="21" spans="1:20" ht="15" customHeight="1">
      <c r="A21" s="265" t="s">
        <v>5</v>
      </c>
      <c r="B21" s="266"/>
      <c r="C21" s="97">
        <v>1480</v>
      </c>
      <c r="D21" s="98">
        <v>6250</v>
      </c>
      <c r="E21" s="98">
        <f>D21*1000/(C21*10)</f>
        <v>422.2972972972973</v>
      </c>
      <c r="F21" s="98">
        <v>1</v>
      </c>
      <c r="G21" s="98">
        <v>1</v>
      </c>
      <c r="H21" s="98">
        <v>140</v>
      </c>
      <c r="I21" s="98">
        <v>3</v>
      </c>
      <c r="J21" s="98">
        <v>8</v>
      </c>
      <c r="K21" s="98">
        <v>230</v>
      </c>
      <c r="L21" s="140"/>
      <c r="M21" s="361" t="s">
        <v>5</v>
      </c>
      <c r="N21" s="362"/>
      <c r="O21" s="96">
        <v>9</v>
      </c>
      <c r="P21" s="124">
        <v>141</v>
      </c>
      <c r="Q21" s="82">
        <v>1570</v>
      </c>
      <c r="R21" s="82">
        <v>30</v>
      </c>
      <c r="S21" s="82">
        <v>549</v>
      </c>
      <c r="T21" s="82">
        <f>S21*1000/(R21*10)</f>
        <v>1830</v>
      </c>
    </row>
    <row r="22" spans="1:20" ht="15" customHeight="1">
      <c r="A22" s="265" t="s">
        <v>6</v>
      </c>
      <c r="B22" s="266"/>
      <c r="C22" s="97">
        <v>2690</v>
      </c>
      <c r="D22" s="98">
        <v>13400</v>
      </c>
      <c r="E22" s="98">
        <v>500</v>
      </c>
      <c r="F22" s="98">
        <v>1</v>
      </c>
      <c r="G22" s="98">
        <v>2</v>
      </c>
      <c r="H22" s="98">
        <v>189</v>
      </c>
      <c r="I22" s="98">
        <v>140</v>
      </c>
      <c r="J22" s="98">
        <v>221</v>
      </c>
      <c r="K22" s="98">
        <f>J22*1000/(I22*10)</f>
        <v>157.85714285714286</v>
      </c>
      <c r="L22" s="140"/>
      <c r="M22" s="361" t="s">
        <v>6</v>
      </c>
      <c r="N22" s="362"/>
      <c r="O22" s="140">
        <v>16</v>
      </c>
      <c r="P22" s="197">
        <v>269</v>
      </c>
      <c r="Q22" s="82">
        <v>1680</v>
      </c>
      <c r="R22" s="141">
        <v>29</v>
      </c>
      <c r="S22" s="140">
        <v>548</v>
      </c>
      <c r="T22" s="82">
        <f>S22*1000/(R22*10)</f>
        <v>1889.655172413793</v>
      </c>
    </row>
    <row r="23" spans="1:20" ht="15" customHeight="1">
      <c r="A23" s="265" t="s">
        <v>7</v>
      </c>
      <c r="B23" s="266"/>
      <c r="C23" s="97">
        <v>1970</v>
      </c>
      <c r="D23" s="98">
        <v>9520</v>
      </c>
      <c r="E23" s="98">
        <f>D23*1000/(C23*10)</f>
        <v>483.24873096446703</v>
      </c>
      <c r="F23" s="98">
        <v>1</v>
      </c>
      <c r="G23" s="98">
        <v>1</v>
      </c>
      <c r="H23" s="98">
        <v>90</v>
      </c>
      <c r="I23" s="98">
        <v>90</v>
      </c>
      <c r="J23" s="98">
        <v>269</v>
      </c>
      <c r="K23" s="98">
        <v>300</v>
      </c>
      <c r="L23" s="140"/>
      <c r="M23" s="361" t="s">
        <v>7</v>
      </c>
      <c r="N23" s="362"/>
      <c r="O23" s="140">
        <v>5</v>
      </c>
      <c r="P23" s="197">
        <v>88</v>
      </c>
      <c r="Q23" s="82">
        <v>1750</v>
      </c>
      <c r="R23" s="141">
        <v>16</v>
      </c>
      <c r="S23" s="140">
        <v>296</v>
      </c>
      <c r="T23" s="82">
        <f>S23*1000/(R23*10)</f>
        <v>1850</v>
      </c>
    </row>
    <row r="24" spans="1:20" ht="15" customHeight="1">
      <c r="A24" s="265" t="s">
        <v>8</v>
      </c>
      <c r="B24" s="266"/>
      <c r="C24" s="97">
        <v>3160</v>
      </c>
      <c r="D24" s="98">
        <v>16900</v>
      </c>
      <c r="E24" s="98">
        <v>534</v>
      </c>
      <c r="F24" s="98">
        <v>2</v>
      </c>
      <c r="G24" s="98">
        <v>3</v>
      </c>
      <c r="H24" s="98">
        <v>154</v>
      </c>
      <c r="I24" s="98">
        <v>368</v>
      </c>
      <c r="J24" s="98">
        <v>949</v>
      </c>
      <c r="K24" s="98">
        <f>J24*1000/(I24*10)</f>
        <v>257.8804347826087</v>
      </c>
      <c r="L24" s="140"/>
      <c r="M24" s="361" t="s">
        <v>8</v>
      </c>
      <c r="N24" s="362"/>
      <c r="O24" s="140">
        <v>3</v>
      </c>
      <c r="P24" s="197">
        <v>54</v>
      </c>
      <c r="Q24" s="82">
        <v>1780</v>
      </c>
      <c r="R24" s="141">
        <v>16</v>
      </c>
      <c r="S24" s="140">
        <v>317</v>
      </c>
      <c r="T24" s="82">
        <v>1980</v>
      </c>
    </row>
    <row r="25" spans="1:20" ht="15" customHeight="1">
      <c r="A25" s="101"/>
      <c r="B25" s="103"/>
      <c r="C25" s="97"/>
      <c r="D25" s="98"/>
      <c r="E25" s="98"/>
      <c r="F25" s="98"/>
      <c r="G25" s="98"/>
      <c r="H25" s="98"/>
      <c r="I25" s="98"/>
      <c r="J25" s="98"/>
      <c r="K25" s="98"/>
      <c r="L25" s="140"/>
      <c r="M25" s="101"/>
      <c r="N25" s="103"/>
      <c r="O25" s="140"/>
      <c r="P25" s="197"/>
      <c r="Q25" s="140"/>
      <c r="R25" s="141"/>
      <c r="S25" s="140"/>
      <c r="T25" s="140"/>
    </row>
    <row r="26" spans="1:20" ht="15" customHeight="1">
      <c r="A26" s="265" t="s">
        <v>9</v>
      </c>
      <c r="B26" s="266"/>
      <c r="C26" s="97">
        <f>SUM(C27)</f>
        <v>79</v>
      </c>
      <c r="D26" s="98">
        <f>SUM(D27)</f>
        <v>302</v>
      </c>
      <c r="E26" s="98">
        <f>SUM(E27)</f>
        <v>382.27848101265823</v>
      </c>
      <c r="F26" s="98" t="s">
        <v>414</v>
      </c>
      <c r="G26" s="98" t="s">
        <v>414</v>
      </c>
      <c r="H26" s="98" t="s">
        <v>414</v>
      </c>
      <c r="I26" s="98" t="s">
        <v>414</v>
      </c>
      <c r="J26" s="98" t="s">
        <v>414</v>
      </c>
      <c r="K26" s="98" t="s">
        <v>414</v>
      </c>
      <c r="L26" s="104"/>
      <c r="M26" s="361" t="s">
        <v>9</v>
      </c>
      <c r="N26" s="362"/>
      <c r="O26" s="128">
        <v>1</v>
      </c>
      <c r="P26" s="127">
        <v>15</v>
      </c>
      <c r="Q26" s="82">
        <v>1450</v>
      </c>
      <c r="R26" s="80">
        <v>3</v>
      </c>
      <c r="S26" s="80">
        <v>47</v>
      </c>
      <c r="T26" s="82">
        <v>1550</v>
      </c>
    </row>
    <row r="27" spans="1:20" ht="15" customHeight="1">
      <c r="A27" s="179"/>
      <c r="B27" s="56" t="s">
        <v>10</v>
      </c>
      <c r="C27" s="96">
        <v>79</v>
      </c>
      <c r="D27" s="82">
        <v>302</v>
      </c>
      <c r="E27" s="82">
        <f>D27*1000/(C27*10)</f>
        <v>382.27848101265823</v>
      </c>
      <c r="F27" s="82" t="s">
        <v>400</v>
      </c>
      <c r="G27" s="82" t="s">
        <v>400</v>
      </c>
      <c r="H27" s="82" t="s">
        <v>400</v>
      </c>
      <c r="I27" s="82" t="s">
        <v>400</v>
      </c>
      <c r="J27" s="82" t="s">
        <v>400</v>
      </c>
      <c r="K27" s="82" t="s">
        <v>400</v>
      </c>
      <c r="L27" s="140"/>
      <c r="M27" s="361" t="s">
        <v>192</v>
      </c>
      <c r="N27" s="362"/>
      <c r="O27" s="140">
        <v>10</v>
      </c>
      <c r="P27" s="197">
        <v>167</v>
      </c>
      <c r="Q27" s="82" t="s">
        <v>386</v>
      </c>
      <c r="R27" s="141">
        <v>12</v>
      </c>
      <c r="S27" s="140">
        <v>214</v>
      </c>
      <c r="T27" s="82" t="s">
        <v>386</v>
      </c>
    </row>
    <row r="28" spans="1:20" ht="15" customHeight="1">
      <c r="A28" s="179"/>
      <c r="B28" s="56"/>
      <c r="C28" s="105"/>
      <c r="D28" s="106"/>
      <c r="E28" s="106"/>
      <c r="F28" s="106"/>
      <c r="G28" s="106"/>
      <c r="H28" s="106"/>
      <c r="I28" s="106"/>
      <c r="J28" s="106"/>
      <c r="K28" s="106"/>
      <c r="L28" s="140"/>
      <c r="M28" s="361" t="s">
        <v>193</v>
      </c>
      <c r="N28" s="362"/>
      <c r="O28" s="140">
        <v>15</v>
      </c>
      <c r="P28" s="197">
        <v>237</v>
      </c>
      <c r="Q28" s="82" t="s">
        <v>386</v>
      </c>
      <c r="R28" s="141">
        <v>25</v>
      </c>
      <c r="S28" s="140">
        <v>390</v>
      </c>
      <c r="T28" s="82" t="s">
        <v>386</v>
      </c>
    </row>
    <row r="29" spans="1:20" ht="15" customHeight="1">
      <c r="A29" s="282" t="s">
        <v>11</v>
      </c>
      <c r="B29" s="266"/>
      <c r="C29" s="97">
        <f>SUM(C30:C33)</f>
        <v>2453</v>
      </c>
      <c r="D29" s="98">
        <f>SUM(D30:D33)</f>
        <v>12720</v>
      </c>
      <c r="E29" s="98" t="s">
        <v>415</v>
      </c>
      <c r="F29" s="98">
        <f>SUM(F30:F33)</f>
        <v>2</v>
      </c>
      <c r="G29" s="98">
        <f>SUM(G30:G33)</f>
        <v>2</v>
      </c>
      <c r="H29" s="98" t="s">
        <v>415</v>
      </c>
      <c r="I29" s="98">
        <f>SUM(I30:I33)</f>
        <v>249</v>
      </c>
      <c r="J29" s="98">
        <f>SUM(J30:J33)</f>
        <v>462</v>
      </c>
      <c r="K29" s="98" t="s">
        <v>415</v>
      </c>
      <c r="L29" s="140"/>
      <c r="M29" s="361" t="s">
        <v>194</v>
      </c>
      <c r="N29" s="362"/>
      <c r="O29" s="140">
        <v>54</v>
      </c>
      <c r="P29" s="197">
        <v>996</v>
      </c>
      <c r="Q29" s="82" t="s">
        <v>386</v>
      </c>
      <c r="R29" s="141">
        <v>56</v>
      </c>
      <c r="S29" s="140">
        <v>882</v>
      </c>
      <c r="T29" s="82" t="s">
        <v>386</v>
      </c>
    </row>
    <row r="30" spans="1:20" ht="15" customHeight="1">
      <c r="A30" s="179"/>
      <c r="B30" s="56" t="s">
        <v>12</v>
      </c>
      <c r="C30" s="96">
        <v>550</v>
      </c>
      <c r="D30" s="82">
        <v>2870</v>
      </c>
      <c r="E30" s="82">
        <f>D30*1000/(C30*10)</f>
        <v>521.8181818181819</v>
      </c>
      <c r="F30" s="82">
        <v>1</v>
      </c>
      <c r="G30" s="82">
        <v>2</v>
      </c>
      <c r="H30" s="82">
        <v>153</v>
      </c>
      <c r="I30" s="82">
        <v>47</v>
      </c>
      <c r="J30" s="82">
        <v>50</v>
      </c>
      <c r="K30" s="82">
        <f>J30*1000/(I30*10)</f>
        <v>106.38297872340425</v>
      </c>
      <c r="L30" s="140"/>
      <c r="M30" s="361" t="s">
        <v>195</v>
      </c>
      <c r="N30" s="362"/>
      <c r="O30" s="128">
        <v>30</v>
      </c>
      <c r="P30" s="127">
        <v>500</v>
      </c>
      <c r="Q30" s="82" t="s">
        <v>386</v>
      </c>
      <c r="R30" s="80">
        <v>43</v>
      </c>
      <c r="S30" s="80">
        <v>772</v>
      </c>
      <c r="T30" s="82" t="s">
        <v>386</v>
      </c>
    </row>
    <row r="31" spans="1:20" ht="15" customHeight="1">
      <c r="A31" s="179"/>
      <c r="B31" s="56" t="s">
        <v>13</v>
      </c>
      <c r="C31" s="96">
        <v>532</v>
      </c>
      <c r="D31" s="82">
        <v>2720</v>
      </c>
      <c r="E31" s="82">
        <f>D31*1000/(C31*10)</f>
        <v>511.2781954887218</v>
      </c>
      <c r="F31" s="82" t="s">
        <v>400</v>
      </c>
      <c r="G31" s="82" t="s">
        <v>400</v>
      </c>
      <c r="H31" s="82" t="s">
        <v>400</v>
      </c>
      <c r="I31" s="82">
        <v>47</v>
      </c>
      <c r="J31" s="82">
        <v>88</v>
      </c>
      <c r="K31" s="82">
        <v>188</v>
      </c>
      <c r="L31" s="140"/>
      <c r="M31" s="361" t="s">
        <v>196</v>
      </c>
      <c r="N31" s="362"/>
      <c r="O31" s="140">
        <v>10</v>
      </c>
      <c r="P31" s="197">
        <v>170</v>
      </c>
      <c r="Q31" s="82" t="s">
        <v>386</v>
      </c>
      <c r="R31" s="141">
        <v>25</v>
      </c>
      <c r="S31" s="140">
        <v>445</v>
      </c>
      <c r="T31" s="82" t="s">
        <v>386</v>
      </c>
    </row>
    <row r="32" spans="1:20" ht="15" customHeight="1">
      <c r="A32" s="179"/>
      <c r="B32" s="56" t="s">
        <v>14</v>
      </c>
      <c r="C32" s="96">
        <v>659</v>
      </c>
      <c r="D32" s="82">
        <v>3210</v>
      </c>
      <c r="E32" s="82">
        <f>D32*1000/(C32*10)</f>
        <v>487.10166919575113</v>
      </c>
      <c r="F32" s="82">
        <v>1</v>
      </c>
      <c r="G32" s="82">
        <v>0</v>
      </c>
      <c r="H32" s="82">
        <v>45</v>
      </c>
      <c r="I32" s="82">
        <v>89</v>
      </c>
      <c r="J32" s="82">
        <v>214</v>
      </c>
      <c r="K32" s="82">
        <f>J32*1000/(I32*10)</f>
        <v>240.4494382022472</v>
      </c>
      <c r="L32" s="140"/>
      <c r="M32" s="361" t="s">
        <v>197</v>
      </c>
      <c r="N32" s="362"/>
      <c r="O32" s="140">
        <v>11</v>
      </c>
      <c r="P32" s="197">
        <v>159</v>
      </c>
      <c r="Q32" s="82" t="s">
        <v>386</v>
      </c>
      <c r="R32" s="140">
        <v>66</v>
      </c>
      <c r="S32" s="140">
        <v>1210</v>
      </c>
      <c r="T32" s="82" t="s">
        <v>386</v>
      </c>
    </row>
    <row r="33" spans="1:20" ht="15" customHeight="1">
      <c r="A33" s="179"/>
      <c r="B33" s="56" t="s">
        <v>15</v>
      </c>
      <c r="C33" s="96">
        <v>712</v>
      </c>
      <c r="D33" s="82">
        <v>3920</v>
      </c>
      <c r="E33" s="82">
        <f>D33*1000/(C33*10)</f>
        <v>550.561797752809</v>
      </c>
      <c r="F33" s="82">
        <v>0</v>
      </c>
      <c r="G33" s="82">
        <v>0</v>
      </c>
      <c r="H33" s="82">
        <v>83</v>
      </c>
      <c r="I33" s="82">
        <v>66</v>
      </c>
      <c r="J33" s="82">
        <v>110</v>
      </c>
      <c r="K33" s="82">
        <v>166</v>
      </c>
      <c r="L33" s="140"/>
      <c r="M33" s="361" t="s">
        <v>198</v>
      </c>
      <c r="N33" s="362"/>
      <c r="O33" s="140">
        <v>4</v>
      </c>
      <c r="P33" s="197">
        <v>66</v>
      </c>
      <c r="Q33" s="82">
        <v>1640</v>
      </c>
      <c r="R33" s="140">
        <v>8</v>
      </c>
      <c r="S33" s="140">
        <v>146</v>
      </c>
      <c r="T33" s="82">
        <v>1830</v>
      </c>
    </row>
    <row r="34" spans="1:20" ht="15" customHeight="1">
      <c r="A34" s="179"/>
      <c r="B34" s="56"/>
      <c r="C34" s="105"/>
      <c r="D34" s="82"/>
      <c r="E34" s="106"/>
      <c r="F34" s="106"/>
      <c r="G34" s="106"/>
      <c r="H34" s="106"/>
      <c r="I34" s="106"/>
      <c r="J34" s="106"/>
      <c r="K34" s="106"/>
      <c r="L34" s="140"/>
      <c r="M34" s="101"/>
      <c r="N34" s="194"/>
      <c r="O34" s="141"/>
      <c r="P34" s="141"/>
      <c r="Q34" s="141"/>
      <c r="R34" s="141"/>
      <c r="S34" s="141"/>
      <c r="T34" s="141"/>
    </row>
    <row r="35" spans="1:20" ht="15" customHeight="1">
      <c r="A35" s="265" t="s">
        <v>16</v>
      </c>
      <c r="B35" s="266"/>
      <c r="C35" s="97">
        <f>SUM(C36:C43)</f>
        <v>2055</v>
      </c>
      <c r="D35" s="98">
        <f>SUM(D36:D43)</f>
        <v>10238</v>
      </c>
      <c r="E35" s="98" t="s">
        <v>415</v>
      </c>
      <c r="F35" s="98">
        <f>SUM(F36:F43)</f>
        <v>1</v>
      </c>
      <c r="G35" s="98">
        <f>SUM(G36:G43)</f>
        <v>2</v>
      </c>
      <c r="H35" s="98" t="s">
        <v>415</v>
      </c>
      <c r="I35" s="98">
        <f>SUM(I36:I43)</f>
        <v>84</v>
      </c>
      <c r="J35" s="98">
        <f>SUM(J36:J43)</f>
        <v>219</v>
      </c>
      <c r="K35" s="98" t="s">
        <v>415</v>
      </c>
      <c r="L35" s="140"/>
      <c r="M35" s="107"/>
      <c r="N35" s="199"/>
      <c r="O35" s="121"/>
      <c r="P35" s="121"/>
      <c r="Q35" s="121"/>
      <c r="R35" s="121"/>
      <c r="S35" s="121"/>
      <c r="T35" s="121"/>
    </row>
    <row r="36" spans="1:20" ht="15" customHeight="1">
      <c r="A36" s="179"/>
      <c r="B36" s="56" t="s">
        <v>17</v>
      </c>
      <c r="C36" s="96">
        <v>282</v>
      </c>
      <c r="D36" s="82">
        <v>1440</v>
      </c>
      <c r="E36" s="82">
        <v>510</v>
      </c>
      <c r="F36" s="82" t="s">
        <v>400</v>
      </c>
      <c r="G36" s="82" t="s">
        <v>400</v>
      </c>
      <c r="H36" s="82" t="s">
        <v>400</v>
      </c>
      <c r="I36" s="82">
        <v>21</v>
      </c>
      <c r="J36" s="82">
        <v>44</v>
      </c>
      <c r="K36" s="82">
        <v>208</v>
      </c>
      <c r="L36" s="140"/>
      <c r="M36" s="37"/>
      <c r="N36" s="140"/>
      <c r="O36" s="140"/>
      <c r="P36" s="140"/>
      <c r="Q36" s="140"/>
      <c r="R36" s="140"/>
      <c r="S36" s="140"/>
      <c r="T36" s="140"/>
    </row>
    <row r="37" spans="1:20" ht="15" customHeight="1">
      <c r="A37" s="179"/>
      <c r="B37" s="56" t="s">
        <v>18</v>
      </c>
      <c r="C37" s="96">
        <v>697</v>
      </c>
      <c r="D37" s="82">
        <v>3620</v>
      </c>
      <c r="E37" s="82">
        <v>520</v>
      </c>
      <c r="F37" s="82">
        <v>1</v>
      </c>
      <c r="G37" s="82">
        <v>2</v>
      </c>
      <c r="H37" s="82">
        <v>170</v>
      </c>
      <c r="I37" s="82">
        <v>38</v>
      </c>
      <c r="J37" s="82">
        <v>113</v>
      </c>
      <c r="K37" s="82">
        <v>298</v>
      </c>
      <c r="L37" s="140"/>
      <c r="M37" s="140"/>
      <c r="N37" s="140"/>
      <c r="O37" s="140"/>
      <c r="P37" s="140"/>
      <c r="Q37" s="140"/>
      <c r="R37" s="140"/>
      <c r="S37" s="140"/>
      <c r="T37" s="140"/>
    </row>
    <row r="38" spans="1:20" ht="15" customHeight="1">
      <c r="A38" s="179"/>
      <c r="B38" s="56" t="s">
        <v>19</v>
      </c>
      <c r="C38" s="96">
        <v>545</v>
      </c>
      <c r="D38" s="82">
        <v>2890</v>
      </c>
      <c r="E38" s="82">
        <f>D38*1000/(C38*10)</f>
        <v>530.2752293577981</v>
      </c>
      <c r="F38" s="82" t="s">
        <v>400</v>
      </c>
      <c r="G38" s="82" t="s">
        <v>400</v>
      </c>
      <c r="H38" s="82" t="s">
        <v>400</v>
      </c>
      <c r="I38" s="82">
        <v>25</v>
      </c>
      <c r="J38" s="82">
        <v>62</v>
      </c>
      <c r="K38" s="82">
        <v>247</v>
      </c>
      <c r="L38" s="140"/>
      <c r="M38" s="140"/>
      <c r="N38" s="140"/>
      <c r="O38" s="140"/>
      <c r="P38" s="140"/>
      <c r="Q38" s="140"/>
      <c r="R38" s="140"/>
      <c r="S38" s="140"/>
      <c r="T38" s="140"/>
    </row>
    <row r="39" spans="1:20" ht="15" customHeight="1">
      <c r="A39" s="179"/>
      <c r="B39" s="56" t="s">
        <v>20</v>
      </c>
      <c r="C39" s="96">
        <v>69</v>
      </c>
      <c r="D39" s="82">
        <v>311</v>
      </c>
      <c r="E39" s="82">
        <v>450</v>
      </c>
      <c r="F39" s="82" t="s">
        <v>400</v>
      </c>
      <c r="G39" s="82" t="s">
        <v>400</v>
      </c>
      <c r="H39" s="82" t="s">
        <v>400</v>
      </c>
      <c r="I39" s="82" t="s">
        <v>400</v>
      </c>
      <c r="J39" s="82" t="s">
        <v>400</v>
      </c>
      <c r="K39" s="82" t="s">
        <v>400</v>
      </c>
      <c r="L39" s="140"/>
      <c r="M39" s="140"/>
      <c r="N39" s="140"/>
      <c r="O39" s="140"/>
      <c r="P39" s="140"/>
      <c r="Q39" s="140"/>
      <c r="R39" s="140"/>
      <c r="S39" s="140"/>
      <c r="T39" s="140"/>
    </row>
    <row r="40" spans="1:20" ht="15" customHeight="1">
      <c r="A40" s="179"/>
      <c r="B40" s="56" t="s">
        <v>21</v>
      </c>
      <c r="C40" s="96">
        <v>71</v>
      </c>
      <c r="D40" s="82">
        <v>309</v>
      </c>
      <c r="E40" s="82">
        <f>D40*1000/(C40*10)</f>
        <v>435.2112676056338</v>
      </c>
      <c r="F40" s="82" t="s">
        <v>400</v>
      </c>
      <c r="G40" s="82" t="s">
        <v>400</v>
      </c>
      <c r="H40" s="82" t="s">
        <v>400</v>
      </c>
      <c r="I40" s="82" t="s">
        <v>400</v>
      </c>
      <c r="J40" s="82" t="s">
        <v>400</v>
      </c>
      <c r="K40" s="82" t="s">
        <v>400</v>
      </c>
      <c r="L40" s="140"/>
      <c r="M40" s="140"/>
      <c r="N40" s="140"/>
      <c r="O40" s="140"/>
      <c r="P40" s="140"/>
      <c r="Q40" s="140"/>
      <c r="R40" s="140"/>
      <c r="S40" s="140"/>
      <c r="T40" s="140"/>
    </row>
    <row r="41" spans="1:20" ht="18" customHeight="1">
      <c r="A41" s="179"/>
      <c r="B41" s="56" t="s">
        <v>22</v>
      </c>
      <c r="C41" s="96">
        <v>362</v>
      </c>
      <c r="D41" s="82">
        <v>1570</v>
      </c>
      <c r="E41" s="82">
        <v>433</v>
      </c>
      <c r="F41" s="82" t="s">
        <v>400</v>
      </c>
      <c r="G41" s="82" t="s">
        <v>400</v>
      </c>
      <c r="H41" s="82" t="s">
        <v>400</v>
      </c>
      <c r="I41" s="82" t="s">
        <v>400</v>
      </c>
      <c r="J41" s="82" t="s">
        <v>400</v>
      </c>
      <c r="K41" s="82" t="s">
        <v>400</v>
      </c>
      <c r="L41" s="140"/>
      <c r="M41" s="529" t="s">
        <v>439</v>
      </c>
      <c r="N41" s="342"/>
      <c r="O41" s="342"/>
      <c r="P41" s="342"/>
      <c r="Q41" s="342"/>
      <c r="R41" s="342"/>
      <c r="S41" s="342"/>
      <c r="T41" s="342"/>
    </row>
    <row r="42" spans="1:20" ht="15" customHeight="1">
      <c r="A42" s="179"/>
      <c r="B42" s="56" t="s">
        <v>23</v>
      </c>
      <c r="C42" s="96">
        <v>26</v>
      </c>
      <c r="D42" s="82">
        <v>89</v>
      </c>
      <c r="E42" s="82">
        <v>341</v>
      </c>
      <c r="F42" s="82" t="s">
        <v>400</v>
      </c>
      <c r="G42" s="82" t="s">
        <v>400</v>
      </c>
      <c r="H42" s="82" t="s">
        <v>400</v>
      </c>
      <c r="I42" s="82" t="s">
        <v>400</v>
      </c>
      <c r="J42" s="82" t="s">
        <v>400</v>
      </c>
      <c r="K42" s="82" t="s">
        <v>400</v>
      </c>
      <c r="L42" s="140"/>
      <c r="M42" s="140"/>
      <c r="N42" s="140"/>
      <c r="O42" s="140"/>
      <c r="P42" s="140"/>
      <c r="Q42" s="140"/>
      <c r="R42" s="140"/>
      <c r="S42" s="140"/>
      <c r="T42" s="140"/>
    </row>
    <row r="43" spans="1:20" ht="15" customHeight="1">
      <c r="A43" s="179"/>
      <c r="B43" s="56" t="s">
        <v>24</v>
      </c>
      <c r="C43" s="96">
        <v>3</v>
      </c>
      <c r="D43" s="82">
        <v>9</v>
      </c>
      <c r="E43" s="82">
        <v>307</v>
      </c>
      <c r="F43" s="82" t="s">
        <v>400</v>
      </c>
      <c r="G43" s="82" t="s">
        <v>400</v>
      </c>
      <c r="H43" s="82" t="s">
        <v>400</v>
      </c>
      <c r="I43" s="82" t="s">
        <v>400</v>
      </c>
      <c r="J43" s="82" t="s">
        <v>400</v>
      </c>
      <c r="K43" s="82" t="s">
        <v>400</v>
      </c>
      <c r="L43" s="140"/>
      <c r="M43" s="140"/>
      <c r="N43" s="140"/>
      <c r="O43" s="140"/>
      <c r="P43" s="140"/>
      <c r="Q43" s="140"/>
      <c r="R43" s="140"/>
      <c r="S43" s="140"/>
      <c r="T43" s="140"/>
    </row>
    <row r="44" spans="1:20" ht="15" customHeight="1" thickBot="1">
      <c r="A44" s="179"/>
      <c r="B44" s="56"/>
      <c r="C44" s="105"/>
      <c r="D44" s="82"/>
      <c r="E44" s="106"/>
      <c r="F44" s="106"/>
      <c r="G44" s="106"/>
      <c r="H44" s="106"/>
      <c r="I44" s="106"/>
      <c r="J44" s="106"/>
      <c r="K44" s="106"/>
      <c r="L44" s="140"/>
      <c r="M44" s="189"/>
      <c r="N44" s="189"/>
      <c r="O44" s="189"/>
      <c r="P44" s="189"/>
      <c r="Q44" s="140" t="s">
        <v>189</v>
      </c>
      <c r="R44" s="189"/>
      <c r="S44" s="189"/>
      <c r="T44" s="189"/>
    </row>
    <row r="45" spans="1:20" ht="15" customHeight="1">
      <c r="A45" s="265" t="s">
        <v>25</v>
      </c>
      <c r="B45" s="266"/>
      <c r="C45" s="97">
        <f>SUM(C46:C50)</f>
        <v>2664</v>
      </c>
      <c r="D45" s="98">
        <f>SUM(D46:D50)</f>
        <v>13086</v>
      </c>
      <c r="E45" s="98" t="s">
        <v>415</v>
      </c>
      <c r="F45" s="98">
        <f>SUM(F46:F50)</f>
        <v>2</v>
      </c>
      <c r="G45" s="98">
        <f>SUM(G46:G50)</f>
        <v>2</v>
      </c>
      <c r="H45" s="98" t="s">
        <v>415</v>
      </c>
      <c r="I45" s="98">
        <f>SUM(I46:I50)</f>
        <v>221</v>
      </c>
      <c r="J45" s="98">
        <f>SUM(J46:J50)</f>
        <v>573</v>
      </c>
      <c r="K45" s="98" t="s">
        <v>415</v>
      </c>
      <c r="L45" s="140"/>
      <c r="M45" s="343" t="s">
        <v>309</v>
      </c>
      <c r="N45" s="344"/>
      <c r="O45" s="349" t="s">
        <v>199</v>
      </c>
      <c r="P45" s="350"/>
      <c r="Q45" s="351"/>
      <c r="R45" s="349" t="s">
        <v>200</v>
      </c>
      <c r="S45" s="350"/>
      <c r="T45" s="350"/>
    </row>
    <row r="46" spans="1:20" ht="15" customHeight="1">
      <c r="A46" s="179"/>
      <c r="B46" s="56" t="s">
        <v>26</v>
      </c>
      <c r="C46" s="96">
        <v>1700</v>
      </c>
      <c r="D46" s="82">
        <v>8260</v>
      </c>
      <c r="E46" s="82">
        <f>D46*1000/(C46*10)</f>
        <v>485.88235294117646</v>
      </c>
      <c r="F46" s="82">
        <v>2</v>
      </c>
      <c r="G46" s="82">
        <v>2</v>
      </c>
      <c r="H46" s="82">
        <v>105</v>
      </c>
      <c r="I46" s="82">
        <v>151</v>
      </c>
      <c r="J46" s="82">
        <v>438</v>
      </c>
      <c r="K46" s="82">
        <f>J46*1000/(I46*10)</f>
        <v>290.0662251655629</v>
      </c>
      <c r="L46" s="140"/>
      <c r="M46" s="345"/>
      <c r="N46" s="346"/>
      <c r="O46" s="355" t="s">
        <v>392</v>
      </c>
      <c r="P46" s="355" t="s">
        <v>63</v>
      </c>
      <c r="Q46" s="367" t="s">
        <v>158</v>
      </c>
      <c r="R46" s="355" t="s">
        <v>392</v>
      </c>
      <c r="S46" s="355" t="s">
        <v>63</v>
      </c>
      <c r="T46" s="357" t="s">
        <v>158</v>
      </c>
    </row>
    <row r="47" spans="1:20" ht="15" customHeight="1">
      <c r="A47" s="179"/>
      <c r="B47" s="56" t="s">
        <v>27</v>
      </c>
      <c r="C47" s="96">
        <v>221</v>
      </c>
      <c r="D47" s="82">
        <v>1060</v>
      </c>
      <c r="E47" s="82">
        <f>D47*1000/(C47*10)</f>
        <v>479.63800904977376</v>
      </c>
      <c r="F47" s="82" t="s">
        <v>400</v>
      </c>
      <c r="G47" s="82" t="s">
        <v>400</v>
      </c>
      <c r="H47" s="82" t="s">
        <v>400</v>
      </c>
      <c r="I47" s="82">
        <v>4</v>
      </c>
      <c r="J47" s="82">
        <v>3</v>
      </c>
      <c r="K47" s="82">
        <v>78</v>
      </c>
      <c r="L47" s="140"/>
      <c r="M47" s="347"/>
      <c r="N47" s="348"/>
      <c r="O47" s="356"/>
      <c r="P47" s="356"/>
      <c r="Q47" s="368"/>
      <c r="R47" s="356"/>
      <c r="S47" s="356"/>
      <c r="T47" s="366"/>
    </row>
    <row r="48" spans="1:20" ht="15" customHeight="1">
      <c r="A48" s="179"/>
      <c r="B48" s="56" t="s">
        <v>28</v>
      </c>
      <c r="C48" s="96" t="s">
        <v>400</v>
      </c>
      <c r="D48" s="82" t="s">
        <v>400</v>
      </c>
      <c r="E48" s="82" t="s">
        <v>400</v>
      </c>
      <c r="F48" s="82" t="s">
        <v>400</v>
      </c>
      <c r="G48" s="82" t="s">
        <v>400</v>
      </c>
      <c r="H48" s="82" t="s">
        <v>400</v>
      </c>
      <c r="I48" s="82" t="s">
        <v>400</v>
      </c>
      <c r="J48" s="82" t="s">
        <v>400</v>
      </c>
      <c r="K48" s="82" t="s">
        <v>400</v>
      </c>
      <c r="L48" s="140"/>
      <c r="M48" s="116"/>
      <c r="N48" s="93"/>
      <c r="O48" s="140"/>
      <c r="P48" s="140"/>
      <c r="Q48" s="140"/>
      <c r="R48" s="140"/>
      <c r="S48" s="140"/>
      <c r="T48" s="140"/>
    </row>
    <row r="49" spans="1:20" ht="15" customHeight="1">
      <c r="A49" s="179"/>
      <c r="B49" s="56" t="s">
        <v>29</v>
      </c>
      <c r="C49" s="96">
        <v>616</v>
      </c>
      <c r="D49" s="82">
        <v>3140</v>
      </c>
      <c r="E49" s="82">
        <f>D49*1000/(C49*10)</f>
        <v>509.7402597402597</v>
      </c>
      <c r="F49" s="82" t="s">
        <v>400</v>
      </c>
      <c r="G49" s="82" t="s">
        <v>400</v>
      </c>
      <c r="H49" s="82" t="s">
        <v>400</v>
      </c>
      <c r="I49" s="82">
        <v>38</v>
      </c>
      <c r="J49" s="82">
        <v>72</v>
      </c>
      <c r="K49" s="82">
        <f>J49*1000/(I49*10)</f>
        <v>189.47368421052633</v>
      </c>
      <c r="L49" s="140"/>
      <c r="M49" s="364" t="s">
        <v>369</v>
      </c>
      <c r="N49" s="365"/>
      <c r="O49" s="128">
        <v>842</v>
      </c>
      <c r="P49" s="80">
        <v>1060</v>
      </c>
      <c r="Q49" s="82">
        <f>P49*1000/(O49*10)</f>
        <v>125.89073634204276</v>
      </c>
      <c r="R49" s="82">
        <v>317</v>
      </c>
      <c r="S49" s="82">
        <v>282</v>
      </c>
      <c r="T49" s="82">
        <f>S49*1000/(R49*10)</f>
        <v>88.9589905362776</v>
      </c>
    </row>
    <row r="50" spans="1:20" ht="15" customHeight="1">
      <c r="A50" s="179"/>
      <c r="B50" s="56" t="s">
        <v>30</v>
      </c>
      <c r="C50" s="96">
        <v>127</v>
      </c>
      <c r="D50" s="82">
        <v>626</v>
      </c>
      <c r="E50" s="82">
        <f>D50*1000/(C50*10)</f>
        <v>492.9133858267717</v>
      </c>
      <c r="F50" s="82" t="s">
        <v>400</v>
      </c>
      <c r="G50" s="82" t="s">
        <v>400</v>
      </c>
      <c r="H50" s="82" t="s">
        <v>400</v>
      </c>
      <c r="I50" s="82">
        <v>28</v>
      </c>
      <c r="J50" s="82">
        <v>60</v>
      </c>
      <c r="K50" s="82">
        <f>J50*1000/(I50*10)</f>
        <v>214.28571428571428</v>
      </c>
      <c r="L50" s="140"/>
      <c r="M50" s="359" t="s">
        <v>370</v>
      </c>
      <c r="N50" s="360"/>
      <c r="O50" s="197">
        <v>1230</v>
      </c>
      <c r="P50" s="197">
        <v>1930</v>
      </c>
      <c r="Q50" s="82">
        <f>P50*1000/(O50*10)</f>
        <v>156.91056910569105</v>
      </c>
      <c r="R50" s="198">
        <v>343</v>
      </c>
      <c r="S50" s="197">
        <v>309</v>
      </c>
      <c r="T50" s="82">
        <f>S50*1000/(R50*10)</f>
        <v>90.08746355685132</v>
      </c>
    </row>
    <row r="51" spans="1:20" ht="15" customHeight="1">
      <c r="A51" s="179"/>
      <c r="B51" s="56"/>
      <c r="C51" s="105"/>
      <c r="D51" s="82"/>
      <c r="E51" s="106"/>
      <c r="F51" s="106"/>
      <c r="G51" s="106"/>
      <c r="H51" s="106"/>
      <c r="I51" s="106"/>
      <c r="J51" s="106"/>
      <c r="K51" s="106"/>
      <c r="L51" s="140"/>
      <c r="M51" s="359" t="s">
        <v>362</v>
      </c>
      <c r="N51" s="360"/>
      <c r="O51" s="197">
        <v>1120</v>
      </c>
      <c r="P51" s="197">
        <v>1490</v>
      </c>
      <c r="Q51" s="82">
        <f>P51*1000/(O51*10)</f>
        <v>133.03571428571428</v>
      </c>
      <c r="R51" s="198">
        <v>338</v>
      </c>
      <c r="S51" s="197">
        <v>314</v>
      </c>
      <c r="T51" s="82">
        <f>S51*1000/(R51*10)</f>
        <v>92.89940828402366</v>
      </c>
    </row>
    <row r="52" spans="1:20" ht="15" customHeight="1">
      <c r="A52" s="265" t="s">
        <v>31</v>
      </c>
      <c r="B52" s="266"/>
      <c r="C52" s="97">
        <f>SUM(C53:C56)</f>
        <v>3540</v>
      </c>
      <c r="D52" s="98">
        <f>SUM(D53:D56)</f>
        <v>16330</v>
      </c>
      <c r="E52" s="98" t="s">
        <v>415</v>
      </c>
      <c r="F52" s="98" t="s">
        <v>414</v>
      </c>
      <c r="G52" s="98" t="s">
        <v>414</v>
      </c>
      <c r="H52" s="98" t="s">
        <v>415</v>
      </c>
      <c r="I52" s="98">
        <f>SUM(I53:I56)</f>
        <v>31</v>
      </c>
      <c r="J52" s="98">
        <f>SUM(J53:J56)</f>
        <v>34</v>
      </c>
      <c r="K52" s="98" t="s">
        <v>415</v>
      </c>
      <c r="L52" s="140"/>
      <c r="M52" s="359" t="s">
        <v>346</v>
      </c>
      <c r="N52" s="360"/>
      <c r="O52" s="197">
        <v>1340</v>
      </c>
      <c r="P52" s="197">
        <v>1800</v>
      </c>
      <c r="Q52" s="82">
        <f>P52*1000/(O52*10)</f>
        <v>134.32835820895522</v>
      </c>
      <c r="R52" s="198">
        <v>334</v>
      </c>
      <c r="S52" s="197">
        <v>274</v>
      </c>
      <c r="T52" s="82">
        <f>S52*1000/(R52*10)</f>
        <v>82.03592814371258</v>
      </c>
    </row>
    <row r="53" spans="1:20" ht="15" customHeight="1">
      <c r="A53" s="59"/>
      <c r="B53" s="56" t="s">
        <v>32</v>
      </c>
      <c r="C53" s="96">
        <v>793</v>
      </c>
      <c r="D53" s="82">
        <v>3600</v>
      </c>
      <c r="E53" s="82">
        <v>453</v>
      </c>
      <c r="F53" s="82" t="s">
        <v>400</v>
      </c>
      <c r="G53" s="82" t="s">
        <v>400</v>
      </c>
      <c r="H53" s="82" t="s">
        <v>400</v>
      </c>
      <c r="I53" s="82">
        <v>5</v>
      </c>
      <c r="J53" s="82">
        <v>10</v>
      </c>
      <c r="K53" s="82">
        <v>210</v>
      </c>
      <c r="L53" s="140"/>
      <c r="M53" s="359" t="s">
        <v>372</v>
      </c>
      <c r="N53" s="360"/>
      <c r="O53" s="196">
        <v>1580</v>
      </c>
      <c r="P53" s="196">
        <v>2400</v>
      </c>
      <c r="Q53" s="98">
        <f>P53*1000/(O53*10)</f>
        <v>151.8987341772152</v>
      </c>
      <c r="R53" s="195">
        <v>351</v>
      </c>
      <c r="S53" s="195">
        <v>291</v>
      </c>
      <c r="T53" s="98">
        <f>S53*1000/(R53*10)</f>
        <v>82.90598290598291</v>
      </c>
    </row>
    <row r="54" spans="1:20" ht="15" customHeight="1">
      <c r="A54" s="59"/>
      <c r="B54" s="56" t="s">
        <v>33</v>
      </c>
      <c r="C54" s="96">
        <v>645</v>
      </c>
      <c r="D54" s="82">
        <v>2980</v>
      </c>
      <c r="E54" s="82">
        <v>461</v>
      </c>
      <c r="F54" s="82" t="s">
        <v>400</v>
      </c>
      <c r="G54" s="82" t="s">
        <v>400</v>
      </c>
      <c r="H54" s="82" t="s">
        <v>400</v>
      </c>
      <c r="I54" s="82">
        <v>8</v>
      </c>
      <c r="J54" s="82">
        <v>4</v>
      </c>
      <c r="K54" s="82">
        <f>J54*1000/(I54*10)</f>
        <v>50</v>
      </c>
      <c r="L54" s="140"/>
      <c r="M54" s="2"/>
      <c r="N54" s="8"/>
      <c r="O54" s="140"/>
      <c r="P54" s="140"/>
      <c r="Q54" s="140"/>
      <c r="R54" s="141"/>
      <c r="S54" s="140"/>
      <c r="T54" s="140"/>
    </row>
    <row r="55" spans="1:20" ht="15" customHeight="1">
      <c r="A55" s="59"/>
      <c r="B55" s="56" t="s">
        <v>34</v>
      </c>
      <c r="C55" s="96">
        <v>1440</v>
      </c>
      <c r="D55" s="82">
        <v>6570</v>
      </c>
      <c r="E55" s="82">
        <f>D55*1000/(C55*10)</f>
        <v>456.25</v>
      </c>
      <c r="F55" s="82" t="s">
        <v>400</v>
      </c>
      <c r="G55" s="82" t="s">
        <v>400</v>
      </c>
      <c r="H55" s="82" t="s">
        <v>400</v>
      </c>
      <c r="I55" s="82">
        <v>17</v>
      </c>
      <c r="J55" s="82">
        <v>19</v>
      </c>
      <c r="K55" s="82">
        <v>110</v>
      </c>
      <c r="L55" s="140"/>
      <c r="M55" s="361" t="s">
        <v>1</v>
      </c>
      <c r="N55" s="362"/>
      <c r="O55" s="128">
        <v>95</v>
      </c>
      <c r="P55" s="80">
        <v>178</v>
      </c>
      <c r="Q55" s="82">
        <v>157</v>
      </c>
      <c r="R55" s="82">
        <v>24</v>
      </c>
      <c r="S55" s="82">
        <v>22</v>
      </c>
      <c r="T55" s="82">
        <v>93</v>
      </c>
    </row>
    <row r="56" spans="1:20" ht="15" customHeight="1">
      <c r="A56" s="59"/>
      <c r="B56" s="56" t="s">
        <v>35</v>
      </c>
      <c r="C56" s="96">
        <v>662</v>
      </c>
      <c r="D56" s="82">
        <v>3180</v>
      </c>
      <c r="E56" s="82">
        <v>481</v>
      </c>
      <c r="F56" s="82" t="s">
        <v>400</v>
      </c>
      <c r="G56" s="82" t="s">
        <v>400</v>
      </c>
      <c r="H56" s="82" t="s">
        <v>400</v>
      </c>
      <c r="I56" s="82">
        <v>1</v>
      </c>
      <c r="J56" s="82">
        <v>1</v>
      </c>
      <c r="K56" s="82">
        <v>140</v>
      </c>
      <c r="L56" s="140"/>
      <c r="M56" s="361" t="s">
        <v>2</v>
      </c>
      <c r="N56" s="362"/>
      <c r="O56" s="140">
        <v>65</v>
      </c>
      <c r="P56" s="140">
        <v>100</v>
      </c>
      <c r="Q56" s="82">
        <f>P56*1000/(O56*10)</f>
        <v>153.84615384615384</v>
      </c>
      <c r="R56" s="141">
        <v>11</v>
      </c>
      <c r="S56" s="140">
        <v>9</v>
      </c>
      <c r="T56" s="82">
        <v>84</v>
      </c>
    </row>
    <row r="57" spans="1:20" ht="15" customHeight="1">
      <c r="A57" s="59"/>
      <c r="B57" s="56"/>
      <c r="C57" s="105"/>
      <c r="D57" s="82"/>
      <c r="E57" s="82"/>
      <c r="F57" s="106"/>
      <c r="G57" s="106"/>
      <c r="H57" s="82"/>
      <c r="I57" s="106"/>
      <c r="J57" s="106"/>
      <c r="K57" s="82"/>
      <c r="L57" s="140"/>
      <c r="M57" s="361" t="s">
        <v>3</v>
      </c>
      <c r="N57" s="362"/>
      <c r="O57" s="140">
        <v>120</v>
      </c>
      <c r="P57" s="140">
        <v>187</v>
      </c>
      <c r="Q57" s="82">
        <f>P57*1000/(O57*10)</f>
        <v>155.83333333333334</v>
      </c>
      <c r="R57" s="141">
        <v>12</v>
      </c>
      <c r="S57" s="140">
        <v>10</v>
      </c>
      <c r="T57" s="82">
        <v>84</v>
      </c>
    </row>
    <row r="58" spans="1:20" ht="15" customHeight="1">
      <c r="A58" s="265" t="s">
        <v>36</v>
      </c>
      <c r="B58" s="266"/>
      <c r="C58" s="97">
        <f>SUM(C59:C64)</f>
        <v>3464</v>
      </c>
      <c r="D58" s="98">
        <f>SUM(D59:D64)</f>
        <v>15900</v>
      </c>
      <c r="E58" s="98" t="s">
        <v>415</v>
      </c>
      <c r="F58" s="98">
        <f>SUM(F59:F64)</f>
        <v>2</v>
      </c>
      <c r="G58" s="98">
        <f>SUM(G59:G64)</f>
        <v>3</v>
      </c>
      <c r="H58" s="98" t="s">
        <v>415</v>
      </c>
      <c r="I58" s="98">
        <f>SUM(I59:I64)</f>
        <v>13</v>
      </c>
      <c r="J58" s="98">
        <f>SUM(J59:J64)</f>
        <v>26</v>
      </c>
      <c r="K58" s="98" t="s">
        <v>415</v>
      </c>
      <c r="L58" s="140"/>
      <c r="M58" s="363" t="s">
        <v>60</v>
      </c>
      <c r="N58" s="362"/>
      <c r="O58" s="140">
        <v>150</v>
      </c>
      <c r="P58" s="140">
        <v>183</v>
      </c>
      <c r="Q58" s="82">
        <f>P58*1000/(O58*10)</f>
        <v>122</v>
      </c>
      <c r="R58" s="141">
        <v>67</v>
      </c>
      <c r="S58" s="140">
        <v>52</v>
      </c>
      <c r="T58" s="82">
        <f>S58*1000/(R58*10)</f>
        <v>77.61194029850746</v>
      </c>
    </row>
    <row r="59" spans="1:20" ht="15" customHeight="1">
      <c r="A59" s="179"/>
      <c r="B59" s="56" t="s">
        <v>37</v>
      </c>
      <c r="C59" s="96">
        <v>506</v>
      </c>
      <c r="D59" s="82">
        <v>2320</v>
      </c>
      <c r="E59" s="82">
        <f>D59*1000/(C59*10)</f>
        <v>458.498023715415</v>
      </c>
      <c r="F59" s="82" t="s">
        <v>400</v>
      </c>
      <c r="G59" s="82" t="s">
        <v>400</v>
      </c>
      <c r="H59" s="82" t="s">
        <v>400</v>
      </c>
      <c r="I59" s="82" t="s">
        <v>400</v>
      </c>
      <c r="J59" s="82" t="s">
        <v>400</v>
      </c>
      <c r="K59" s="82" t="s">
        <v>400</v>
      </c>
      <c r="L59" s="140"/>
      <c r="M59" s="361" t="s">
        <v>5</v>
      </c>
      <c r="N59" s="362"/>
      <c r="O59" s="128">
        <v>101</v>
      </c>
      <c r="P59" s="80">
        <v>128</v>
      </c>
      <c r="Q59" s="82">
        <f>P59*1000/(O59*10)</f>
        <v>126.73267326732673</v>
      </c>
      <c r="R59" s="82">
        <v>49</v>
      </c>
      <c r="S59" s="82">
        <v>36</v>
      </c>
      <c r="T59" s="82">
        <f>S59*1000/(R59*10)</f>
        <v>73.46938775510205</v>
      </c>
    </row>
    <row r="60" spans="1:20" ht="15" customHeight="1">
      <c r="A60" s="179"/>
      <c r="B60" s="56" t="s">
        <v>38</v>
      </c>
      <c r="C60" s="96">
        <v>482</v>
      </c>
      <c r="D60" s="82">
        <v>2270</v>
      </c>
      <c r="E60" s="82">
        <v>470</v>
      </c>
      <c r="F60" s="82">
        <v>0</v>
      </c>
      <c r="G60" s="82">
        <v>0</v>
      </c>
      <c r="H60" s="82">
        <v>170</v>
      </c>
      <c r="I60" s="82">
        <v>4</v>
      </c>
      <c r="J60" s="82">
        <v>8</v>
      </c>
      <c r="K60" s="82">
        <v>192</v>
      </c>
      <c r="L60" s="140"/>
      <c r="M60" s="361" t="s">
        <v>6</v>
      </c>
      <c r="N60" s="362"/>
      <c r="O60" s="140">
        <v>56</v>
      </c>
      <c r="P60" s="140">
        <v>85</v>
      </c>
      <c r="Q60" s="82">
        <f>P60*1000/(O60*10)</f>
        <v>151.78571428571428</v>
      </c>
      <c r="R60" s="141">
        <v>13</v>
      </c>
      <c r="S60" s="140">
        <v>10</v>
      </c>
      <c r="T60" s="82">
        <v>75</v>
      </c>
    </row>
    <row r="61" spans="1:20" ht="15" customHeight="1">
      <c r="A61" s="179"/>
      <c r="B61" s="56" t="s">
        <v>39</v>
      </c>
      <c r="C61" s="96">
        <v>852</v>
      </c>
      <c r="D61" s="82">
        <v>3860</v>
      </c>
      <c r="E61" s="82">
        <f>D61*1000/(C61*10)</f>
        <v>453.05164319248826</v>
      </c>
      <c r="F61" s="82" t="s">
        <v>400</v>
      </c>
      <c r="G61" s="82" t="s">
        <v>400</v>
      </c>
      <c r="H61" s="82" t="s">
        <v>400</v>
      </c>
      <c r="I61" s="82">
        <v>0</v>
      </c>
      <c r="J61" s="82">
        <v>0</v>
      </c>
      <c r="K61" s="82">
        <v>140</v>
      </c>
      <c r="L61" s="140"/>
      <c r="M61" s="361" t="s">
        <v>7</v>
      </c>
      <c r="N61" s="362"/>
      <c r="O61" s="140">
        <v>29</v>
      </c>
      <c r="P61" s="140">
        <v>38</v>
      </c>
      <c r="Q61" s="82">
        <v>130</v>
      </c>
      <c r="R61" s="141">
        <v>5</v>
      </c>
      <c r="S61" s="140">
        <v>5</v>
      </c>
      <c r="T61" s="82">
        <f>S61*1000/(R61*10)</f>
        <v>100</v>
      </c>
    </row>
    <row r="62" spans="1:20" ht="15" customHeight="1">
      <c r="A62" s="179"/>
      <c r="B62" s="56" t="s">
        <v>40</v>
      </c>
      <c r="C62" s="96">
        <v>861</v>
      </c>
      <c r="D62" s="82">
        <v>4000</v>
      </c>
      <c r="E62" s="82">
        <f>D62*1000/(C62*10)</f>
        <v>464.5760743321719</v>
      </c>
      <c r="F62" s="82" t="s">
        <v>400</v>
      </c>
      <c r="G62" s="82" t="s">
        <v>400</v>
      </c>
      <c r="H62" s="82" t="s">
        <v>400</v>
      </c>
      <c r="I62" s="82">
        <v>3</v>
      </c>
      <c r="J62" s="82">
        <v>5</v>
      </c>
      <c r="K62" s="82">
        <v>185</v>
      </c>
      <c r="L62" s="140"/>
      <c r="M62" s="361" t="s">
        <v>8</v>
      </c>
      <c r="N62" s="362"/>
      <c r="O62" s="140">
        <v>71</v>
      </c>
      <c r="P62" s="140">
        <v>152</v>
      </c>
      <c r="Q62" s="82">
        <f>P62*1000/(O62*10)</f>
        <v>214.08450704225353</v>
      </c>
      <c r="R62" s="141">
        <v>2</v>
      </c>
      <c r="S62" s="140">
        <v>2</v>
      </c>
      <c r="T62" s="82">
        <v>112</v>
      </c>
    </row>
    <row r="63" spans="1:20" ht="15" customHeight="1">
      <c r="A63" s="179"/>
      <c r="B63" s="56" t="s">
        <v>41</v>
      </c>
      <c r="C63" s="96">
        <v>473</v>
      </c>
      <c r="D63" s="82">
        <v>2080</v>
      </c>
      <c r="E63" s="82">
        <v>439</v>
      </c>
      <c r="F63" s="82">
        <v>2</v>
      </c>
      <c r="G63" s="82">
        <v>3</v>
      </c>
      <c r="H63" s="82">
        <v>175</v>
      </c>
      <c r="I63" s="82">
        <v>3</v>
      </c>
      <c r="J63" s="82">
        <v>4</v>
      </c>
      <c r="K63" s="82">
        <v>134</v>
      </c>
      <c r="L63" s="140"/>
      <c r="M63" s="101"/>
      <c r="N63" s="103"/>
      <c r="O63" s="140"/>
      <c r="P63" s="140"/>
      <c r="Q63" s="140"/>
      <c r="R63" s="141"/>
      <c r="S63" s="140"/>
      <c r="T63" s="140"/>
    </row>
    <row r="64" spans="1:20" ht="15" customHeight="1">
      <c r="A64" s="179"/>
      <c r="B64" s="56" t="s">
        <v>42</v>
      </c>
      <c r="C64" s="96">
        <v>290</v>
      </c>
      <c r="D64" s="82">
        <v>1370</v>
      </c>
      <c r="E64" s="82">
        <v>471</v>
      </c>
      <c r="F64" s="82" t="s">
        <v>400</v>
      </c>
      <c r="G64" s="82" t="s">
        <v>400</v>
      </c>
      <c r="H64" s="82" t="s">
        <v>400</v>
      </c>
      <c r="I64" s="82">
        <v>3</v>
      </c>
      <c r="J64" s="82">
        <v>9</v>
      </c>
      <c r="K64" s="82">
        <v>297</v>
      </c>
      <c r="L64" s="140"/>
      <c r="M64" s="361" t="s">
        <v>9</v>
      </c>
      <c r="N64" s="362"/>
      <c r="O64" s="128">
        <v>3</v>
      </c>
      <c r="P64" s="80">
        <v>4</v>
      </c>
      <c r="Q64" s="82">
        <f>P64*1000/(O64*10)</f>
        <v>133.33333333333334</v>
      </c>
      <c r="R64" s="82">
        <v>1</v>
      </c>
      <c r="S64" s="82">
        <v>0</v>
      </c>
      <c r="T64" s="82">
        <v>60</v>
      </c>
    </row>
    <row r="65" spans="1:20" ht="15" customHeight="1">
      <c r="A65" s="179"/>
      <c r="B65" s="56"/>
      <c r="C65" s="105"/>
      <c r="D65" s="82"/>
      <c r="E65" s="106"/>
      <c r="F65" s="106"/>
      <c r="G65" s="106"/>
      <c r="H65" s="106"/>
      <c r="I65" s="106"/>
      <c r="J65" s="106"/>
      <c r="K65" s="106"/>
      <c r="L65" s="140"/>
      <c r="M65" s="361" t="s">
        <v>192</v>
      </c>
      <c r="N65" s="362"/>
      <c r="O65" s="140">
        <v>112</v>
      </c>
      <c r="P65" s="140">
        <v>165</v>
      </c>
      <c r="Q65" s="82" t="s">
        <v>386</v>
      </c>
      <c r="R65" s="141">
        <v>1</v>
      </c>
      <c r="S65" s="140">
        <v>1</v>
      </c>
      <c r="T65" s="82" t="s">
        <v>386</v>
      </c>
    </row>
    <row r="66" spans="1:20" ht="15" customHeight="1">
      <c r="A66" s="265" t="s">
        <v>43</v>
      </c>
      <c r="B66" s="266"/>
      <c r="C66" s="97">
        <f>SUM(C67:C70)</f>
        <v>2980</v>
      </c>
      <c r="D66" s="98">
        <f>SUM(D67:D70)</f>
        <v>12410</v>
      </c>
      <c r="E66" s="98" t="s">
        <v>415</v>
      </c>
      <c r="F66" s="98" t="s">
        <v>414</v>
      </c>
      <c r="G66" s="98">
        <f>SUM(G67:G70)</f>
        <v>1</v>
      </c>
      <c r="H66" s="98" t="s">
        <v>415</v>
      </c>
      <c r="I66" s="98">
        <f>SUM(I67:I70)</f>
        <v>21</v>
      </c>
      <c r="J66" s="98">
        <f>SUM(J67:J70)</f>
        <v>37</v>
      </c>
      <c r="K66" s="98" t="s">
        <v>415</v>
      </c>
      <c r="L66" s="140"/>
      <c r="M66" s="361" t="s">
        <v>193</v>
      </c>
      <c r="N66" s="362"/>
      <c r="O66" s="140">
        <v>106</v>
      </c>
      <c r="P66" s="140">
        <v>190</v>
      </c>
      <c r="Q66" s="82" t="s">
        <v>386</v>
      </c>
      <c r="R66" s="141">
        <v>17</v>
      </c>
      <c r="S66" s="140">
        <v>16</v>
      </c>
      <c r="T66" s="82" t="s">
        <v>386</v>
      </c>
    </row>
    <row r="67" spans="1:20" ht="15" customHeight="1">
      <c r="A67" s="179"/>
      <c r="B67" s="56" t="s">
        <v>44</v>
      </c>
      <c r="C67" s="96">
        <v>1070</v>
      </c>
      <c r="D67" s="82">
        <v>4440</v>
      </c>
      <c r="E67" s="82">
        <v>416</v>
      </c>
      <c r="F67" s="82">
        <v>0</v>
      </c>
      <c r="G67" s="82">
        <v>1</v>
      </c>
      <c r="H67" s="82">
        <v>262</v>
      </c>
      <c r="I67" s="82">
        <v>15</v>
      </c>
      <c r="J67" s="82">
        <v>30</v>
      </c>
      <c r="K67" s="82">
        <f>J67*1000/(I67*10)</f>
        <v>200</v>
      </c>
      <c r="L67" s="140"/>
      <c r="M67" s="361" t="s">
        <v>194</v>
      </c>
      <c r="N67" s="362"/>
      <c r="O67" s="140">
        <v>94</v>
      </c>
      <c r="P67" s="140">
        <v>164</v>
      </c>
      <c r="Q67" s="82" t="s">
        <v>386</v>
      </c>
      <c r="R67" s="141">
        <v>23</v>
      </c>
      <c r="S67" s="140">
        <v>22</v>
      </c>
      <c r="T67" s="82" t="s">
        <v>386</v>
      </c>
    </row>
    <row r="68" spans="1:20" ht="15" customHeight="1">
      <c r="A68" s="179"/>
      <c r="B68" s="56" t="s">
        <v>45</v>
      </c>
      <c r="C68" s="96">
        <v>705</v>
      </c>
      <c r="D68" s="82">
        <v>2950</v>
      </c>
      <c r="E68" s="82">
        <f>D68*1000/(C68*10)</f>
        <v>418.43971631205676</v>
      </c>
      <c r="F68" s="82" t="s">
        <v>400</v>
      </c>
      <c r="G68" s="82" t="s">
        <v>400</v>
      </c>
      <c r="H68" s="82" t="s">
        <v>400</v>
      </c>
      <c r="I68" s="82">
        <v>1</v>
      </c>
      <c r="J68" s="82">
        <v>1</v>
      </c>
      <c r="K68" s="82">
        <v>180</v>
      </c>
      <c r="L68" s="140"/>
      <c r="M68" s="361" t="s">
        <v>195</v>
      </c>
      <c r="N68" s="362"/>
      <c r="O68" s="128">
        <v>200</v>
      </c>
      <c r="P68" s="80">
        <v>310</v>
      </c>
      <c r="Q68" s="82" t="s">
        <v>386</v>
      </c>
      <c r="R68" s="82">
        <v>23</v>
      </c>
      <c r="S68" s="82">
        <v>23</v>
      </c>
      <c r="T68" s="82" t="s">
        <v>386</v>
      </c>
    </row>
    <row r="69" spans="1:20" ht="15" customHeight="1">
      <c r="A69" s="179"/>
      <c r="B69" s="56" t="s">
        <v>46</v>
      </c>
      <c r="C69" s="96">
        <v>545</v>
      </c>
      <c r="D69" s="82">
        <v>2230</v>
      </c>
      <c r="E69" s="82">
        <v>410</v>
      </c>
      <c r="F69" s="82" t="s">
        <v>400</v>
      </c>
      <c r="G69" s="82" t="s">
        <v>400</v>
      </c>
      <c r="H69" s="82" t="s">
        <v>400</v>
      </c>
      <c r="I69" s="82">
        <v>0</v>
      </c>
      <c r="J69" s="82">
        <v>0</v>
      </c>
      <c r="K69" s="82">
        <v>180</v>
      </c>
      <c r="L69" s="140"/>
      <c r="M69" s="361" t="s">
        <v>196</v>
      </c>
      <c r="N69" s="362"/>
      <c r="O69" s="140">
        <v>99</v>
      </c>
      <c r="P69" s="140">
        <v>159</v>
      </c>
      <c r="Q69" s="82" t="s">
        <v>386</v>
      </c>
      <c r="R69" s="141">
        <v>18</v>
      </c>
      <c r="S69" s="140">
        <v>16</v>
      </c>
      <c r="T69" s="82" t="s">
        <v>386</v>
      </c>
    </row>
    <row r="70" spans="1:20" ht="15" customHeight="1">
      <c r="A70" s="179"/>
      <c r="B70" s="56" t="s">
        <v>47</v>
      </c>
      <c r="C70" s="96">
        <v>660</v>
      </c>
      <c r="D70" s="82">
        <v>2790</v>
      </c>
      <c r="E70" s="82">
        <v>422</v>
      </c>
      <c r="F70" s="82" t="s">
        <v>400</v>
      </c>
      <c r="G70" s="82" t="s">
        <v>400</v>
      </c>
      <c r="H70" s="82" t="s">
        <v>400</v>
      </c>
      <c r="I70" s="82">
        <v>5</v>
      </c>
      <c r="J70" s="82">
        <v>6</v>
      </c>
      <c r="K70" s="82">
        <v>125</v>
      </c>
      <c r="L70" s="140"/>
      <c r="M70" s="361" t="s">
        <v>197</v>
      </c>
      <c r="N70" s="362"/>
      <c r="O70" s="140">
        <v>262</v>
      </c>
      <c r="P70" s="140">
        <v>333</v>
      </c>
      <c r="Q70" s="82" t="s">
        <v>386</v>
      </c>
      <c r="R70" s="141">
        <v>81</v>
      </c>
      <c r="S70" s="140">
        <v>64</v>
      </c>
      <c r="T70" s="82" t="s">
        <v>386</v>
      </c>
    </row>
    <row r="71" spans="1:20" ht="15" customHeight="1">
      <c r="A71" s="179"/>
      <c r="B71" s="56"/>
      <c r="C71" s="105"/>
      <c r="D71" s="106"/>
      <c r="E71" s="106"/>
      <c r="F71" s="106"/>
      <c r="G71" s="106"/>
      <c r="H71" s="106"/>
      <c r="I71" s="106"/>
      <c r="J71" s="106"/>
      <c r="K71" s="106"/>
      <c r="L71" s="140"/>
      <c r="M71" s="361" t="s">
        <v>198</v>
      </c>
      <c r="N71" s="362"/>
      <c r="O71" s="140">
        <v>18</v>
      </c>
      <c r="P71" s="140">
        <v>24</v>
      </c>
      <c r="Q71" s="82">
        <f>P71*1000/(O71*10)</f>
        <v>133.33333333333334</v>
      </c>
      <c r="R71" s="141">
        <v>4</v>
      </c>
      <c r="S71" s="140">
        <v>3</v>
      </c>
      <c r="T71" s="82">
        <v>78</v>
      </c>
    </row>
    <row r="72" spans="1:20" ht="15" customHeight="1">
      <c r="A72" s="265" t="s">
        <v>48</v>
      </c>
      <c r="B72" s="266"/>
      <c r="C72" s="97">
        <f>SUM(C73)</f>
        <v>307</v>
      </c>
      <c r="D72" s="98">
        <f>SUM(D73)</f>
        <v>1200</v>
      </c>
      <c r="E72" s="98">
        <v>390</v>
      </c>
      <c r="F72" s="98" t="s">
        <v>414</v>
      </c>
      <c r="G72" s="98" t="s">
        <v>414</v>
      </c>
      <c r="H72" s="98" t="s">
        <v>414</v>
      </c>
      <c r="I72" s="98" t="s">
        <v>414</v>
      </c>
      <c r="J72" s="98" t="s">
        <v>414</v>
      </c>
      <c r="K72" s="98" t="s">
        <v>414</v>
      </c>
      <c r="L72" s="140"/>
      <c r="M72" s="142"/>
      <c r="N72" s="193"/>
      <c r="O72" s="192"/>
      <c r="P72" s="192"/>
      <c r="Q72" s="192"/>
      <c r="R72" s="192"/>
      <c r="S72" s="192"/>
      <c r="T72" s="192"/>
    </row>
    <row r="73" spans="1:20" ht="15" customHeight="1">
      <c r="A73" s="177"/>
      <c r="B73" s="61" t="s">
        <v>51</v>
      </c>
      <c r="C73" s="109">
        <v>307</v>
      </c>
      <c r="D73" s="86">
        <v>1200</v>
      </c>
      <c r="E73" s="86">
        <v>390</v>
      </c>
      <c r="F73" s="233" t="s">
        <v>400</v>
      </c>
      <c r="G73" s="233" t="s">
        <v>400</v>
      </c>
      <c r="H73" s="233" t="s">
        <v>400</v>
      </c>
      <c r="I73" s="233" t="s">
        <v>400</v>
      </c>
      <c r="J73" s="233" t="s">
        <v>400</v>
      </c>
      <c r="K73" s="110" t="s">
        <v>400</v>
      </c>
      <c r="L73" s="140"/>
      <c r="M73" s="201"/>
      <c r="N73" s="201"/>
      <c r="O73" s="141"/>
      <c r="P73" s="141"/>
      <c r="Q73" s="141"/>
      <c r="R73" s="141"/>
      <c r="S73" s="141"/>
      <c r="T73" s="141"/>
    </row>
    <row r="74" spans="1:20" ht="15" customHeight="1">
      <c r="A74" s="37" t="s">
        <v>318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140"/>
      <c r="M74" s="101"/>
      <c r="N74" s="140"/>
      <c r="O74" s="140"/>
      <c r="P74" s="140"/>
      <c r="Q74" s="140"/>
      <c r="R74" s="140"/>
      <c r="S74" s="140"/>
      <c r="T74" s="140"/>
    </row>
    <row r="75" spans="2:20" ht="15" customHeight="1">
      <c r="B75" s="37"/>
      <c r="C75" s="37"/>
      <c r="D75" s="111"/>
      <c r="E75" s="111"/>
      <c r="F75" s="111"/>
      <c r="G75" s="111"/>
      <c r="H75" s="111"/>
      <c r="I75" s="111"/>
      <c r="J75" s="111"/>
      <c r="K75" s="111"/>
      <c r="L75" s="140"/>
      <c r="M75" s="99"/>
      <c r="N75" s="140"/>
      <c r="O75" s="140"/>
      <c r="P75" s="140"/>
      <c r="Q75" s="140"/>
      <c r="R75" s="140"/>
      <c r="S75" s="140"/>
      <c r="T75" s="140"/>
    </row>
    <row r="76" spans="13:20" ht="14.25">
      <c r="M76" s="140"/>
      <c r="N76" s="140"/>
      <c r="O76" s="140"/>
      <c r="P76" s="140"/>
      <c r="Q76" s="140"/>
      <c r="R76" s="140"/>
      <c r="S76" s="140"/>
      <c r="T76" s="140"/>
    </row>
    <row r="77" spans="13:20" ht="14.25">
      <c r="M77" s="140"/>
      <c r="N77" s="140"/>
      <c r="O77" s="140"/>
      <c r="P77" s="140"/>
      <c r="Q77" s="140"/>
      <c r="R77" s="140"/>
      <c r="S77" s="140"/>
      <c r="T77" s="140"/>
    </row>
    <row r="78" spans="13:20" ht="14.25">
      <c r="M78" s="140"/>
      <c r="N78" s="140"/>
      <c r="O78" s="140"/>
      <c r="P78" s="140"/>
      <c r="Q78" s="140"/>
      <c r="R78" s="140"/>
      <c r="S78" s="140"/>
      <c r="T78" s="140"/>
    </row>
    <row r="79" spans="13:20" ht="14.25">
      <c r="M79" s="140"/>
      <c r="N79" s="140"/>
      <c r="O79" s="140"/>
      <c r="P79" s="140"/>
      <c r="Q79" s="140"/>
      <c r="R79" s="140"/>
      <c r="S79" s="140"/>
      <c r="T79" s="140"/>
    </row>
    <row r="80" spans="13:20" ht="14.25">
      <c r="M80" s="140"/>
      <c r="N80" s="140"/>
      <c r="O80" s="140"/>
      <c r="P80" s="140"/>
      <c r="Q80" s="140"/>
      <c r="R80" s="140"/>
      <c r="S80" s="140"/>
      <c r="T80" s="140"/>
    </row>
    <row r="81" spans="13:20" ht="14.25">
      <c r="M81" s="140"/>
      <c r="N81" s="140"/>
      <c r="O81" s="140"/>
      <c r="P81" s="140"/>
      <c r="Q81" s="140"/>
      <c r="R81" s="140"/>
      <c r="S81" s="140"/>
      <c r="T81" s="140"/>
    </row>
    <row r="82" spans="13:20" ht="14.25">
      <c r="M82" s="140"/>
      <c r="N82" s="140"/>
      <c r="O82" s="140"/>
      <c r="P82" s="140"/>
      <c r="Q82" s="140"/>
      <c r="R82" s="140"/>
      <c r="S82" s="140"/>
      <c r="T82" s="140"/>
    </row>
    <row r="83" spans="13:20" ht="14.25">
      <c r="M83" s="140"/>
      <c r="N83" s="140"/>
      <c r="O83" s="140"/>
      <c r="P83" s="140"/>
      <c r="Q83" s="140"/>
      <c r="R83" s="140"/>
      <c r="S83" s="140"/>
      <c r="T83" s="140"/>
    </row>
    <row r="84" spans="13:20" ht="14.25">
      <c r="M84" s="140"/>
      <c r="N84" s="140"/>
      <c r="O84" s="140"/>
      <c r="P84" s="140"/>
      <c r="Q84" s="140"/>
      <c r="R84" s="140"/>
      <c r="S84" s="140"/>
      <c r="T84" s="140"/>
    </row>
    <row r="85" spans="13:20" ht="14.25">
      <c r="M85" s="140"/>
      <c r="N85" s="140"/>
      <c r="O85" s="140"/>
      <c r="P85" s="140"/>
      <c r="Q85" s="140"/>
      <c r="R85" s="140"/>
      <c r="S85" s="140"/>
      <c r="T85" s="140"/>
    </row>
    <row r="86" spans="13:20" ht="14.25">
      <c r="M86" s="140"/>
      <c r="N86" s="140"/>
      <c r="O86" s="140"/>
      <c r="P86" s="140"/>
      <c r="Q86" s="140"/>
      <c r="R86" s="140"/>
      <c r="S86" s="140"/>
      <c r="T86" s="140"/>
    </row>
    <row r="87" spans="13:20" ht="14.25">
      <c r="M87" s="140"/>
      <c r="N87" s="140"/>
      <c r="O87" s="140"/>
      <c r="P87" s="140"/>
      <c r="Q87" s="140"/>
      <c r="R87" s="140"/>
      <c r="S87" s="140"/>
      <c r="T87" s="140"/>
    </row>
  </sheetData>
  <sheetProtection/>
  <mergeCells count="98">
    <mergeCell ref="A3:K3"/>
    <mergeCell ref="M11:N11"/>
    <mergeCell ref="M7:N9"/>
    <mergeCell ref="O7:Q7"/>
    <mergeCell ref="E8:E9"/>
    <mergeCell ref="F8:F9"/>
    <mergeCell ref="G8:G9"/>
    <mergeCell ref="H8:H9"/>
    <mergeCell ref="I8:I9"/>
    <mergeCell ref="J8:J9"/>
    <mergeCell ref="R7:T7"/>
    <mergeCell ref="O8:O9"/>
    <mergeCell ref="P8:P9"/>
    <mergeCell ref="Q8:Q9"/>
    <mergeCell ref="R8:R9"/>
    <mergeCell ref="S8:S9"/>
    <mergeCell ref="T8:T9"/>
    <mergeCell ref="R46:R47"/>
    <mergeCell ref="S46:S47"/>
    <mergeCell ref="T46:T47"/>
    <mergeCell ref="M45:N47"/>
    <mergeCell ref="O45:Q45"/>
    <mergeCell ref="O46:O47"/>
    <mergeCell ref="P46:P47"/>
    <mergeCell ref="Q46:Q47"/>
    <mergeCell ref="R45:T45"/>
    <mergeCell ref="M49:N49"/>
    <mergeCell ref="M51:N51"/>
    <mergeCell ref="M21:N21"/>
    <mergeCell ref="M22:N22"/>
    <mergeCell ref="M23:N23"/>
    <mergeCell ref="M26:N26"/>
    <mergeCell ref="M32:N32"/>
    <mergeCell ref="M33:N33"/>
    <mergeCell ref="M27:N27"/>
    <mergeCell ref="M28:N28"/>
    <mergeCell ref="M68:N68"/>
    <mergeCell ref="M69:N69"/>
    <mergeCell ref="M50:N50"/>
    <mergeCell ref="M59:N59"/>
    <mergeCell ref="M64:N64"/>
    <mergeCell ref="M65:N65"/>
    <mergeCell ref="M66:N66"/>
    <mergeCell ref="M61:N61"/>
    <mergeCell ref="M67:N67"/>
    <mergeCell ref="M70:N70"/>
    <mergeCell ref="M71:N71"/>
    <mergeCell ref="M52:N52"/>
    <mergeCell ref="M53:N53"/>
    <mergeCell ref="M58:N58"/>
    <mergeCell ref="M60:N60"/>
    <mergeCell ref="M55:N55"/>
    <mergeCell ref="M56:N56"/>
    <mergeCell ref="M57:N57"/>
    <mergeCell ref="M62:N62"/>
    <mergeCell ref="M15:N15"/>
    <mergeCell ref="M17:N17"/>
    <mergeCell ref="A15:B15"/>
    <mergeCell ref="M29:N29"/>
    <mergeCell ref="M30:N30"/>
    <mergeCell ref="M31:N31"/>
    <mergeCell ref="M24:N24"/>
    <mergeCell ref="M18:N18"/>
    <mergeCell ref="M19:N19"/>
    <mergeCell ref="M20:N20"/>
    <mergeCell ref="A13:B13"/>
    <mergeCell ref="A14:B14"/>
    <mergeCell ref="A12:B12"/>
    <mergeCell ref="M12:N12"/>
    <mergeCell ref="M13:N13"/>
    <mergeCell ref="M14:N14"/>
    <mergeCell ref="A7:B9"/>
    <mergeCell ref="C7:E7"/>
    <mergeCell ref="F7:H7"/>
    <mergeCell ref="I7:K7"/>
    <mergeCell ref="C8:C9"/>
    <mergeCell ref="D8:D9"/>
    <mergeCell ref="K8:K9"/>
    <mergeCell ref="A5:K5"/>
    <mergeCell ref="M5:T5"/>
    <mergeCell ref="M41:T41"/>
    <mergeCell ref="A26:B26"/>
    <mergeCell ref="A29:B29"/>
    <mergeCell ref="A35:B35"/>
    <mergeCell ref="A17:B17"/>
    <mergeCell ref="A21:B21"/>
    <mergeCell ref="A22:B22"/>
    <mergeCell ref="A23:B23"/>
    <mergeCell ref="A18:B18"/>
    <mergeCell ref="A19:B19"/>
    <mergeCell ref="A11:B11"/>
    <mergeCell ref="A58:B58"/>
    <mergeCell ref="A66:B66"/>
    <mergeCell ref="A72:B72"/>
    <mergeCell ref="A45:B45"/>
    <mergeCell ref="A24:B24"/>
    <mergeCell ref="A52:B52"/>
    <mergeCell ref="A20:B20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zoomScale="75" zoomScaleNormal="75" zoomScalePageLayoutView="0" workbookViewId="0" topLeftCell="A1">
      <selection activeCell="A1" sqref="A1"/>
    </sheetView>
  </sheetViews>
  <sheetFormatPr defaultColWidth="8.796875" defaultRowHeight="15"/>
  <cols>
    <col min="1" max="2" width="9" style="39" customWidth="1"/>
    <col min="3" max="20" width="12.59765625" style="39" customWidth="1"/>
    <col min="21" max="16384" width="9" style="39" customWidth="1"/>
  </cols>
  <sheetData>
    <row r="1" spans="1:20" ht="15" customHeight="1">
      <c r="A1" s="173" t="s">
        <v>393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74" t="s">
        <v>416</v>
      </c>
    </row>
    <row r="2" spans="1:20" ht="15" customHeight="1">
      <c r="A2" s="9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s="31" customFormat="1" ht="15" customHeight="1">
      <c r="A3" s="32"/>
      <c r="B3" s="30"/>
      <c r="C3" s="35"/>
      <c r="D3" s="35"/>
      <c r="E3" s="35"/>
      <c r="F3" s="35"/>
      <c r="G3" s="35"/>
      <c r="H3" s="35"/>
      <c r="I3" s="35"/>
      <c r="J3" s="35"/>
      <c r="K3" s="35"/>
      <c r="L3" s="35"/>
      <c r="M3" s="189"/>
      <c r="N3" s="189"/>
      <c r="O3" s="189"/>
      <c r="P3" s="189"/>
      <c r="Q3" s="189"/>
      <c r="R3" s="189"/>
      <c r="S3" s="189"/>
      <c r="T3" s="189"/>
    </row>
    <row r="4" spans="1:20" s="31" customFormat="1" ht="18" customHeight="1">
      <c r="A4" s="529" t="s">
        <v>440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</row>
    <row r="5" spans="1:20" ht="15" customHeight="1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 t="s">
        <v>306</v>
      </c>
      <c r="Q5" s="140"/>
      <c r="R5" s="140"/>
      <c r="S5" s="140"/>
      <c r="T5" s="140"/>
    </row>
    <row r="6" spans="1:20" ht="15" customHeight="1">
      <c r="A6" s="343" t="s">
        <v>309</v>
      </c>
      <c r="B6" s="344"/>
      <c r="C6" s="349" t="s">
        <v>202</v>
      </c>
      <c r="D6" s="350"/>
      <c r="E6" s="351"/>
      <c r="F6" s="349" t="s">
        <v>203</v>
      </c>
      <c r="G6" s="350"/>
      <c r="H6" s="351"/>
      <c r="I6" s="349" t="s">
        <v>204</v>
      </c>
      <c r="J6" s="350"/>
      <c r="K6" s="351"/>
      <c r="L6" s="349" t="s">
        <v>205</v>
      </c>
      <c r="M6" s="350"/>
      <c r="N6" s="351"/>
      <c r="O6" s="349" t="s">
        <v>206</v>
      </c>
      <c r="P6" s="350"/>
      <c r="Q6" s="351"/>
      <c r="R6" s="349" t="s">
        <v>207</v>
      </c>
      <c r="S6" s="350"/>
      <c r="T6" s="350"/>
    </row>
    <row r="7" spans="1:20" ht="15" customHeight="1">
      <c r="A7" s="345"/>
      <c r="B7" s="346"/>
      <c r="C7" s="355" t="s">
        <v>208</v>
      </c>
      <c r="D7" s="355" t="s">
        <v>63</v>
      </c>
      <c r="E7" s="367" t="s">
        <v>159</v>
      </c>
      <c r="F7" s="355" t="s">
        <v>191</v>
      </c>
      <c r="G7" s="355" t="s">
        <v>63</v>
      </c>
      <c r="H7" s="367" t="s">
        <v>159</v>
      </c>
      <c r="I7" s="355" t="s">
        <v>191</v>
      </c>
      <c r="J7" s="355" t="s">
        <v>63</v>
      </c>
      <c r="K7" s="367" t="s">
        <v>159</v>
      </c>
      <c r="L7" s="355" t="s">
        <v>191</v>
      </c>
      <c r="M7" s="355" t="s">
        <v>63</v>
      </c>
      <c r="N7" s="367" t="s">
        <v>159</v>
      </c>
      <c r="O7" s="355" t="s">
        <v>191</v>
      </c>
      <c r="P7" s="355" t="s">
        <v>63</v>
      </c>
      <c r="Q7" s="367" t="s">
        <v>159</v>
      </c>
      <c r="R7" s="355" t="s">
        <v>191</v>
      </c>
      <c r="S7" s="355" t="s">
        <v>63</v>
      </c>
      <c r="T7" s="357" t="s">
        <v>159</v>
      </c>
    </row>
    <row r="8" spans="1:20" ht="15" customHeight="1">
      <c r="A8" s="347"/>
      <c r="B8" s="348"/>
      <c r="C8" s="356"/>
      <c r="D8" s="356"/>
      <c r="E8" s="369"/>
      <c r="F8" s="356"/>
      <c r="G8" s="356"/>
      <c r="H8" s="369"/>
      <c r="I8" s="356"/>
      <c r="J8" s="356"/>
      <c r="K8" s="369"/>
      <c r="L8" s="356"/>
      <c r="M8" s="356"/>
      <c r="N8" s="369"/>
      <c r="O8" s="356"/>
      <c r="P8" s="356"/>
      <c r="Q8" s="369"/>
      <c r="R8" s="356"/>
      <c r="S8" s="356"/>
      <c r="T8" s="370"/>
    </row>
    <row r="9" spans="1:20" ht="15" customHeight="1">
      <c r="A9" s="92"/>
      <c r="B9" s="93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</row>
    <row r="10" spans="1:20" ht="15" customHeight="1">
      <c r="A10" s="339" t="s">
        <v>369</v>
      </c>
      <c r="B10" s="340"/>
      <c r="C10" s="202">
        <v>214</v>
      </c>
      <c r="D10" s="202">
        <v>5990</v>
      </c>
      <c r="E10" s="202">
        <v>4131</v>
      </c>
      <c r="F10" s="202">
        <v>155</v>
      </c>
      <c r="G10" s="202">
        <v>6490</v>
      </c>
      <c r="H10" s="202">
        <v>4698</v>
      </c>
      <c r="I10" s="202">
        <v>255</v>
      </c>
      <c r="J10" s="202">
        <v>6490</v>
      </c>
      <c r="K10" s="202">
        <v>3481</v>
      </c>
      <c r="L10" s="202">
        <v>26</v>
      </c>
      <c r="M10" s="202">
        <v>425</v>
      </c>
      <c r="N10" s="202">
        <v>242</v>
      </c>
      <c r="O10" s="202">
        <v>142</v>
      </c>
      <c r="P10" s="202">
        <v>2740</v>
      </c>
      <c r="Q10" s="202">
        <v>2083</v>
      </c>
      <c r="R10" s="202">
        <v>95</v>
      </c>
      <c r="S10" s="202">
        <v>786</v>
      </c>
      <c r="T10" s="202">
        <v>482</v>
      </c>
    </row>
    <row r="11" spans="1:20" ht="15" customHeight="1">
      <c r="A11" s="359" t="s">
        <v>370</v>
      </c>
      <c r="B11" s="360"/>
      <c r="C11" s="202">
        <v>213</v>
      </c>
      <c r="D11" s="202">
        <v>5940</v>
      </c>
      <c r="E11" s="202">
        <v>4113</v>
      </c>
      <c r="F11" s="202">
        <v>159</v>
      </c>
      <c r="G11" s="202">
        <v>6280</v>
      </c>
      <c r="H11" s="202">
        <v>4622</v>
      </c>
      <c r="I11" s="202">
        <v>258</v>
      </c>
      <c r="J11" s="202">
        <v>5980</v>
      </c>
      <c r="K11" s="202">
        <v>3138</v>
      </c>
      <c r="L11" s="202">
        <v>26</v>
      </c>
      <c r="M11" s="202">
        <v>405</v>
      </c>
      <c r="N11" s="202">
        <v>230</v>
      </c>
      <c r="O11" s="202">
        <v>139</v>
      </c>
      <c r="P11" s="202">
        <v>2340</v>
      </c>
      <c r="Q11" s="202">
        <v>1723</v>
      </c>
      <c r="R11" s="202">
        <v>95</v>
      </c>
      <c r="S11" s="202">
        <v>775</v>
      </c>
      <c r="T11" s="202">
        <v>479</v>
      </c>
    </row>
    <row r="12" spans="1:20" ht="15" customHeight="1">
      <c r="A12" s="359" t="s">
        <v>371</v>
      </c>
      <c r="B12" s="360"/>
      <c r="C12" s="202">
        <v>214</v>
      </c>
      <c r="D12" s="202">
        <v>5740</v>
      </c>
      <c r="E12" s="202">
        <v>3811</v>
      </c>
      <c r="F12" s="202">
        <v>159</v>
      </c>
      <c r="G12" s="202">
        <v>6270</v>
      </c>
      <c r="H12" s="202">
        <v>4520</v>
      </c>
      <c r="I12" s="202">
        <v>259</v>
      </c>
      <c r="J12" s="202">
        <v>6360</v>
      </c>
      <c r="K12" s="202">
        <v>3266</v>
      </c>
      <c r="L12" s="202">
        <v>28</v>
      </c>
      <c r="M12" s="202">
        <v>430</v>
      </c>
      <c r="N12" s="202">
        <v>231</v>
      </c>
      <c r="O12" s="202">
        <v>130</v>
      </c>
      <c r="P12" s="202">
        <v>2130</v>
      </c>
      <c r="Q12" s="202">
        <v>1490</v>
      </c>
      <c r="R12" s="202">
        <v>93</v>
      </c>
      <c r="S12" s="202">
        <v>780</v>
      </c>
      <c r="T12" s="202">
        <v>473</v>
      </c>
    </row>
    <row r="13" spans="1:20" ht="15" customHeight="1">
      <c r="A13" s="359" t="s">
        <v>346</v>
      </c>
      <c r="B13" s="360"/>
      <c r="C13" s="202">
        <v>213</v>
      </c>
      <c r="D13" s="202">
        <v>5130</v>
      </c>
      <c r="E13" s="202">
        <v>3406</v>
      </c>
      <c r="F13" s="202">
        <v>161</v>
      </c>
      <c r="G13" s="202">
        <v>5700</v>
      </c>
      <c r="H13" s="202">
        <v>4129</v>
      </c>
      <c r="I13" s="202">
        <v>259</v>
      </c>
      <c r="J13" s="202">
        <v>5460</v>
      </c>
      <c r="K13" s="202">
        <v>2696</v>
      </c>
      <c r="L13" s="202">
        <v>25</v>
      </c>
      <c r="M13" s="202">
        <v>397</v>
      </c>
      <c r="N13" s="202">
        <v>196</v>
      </c>
      <c r="O13" s="202">
        <v>168</v>
      </c>
      <c r="P13" s="202">
        <v>2650</v>
      </c>
      <c r="Q13" s="202">
        <v>2031</v>
      </c>
      <c r="R13" s="202">
        <v>94</v>
      </c>
      <c r="S13" s="202">
        <v>778</v>
      </c>
      <c r="T13" s="202">
        <v>477</v>
      </c>
    </row>
    <row r="14" spans="1:20" ht="15" customHeight="1">
      <c r="A14" s="359" t="s">
        <v>372</v>
      </c>
      <c r="B14" s="360"/>
      <c r="C14" s="204">
        <v>206</v>
      </c>
      <c r="D14" s="204">
        <v>5700</v>
      </c>
      <c r="E14" s="204">
        <f>SUM(E16:E23,E25:E32)</f>
        <v>3940</v>
      </c>
      <c r="F14" s="204">
        <f aca="true" t="shared" si="0" ref="F14:T14">SUM(F16:F23,F25:F32)</f>
        <v>168</v>
      </c>
      <c r="G14" s="204">
        <v>6410</v>
      </c>
      <c r="H14" s="204">
        <v>4664</v>
      </c>
      <c r="I14" s="204">
        <f>SUM(I16:I23,I25:I32)</f>
        <v>257</v>
      </c>
      <c r="J14" s="204">
        <v>6200</v>
      </c>
      <c r="K14" s="204">
        <f t="shared" si="0"/>
        <v>3139</v>
      </c>
      <c r="L14" s="204">
        <f t="shared" si="0"/>
        <v>24</v>
      </c>
      <c r="M14" s="204">
        <f t="shared" si="0"/>
        <v>378</v>
      </c>
      <c r="N14" s="204">
        <f t="shared" si="0"/>
        <v>200</v>
      </c>
      <c r="O14" s="204">
        <f t="shared" si="0"/>
        <v>223</v>
      </c>
      <c r="P14" s="204">
        <v>2700</v>
      </c>
      <c r="Q14" s="204">
        <f t="shared" si="0"/>
        <v>2503</v>
      </c>
      <c r="R14" s="204">
        <f t="shared" si="0"/>
        <v>85</v>
      </c>
      <c r="S14" s="204">
        <f t="shared" si="0"/>
        <v>625</v>
      </c>
      <c r="T14" s="204">
        <f t="shared" si="0"/>
        <v>377</v>
      </c>
    </row>
    <row r="15" spans="1:20" ht="15" customHeight="1">
      <c r="A15" s="99"/>
      <c r="B15" s="100"/>
      <c r="C15" s="202"/>
      <c r="D15" s="202"/>
      <c r="E15" s="202"/>
      <c r="F15" s="203"/>
      <c r="G15" s="202"/>
      <c r="H15" s="202"/>
      <c r="I15" s="203"/>
      <c r="J15" s="203"/>
      <c r="K15" s="203"/>
      <c r="L15" s="203"/>
      <c r="M15" s="203"/>
      <c r="N15" s="203"/>
      <c r="O15" s="202"/>
      <c r="P15" s="202"/>
      <c r="Q15" s="202"/>
      <c r="R15" s="203"/>
      <c r="S15" s="202"/>
      <c r="T15" s="202"/>
    </row>
    <row r="16" spans="1:20" ht="15" customHeight="1">
      <c r="A16" s="361" t="s">
        <v>1</v>
      </c>
      <c r="B16" s="362"/>
      <c r="C16" s="202">
        <v>59</v>
      </c>
      <c r="D16" s="202">
        <v>2010</v>
      </c>
      <c r="E16" s="202">
        <v>1904</v>
      </c>
      <c r="F16" s="202">
        <v>21</v>
      </c>
      <c r="G16" s="202">
        <v>1070</v>
      </c>
      <c r="H16" s="202">
        <v>936</v>
      </c>
      <c r="I16" s="202">
        <v>45</v>
      </c>
      <c r="J16" s="202">
        <v>1390</v>
      </c>
      <c r="K16" s="202">
        <v>1112</v>
      </c>
      <c r="L16" s="202">
        <v>3</v>
      </c>
      <c r="M16" s="202">
        <v>54</v>
      </c>
      <c r="N16" s="202">
        <v>40</v>
      </c>
      <c r="O16" s="202">
        <v>11</v>
      </c>
      <c r="P16" s="202">
        <v>222</v>
      </c>
      <c r="Q16" s="202">
        <v>166</v>
      </c>
      <c r="R16" s="202">
        <v>15</v>
      </c>
      <c r="S16" s="202">
        <v>143</v>
      </c>
      <c r="T16" s="202">
        <v>110</v>
      </c>
    </row>
    <row r="17" spans="1:20" ht="15" customHeight="1">
      <c r="A17" s="361" t="s">
        <v>2</v>
      </c>
      <c r="B17" s="362"/>
      <c r="C17" s="202">
        <v>11</v>
      </c>
      <c r="D17" s="202">
        <v>238</v>
      </c>
      <c r="E17" s="202">
        <v>115</v>
      </c>
      <c r="F17" s="202">
        <v>9</v>
      </c>
      <c r="G17" s="202">
        <v>244</v>
      </c>
      <c r="H17" s="202">
        <v>174</v>
      </c>
      <c r="I17" s="202">
        <v>15</v>
      </c>
      <c r="J17" s="202">
        <v>345</v>
      </c>
      <c r="K17" s="202">
        <v>95</v>
      </c>
      <c r="L17" s="202">
        <v>4</v>
      </c>
      <c r="M17" s="202">
        <v>58</v>
      </c>
      <c r="N17" s="202">
        <v>39</v>
      </c>
      <c r="O17" s="202">
        <v>3</v>
      </c>
      <c r="P17" s="202">
        <v>32</v>
      </c>
      <c r="Q17" s="202">
        <v>6</v>
      </c>
      <c r="R17" s="202">
        <v>5</v>
      </c>
      <c r="S17" s="202">
        <v>30</v>
      </c>
      <c r="T17" s="202">
        <v>16</v>
      </c>
    </row>
    <row r="18" spans="1:20" ht="15" customHeight="1">
      <c r="A18" s="361" t="s">
        <v>3</v>
      </c>
      <c r="B18" s="362"/>
      <c r="C18" s="202">
        <v>18</v>
      </c>
      <c r="D18" s="202">
        <v>576</v>
      </c>
      <c r="E18" s="202">
        <v>423</v>
      </c>
      <c r="F18" s="202">
        <v>23</v>
      </c>
      <c r="G18" s="202">
        <v>880</v>
      </c>
      <c r="H18" s="202">
        <v>750</v>
      </c>
      <c r="I18" s="202">
        <v>22</v>
      </c>
      <c r="J18" s="202">
        <v>637</v>
      </c>
      <c r="K18" s="202">
        <v>400</v>
      </c>
      <c r="L18" s="202">
        <v>3</v>
      </c>
      <c r="M18" s="202">
        <v>66</v>
      </c>
      <c r="N18" s="202">
        <v>52</v>
      </c>
      <c r="O18" s="202">
        <v>10</v>
      </c>
      <c r="P18" s="202">
        <v>132</v>
      </c>
      <c r="Q18" s="202">
        <v>111</v>
      </c>
      <c r="R18" s="202">
        <v>19</v>
      </c>
      <c r="S18" s="202">
        <v>134</v>
      </c>
      <c r="T18" s="202">
        <v>117</v>
      </c>
    </row>
    <row r="19" spans="1:20" ht="15" customHeight="1">
      <c r="A19" s="363" t="s">
        <v>60</v>
      </c>
      <c r="B19" s="362"/>
      <c r="C19" s="202">
        <v>14</v>
      </c>
      <c r="D19" s="202">
        <v>233</v>
      </c>
      <c r="E19" s="202">
        <v>60</v>
      </c>
      <c r="F19" s="202">
        <v>7</v>
      </c>
      <c r="G19" s="202">
        <v>163</v>
      </c>
      <c r="H19" s="202">
        <v>72</v>
      </c>
      <c r="I19" s="202">
        <v>14</v>
      </c>
      <c r="J19" s="202">
        <v>266</v>
      </c>
      <c r="K19" s="202">
        <v>93</v>
      </c>
      <c r="L19" s="202">
        <v>1</v>
      </c>
      <c r="M19" s="202">
        <v>8</v>
      </c>
      <c r="N19" s="202">
        <v>4</v>
      </c>
      <c r="O19" s="202">
        <v>9</v>
      </c>
      <c r="P19" s="202">
        <v>77</v>
      </c>
      <c r="Q19" s="202">
        <v>23</v>
      </c>
      <c r="R19" s="202">
        <v>2</v>
      </c>
      <c r="S19" s="202">
        <v>10</v>
      </c>
      <c r="T19" s="202">
        <v>5</v>
      </c>
    </row>
    <row r="20" spans="1:20" ht="15" customHeight="1">
      <c r="A20" s="361" t="s">
        <v>5</v>
      </c>
      <c r="B20" s="362"/>
      <c r="C20" s="202">
        <v>6</v>
      </c>
      <c r="D20" s="202">
        <v>131</v>
      </c>
      <c r="E20" s="202">
        <v>71</v>
      </c>
      <c r="F20" s="202">
        <v>4</v>
      </c>
      <c r="G20" s="202">
        <v>135</v>
      </c>
      <c r="H20" s="202">
        <v>81</v>
      </c>
      <c r="I20" s="202">
        <v>12</v>
      </c>
      <c r="J20" s="202">
        <v>242</v>
      </c>
      <c r="K20" s="202">
        <v>80</v>
      </c>
      <c r="L20" s="202">
        <v>1</v>
      </c>
      <c r="M20" s="202">
        <v>11</v>
      </c>
      <c r="N20" s="202">
        <v>2</v>
      </c>
      <c r="O20" s="202">
        <v>72</v>
      </c>
      <c r="P20" s="202">
        <v>1100</v>
      </c>
      <c r="Q20" s="202">
        <v>1073</v>
      </c>
      <c r="R20" s="202">
        <v>4</v>
      </c>
      <c r="S20" s="202">
        <v>21</v>
      </c>
      <c r="T20" s="202">
        <v>1</v>
      </c>
    </row>
    <row r="21" spans="1:20" ht="15" customHeight="1">
      <c r="A21" s="361" t="s">
        <v>6</v>
      </c>
      <c r="B21" s="362"/>
      <c r="C21" s="202">
        <v>12</v>
      </c>
      <c r="D21" s="202">
        <v>395</v>
      </c>
      <c r="E21" s="202">
        <v>293</v>
      </c>
      <c r="F21" s="202">
        <v>15</v>
      </c>
      <c r="G21" s="202">
        <v>538</v>
      </c>
      <c r="H21" s="202">
        <v>450</v>
      </c>
      <c r="I21" s="202">
        <v>15</v>
      </c>
      <c r="J21" s="202">
        <v>429</v>
      </c>
      <c r="K21" s="202">
        <v>282</v>
      </c>
      <c r="L21" s="202">
        <v>2</v>
      </c>
      <c r="M21" s="202">
        <v>40</v>
      </c>
      <c r="N21" s="202">
        <v>36</v>
      </c>
      <c r="O21" s="202">
        <v>5</v>
      </c>
      <c r="P21" s="202">
        <v>66</v>
      </c>
      <c r="Q21" s="202">
        <v>52</v>
      </c>
      <c r="R21" s="202">
        <v>5</v>
      </c>
      <c r="S21" s="202">
        <v>34</v>
      </c>
      <c r="T21" s="202">
        <v>26</v>
      </c>
    </row>
    <row r="22" spans="1:20" ht="15" customHeight="1">
      <c r="A22" s="361" t="s">
        <v>7</v>
      </c>
      <c r="B22" s="362"/>
      <c r="C22" s="202">
        <v>4</v>
      </c>
      <c r="D22" s="202">
        <v>84</v>
      </c>
      <c r="E22" s="202">
        <v>3</v>
      </c>
      <c r="F22" s="202">
        <v>3</v>
      </c>
      <c r="G22" s="202">
        <v>81</v>
      </c>
      <c r="H22" s="202">
        <v>1</v>
      </c>
      <c r="I22" s="202">
        <v>8</v>
      </c>
      <c r="J22" s="202">
        <v>156</v>
      </c>
      <c r="K22" s="202">
        <v>15</v>
      </c>
      <c r="L22" s="202">
        <v>1</v>
      </c>
      <c r="M22" s="202">
        <v>7</v>
      </c>
      <c r="N22" s="202">
        <v>0</v>
      </c>
      <c r="O22" s="202">
        <v>4</v>
      </c>
      <c r="P22" s="202">
        <v>48</v>
      </c>
      <c r="Q22" s="202">
        <v>5</v>
      </c>
      <c r="R22" s="202">
        <v>1</v>
      </c>
      <c r="S22" s="202">
        <v>6</v>
      </c>
      <c r="T22" s="202">
        <v>1</v>
      </c>
    </row>
    <row r="23" spans="1:20" ht="15" customHeight="1">
      <c r="A23" s="361" t="s">
        <v>8</v>
      </c>
      <c r="B23" s="362"/>
      <c r="C23" s="202">
        <v>19</v>
      </c>
      <c r="D23" s="202">
        <v>755</v>
      </c>
      <c r="E23" s="202">
        <v>689</v>
      </c>
      <c r="F23" s="202">
        <v>29</v>
      </c>
      <c r="G23" s="202">
        <v>1520</v>
      </c>
      <c r="H23" s="202">
        <v>1409</v>
      </c>
      <c r="I23" s="202">
        <v>22</v>
      </c>
      <c r="J23" s="202">
        <v>589</v>
      </c>
      <c r="K23" s="202">
        <v>496</v>
      </c>
      <c r="L23" s="202">
        <v>0</v>
      </c>
      <c r="M23" s="202">
        <v>2</v>
      </c>
      <c r="N23" s="202">
        <v>1</v>
      </c>
      <c r="O23" s="202">
        <v>11</v>
      </c>
      <c r="P23" s="202">
        <v>226</v>
      </c>
      <c r="Q23" s="202">
        <v>169</v>
      </c>
      <c r="R23" s="202">
        <v>1</v>
      </c>
      <c r="S23" s="202">
        <v>8</v>
      </c>
      <c r="T23" s="202">
        <v>4</v>
      </c>
    </row>
    <row r="24" spans="1:20" ht="15" customHeight="1">
      <c r="A24" s="101"/>
      <c r="B24" s="103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15" customHeight="1">
      <c r="A25" s="361" t="s">
        <v>9</v>
      </c>
      <c r="B25" s="362"/>
      <c r="C25" s="202">
        <v>0</v>
      </c>
      <c r="D25" s="202">
        <v>7</v>
      </c>
      <c r="E25" s="236" t="s">
        <v>400</v>
      </c>
      <c r="F25" s="202">
        <v>1</v>
      </c>
      <c r="G25" s="202">
        <v>16</v>
      </c>
      <c r="H25" s="236" t="s">
        <v>400</v>
      </c>
      <c r="I25" s="202">
        <v>1</v>
      </c>
      <c r="J25" s="202">
        <v>23</v>
      </c>
      <c r="K25" s="236" t="s">
        <v>400</v>
      </c>
      <c r="L25" s="202">
        <v>0</v>
      </c>
      <c r="M25" s="202">
        <v>2</v>
      </c>
      <c r="N25" s="236" t="s">
        <v>400</v>
      </c>
      <c r="O25" s="202">
        <v>1</v>
      </c>
      <c r="P25" s="202">
        <v>4</v>
      </c>
      <c r="Q25" s="236" t="s">
        <v>400</v>
      </c>
      <c r="R25" s="202">
        <v>0</v>
      </c>
      <c r="S25" s="202">
        <v>1</v>
      </c>
      <c r="T25" s="236" t="s">
        <v>400</v>
      </c>
    </row>
    <row r="26" spans="1:20" ht="15" customHeight="1">
      <c r="A26" s="361" t="s">
        <v>192</v>
      </c>
      <c r="B26" s="362"/>
      <c r="C26" s="202">
        <v>5</v>
      </c>
      <c r="D26" s="202">
        <v>127</v>
      </c>
      <c r="E26" s="202">
        <v>48</v>
      </c>
      <c r="F26" s="202">
        <v>6</v>
      </c>
      <c r="G26" s="202">
        <v>171</v>
      </c>
      <c r="H26" s="202">
        <v>77</v>
      </c>
      <c r="I26" s="202">
        <v>9</v>
      </c>
      <c r="J26" s="202">
        <v>220</v>
      </c>
      <c r="K26" s="202">
        <v>55</v>
      </c>
      <c r="L26" s="202">
        <v>0</v>
      </c>
      <c r="M26" s="202">
        <v>8</v>
      </c>
      <c r="N26" s="236" t="s">
        <v>400</v>
      </c>
      <c r="O26" s="202">
        <v>2</v>
      </c>
      <c r="P26" s="202">
        <v>32</v>
      </c>
      <c r="Q26" s="202">
        <v>18</v>
      </c>
      <c r="R26" s="202">
        <v>3</v>
      </c>
      <c r="S26" s="202">
        <v>19</v>
      </c>
      <c r="T26" s="202">
        <v>10</v>
      </c>
    </row>
    <row r="27" spans="1:20" ht="15" customHeight="1">
      <c r="A27" s="361" t="s">
        <v>193</v>
      </c>
      <c r="B27" s="362"/>
      <c r="C27" s="202">
        <v>7</v>
      </c>
      <c r="D27" s="202">
        <v>173</v>
      </c>
      <c r="E27" s="202">
        <v>104</v>
      </c>
      <c r="F27" s="202">
        <v>16</v>
      </c>
      <c r="G27" s="202">
        <v>669</v>
      </c>
      <c r="H27" s="202">
        <v>497</v>
      </c>
      <c r="I27" s="202">
        <v>20</v>
      </c>
      <c r="J27" s="202">
        <v>369</v>
      </c>
      <c r="K27" s="202">
        <v>144</v>
      </c>
      <c r="L27" s="202">
        <v>0</v>
      </c>
      <c r="M27" s="202">
        <v>7</v>
      </c>
      <c r="N27" s="202">
        <v>1</v>
      </c>
      <c r="O27" s="202">
        <v>7</v>
      </c>
      <c r="P27" s="202">
        <v>97</v>
      </c>
      <c r="Q27" s="202">
        <v>51</v>
      </c>
      <c r="R27" s="202">
        <v>4</v>
      </c>
      <c r="S27" s="202">
        <v>40</v>
      </c>
      <c r="T27" s="202">
        <v>24</v>
      </c>
    </row>
    <row r="28" spans="1:20" ht="15" customHeight="1">
      <c r="A28" s="361" t="s">
        <v>194</v>
      </c>
      <c r="B28" s="362"/>
      <c r="C28" s="202">
        <v>15</v>
      </c>
      <c r="D28" s="202">
        <v>189</v>
      </c>
      <c r="E28" s="202">
        <v>81</v>
      </c>
      <c r="F28" s="202">
        <v>2</v>
      </c>
      <c r="G28" s="202">
        <v>94</v>
      </c>
      <c r="H28" s="202">
        <v>23</v>
      </c>
      <c r="I28" s="202">
        <v>19</v>
      </c>
      <c r="J28" s="202">
        <v>399</v>
      </c>
      <c r="K28" s="202">
        <v>148</v>
      </c>
      <c r="L28" s="202">
        <v>2</v>
      </c>
      <c r="M28" s="202">
        <v>16</v>
      </c>
      <c r="N28" s="202">
        <v>6</v>
      </c>
      <c r="O28" s="202">
        <v>16</v>
      </c>
      <c r="P28" s="202">
        <v>264</v>
      </c>
      <c r="Q28" s="202">
        <v>226</v>
      </c>
      <c r="R28" s="202">
        <v>11</v>
      </c>
      <c r="S28" s="202">
        <v>79</v>
      </c>
      <c r="T28" s="202">
        <v>29</v>
      </c>
    </row>
    <row r="29" spans="1:20" ht="15" customHeight="1">
      <c r="A29" s="361" t="s">
        <v>195</v>
      </c>
      <c r="B29" s="362"/>
      <c r="C29" s="202">
        <v>13</v>
      </c>
      <c r="D29" s="202">
        <v>282</v>
      </c>
      <c r="E29" s="202">
        <v>12</v>
      </c>
      <c r="F29" s="202">
        <v>10</v>
      </c>
      <c r="G29" s="202">
        <v>264</v>
      </c>
      <c r="H29" s="202">
        <v>3</v>
      </c>
      <c r="I29" s="202">
        <v>23</v>
      </c>
      <c r="J29" s="202">
        <v>517</v>
      </c>
      <c r="K29" s="202">
        <v>135</v>
      </c>
      <c r="L29" s="202">
        <v>3</v>
      </c>
      <c r="M29" s="202">
        <v>35</v>
      </c>
      <c r="N29" s="202">
        <v>4</v>
      </c>
      <c r="O29" s="202">
        <v>32</v>
      </c>
      <c r="P29" s="202">
        <v>422</v>
      </c>
      <c r="Q29" s="202">
        <v>322</v>
      </c>
      <c r="R29" s="202">
        <v>5</v>
      </c>
      <c r="S29" s="202">
        <v>30</v>
      </c>
      <c r="T29" s="202">
        <v>2</v>
      </c>
    </row>
    <row r="30" spans="1:20" ht="15" customHeight="1">
      <c r="A30" s="361" t="s">
        <v>196</v>
      </c>
      <c r="B30" s="362"/>
      <c r="C30" s="202">
        <v>12</v>
      </c>
      <c r="D30" s="202">
        <v>226</v>
      </c>
      <c r="E30" s="202">
        <v>5</v>
      </c>
      <c r="F30" s="202">
        <v>11</v>
      </c>
      <c r="G30" s="202">
        <v>263</v>
      </c>
      <c r="H30" s="202">
        <v>59</v>
      </c>
      <c r="I30" s="202">
        <v>13</v>
      </c>
      <c r="J30" s="202">
        <v>271</v>
      </c>
      <c r="K30" s="202">
        <v>20</v>
      </c>
      <c r="L30" s="202">
        <v>3</v>
      </c>
      <c r="M30" s="202">
        <v>43</v>
      </c>
      <c r="N30" s="202">
        <v>8</v>
      </c>
      <c r="O30" s="202">
        <v>21</v>
      </c>
      <c r="P30" s="202">
        <v>258</v>
      </c>
      <c r="Q30" s="202">
        <v>182</v>
      </c>
      <c r="R30" s="202">
        <v>2</v>
      </c>
      <c r="S30" s="202">
        <v>16</v>
      </c>
      <c r="T30" s="202">
        <v>4</v>
      </c>
    </row>
    <row r="31" spans="1:20" ht="15" customHeight="1">
      <c r="A31" s="361" t="s">
        <v>197</v>
      </c>
      <c r="B31" s="362"/>
      <c r="C31" s="202">
        <v>8</v>
      </c>
      <c r="D31" s="202">
        <v>128</v>
      </c>
      <c r="E31" s="202">
        <v>7</v>
      </c>
      <c r="F31" s="202">
        <v>7</v>
      </c>
      <c r="G31" s="202">
        <v>148</v>
      </c>
      <c r="H31" s="202">
        <v>2</v>
      </c>
      <c r="I31" s="202">
        <v>14</v>
      </c>
      <c r="J31" s="202">
        <v>238</v>
      </c>
      <c r="K31" s="202">
        <v>9</v>
      </c>
      <c r="L31" s="202">
        <v>0</v>
      </c>
      <c r="M31" s="202">
        <v>9</v>
      </c>
      <c r="N31" s="236" t="s">
        <v>400</v>
      </c>
      <c r="O31" s="202">
        <v>13</v>
      </c>
      <c r="P31" s="202">
        <v>84</v>
      </c>
      <c r="Q31" s="202">
        <v>30</v>
      </c>
      <c r="R31" s="202">
        <v>3</v>
      </c>
      <c r="S31" s="202">
        <v>19</v>
      </c>
      <c r="T31" s="236" t="s">
        <v>400</v>
      </c>
    </row>
    <row r="32" spans="1:20" ht="15" customHeight="1">
      <c r="A32" s="361" t="s">
        <v>198</v>
      </c>
      <c r="B32" s="362"/>
      <c r="C32" s="202">
        <v>4</v>
      </c>
      <c r="D32" s="202">
        <v>147</v>
      </c>
      <c r="E32" s="202">
        <v>125</v>
      </c>
      <c r="F32" s="202">
        <v>4</v>
      </c>
      <c r="G32" s="202">
        <v>159</v>
      </c>
      <c r="H32" s="202">
        <v>120</v>
      </c>
      <c r="I32" s="202">
        <v>5</v>
      </c>
      <c r="J32" s="202">
        <v>115</v>
      </c>
      <c r="K32" s="202">
        <v>55</v>
      </c>
      <c r="L32" s="202">
        <v>1</v>
      </c>
      <c r="M32" s="202">
        <v>12</v>
      </c>
      <c r="N32" s="202">
        <v>7</v>
      </c>
      <c r="O32" s="202">
        <v>6</v>
      </c>
      <c r="P32" s="202">
        <v>81</v>
      </c>
      <c r="Q32" s="202">
        <v>69</v>
      </c>
      <c r="R32" s="202">
        <v>5</v>
      </c>
      <c r="S32" s="202">
        <v>35</v>
      </c>
      <c r="T32" s="202">
        <v>28</v>
      </c>
    </row>
    <row r="33" spans="1:20" ht="15" customHeight="1">
      <c r="A33" s="101"/>
      <c r="B33" s="194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</row>
    <row r="34" spans="1:20" ht="15" customHeight="1">
      <c r="A34" s="107"/>
      <c r="B34" s="199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</row>
    <row r="35" spans="1:20" ht="15" customHeight="1">
      <c r="A35" s="37" t="s">
        <v>325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ht="15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:20" ht="15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1:20" ht="15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</row>
    <row r="39" spans="1:20" ht="15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</row>
    <row r="40" spans="1:20" ht="15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</row>
    <row r="41" spans="1:20" s="31" customFormat="1" ht="18" customHeight="1">
      <c r="A41" s="529" t="s">
        <v>441</v>
      </c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</row>
    <row r="42" spans="1:20" ht="15" customHeight="1" thickBo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</row>
    <row r="43" spans="1:20" ht="15" customHeight="1">
      <c r="A43" s="343" t="s">
        <v>309</v>
      </c>
      <c r="B43" s="344"/>
      <c r="C43" s="349" t="s">
        <v>209</v>
      </c>
      <c r="D43" s="350"/>
      <c r="E43" s="351"/>
      <c r="F43" s="349" t="s">
        <v>363</v>
      </c>
      <c r="G43" s="350"/>
      <c r="H43" s="351"/>
      <c r="I43" s="349" t="s">
        <v>210</v>
      </c>
      <c r="J43" s="350"/>
      <c r="K43" s="351"/>
      <c r="L43" s="349" t="s">
        <v>211</v>
      </c>
      <c r="M43" s="350"/>
      <c r="N43" s="351"/>
      <c r="O43" s="349" t="s">
        <v>212</v>
      </c>
      <c r="P43" s="350"/>
      <c r="Q43" s="351"/>
      <c r="R43" s="349" t="s">
        <v>213</v>
      </c>
      <c r="S43" s="350"/>
      <c r="T43" s="350"/>
    </row>
    <row r="44" spans="1:20" ht="15" customHeight="1">
      <c r="A44" s="345"/>
      <c r="B44" s="346"/>
      <c r="C44" s="355" t="s">
        <v>214</v>
      </c>
      <c r="D44" s="355" t="s">
        <v>63</v>
      </c>
      <c r="E44" s="367" t="s">
        <v>159</v>
      </c>
      <c r="F44" s="355" t="s">
        <v>191</v>
      </c>
      <c r="G44" s="355" t="s">
        <v>63</v>
      </c>
      <c r="H44" s="367" t="s">
        <v>159</v>
      </c>
      <c r="I44" s="355" t="s">
        <v>191</v>
      </c>
      <c r="J44" s="355" t="s">
        <v>63</v>
      </c>
      <c r="K44" s="367" t="s">
        <v>159</v>
      </c>
      <c r="L44" s="355" t="s">
        <v>191</v>
      </c>
      <c r="M44" s="355" t="s">
        <v>63</v>
      </c>
      <c r="N44" s="367" t="s">
        <v>159</v>
      </c>
      <c r="O44" s="355" t="s">
        <v>191</v>
      </c>
      <c r="P44" s="355" t="s">
        <v>63</v>
      </c>
      <c r="Q44" s="367" t="s">
        <v>159</v>
      </c>
      <c r="R44" s="355" t="s">
        <v>191</v>
      </c>
      <c r="S44" s="355" t="s">
        <v>63</v>
      </c>
      <c r="T44" s="357" t="s">
        <v>159</v>
      </c>
    </row>
    <row r="45" spans="1:20" ht="15" customHeight="1">
      <c r="A45" s="347"/>
      <c r="B45" s="348"/>
      <c r="C45" s="356"/>
      <c r="D45" s="356"/>
      <c r="E45" s="369"/>
      <c r="F45" s="356"/>
      <c r="G45" s="356"/>
      <c r="H45" s="369"/>
      <c r="I45" s="356"/>
      <c r="J45" s="356"/>
      <c r="K45" s="369"/>
      <c r="L45" s="356"/>
      <c r="M45" s="356"/>
      <c r="N45" s="369"/>
      <c r="O45" s="356"/>
      <c r="P45" s="356"/>
      <c r="Q45" s="369"/>
      <c r="R45" s="356"/>
      <c r="S45" s="356"/>
      <c r="T45" s="370"/>
    </row>
    <row r="46" spans="1:20" ht="15" customHeight="1">
      <c r="A46" s="92"/>
      <c r="B46" s="93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</row>
    <row r="47" spans="1:20" ht="15" customHeight="1">
      <c r="A47" s="339" t="s">
        <v>369</v>
      </c>
      <c r="B47" s="340"/>
      <c r="C47" s="202">
        <v>714</v>
      </c>
      <c r="D47" s="202">
        <v>33800</v>
      </c>
      <c r="E47" s="202">
        <v>27731</v>
      </c>
      <c r="F47" s="202">
        <v>138</v>
      </c>
      <c r="G47" s="202">
        <v>2790</v>
      </c>
      <c r="H47" s="202">
        <v>2185</v>
      </c>
      <c r="I47" s="202">
        <v>238</v>
      </c>
      <c r="J47" s="202">
        <v>7810</v>
      </c>
      <c r="K47" s="202">
        <v>5614</v>
      </c>
      <c r="L47" s="202">
        <v>323</v>
      </c>
      <c r="M47" s="202">
        <v>9570</v>
      </c>
      <c r="N47" s="202">
        <v>5671</v>
      </c>
      <c r="O47" s="202">
        <v>118</v>
      </c>
      <c r="P47" s="202">
        <v>1880</v>
      </c>
      <c r="Q47" s="202">
        <v>1353</v>
      </c>
      <c r="R47" s="202">
        <v>170</v>
      </c>
      <c r="S47" s="202">
        <v>4240</v>
      </c>
      <c r="T47" s="202">
        <v>2751</v>
      </c>
    </row>
    <row r="48" spans="1:20" ht="15" customHeight="1">
      <c r="A48" s="359" t="s">
        <v>370</v>
      </c>
      <c r="B48" s="360"/>
      <c r="C48" s="202">
        <v>727</v>
      </c>
      <c r="D48" s="202">
        <v>31100</v>
      </c>
      <c r="E48" s="202">
        <v>25520</v>
      </c>
      <c r="F48" s="202">
        <v>132</v>
      </c>
      <c r="G48" s="202">
        <v>3200</v>
      </c>
      <c r="H48" s="202">
        <v>2589</v>
      </c>
      <c r="I48" s="202">
        <v>209</v>
      </c>
      <c r="J48" s="202">
        <v>6760</v>
      </c>
      <c r="K48" s="202">
        <v>4746</v>
      </c>
      <c r="L48" s="202">
        <v>305</v>
      </c>
      <c r="M48" s="202">
        <v>9360</v>
      </c>
      <c r="N48" s="202">
        <v>5505</v>
      </c>
      <c r="O48" s="202">
        <v>129</v>
      </c>
      <c r="P48" s="202">
        <v>2140</v>
      </c>
      <c r="Q48" s="202">
        <v>1604</v>
      </c>
      <c r="R48" s="202">
        <v>170</v>
      </c>
      <c r="S48" s="202">
        <v>4270</v>
      </c>
      <c r="T48" s="202">
        <v>2748</v>
      </c>
    </row>
    <row r="49" spans="1:20" ht="15" customHeight="1">
      <c r="A49" s="359" t="s">
        <v>371</v>
      </c>
      <c r="B49" s="360"/>
      <c r="C49" s="202">
        <v>738</v>
      </c>
      <c r="D49" s="202">
        <v>33500</v>
      </c>
      <c r="E49" s="202">
        <v>27373</v>
      </c>
      <c r="F49" s="202">
        <v>129</v>
      </c>
      <c r="G49" s="202">
        <v>3070</v>
      </c>
      <c r="H49" s="202">
        <v>2298</v>
      </c>
      <c r="I49" s="202">
        <v>201</v>
      </c>
      <c r="J49" s="202">
        <v>6600</v>
      </c>
      <c r="K49" s="202">
        <v>4556</v>
      </c>
      <c r="L49" s="202">
        <v>298</v>
      </c>
      <c r="M49" s="202">
        <v>8330</v>
      </c>
      <c r="N49" s="202">
        <v>4818</v>
      </c>
      <c r="O49" s="202">
        <v>115</v>
      </c>
      <c r="P49" s="202">
        <v>1810</v>
      </c>
      <c r="Q49" s="202">
        <v>1284</v>
      </c>
      <c r="R49" s="202">
        <v>170</v>
      </c>
      <c r="S49" s="202">
        <v>4310</v>
      </c>
      <c r="T49" s="202">
        <v>2789</v>
      </c>
    </row>
    <row r="50" spans="1:20" ht="15" customHeight="1">
      <c r="A50" s="359" t="s">
        <v>346</v>
      </c>
      <c r="B50" s="360"/>
      <c r="C50" s="202">
        <v>737</v>
      </c>
      <c r="D50" s="202">
        <v>28300</v>
      </c>
      <c r="E50" s="202">
        <v>23215</v>
      </c>
      <c r="F50" s="202">
        <v>132</v>
      </c>
      <c r="G50" s="202">
        <v>2920</v>
      </c>
      <c r="H50" s="202">
        <v>2083</v>
      </c>
      <c r="I50" s="202">
        <v>209</v>
      </c>
      <c r="J50" s="202">
        <v>6430</v>
      </c>
      <c r="K50" s="202">
        <v>4498</v>
      </c>
      <c r="L50" s="202">
        <v>284</v>
      </c>
      <c r="M50" s="202">
        <v>8200</v>
      </c>
      <c r="N50" s="202">
        <v>4909</v>
      </c>
      <c r="O50" s="202">
        <v>124</v>
      </c>
      <c r="P50" s="202">
        <v>1970</v>
      </c>
      <c r="Q50" s="202">
        <v>1386</v>
      </c>
      <c r="R50" s="202">
        <v>172</v>
      </c>
      <c r="S50" s="202">
        <v>4320</v>
      </c>
      <c r="T50" s="202">
        <v>2673</v>
      </c>
    </row>
    <row r="51" spans="1:20" ht="15" customHeight="1">
      <c r="A51" s="359" t="s">
        <v>372</v>
      </c>
      <c r="B51" s="360"/>
      <c r="C51" s="204">
        <f aca="true" t="shared" si="1" ref="C51:T51">SUM(C53:C60,C62:C69)</f>
        <v>736</v>
      </c>
      <c r="D51" s="204">
        <v>35000</v>
      </c>
      <c r="E51" s="204">
        <f t="shared" si="1"/>
        <v>26532</v>
      </c>
      <c r="F51" s="204">
        <f t="shared" si="1"/>
        <v>111</v>
      </c>
      <c r="G51" s="204">
        <v>2340</v>
      </c>
      <c r="H51" s="204">
        <f t="shared" si="1"/>
        <v>1785</v>
      </c>
      <c r="I51" s="204">
        <f t="shared" si="1"/>
        <v>223</v>
      </c>
      <c r="J51" s="204">
        <f t="shared" si="1"/>
        <v>7071</v>
      </c>
      <c r="K51" s="204">
        <f>SUM(K53:K60,K62:K69)</f>
        <v>4948</v>
      </c>
      <c r="L51" s="204">
        <f t="shared" si="1"/>
        <v>275</v>
      </c>
      <c r="M51" s="204">
        <v>8350</v>
      </c>
      <c r="N51" s="204">
        <f t="shared" si="1"/>
        <v>4994</v>
      </c>
      <c r="O51" s="204">
        <f t="shared" si="1"/>
        <v>112</v>
      </c>
      <c r="P51" s="204">
        <v>1830</v>
      </c>
      <c r="Q51" s="204">
        <f>SUM(Q53:Q60,Q62:Q69)</f>
        <v>1202</v>
      </c>
      <c r="R51" s="204">
        <f t="shared" si="1"/>
        <v>173</v>
      </c>
      <c r="S51" s="204">
        <v>4690</v>
      </c>
      <c r="T51" s="204">
        <f t="shared" si="1"/>
        <v>2894</v>
      </c>
    </row>
    <row r="52" spans="1:20" ht="15" customHeight="1">
      <c r="A52" s="99"/>
      <c r="B52" s="100"/>
      <c r="C52" s="202"/>
      <c r="D52" s="202"/>
      <c r="E52" s="202"/>
      <c r="F52" s="203"/>
      <c r="G52" s="202"/>
      <c r="H52" s="202"/>
      <c r="I52" s="203"/>
      <c r="J52" s="203"/>
      <c r="K52" s="203"/>
      <c r="L52" s="203"/>
      <c r="M52" s="203"/>
      <c r="N52" s="203"/>
      <c r="O52" s="202"/>
      <c r="P52" s="202"/>
      <c r="Q52" s="202"/>
      <c r="R52" s="203"/>
      <c r="S52" s="202"/>
      <c r="T52" s="202"/>
    </row>
    <row r="53" spans="1:20" ht="15" customHeight="1">
      <c r="A53" s="361" t="s">
        <v>1</v>
      </c>
      <c r="B53" s="362"/>
      <c r="C53" s="202">
        <v>169</v>
      </c>
      <c r="D53" s="202">
        <v>8570</v>
      </c>
      <c r="E53" s="202">
        <v>7611</v>
      </c>
      <c r="F53" s="202">
        <v>9</v>
      </c>
      <c r="G53" s="202">
        <v>211</v>
      </c>
      <c r="H53" s="202">
        <v>175</v>
      </c>
      <c r="I53" s="202">
        <v>50</v>
      </c>
      <c r="J53" s="202">
        <v>1860</v>
      </c>
      <c r="K53" s="202">
        <v>1503</v>
      </c>
      <c r="L53" s="202">
        <v>25</v>
      </c>
      <c r="M53" s="202">
        <v>811</v>
      </c>
      <c r="N53" s="202">
        <v>489</v>
      </c>
      <c r="O53" s="202">
        <v>40</v>
      </c>
      <c r="P53" s="202">
        <v>869</v>
      </c>
      <c r="Q53" s="202">
        <v>785</v>
      </c>
      <c r="R53" s="202">
        <v>53</v>
      </c>
      <c r="S53" s="202">
        <v>1860</v>
      </c>
      <c r="T53" s="202">
        <v>1642</v>
      </c>
    </row>
    <row r="54" spans="1:20" ht="15" customHeight="1">
      <c r="A54" s="361" t="s">
        <v>2</v>
      </c>
      <c r="B54" s="362"/>
      <c r="C54" s="202">
        <v>10</v>
      </c>
      <c r="D54" s="202">
        <v>238</v>
      </c>
      <c r="E54" s="202">
        <v>97</v>
      </c>
      <c r="F54" s="202">
        <v>4</v>
      </c>
      <c r="G54" s="202">
        <v>42</v>
      </c>
      <c r="H54" s="202">
        <v>10</v>
      </c>
      <c r="I54" s="202">
        <v>5</v>
      </c>
      <c r="J54" s="202">
        <v>189</v>
      </c>
      <c r="K54" s="202">
        <v>110</v>
      </c>
      <c r="L54" s="202">
        <v>16</v>
      </c>
      <c r="M54" s="202">
        <v>388</v>
      </c>
      <c r="N54" s="202">
        <v>132</v>
      </c>
      <c r="O54" s="202">
        <v>6</v>
      </c>
      <c r="P54" s="202">
        <v>64</v>
      </c>
      <c r="Q54" s="202">
        <v>43</v>
      </c>
      <c r="R54" s="202">
        <v>10</v>
      </c>
      <c r="S54" s="202">
        <v>242</v>
      </c>
      <c r="T54" s="202">
        <v>117</v>
      </c>
    </row>
    <row r="55" spans="1:20" ht="15" customHeight="1">
      <c r="A55" s="361" t="s">
        <v>3</v>
      </c>
      <c r="B55" s="362"/>
      <c r="C55" s="202">
        <v>32</v>
      </c>
      <c r="D55" s="202">
        <v>997</v>
      </c>
      <c r="E55" s="202">
        <v>655</v>
      </c>
      <c r="F55" s="202">
        <v>8</v>
      </c>
      <c r="G55" s="202">
        <v>144</v>
      </c>
      <c r="H55" s="202">
        <v>128</v>
      </c>
      <c r="I55" s="202">
        <v>13</v>
      </c>
      <c r="J55" s="202">
        <v>426</v>
      </c>
      <c r="K55" s="202">
        <v>342</v>
      </c>
      <c r="L55" s="202">
        <v>20</v>
      </c>
      <c r="M55" s="202">
        <v>680</v>
      </c>
      <c r="N55" s="202">
        <v>469</v>
      </c>
      <c r="O55" s="202">
        <v>11</v>
      </c>
      <c r="P55" s="202">
        <v>187</v>
      </c>
      <c r="Q55" s="202">
        <v>47</v>
      </c>
      <c r="R55" s="202">
        <v>16</v>
      </c>
      <c r="S55" s="202">
        <v>490</v>
      </c>
      <c r="T55" s="202">
        <v>341</v>
      </c>
    </row>
    <row r="56" spans="1:20" ht="15" customHeight="1">
      <c r="A56" s="363" t="s">
        <v>60</v>
      </c>
      <c r="B56" s="362"/>
      <c r="C56" s="202">
        <v>13</v>
      </c>
      <c r="D56" s="202">
        <v>295</v>
      </c>
      <c r="E56" s="202">
        <v>70</v>
      </c>
      <c r="F56" s="202">
        <v>2</v>
      </c>
      <c r="G56" s="202">
        <v>18</v>
      </c>
      <c r="H56" s="202">
        <v>6</v>
      </c>
      <c r="I56" s="202">
        <v>6</v>
      </c>
      <c r="J56" s="202">
        <v>132</v>
      </c>
      <c r="K56" s="202">
        <v>75</v>
      </c>
      <c r="L56" s="202">
        <v>14</v>
      </c>
      <c r="M56" s="202">
        <v>294</v>
      </c>
      <c r="N56" s="202">
        <v>58</v>
      </c>
      <c r="O56" s="202">
        <v>2</v>
      </c>
      <c r="P56" s="202">
        <v>17</v>
      </c>
      <c r="Q56" s="202">
        <v>10</v>
      </c>
      <c r="R56" s="202">
        <v>8</v>
      </c>
      <c r="S56" s="202">
        <v>164</v>
      </c>
      <c r="T56" s="202">
        <v>95</v>
      </c>
    </row>
    <row r="57" spans="1:20" ht="15" customHeight="1">
      <c r="A57" s="361" t="s">
        <v>5</v>
      </c>
      <c r="B57" s="362"/>
      <c r="C57" s="202">
        <v>16</v>
      </c>
      <c r="D57" s="202">
        <v>272</v>
      </c>
      <c r="E57" s="202">
        <v>15</v>
      </c>
      <c r="F57" s="202">
        <v>7</v>
      </c>
      <c r="G57" s="202">
        <v>130</v>
      </c>
      <c r="H57" s="202">
        <v>85</v>
      </c>
      <c r="I57" s="202">
        <v>9</v>
      </c>
      <c r="J57" s="202">
        <v>208</v>
      </c>
      <c r="K57" s="202">
        <v>31</v>
      </c>
      <c r="L57" s="202">
        <v>24</v>
      </c>
      <c r="M57" s="202">
        <v>700</v>
      </c>
      <c r="N57" s="202">
        <v>416</v>
      </c>
      <c r="O57" s="202">
        <v>3</v>
      </c>
      <c r="P57" s="202">
        <v>29</v>
      </c>
      <c r="Q57" s="202">
        <v>2</v>
      </c>
      <c r="R57" s="202">
        <v>3</v>
      </c>
      <c r="S57" s="202">
        <v>63</v>
      </c>
      <c r="T57" s="202">
        <v>20</v>
      </c>
    </row>
    <row r="58" spans="1:20" ht="15" customHeight="1">
      <c r="A58" s="361" t="s">
        <v>6</v>
      </c>
      <c r="B58" s="362"/>
      <c r="C58" s="202">
        <v>39</v>
      </c>
      <c r="D58" s="202">
        <v>1270</v>
      </c>
      <c r="E58" s="202">
        <v>1005</v>
      </c>
      <c r="F58" s="202">
        <v>5</v>
      </c>
      <c r="G58" s="202">
        <v>91</v>
      </c>
      <c r="H58" s="202">
        <v>78</v>
      </c>
      <c r="I58" s="202">
        <v>8</v>
      </c>
      <c r="J58" s="202">
        <v>248</v>
      </c>
      <c r="K58" s="202">
        <v>192</v>
      </c>
      <c r="L58" s="202">
        <v>14</v>
      </c>
      <c r="M58" s="202">
        <v>470</v>
      </c>
      <c r="N58" s="202">
        <v>324</v>
      </c>
      <c r="O58" s="202">
        <v>7</v>
      </c>
      <c r="P58" s="202">
        <v>121</v>
      </c>
      <c r="Q58" s="202">
        <v>91</v>
      </c>
      <c r="R58" s="202">
        <v>12</v>
      </c>
      <c r="S58" s="202">
        <v>372</v>
      </c>
      <c r="T58" s="202">
        <v>261</v>
      </c>
    </row>
    <row r="59" spans="1:20" ht="15" customHeight="1">
      <c r="A59" s="361" t="s">
        <v>7</v>
      </c>
      <c r="B59" s="362"/>
      <c r="C59" s="202">
        <v>109</v>
      </c>
      <c r="D59" s="202">
        <v>5610</v>
      </c>
      <c r="E59" s="202">
        <v>5401</v>
      </c>
      <c r="F59" s="202">
        <v>7</v>
      </c>
      <c r="G59" s="202">
        <v>116</v>
      </c>
      <c r="H59" s="202">
        <v>41</v>
      </c>
      <c r="I59" s="202">
        <v>19</v>
      </c>
      <c r="J59" s="202">
        <v>550</v>
      </c>
      <c r="K59" s="202">
        <v>395</v>
      </c>
      <c r="L59" s="202">
        <v>8</v>
      </c>
      <c r="M59" s="202">
        <v>168</v>
      </c>
      <c r="N59" s="202">
        <v>20</v>
      </c>
      <c r="O59" s="202">
        <v>2</v>
      </c>
      <c r="P59" s="202">
        <v>21</v>
      </c>
      <c r="Q59" s="202">
        <v>1</v>
      </c>
      <c r="R59" s="202">
        <v>4</v>
      </c>
      <c r="S59" s="202">
        <v>84</v>
      </c>
      <c r="T59" s="202">
        <v>6</v>
      </c>
    </row>
    <row r="60" spans="1:20" ht="15" customHeight="1">
      <c r="A60" s="361" t="s">
        <v>8</v>
      </c>
      <c r="B60" s="362"/>
      <c r="C60" s="202">
        <v>13</v>
      </c>
      <c r="D60" s="202">
        <v>506</v>
      </c>
      <c r="E60" s="202">
        <v>283</v>
      </c>
      <c r="F60" s="202">
        <v>36</v>
      </c>
      <c r="G60" s="202">
        <v>1090</v>
      </c>
      <c r="H60" s="202">
        <v>991</v>
      </c>
      <c r="I60" s="202">
        <v>23</v>
      </c>
      <c r="J60" s="202">
        <v>841</v>
      </c>
      <c r="K60" s="202">
        <v>704</v>
      </c>
      <c r="L60" s="202">
        <v>47</v>
      </c>
      <c r="M60" s="202">
        <v>1810</v>
      </c>
      <c r="N60" s="202">
        <v>1577</v>
      </c>
      <c r="O60" s="202">
        <v>6</v>
      </c>
      <c r="P60" s="202">
        <v>120</v>
      </c>
      <c r="Q60" s="202">
        <v>94</v>
      </c>
      <c r="R60" s="202">
        <v>5</v>
      </c>
      <c r="S60" s="202">
        <v>149</v>
      </c>
      <c r="T60" s="202">
        <v>94</v>
      </c>
    </row>
    <row r="61" spans="1:20" ht="15" customHeight="1">
      <c r="A61" s="101"/>
      <c r="B61" s="103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</row>
    <row r="62" spans="1:20" ht="15" customHeight="1">
      <c r="A62" s="361" t="s">
        <v>9</v>
      </c>
      <c r="B62" s="362"/>
      <c r="C62" s="202">
        <v>1</v>
      </c>
      <c r="D62" s="202">
        <v>20</v>
      </c>
      <c r="E62" s="236" t="s">
        <v>400</v>
      </c>
      <c r="F62" s="202">
        <v>0</v>
      </c>
      <c r="G62" s="202">
        <v>1</v>
      </c>
      <c r="H62" s="236" t="s">
        <v>400</v>
      </c>
      <c r="I62" s="202">
        <v>1</v>
      </c>
      <c r="J62" s="202">
        <v>27</v>
      </c>
      <c r="K62" s="236" t="s">
        <v>400</v>
      </c>
      <c r="L62" s="202">
        <v>1</v>
      </c>
      <c r="M62" s="202">
        <v>28</v>
      </c>
      <c r="N62" s="236" t="s">
        <v>400</v>
      </c>
      <c r="O62" s="202">
        <v>1</v>
      </c>
      <c r="P62" s="202">
        <v>8</v>
      </c>
      <c r="Q62" s="236" t="s">
        <v>400</v>
      </c>
      <c r="R62" s="202">
        <v>1</v>
      </c>
      <c r="S62" s="202">
        <v>31</v>
      </c>
      <c r="T62" s="202">
        <v>12</v>
      </c>
    </row>
    <row r="63" spans="1:20" ht="15" customHeight="1">
      <c r="A63" s="361" t="s">
        <v>192</v>
      </c>
      <c r="B63" s="362"/>
      <c r="C63" s="202">
        <v>10</v>
      </c>
      <c r="D63" s="202">
        <v>218</v>
      </c>
      <c r="E63" s="202">
        <v>30</v>
      </c>
      <c r="F63" s="202">
        <v>4</v>
      </c>
      <c r="G63" s="202">
        <v>82</v>
      </c>
      <c r="H63" s="202">
        <v>64</v>
      </c>
      <c r="I63" s="202">
        <v>4</v>
      </c>
      <c r="J63" s="202">
        <v>114</v>
      </c>
      <c r="K63" s="202">
        <v>27</v>
      </c>
      <c r="L63" s="202">
        <v>6</v>
      </c>
      <c r="M63" s="202">
        <v>179</v>
      </c>
      <c r="N63" s="202">
        <v>47</v>
      </c>
      <c r="O63" s="202">
        <v>4</v>
      </c>
      <c r="P63" s="202">
        <v>62</v>
      </c>
      <c r="Q63" s="236" t="s">
        <v>400</v>
      </c>
      <c r="R63" s="202">
        <v>6</v>
      </c>
      <c r="S63" s="202">
        <v>171</v>
      </c>
      <c r="T63" s="202">
        <v>67</v>
      </c>
    </row>
    <row r="64" spans="1:20" ht="15" customHeight="1">
      <c r="A64" s="361" t="s">
        <v>193</v>
      </c>
      <c r="B64" s="362"/>
      <c r="C64" s="202">
        <v>18</v>
      </c>
      <c r="D64" s="202">
        <v>528</v>
      </c>
      <c r="E64" s="236" t="s">
        <v>400</v>
      </c>
      <c r="F64" s="202">
        <v>3</v>
      </c>
      <c r="G64" s="202">
        <v>50</v>
      </c>
      <c r="H64" s="202">
        <v>15</v>
      </c>
      <c r="I64" s="202">
        <v>11</v>
      </c>
      <c r="J64" s="202">
        <v>327</v>
      </c>
      <c r="K64" s="202">
        <v>181</v>
      </c>
      <c r="L64" s="202">
        <v>13</v>
      </c>
      <c r="M64" s="202">
        <v>407</v>
      </c>
      <c r="N64" s="202">
        <v>237</v>
      </c>
      <c r="O64" s="202">
        <v>12</v>
      </c>
      <c r="P64" s="202">
        <v>143</v>
      </c>
      <c r="Q64" s="202">
        <v>107</v>
      </c>
      <c r="R64" s="202">
        <v>8</v>
      </c>
      <c r="S64" s="202">
        <v>147</v>
      </c>
      <c r="T64" s="202">
        <v>30</v>
      </c>
    </row>
    <row r="65" spans="1:20" ht="15" customHeight="1">
      <c r="A65" s="361" t="s">
        <v>194</v>
      </c>
      <c r="B65" s="362"/>
      <c r="C65" s="202">
        <v>160</v>
      </c>
      <c r="D65" s="202">
        <v>8021</v>
      </c>
      <c r="E65" s="202">
        <v>6820</v>
      </c>
      <c r="F65" s="202">
        <v>7</v>
      </c>
      <c r="G65" s="202">
        <v>151</v>
      </c>
      <c r="H65" s="202">
        <v>98</v>
      </c>
      <c r="I65" s="202">
        <v>11</v>
      </c>
      <c r="J65" s="202">
        <v>375</v>
      </c>
      <c r="K65" s="202">
        <v>206</v>
      </c>
      <c r="L65" s="202">
        <v>9</v>
      </c>
      <c r="M65" s="202">
        <v>280</v>
      </c>
      <c r="N65" s="202">
        <v>168</v>
      </c>
      <c r="O65" s="202">
        <v>4</v>
      </c>
      <c r="P65" s="202">
        <v>44</v>
      </c>
      <c r="Q65" s="202">
        <v>7</v>
      </c>
      <c r="R65" s="202">
        <v>13</v>
      </c>
      <c r="S65" s="202">
        <v>254</v>
      </c>
      <c r="T65" s="202">
        <v>105</v>
      </c>
    </row>
    <row r="66" spans="1:20" ht="15" customHeight="1">
      <c r="A66" s="361" t="s">
        <v>195</v>
      </c>
      <c r="B66" s="362"/>
      <c r="C66" s="202">
        <v>78</v>
      </c>
      <c r="D66" s="202">
        <v>4106</v>
      </c>
      <c r="E66" s="202">
        <v>3578</v>
      </c>
      <c r="F66" s="202">
        <v>5</v>
      </c>
      <c r="G66" s="202">
        <v>66</v>
      </c>
      <c r="H66" s="202">
        <v>5</v>
      </c>
      <c r="I66" s="202">
        <v>39</v>
      </c>
      <c r="J66" s="202">
        <v>1177</v>
      </c>
      <c r="K66" s="202">
        <v>939</v>
      </c>
      <c r="L66" s="202">
        <v>17</v>
      </c>
      <c r="M66" s="202">
        <v>332</v>
      </c>
      <c r="N66" s="202">
        <v>5</v>
      </c>
      <c r="O66" s="202">
        <v>5</v>
      </c>
      <c r="P66" s="202">
        <v>52</v>
      </c>
      <c r="Q66" s="202">
        <v>2</v>
      </c>
      <c r="R66" s="202">
        <v>11</v>
      </c>
      <c r="S66" s="202">
        <v>220</v>
      </c>
      <c r="T66" s="202">
        <v>11</v>
      </c>
    </row>
    <row r="67" spans="1:20" ht="15" customHeight="1">
      <c r="A67" s="361" t="s">
        <v>196</v>
      </c>
      <c r="B67" s="362"/>
      <c r="C67" s="202">
        <v>21</v>
      </c>
      <c r="D67" s="202">
        <v>475</v>
      </c>
      <c r="E67" s="202">
        <v>145</v>
      </c>
      <c r="F67" s="202">
        <v>6</v>
      </c>
      <c r="G67" s="202">
        <v>67</v>
      </c>
      <c r="H67" s="202">
        <v>2</v>
      </c>
      <c r="I67" s="202">
        <v>8</v>
      </c>
      <c r="J67" s="202">
        <v>208</v>
      </c>
      <c r="K67" s="202">
        <v>45</v>
      </c>
      <c r="L67" s="202">
        <v>18</v>
      </c>
      <c r="M67" s="202">
        <v>402</v>
      </c>
      <c r="N67" s="202">
        <v>42</v>
      </c>
      <c r="O67" s="202">
        <v>5</v>
      </c>
      <c r="P67" s="202">
        <v>51</v>
      </c>
      <c r="Q67" s="202">
        <v>5</v>
      </c>
      <c r="R67" s="202">
        <v>11</v>
      </c>
      <c r="S67" s="202">
        <v>203</v>
      </c>
      <c r="T67" s="202">
        <v>25</v>
      </c>
    </row>
    <row r="68" spans="1:20" ht="15" customHeight="1">
      <c r="A68" s="361" t="s">
        <v>197</v>
      </c>
      <c r="B68" s="362"/>
      <c r="C68" s="202">
        <v>31</v>
      </c>
      <c r="D68" s="202">
        <v>821</v>
      </c>
      <c r="E68" s="202">
        <v>532</v>
      </c>
      <c r="F68" s="202">
        <v>1</v>
      </c>
      <c r="G68" s="202">
        <v>14</v>
      </c>
      <c r="H68" s="202">
        <v>0</v>
      </c>
      <c r="I68" s="202">
        <v>6</v>
      </c>
      <c r="J68" s="202">
        <v>119</v>
      </c>
      <c r="K68" s="202">
        <v>2</v>
      </c>
      <c r="L68" s="202">
        <v>26</v>
      </c>
      <c r="M68" s="202">
        <v>714</v>
      </c>
      <c r="N68" s="202">
        <v>389</v>
      </c>
      <c r="O68" s="202">
        <v>2</v>
      </c>
      <c r="P68" s="202">
        <v>23</v>
      </c>
      <c r="Q68" s="202">
        <v>0</v>
      </c>
      <c r="R68" s="202">
        <v>9</v>
      </c>
      <c r="S68" s="202">
        <v>164</v>
      </c>
      <c r="T68" s="202">
        <v>2</v>
      </c>
    </row>
    <row r="69" spans="1:20" ht="15" customHeight="1">
      <c r="A69" s="361" t="s">
        <v>198</v>
      </c>
      <c r="B69" s="362"/>
      <c r="C69" s="202">
        <v>16</v>
      </c>
      <c r="D69" s="202">
        <v>416</v>
      </c>
      <c r="E69" s="202">
        <v>290</v>
      </c>
      <c r="F69" s="202">
        <v>7</v>
      </c>
      <c r="G69" s="202">
        <v>127</v>
      </c>
      <c r="H69" s="202">
        <v>87</v>
      </c>
      <c r="I69" s="202">
        <v>10</v>
      </c>
      <c r="J69" s="202">
        <v>270</v>
      </c>
      <c r="K69" s="202">
        <v>196</v>
      </c>
      <c r="L69" s="202">
        <v>17</v>
      </c>
      <c r="M69" s="202">
        <v>693</v>
      </c>
      <c r="N69" s="202">
        <v>621</v>
      </c>
      <c r="O69" s="202">
        <v>2</v>
      </c>
      <c r="P69" s="202">
        <v>20</v>
      </c>
      <c r="Q69" s="202">
        <v>8</v>
      </c>
      <c r="R69" s="202">
        <v>3</v>
      </c>
      <c r="S69" s="202">
        <v>80</v>
      </c>
      <c r="T69" s="202">
        <v>66</v>
      </c>
    </row>
    <row r="70" spans="1:20" ht="14.25">
      <c r="A70" s="101"/>
      <c r="B70" s="102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</row>
    <row r="71" spans="1:20" ht="14.25">
      <c r="A71" s="107"/>
      <c r="B71" s="108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  <row r="72" ht="14.25">
      <c r="A72" s="37"/>
    </row>
  </sheetData>
  <sheetProtection/>
  <mergeCells count="94">
    <mergeCell ref="A68:B68"/>
    <mergeCell ref="A69:B69"/>
    <mergeCell ref="A64:B64"/>
    <mergeCell ref="A65:B65"/>
    <mergeCell ref="A66:B66"/>
    <mergeCell ref="A67:B67"/>
    <mergeCell ref="A59:B59"/>
    <mergeCell ref="A60:B60"/>
    <mergeCell ref="A62:B62"/>
    <mergeCell ref="A63:B63"/>
    <mergeCell ref="A55:B55"/>
    <mergeCell ref="A56:B56"/>
    <mergeCell ref="A57:B57"/>
    <mergeCell ref="A58:B58"/>
    <mergeCell ref="A53:B53"/>
    <mergeCell ref="A54:B54"/>
    <mergeCell ref="A49:B49"/>
    <mergeCell ref="A50:B50"/>
    <mergeCell ref="A51:B51"/>
    <mergeCell ref="H44:H45"/>
    <mergeCell ref="I44:I45"/>
    <mergeCell ref="A48:B48"/>
    <mergeCell ref="C44:C45"/>
    <mergeCell ref="D44:D45"/>
    <mergeCell ref="E44:E45"/>
    <mergeCell ref="A47:B47"/>
    <mergeCell ref="A43:B45"/>
    <mergeCell ref="C43:E43"/>
    <mergeCell ref="L43:N43"/>
    <mergeCell ref="O43:Q43"/>
    <mergeCell ref="F44:F45"/>
    <mergeCell ref="Q44:Q45"/>
    <mergeCell ref="L44:L45"/>
    <mergeCell ref="M44:M45"/>
    <mergeCell ref="P44:P45"/>
    <mergeCell ref="F43:H43"/>
    <mergeCell ref="I43:K43"/>
    <mergeCell ref="G44:G45"/>
    <mergeCell ref="T44:T45"/>
    <mergeCell ref="J44:J45"/>
    <mergeCell ref="K44:K45"/>
    <mergeCell ref="R44:R45"/>
    <mergeCell ref="S44:S45"/>
    <mergeCell ref="N44:N45"/>
    <mergeCell ref="O44:O45"/>
    <mergeCell ref="R43:T43"/>
    <mergeCell ref="O6:Q6"/>
    <mergeCell ref="R6:T6"/>
    <mergeCell ref="O7:O8"/>
    <mergeCell ref="P7:P8"/>
    <mergeCell ref="Q7:Q8"/>
    <mergeCell ref="R7:R8"/>
    <mergeCell ref="S7:S8"/>
    <mergeCell ref="T7:T8"/>
    <mergeCell ref="A41:T41"/>
    <mergeCell ref="A32:B32"/>
    <mergeCell ref="I6:K6"/>
    <mergeCell ref="L6:N6"/>
    <mergeCell ref="I7:I8"/>
    <mergeCell ref="J7:J8"/>
    <mergeCell ref="K7:K8"/>
    <mergeCell ref="L7:L8"/>
    <mergeCell ref="M7:M8"/>
    <mergeCell ref="N7:N8"/>
    <mergeCell ref="A28:B28"/>
    <mergeCell ref="A29:B29"/>
    <mergeCell ref="A30:B30"/>
    <mergeCell ref="A31:B31"/>
    <mergeCell ref="A23:B23"/>
    <mergeCell ref="A25:B25"/>
    <mergeCell ref="A26:B26"/>
    <mergeCell ref="A27:B27"/>
    <mergeCell ref="A20:B20"/>
    <mergeCell ref="A21:B21"/>
    <mergeCell ref="A14:B14"/>
    <mergeCell ref="A16:B16"/>
    <mergeCell ref="A17:B17"/>
    <mergeCell ref="A22:B22"/>
    <mergeCell ref="E7:E8"/>
    <mergeCell ref="F7:F8"/>
    <mergeCell ref="G7:G8"/>
    <mergeCell ref="H7:H8"/>
    <mergeCell ref="A18:B18"/>
    <mergeCell ref="A19:B19"/>
    <mergeCell ref="A11:B11"/>
    <mergeCell ref="A12:B12"/>
    <mergeCell ref="A13:B13"/>
    <mergeCell ref="A10:B10"/>
    <mergeCell ref="A4:T4"/>
    <mergeCell ref="A6:B8"/>
    <mergeCell ref="C6:E6"/>
    <mergeCell ref="F6:H6"/>
    <mergeCell ref="C7:C8"/>
    <mergeCell ref="D7:D8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zoomScale="75" zoomScaleNormal="75" zoomScalePageLayoutView="0" workbookViewId="0" topLeftCell="A1">
      <selection activeCell="A1" sqref="A1"/>
    </sheetView>
  </sheetViews>
  <sheetFormatPr defaultColWidth="8.796875" defaultRowHeight="15"/>
  <cols>
    <col min="1" max="2" width="9" style="39" customWidth="1"/>
    <col min="3" max="20" width="12.59765625" style="39" customWidth="1"/>
    <col min="21" max="16384" width="9" style="39" customWidth="1"/>
  </cols>
  <sheetData>
    <row r="1" spans="1:20" ht="15" customHeight="1">
      <c r="A1" s="173" t="s">
        <v>394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74" t="s">
        <v>417</v>
      </c>
    </row>
    <row r="2" spans="1:20" ht="15" customHeight="1">
      <c r="A2" s="9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s="31" customFormat="1" ht="15" customHeight="1">
      <c r="A3" s="32"/>
      <c r="B3" s="30"/>
      <c r="C3" s="35"/>
      <c r="D3" s="35"/>
      <c r="E3" s="35"/>
      <c r="F3" s="35"/>
      <c r="G3" s="35"/>
      <c r="H3" s="35"/>
      <c r="I3" s="35"/>
      <c r="J3" s="35"/>
      <c r="K3" s="35"/>
      <c r="L3" s="35"/>
      <c r="M3" s="189"/>
      <c r="N3" s="189"/>
      <c r="O3" s="189"/>
      <c r="P3" s="189"/>
      <c r="Q3" s="189"/>
      <c r="R3" s="189"/>
      <c r="S3" s="189"/>
      <c r="T3" s="189"/>
    </row>
    <row r="4" spans="1:20" s="31" customFormat="1" ht="18" customHeight="1">
      <c r="A4" s="529" t="s">
        <v>441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</row>
    <row r="5" spans="1:20" ht="15" customHeight="1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 t="s">
        <v>306</v>
      </c>
      <c r="Q5" s="140"/>
      <c r="R5" s="140"/>
      <c r="S5" s="140"/>
      <c r="T5" s="140"/>
    </row>
    <row r="6" spans="1:20" ht="15" customHeight="1">
      <c r="A6" s="343" t="s">
        <v>309</v>
      </c>
      <c r="B6" s="344"/>
      <c r="C6" s="349" t="s">
        <v>287</v>
      </c>
      <c r="D6" s="350"/>
      <c r="E6" s="351"/>
      <c r="F6" s="349" t="s">
        <v>288</v>
      </c>
      <c r="G6" s="350"/>
      <c r="H6" s="351"/>
      <c r="I6" s="349" t="s">
        <v>289</v>
      </c>
      <c r="J6" s="350"/>
      <c r="K6" s="351"/>
      <c r="L6" s="349" t="s">
        <v>290</v>
      </c>
      <c r="M6" s="350"/>
      <c r="N6" s="351"/>
      <c r="O6" s="349" t="s">
        <v>291</v>
      </c>
      <c r="P6" s="350"/>
      <c r="Q6" s="351"/>
      <c r="R6" s="349" t="s">
        <v>292</v>
      </c>
      <c r="S6" s="350"/>
      <c r="T6" s="350"/>
    </row>
    <row r="7" spans="1:20" ht="15" customHeight="1">
      <c r="A7" s="345"/>
      <c r="B7" s="346"/>
      <c r="C7" s="355" t="s">
        <v>208</v>
      </c>
      <c r="D7" s="355" t="s">
        <v>63</v>
      </c>
      <c r="E7" s="367" t="s">
        <v>159</v>
      </c>
      <c r="F7" s="355" t="s">
        <v>191</v>
      </c>
      <c r="G7" s="355" t="s">
        <v>63</v>
      </c>
      <c r="H7" s="367" t="s">
        <v>159</v>
      </c>
      <c r="I7" s="355" t="s">
        <v>191</v>
      </c>
      <c r="J7" s="355" t="s">
        <v>63</v>
      </c>
      <c r="K7" s="367" t="s">
        <v>159</v>
      </c>
      <c r="L7" s="355" t="s">
        <v>191</v>
      </c>
      <c r="M7" s="355" t="s">
        <v>63</v>
      </c>
      <c r="N7" s="367" t="s">
        <v>159</v>
      </c>
      <c r="O7" s="355" t="s">
        <v>191</v>
      </c>
      <c r="P7" s="355" t="s">
        <v>63</v>
      </c>
      <c r="Q7" s="367" t="s">
        <v>159</v>
      </c>
      <c r="R7" s="355" t="s">
        <v>191</v>
      </c>
      <c r="S7" s="355" t="s">
        <v>63</v>
      </c>
      <c r="T7" s="357" t="s">
        <v>159</v>
      </c>
    </row>
    <row r="8" spans="1:20" ht="15" customHeight="1">
      <c r="A8" s="347"/>
      <c r="B8" s="348"/>
      <c r="C8" s="356"/>
      <c r="D8" s="356"/>
      <c r="E8" s="369"/>
      <c r="F8" s="356"/>
      <c r="G8" s="356"/>
      <c r="H8" s="369"/>
      <c r="I8" s="356"/>
      <c r="J8" s="356"/>
      <c r="K8" s="369"/>
      <c r="L8" s="356"/>
      <c r="M8" s="356"/>
      <c r="N8" s="369"/>
      <c r="O8" s="356"/>
      <c r="P8" s="356"/>
      <c r="Q8" s="369"/>
      <c r="R8" s="356"/>
      <c r="S8" s="356"/>
      <c r="T8" s="370"/>
    </row>
    <row r="9" spans="1:20" ht="15" customHeight="1">
      <c r="A9" s="92"/>
      <c r="B9" s="93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</row>
    <row r="10" spans="1:20" ht="15" customHeight="1">
      <c r="A10" s="339" t="s">
        <v>369</v>
      </c>
      <c r="B10" s="340"/>
      <c r="C10" s="202">
        <v>90</v>
      </c>
      <c r="D10" s="202">
        <v>1980</v>
      </c>
      <c r="E10" s="202">
        <v>587</v>
      </c>
      <c r="F10" s="202">
        <v>88</v>
      </c>
      <c r="G10" s="202">
        <v>1970</v>
      </c>
      <c r="H10" s="202">
        <v>1813</v>
      </c>
      <c r="I10" s="202">
        <v>927</v>
      </c>
      <c r="J10" s="202">
        <v>33700</v>
      </c>
      <c r="K10" s="202">
        <v>23918</v>
      </c>
      <c r="L10" s="202">
        <v>79</v>
      </c>
      <c r="M10" s="202">
        <v>1930</v>
      </c>
      <c r="N10" s="202">
        <v>1577</v>
      </c>
      <c r="O10" s="202">
        <v>90</v>
      </c>
      <c r="P10" s="202">
        <v>1400</v>
      </c>
      <c r="Q10" s="202">
        <v>775</v>
      </c>
      <c r="R10" s="202">
        <v>71</v>
      </c>
      <c r="S10" s="202">
        <v>884</v>
      </c>
      <c r="T10" s="202">
        <v>307</v>
      </c>
    </row>
    <row r="11" spans="1:20" ht="15" customHeight="1">
      <c r="A11" s="359" t="s">
        <v>370</v>
      </c>
      <c r="B11" s="360"/>
      <c r="C11" s="202">
        <v>90</v>
      </c>
      <c r="D11" s="202">
        <v>2000</v>
      </c>
      <c r="E11" s="202">
        <v>586</v>
      </c>
      <c r="F11" s="202">
        <v>77</v>
      </c>
      <c r="G11" s="202">
        <v>1580</v>
      </c>
      <c r="H11" s="202">
        <v>1381</v>
      </c>
      <c r="I11" s="202">
        <v>904</v>
      </c>
      <c r="J11" s="202">
        <v>35100</v>
      </c>
      <c r="K11" s="202">
        <v>24911</v>
      </c>
      <c r="L11" s="202">
        <v>66</v>
      </c>
      <c r="M11" s="202">
        <v>1640</v>
      </c>
      <c r="N11" s="202">
        <v>1294</v>
      </c>
      <c r="O11" s="202">
        <v>88</v>
      </c>
      <c r="P11" s="202">
        <v>1260</v>
      </c>
      <c r="Q11" s="202">
        <v>712</v>
      </c>
      <c r="R11" s="202">
        <v>69</v>
      </c>
      <c r="S11" s="202">
        <v>808</v>
      </c>
      <c r="T11" s="202">
        <v>264</v>
      </c>
    </row>
    <row r="12" spans="1:20" ht="15" customHeight="1">
      <c r="A12" s="359" t="s">
        <v>371</v>
      </c>
      <c r="B12" s="360"/>
      <c r="C12" s="202">
        <v>88</v>
      </c>
      <c r="D12" s="202">
        <v>1990</v>
      </c>
      <c r="E12" s="202">
        <v>608</v>
      </c>
      <c r="F12" s="202">
        <v>90</v>
      </c>
      <c r="G12" s="202">
        <v>1810</v>
      </c>
      <c r="H12" s="202">
        <v>1622</v>
      </c>
      <c r="I12" s="202">
        <v>919</v>
      </c>
      <c r="J12" s="202">
        <v>33500</v>
      </c>
      <c r="K12" s="202">
        <v>23993</v>
      </c>
      <c r="L12" s="202">
        <v>68</v>
      </c>
      <c r="M12" s="202">
        <v>1730</v>
      </c>
      <c r="N12" s="202">
        <v>1350</v>
      </c>
      <c r="O12" s="202">
        <v>89</v>
      </c>
      <c r="P12" s="202">
        <v>1280</v>
      </c>
      <c r="Q12" s="202">
        <v>752</v>
      </c>
      <c r="R12" s="202">
        <v>63</v>
      </c>
      <c r="S12" s="202">
        <v>780</v>
      </c>
      <c r="T12" s="202">
        <v>260</v>
      </c>
    </row>
    <row r="13" spans="1:20" ht="15" customHeight="1">
      <c r="A13" s="359" t="s">
        <v>346</v>
      </c>
      <c r="B13" s="360"/>
      <c r="C13" s="202">
        <v>91</v>
      </c>
      <c r="D13" s="202">
        <v>2000</v>
      </c>
      <c r="E13" s="202">
        <v>590</v>
      </c>
      <c r="F13" s="202">
        <v>102</v>
      </c>
      <c r="G13" s="202">
        <v>2100</v>
      </c>
      <c r="H13" s="202">
        <v>1778</v>
      </c>
      <c r="I13" s="202">
        <v>906</v>
      </c>
      <c r="J13" s="202">
        <v>31500</v>
      </c>
      <c r="K13" s="202">
        <v>21691</v>
      </c>
      <c r="L13" s="202">
        <v>60</v>
      </c>
      <c r="M13" s="202">
        <v>1370</v>
      </c>
      <c r="N13" s="202">
        <v>1032</v>
      </c>
      <c r="O13" s="202">
        <v>82</v>
      </c>
      <c r="P13" s="202">
        <v>1230</v>
      </c>
      <c r="Q13" s="202">
        <v>679</v>
      </c>
      <c r="R13" s="202">
        <v>61</v>
      </c>
      <c r="S13" s="202">
        <v>721</v>
      </c>
      <c r="T13" s="202">
        <v>228</v>
      </c>
    </row>
    <row r="14" spans="1:20" ht="15" customHeight="1">
      <c r="A14" s="359" t="s">
        <v>372</v>
      </c>
      <c r="B14" s="360"/>
      <c r="C14" s="204">
        <f>SUM(C16:C23,C25:C32)</f>
        <v>91</v>
      </c>
      <c r="D14" s="204">
        <v>1940</v>
      </c>
      <c r="E14" s="204">
        <f aca="true" t="shared" si="0" ref="E14:T14">SUM(E16:E23,E25:E32)</f>
        <v>577</v>
      </c>
      <c r="F14" s="204">
        <f t="shared" si="0"/>
        <v>96</v>
      </c>
      <c r="G14" s="204">
        <v>1960</v>
      </c>
      <c r="H14" s="204">
        <f t="shared" si="0"/>
        <v>1660</v>
      </c>
      <c r="I14" s="204">
        <f t="shared" si="0"/>
        <v>885</v>
      </c>
      <c r="J14" s="204">
        <v>33500</v>
      </c>
      <c r="K14" s="204">
        <f t="shared" si="0"/>
        <v>21962</v>
      </c>
      <c r="L14" s="204">
        <f t="shared" si="0"/>
        <v>68</v>
      </c>
      <c r="M14" s="204">
        <v>1630</v>
      </c>
      <c r="N14" s="204">
        <f t="shared" si="0"/>
        <v>1232</v>
      </c>
      <c r="O14" s="204">
        <f t="shared" si="0"/>
        <v>86</v>
      </c>
      <c r="P14" s="204">
        <v>1590</v>
      </c>
      <c r="Q14" s="204">
        <f t="shared" si="0"/>
        <v>847</v>
      </c>
      <c r="R14" s="204">
        <f t="shared" si="0"/>
        <v>58</v>
      </c>
      <c r="S14" s="204">
        <f t="shared" si="0"/>
        <v>732</v>
      </c>
      <c r="T14" s="204">
        <f t="shared" si="0"/>
        <v>212</v>
      </c>
    </row>
    <row r="15" spans="1:20" ht="15" customHeight="1">
      <c r="A15" s="99"/>
      <c r="B15" s="100"/>
      <c r="C15" s="202"/>
      <c r="D15" s="202"/>
      <c r="E15" s="202"/>
      <c r="F15" s="203"/>
      <c r="G15" s="202"/>
      <c r="H15" s="202"/>
      <c r="I15" s="203"/>
      <c r="J15" s="203"/>
      <c r="K15" s="203"/>
      <c r="L15" s="203"/>
      <c r="M15" s="203"/>
      <c r="N15" s="203"/>
      <c r="O15" s="202"/>
      <c r="P15" s="202"/>
      <c r="Q15" s="202"/>
      <c r="R15" s="203"/>
      <c r="S15" s="202"/>
      <c r="T15" s="202"/>
    </row>
    <row r="16" spans="1:20" ht="15" customHeight="1">
      <c r="A16" s="361" t="s">
        <v>1</v>
      </c>
      <c r="B16" s="362"/>
      <c r="C16" s="202">
        <v>5</v>
      </c>
      <c r="D16" s="202">
        <v>119</v>
      </c>
      <c r="E16" s="202">
        <v>23</v>
      </c>
      <c r="F16" s="202">
        <v>3</v>
      </c>
      <c r="G16" s="202">
        <v>41</v>
      </c>
      <c r="H16" s="202">
        <v>29</v>
      </c>
      <c r="I16" s="202">
        <v>195</v>
      </c>
      <c r="J16" s="202">
        <v>83300</v>
      </c>
      <c r="K16" s="202">
        <v>7340</v>
      </c>
      <c r="L16" s="202">
        <v>17</v>
      </c>
      <c r="M16" s="202">
        <v>436</v>
      </c>
      <c r="N16" s="202">
        <v>403</v>
      </c>
      <c r="O16" s="202">
        <v>4</v>
      </c>
      <c r="P16" s="202">
        <v>95</v>
      </c>
      <c r="Q16" s="202">
        <v>65</v>
      </c>
      <c r="R16" s="202">
        <v>7</v>
      </c>
      <c r="S16" s="202">
        <v>98</v>
      </c>
      <c r="T16" s="202">
        <v>51</v>
      </c>
    </row>
    <row r="17" spans="1:20" ht="15" customHeight="1">
      <c r="A17" s="361" t="s">
        <v>2</v>
      </c>
      <c r="B17" s="362"/>
      <c r="C17" s="202">
        <v>7</v>
      </c>
      <c r="D17" s="202">
        <v>167</v>
      </c>
      <c r="E17" s="202">
        <v>18</v>
      </c>
      <c r="F17" s="202">
        <v>1</v>
      </c>
      <c r="G17" s="202">
        <v>9</v>
      </c>
      <c r="H17" s="202">
        <v>3</v>
      </c>
      <c r="I17" s="202">
        <v>34</v>
      </c>
      <c r="J17" s="202">
        <v>1120</v>
      </c>
      <c r="K17" s="202">
        <v>524</v>
      </c>
      <c r="L17" s="202">
        <v>3</v>
      </c>
      <c r="M17" s="202">
        <v>48</v>
      </c>
      <c r="N17" s="202">
        <v>31</v>
      </c>
      <c r="O17" s="202">
        <v>7</v>
      </c>
      <c r="P17" s="202">
        <v>119</v>
      </c>
      <c r="Q17" s="202">
        <v>33</v>
      </c>
      <c r="R17" s="202">
        <v>5</v>
      </c>
      <c r="S17" s="202">
        <v>70</v>
      </c>
      <c r="T17" s="202">
        <v>31</v>
      </c>
    </row>
    <row r="18" spans="1:20" ht="15" customHeight="1">
      <c r="A18" s="361" t="s">
        <v>3</v>
      </c>
      <c r="B18" s="362"/>
      <c r="C18" s="202">
        <v>14</v>
      </c>
      <c r="D18" s="202">
        <v>317</v>
      </c>
      <c r="E18" s="202">
        <v>211</v>
      </c>
      <c r="F18" s="202">
        <v>5</v>
      </c>
      <c r="G18" s="202">
        <v>117</v>
      </c>
      <c r="H18" s="202">
        <v>94</v>
      </c>
      <c r="I18" s="202">
        <v>75</v>
      </c>
      <c r="J18" s="202">
        <v>2620</v>
      </c>
      <c r="K18" s="202">
        <v>1845</v>
      </c>
      <c r="L18" s="202">
        <v>8</v>
      </c>
      <c r="M18" s="202">
        <v>217</v>
      </c>
      <c r="N18" s="202">
        <v>175</v>
      </c>
      <c r="O18" s="202">
        <v>20</v>
      </c>
      <c r="P18" s="202">
        <v>457</v>
      </c>
      <c r="Q18" s="202">
        <v>422</v>
      </c>
      <c r="R18" s="202">
        <v>2</v>
      </c>
      <c r="S18" s="202">
        <v>34</v>
      </c>
      <c r="T18" s="202">
        <v>28</v>
      </c>
    </row>
    <row r="19" spans="1:20" ht="15" customHeight="1">
      <c r="A19" s="363" t="s">
        <v>60</v>
      </c>
      <c r="B19" s="362"/>
      <c r="C19" s="202">
        <v>4</v>
      </c>
      <c r="D19" s="202">
        <v>95</v>
      </c>
      <c r="E19" s="202">
        <v>54</v>
      </c>
      <c r="F19" s="202">
        <v>0</v>
      </c>
      <c r="G19" s="202">
        <v>1</v>
      </c>
      <c r="H19" s="202">
        <v>0</v>
      </c>
      <c r="I19" s="202">
        <v>39</v>
      </c>
      <c r="J19" s="202">
        <v>1030</v>
      </c>
      <c r="K19" s="202">
        <v>390</v>
      </c>
      <c r="L19" s="202">
        <v>2</v>
      </c>
      <c r="M19" s="202">
        <v>35</v>
      </c>
      <c r="N19" s="202">
        <v>18</v>
      </c>
      <c r="O19" s="202">
        <v>6</v>
      </c>
      <c r="P19" s="202">
        <v>61</v>
      </c>
      <c r="Q19" s="202">
        <v>37</v>
      </c>
      <c r="R19" s="202">
        <v>5</v>
      </c>
      <c r="S19" s="202">
        <v>46</v>
      </c>
      <c r="T19" s="202">
        <v>30</v>
      </c>
    </row>
    <row r="20" spans="1:20" ht="15" customHeight="1">
      <c r="A20" s="361" t="s">
        <v>5</v>
      </c>
      <c r="B20" s="362"/>
      <c r="C20" s="202">
        <v>3</v>
      </c>
      <c r="D20" s="202">
        <v>69</v>
      </c>
      <c r="E20" s="202">
        <v>10</v>
      </c>
      <c r="F20" s="202">
        <v>1</v>
      </c>
      <c r="G20" s="202">
        <v>5</v>
      </c>
      <c r="H20" s="202">
        <v>3</v>
      </c>
      <c r="I20" s="202">
        <v>23</v>
      </c>
      <c r="J20" s="202">
        <v>633</v>
      </c>
      <c r="K20" s="202">
        <v>71</v>
      </c>
      <c r="L20" s="202">
        <v>6</v>
      </c>
      <c r="M20" s="202">
        <v>105</v>
      </c>
      <c r="N20" s="202">
        <v>83</v>
      </c>
      <c r="O20" s="202">
        <v>4</v>
      </c>
      <c r="P20" s="202">
        <v>41</v>
      </c>
      <c r="Q20" s="202">
        <v>6</v>
      </c>
      <c r="R20" s="202">
        <v>5</v>
      </c>
      <c r="S20" s="202">
        <v>51</v>
      </c>
      <c r="T20" s="202">
        <v>9</v>
      </c>
    </row>
    <row r="21" spans="1:20" ht="15" customHeight="1">
      <c r="A21" s="361" t="s">
        <v>6</v>
      </c>
      <c r="B21" s="362"/>
      <c r="C21" s="202">
        <v>8</v>
      </c>
      <c r="D21" s="202">
        <v>173</v>
      </c>
      <c r="E21" s="202">
        <v>118</v>
      </c>
      <c r="F21" s="202">
        <v>3</v>
      </c>
      <c r="G21" s="202">
        <v>71</v>
      </c>
      <c r="H21" s="202">
        <v>55</v>
      </c>
      <c r="I21" s="202">
        <v>54</v>
      </c>
      <c r="J21" s="202">
        <v>2080</v>
      </c>
      <c r="K21" s="202">
        <v>1512</v>
      </c>
      <c r="L21" s="202">
        <v>4</v>
      </c>
      <c r="M21" s="202">
        <v>104</v>
      </c>
      <c r="N21" s="202">
        <v>81</v>
      </c>
      <c r="O21" s="202">
        <v>4</v>
      </c>
      <c r="P21" s="202">
        <v>79</v>
      </c>
      <c r="Q21" s="202">
        <v>63</v>
      </c>
      <c r="R21" s="202">
        <v>1</v>
      </c>
      <c r="S21" s="202">
        <v>17</v>
      </c>
      <c r="T21" s="202">
        <v>16</v>
      </c>
    </row>
    <row r="22" spans="1:20" ht="15" customHeight="1">
      <c r="A22" s="361" t="s">
        <v>7</v>
      </c>
      <c r="B22" s="362"/>
      <c r="C22" s="202">
        <v>3</v>
      </c>
      <c r="D22" s="202">
        <v>48</v>
      </c>
      <c r="E22" s="202">
        <v>2</v>
      </c>
      <c r="F22" s="202">
        <v>1</v>
      </c>
      <c r="G22" s="202">
        <v>7</v>
      </c>
      <c r="H22" s="202">
        <v>2</v>
      </c>
      <c r="I22" s="202">
        <v>52</v>
      </c>
      <c r="J22" s="202">
        <v>1890</v>
      </c>
      <c r="K22" s="202">
        <v>1641</v>
      </c>
      <c r="L22" s="202">
        <v>2</v>
      </c>
      <c r="M22" s="202">
        <v>22</v>
      </c>
      <c r="N22" s="202">
        <v>6</v>
      </c>
      <c r="O22" s="202">
        <v>3</v>
      </c>
      <c r="P22" s="202">
        <v>29</v>
      </c>
      <c r="Q22" s="236" t="s">
        <v>400</v>
      </c>
      <c r="R22" s="202">
        <v>3</v>
      </c>
      <c r="S22" s="202">
        <v>41</v>
      </c>
      <c r="T22" s="202">
        <v>1</v>
      </c>
    </row>
    <row r="23" spans="1:20" ht="15" customHeight="1">
      <c r="A23" s="361" t="s">
        <v>8</v>
      </c>
      <c r="B23" s="362"/>
      <c r="C23" s="202">
        <v>3</v>
      </c>
      <c r="D23" s="202">
        <v>68</v>
      </c>
      <c r="E23" s="202">
        <v>12</v>
      </c>
      <c r="F23" s="202">
        <v>51</v>
      </c>
      <c r="G23" s="202">
        <v>1040</v>
      </c>
      <c r="H23" s="202">
        <v>913</v>
      </c>
      <c r="I23" s="202">
        <v>46</v>
      </c>
      <c r="J23" s="202">
        <v>1760</v>
      </c>
      <c r="K23" s="202">
        <v>1123</v>
      </c>
      <c r="L23" s="202">
        <v>12</v>
      </c>
      <c r="M23" s="202">
        <v>315</v>
      </c>
      <c r="N23" s="202">
        <v>267</v>
      </c>
      <c r="O23" s="202">
        <v>8</v>
      </c>
      <c r="P23" s="202">
        <v>175</v>
      </c>
      <c r="Q23" s="202">
        <v>129</v>
      </c>
      <c r="R23" s="202">
        <v>2</v>
      </c>
      <c r="S23" s="202">
        <v>26</v>
      </c>
      <c r="T23" s="202">
        <v>8</v>
      </c>
    </row>
    <row r="24" spans="1:20" ht="15" customHeight="1">
      <c r="A24" s="101"/>
      <c r="B24" s="103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15" customHeight="1">
      <c r="A25" s="361" t="s">
        <v>9</v>
      </c>
      <c r="B25" s="362"/>
      <c r="C25" s="202">
        <v>0</v>
      </c>
      <c r="D25" s="202">
        <v>7</v>
      </c>
      <c r="E25" s="236" t="s">
        <v>400</v>
      </c>
      <c r="F25" s="202">
        <v>0</v>
      </c>
      <c r="G25" s="202">
        <v>2</v>
      </c>
      <c r="H25" s="236" t="s">
        <v>400</v>
      </c>
      <c r="I25" s="202">
        <v>2</v>
      </c>
      <c r="J25" s="202">
        <v>61</v>
      </c>
      <c r="K25" s="236" t="s">
        <v>400</v>
      </c>
      <c r="L25" s="202">
        <v>0</v>
      </c>
      <c r="M25" s="202">
        <v>2</v>
      </c>
      <c r="N25" s="236" t="s">
        <v>400</v>
      </c>
      <c r="O25" s="202">
        <v>1</v>
      </c>
      <c r="P25" s="202">
        <v>8</v>
      </c>
      <c r="Q25" s="236" t="s">
        <v>400</v>
      </c>
      <c r="R25" s="202">
        <v>0</v>
      </c>
      <c r="S25" s="202">
        <v>1</v>
      </c>
      <c r="T25" s="236" t="s">
        <v>400</v>
      </c>
    </row>
    <row r="26" spans="1:20" ht="15" customHeight="1">
      <c r="A26" s="361" t="s">
        <v>192</v>
      </c>
      <c r="B26" s="362"/>
      <c r="C26" s="202">
        <v>6</v>
      </c>
      <c r="D26" s="202">
        <v>121</v>
      </c>
      <c r="E26" s="202">
        <v>43</v>
      </c>
      <c r="F26" s="202">
        <v>1</v>
      </c>
      <c r="G26" s="202">
        <v>31</v>
      </c>
      <c r="H26" s="202">
        <v>20</v>
      </c>
      <c r="I26" s="202">
        <v>27</v>
      </c>
      <c r="J26" s="202">
        <v>909</v>
      </c>
      <c r="K26" s="202">
        <v>283</v>
      </c>
      <c r="L26" s="202">
        <v>1</v>
      </c>
      <c r="M26" s="202">
        <v>25</v>
      </c>
      <c r="N26" s="202">
        <v>15</v>
      </c>
      <c r="O26" s="202">
        <v>1</v>
      </c>
      <c r="P26" s="202">
        <v>30</v>
      </c>
      <c r="Q26" s="202">
        <v>15</v>
      </c>
      <c r="R26" s="202">
        <v>0</v>
      </c>
      <c r="S26" s="202">
        <v>6</v>
      </c>
      <c r="T26" s="202">
        <v>2</v>
      </c>
    </row>
    <row r="27" spans="1:20" ht="15" customHeight="1">
      <c r="A27" s="361" t="s">
        <v>193</v>
      </c>
      <c r="B27" s="362"/>
      <c r="C27" s="202">
        <v>2</v>
      </c>
      <c r="D27" s="202">
        <v>45</v>
      </c>
      <c r="E27" s="202">
        <v>0</v>
      </c>
      <c r="F27" s="202">
        <v>28</v>
      </c>
      <c r="G27" s="202">
        <v>616</v>
      </c>
      <c r="H27" s="202">
        <v>536</v>
      </c>
      <c r="I27" s="202">
        <v>25</v>
      </c>
      <c r="J27" s="202">
        <v>741</v>
      </c>
      <c r="K27" s="202">
        <v>163</v>
      </c>
      <c r="L27" s="202">
        <v>6</v>
      </c>
      <c r="M27" s="202">
        <v>175</v>
      </c>
      <c r="N27" s="202">
        <v>134</v>
      </c>
      <c r="O27" s="202">
        <v>1</v>
      </c>
      <c r="P27" s="202">
        <v>29</v>
      </c>
      <c r="Q27" s="202">
        <v>1</v>
      </c>
      <c r="R27" s="202">
        <v>0</v>
      </c>
      <c r="S27" s="202">
        <v>17</v>
      </c>
      <c r="T27" s="236" t="s">
        <v>400</v>
      </c>
    </row>
    <row r="28" spans="1:20" ht="15" customHeight="1">
      <c r="A28" s="361" t="s">
        <v>194</v>
      </c>
      <c r="B28" s="362"/>
      <c r="C28" s="202">
        <v>3</v>
      </c>
      <c r="D28" s="202">
        <v>82</v>
      </c>
      <c r="E28" s="202">
        <v>20</v>
      </c>
      <c r="F28" s="202">
        <v>0</v>
      </c>
      <c r="G28" s="202">
        <v>6</v>
      </c>
      <c r="H28" s="202">
        <v>0</v>
      </c>
      <c r="I28" s="202">
        <v>173</v>
      </c>
      <c r="J28" s="202">
        <v>7122</v>
      </c>
      <c r="K28" s="202">
        <v>6267</v>
      </c>
      <c r="L28" s="202">
        <v>1</v>
      </c>
      <c r="M28" s="202">
        <v>28</v>
      </c>
      <c r="N28" s="202">
        <v>6</v>
      </c>
      <c r="O28" s="202">
        <v>3</v>
      </c>
      <c r="P28" s="202">
        <v>48</v>
      </c>
      <c r="Q28" s="202">
        <v>2</v>
      </c>
      <c r="R28" s="202">
        <v>7</v>
      </c>
      <c r="S28" s="202">
        <v>74</v>
      </c>
      <c r="T28" s="202">
        <v>9</v>
      </c>
    </row>
    <row r="29" spans="1:20" ht="15" customHeight="1">
      <c r="A29" s="361" t="s">
        <v>195</v>
      </c>
      <c r="B29" s="362"/>
      <c r="C29" s="202">
        <v>12</v>
      </c>
      <c r="D29" s="202">
        <v>196</v>
      </c>
      <c r="E29" s="202">
        <v>19</v>
      </c>
      <c r="F29" s="202">
        <v>1</v>
      </c>
      <c r="G29" s="202">
        <v>10</v>
      </c>
      <c r="H29" s="236" t="s">
        <v>400</v>
      </c>
      <c r="I29" s="202">
        <v>34</v>
      </c>
      <c r="J29" s="202">
        <v>1000</v>
      </c>
      <c r="K29" s="202">
        <v>227</v>
      </c>
      <c r="L29" s="202">
        <v>2</v>
      </c>
      <c r="M29" s="202">
        <v>30</v>
      </c>
      <c r="N29" s="202">
        <v>0</v>
      </c>
      <c r="O29" s="202">
        <v>12</v>
      </c>
      <c r="P29" s="202">
        <v>135</v>
      </c>
      <c r="Q29" s="202">
        <v>53</v>
      </c>
      <c r="R29" s="202">
        <v>8</v>
      </c>
      <c r="S29" s="202">
        <v>106</v>
      </c>
      <c r="T29" s="202">
        <v>4</v>
      </c>
    </row>
    <row r="30" spans="1:20" ht="15" customHeight="1">
      <c r="A30" s="361" t="s">
        <v>196</v>
      </c>
      <c r="B30" s="362"/>
      <c r="C30" s="202">
        <v>12</v>
      </c>
      <c r="D30" s="202">
        <v>243</v>
      </c>
      <c r="E30" s="202">
        <v>9</v>
      </c>
      <c r="F30" s="202">
        <v>0</v>
      </c>
      <c r="G30" s="202">
        <v>5</v>
      </c>
      <c r="H30" s="236" t="s">
        <v>400</v>
      </c>
      <c r="I30" s="202">
        <v>39</v>
      </c>
      <c r="J30" s="202">
        <v>1293</v>
      </c>
      <c r="K30" s="202">
        <v>250</v>
      </c>
      <c r="L30" s="202">
        <v>3</v>
      </c>
      <c r="M30" s="202">
        <v>47</v>
      </c>
      <c r="N30" s="202">
        <v>6</v>
      </c>
      <c r="O30" s="202">
        <v>7</v>
      </c>
      <c r="P30" s="202">
        <v>92</v>
      </c>
      <c r="Q30" s="202">
        <v>9</v>
      </c>
      <c r="R30" s="202">
        <v>6</v>
      </c>
      <c r="S30" s="202">
        <v>79</v>
      </c>
      <c r="T30" s="202">
        <v>12</v>
      </c>
    </row>
    <row r="31" spans="1:20" ht="15" customHeight="1">
      <c r="A31" s="361" t="s">
        <v>197</v>
      </c>
      <c r="B31" s="362"/>
      <c r="C31" s="202">
        <v>6</v>
      </c>
      <c r="D31" s="202">
        <v>126</v>
      </c>
      <c r="E31" s="202">
        <v>0</v>
      </c>
      <c r="F31" s="202">
        <v>0</v>
      </c>
      <c r="G31" s="202">
        <v>2</v>
      </c>
      <c r="H31" s="236" t="s">
        <v>400</v>
      </c>
      <c r="I31" s="202">
        <v>59</v>
      </c>
      <c r="J31" s="202">
        <v>1366</v>
      </c>
      <c r="K31" s="202">
        <v>214</v>
      </c>
      <c r="L31" s="202">
        <v>0</v>
      </c>
      <c r="M31" s="202">
        <v>22</v>
      </c>
      <c r="N31" s="236" t="s">
        <v>400</v>
      </c>
      <c r="O31" s="202">
        <v>2</v>
      </c>
      <c r="P31" s="202">
        <v>24</v>
      </c>
      <c r="Q31" s="236" t="s">
        <v>400</v>
      </c>
      <c r="R31" s="202">
        <v>5</v>
      </c>
      <c r="S31" s="202">
        <v>44</v>
      </c>
      <c r="T31" s="202">
        <v>0</v>
      </c>
    </row>
    <row r="32" spans="1:20" ht="15" customHeight="1">
      <c r="A32" s="361" t="s">
        <v>198</v>
      </c>
      <c r="B32" s="362"/>
      <c r="C32" s="202">
        <v>3</v>
      </c>
      <c r="D32" s="202">
        <v>60</v>
      </c>
      <c r="E32" s="202">
        <v>38</v>
      </c>
      <c r="F32" s="202">
        <v>1</v>
      </c>
      <c r="G32" s="202">
        <v>6</v>
      </c>
      <c r="H32" s="202">
        <v>5</v>
      </c>
      <c r="I32" s="202">
        <v>8</v>
      </c>
      <c r="J32" s="202">
        <v>262</v>
      </c>
      <c r="K32" s="202">
        <v>112</v>
      </c>
      <c r="L32" s="202">
        <v>1</v>
      </c>
      <c r="M32" s="202">
        <v>14</v>
      </c>
      <c r="N32" s="202">
        <v>7</v>
      </c>
      <c r="O32" s="202">
        <v>3</v>
      </c>
      <c r="P32" s="202">
        <v>25</v>
      </c>
      <c r="Q32" s="202">
        <v>12</v>
      </c>
      <c r="R32" s="202">
        <v>2</v>
      </c>
      <c r="S32" s="202">
        <v>22</v>
      </c>
      <c r="T32" s="202">
        <v>11</v>
      </c>
    </row>
    <row r="33" spans="1:20" ht="15" customHeight="1">
      <c r="A33" s="107"/>
      <c r="B33" s="199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</row>
    <row r="34" spans="1:20" ht="15" customHeight="1">
      <c r="A34" s="37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</row>
    <row r="35" spans="1:20" ht="15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ht="15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:20" ht="15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1:20" ht="15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</row>
    <row r="39" spans="1:20" ht="15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</row>
    <row r="40" spans="1:20" s="31" customFormat="1" ht="18" customHeight="1">
      <c r="A40" s="529" t="s">
        <v>441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</row>
    <row r="41" spans="1:20" ht="15" customHeight="1" thickBo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</row>
    <row r="42" spans="1:20" ht="15" customHeight="1">
      <c r="A42" s="343" t="s">
        <v>309</v>
      </c>
      <c r="B42" s="344"/>
      <c r="C42" s="349" t="s">
        <v>293</v>
      </c>
      <c r="D42" s="350"/>
      <c r="E42" s="351"/>
      <c r="F42" s="349" t="s">
        <v>294</v>
      </c>
      <c r="G42" s="350"/>
      <c r="H42" s="351"/>
      <c r="I42" s="349" t="s">
        <v>310</v>
      </c>
      <c r="J42" s="350"/>
      <c r="K42" s="351"/>
      <c r="L42" s="349" t="s">
        <v>295</v>
      </c>
      <c r="M42" s="350"/>
      <c r="N42" s="351"/>
      <c r="O42" s="349" t="s">
        <v>296</v>
      </c>
      <c r="P42" s="350"/>
      <c r="Q42" s="351"/>
      <c r="R42" s="349" t="s">
        <v>297</v>
      </c>
      <c r="S42" s="350"/>
      <c r="T42" s="350"/>
    </row>
    <row r="43" spans="1:20" ht="15" customHeight="1">
      <c r="A43" s="345"/>
      <c r="B43" s="346"/>
      <c r="C43" s="355" t="s">
        <v>214</v>
      </c>
      <c r="D43" s="355" t="s">
        <v>63</v>
      </c>
      <c r="E43" s="367" t="s">
        <v>159</v>
      </c>
      <c r="F43" s="355" t="s">
        <v>191</v>
      </c>
      <c r="G43" s="355" t="s">
        <v>63</v>
      </c>
      <c r="H43" s="367" t="s">
        <v>159</v>
      </c>
      <c r="I43" s="355" t="s">
        <v>191</v>
      </c>
      <c r="J43" s="355" t="s">
        <v>63</v>
      </c>
      <c r="K43" s="367" t="s">
        <v>159</v>
      </c>
      <c r="L43" s="355" t="s">
        <v>191</v>
      </c>
      <c r="M43" s="355" t="s">
        <v>63</v>
      </c>
      <c r="N43" s="367" t="s">
        <v>159</v>
      </c>
      <c r="O43" s="355" t="s">
        <v>191</v>
      </c>
      <c r="P43" s="355" t="s">
        <v>63</v>
      </c>
      <c r="Q43" s="367" t="s">
        <v>159</v>
      </c>
      <c r="R43" s="355" t="s">
        <v>191</v>
      </c>
      <c r="S43" s="355" t="s">
        <v>63</v>
      </c>
      <c r="T43" s="357" t="s">
        <v>159</v>
      </c>
    </row>
    <row r="44" spans="1:20" ht="15" customHeight="1">
      <c r="A44" s="347"/>
      <c r="B44" s="348"/>
      <c r="C44" s="356"/>
      <c r="D44" s="356"/>
      <c r="E44" s="369"/>
      <c r="F44" s="356"/>
      <c r="G44" s="356"/>
      <c r="H44" s="369"/>
      <c r="I44" s="356"/>
      <c r="J44" s="356"/>
      <c r="K44" s="369"/>
      <c r="L44" s="356"/>
      <c r="M44" s="356"/>
      <c r="N44" s="369"/>
      <c r="O44" s="356"/>
      <c r="P44" s="356"/>
      <c r="Q44" s="369"/>
      <c r="R44" s="356"/>
      <c r="S44" s="356"/>
      <c r="T44" s="370"/>
    </row>
    <row r="45" spans="1:20" ht="15" customHeight="1">
      <c r="A45" s="92"/>
      <c r="B45" s="93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</row>
    <row r="46" spans="1:20" ht="15" customHeight="1">
      <c r="A46" s="339" t="s">
        <v>369</v>
      </c>
      <c r="B46" s="340"/>
      <c r="C46" s="202">
        <v>106</v>
      </c>
      <c r="D46" s="202">
        <v>1280</v>
      </c>
      <c r="E46" s="202">
        <v>557</v>
      </c>
      <c r="F46" s="202">
        <v>112</v>
      </c>
      <c r="G46" s="202">
        <v>1740</v>
      </c>
      <c r="H46" s="202">
        <v>1505</v>
      </c>
      <c r="I46" s="202">
        <v>35</v>
      </c>
      <c r="J46" s="202">
        <v>389</v>
      </c>
      <c r="K46" s="202">
        <v>239</v>
      </c>
      <c r="L46" s="202">
        <v>394</v>
      </c>
      <c r="M46" s="202">
        <v>2400</v>
      </c>
      <c r="N46" s="202">
        <v>2023</v>
      </c>
      <c r="O46" s="202">
        <v>59</v>
      </c>
      <c r="P46" s="202">
        <v>312</v>
      </c>
      <c r="Q46" s="202">
        <v>85</v>
      </c>
      <c r="R46" s="202">
        <v>65</v>
      </c>
      <c r="S46" s="202">
        <v>425</v>
      </c>
      <c r="T46" s="202">
        <v>258</v>
      </c>
    </row>
    <row r="47" spans="1:20" ht="15" customHeight="1">
      <c r="A47" s="359" t="s">
        <v>370</v>
      </c>
      <c r="B47" s="360"/>
      <c r="C47" s="202">
        <v>104</v>
      </c>
      <c r="D47" s="202">
        <v>1230</v>
      </c>
      <c r="E47" s="202">
        <v>494</v>
      </c>
      <c r="F47" s="202">
        <v>106</v>
      </c>
      <c r="G47" s="202">
        <v>1650</v>
      </c>
      <c r="H47" s="202">
        <v>1412</v>
      </c>
      <c r="I47" s="202">
        <v>33</v>
      </c>
      <c r="J47" s="202">
        <v>429</v>
      </c>
      <c r="K47" s="202">
        <v>272</v>
      </c>
      <c r="L47" s="202">
        <v>408</v>
      </c>
      <c r="M47" s="202">
        <v>3640</v>
      </c>
      <c r="N47" s="202">
        <v>3093</v>
      </c>
      <c r="O47" s="202">
        <v>54</v>
      </c>
      <c r="P47" s="202">
        <v>270</v>
      </c>
      <c r="Q47" s="202">
        <v>66</v>
      </c>
      <c r="R47" s="202">
        <v>68</v>
      </c>
      <c r="S47" s="202">
        <v>430</v>
      </c>
      <c r="T47" s="202">
        <v>238</v>
      </c>
    </row>
    <row r="48" spans="1:20" ht="15" customHeight="1">
      <c r="A48" s="359" t="s">
        <v>371</v>
      </c>
      <c r="B48" s="360"/>
      <c r="C48" s="202">
        <v>108</v>
      </c>
      <c r="D48" s="202">
        <v>1380</v>
      </c>
      <c r="E48" s="202">
        <v>537</v>
      </c>
      <c r="F48" s="202">
        <v>103</v>
      </c>
      <c r="G48" s="202">
        <v>1500</v>
      </c>
      <c r="H48" s="202">
        <v>1269</v>
      </c>
      <c r="I48" s="202">
        <v>35</v>
      </c>
      <c r="J48" s="202">
        <v>443</v>
      </c>
      <c r="K48" s="202">
        <v>280</v>
      </c>
      <c r="L48" s="202">
        <v>408</v>
      </c>
      <c r="M48" s="202">
        <v>3230</v>
      </c>
      <c r="N48" s="202">
        <v>2769</v>
      </c>
      <c r="O48" s="202">
        <v>49</v>
      </c>
      <c r="P48" s="202">
        <v>265</v>
      </c>
      <c r="Q48" s="202">
        <v>69</v>
      </c>
      <c r="R48" s="202">
        <v>67</v>
      </c>
      <c r="S48" s="202">
        <v>408</v>
      </c>
      <c r="T48" s="202">
        <v>232</v>
      </c>
    </row>
    <row r="49" spans="1:20" ht="15" customHeight="1">
      <c r="A49" s="359" t="s">
        <v>346</v>
      </c>
      <c r="B49" s="360"/>
      <c r="C49" s="202">
        <v>106</v>
      </c>
      <c r="D49" s="202">
        <v>1430</v>
      </c>
      <c r="E49" s="202">
        <v>525</v>
      </c>
      <c r="F49" s="202">
        <v>111</v>
      </c>
      <c r="G49" s="202">
        <v>1290</v>
      </c>
      <c r="H49" s="202">
        <v>1029</v>
      </c>
      <c r="I49" s="202">
        <v>34</v>
      </c>
      <c r="J49" s="202">
        <v>354</v>
      </c>
      <c r="K49" s="202">
        <v>210</v>
      </c>
      <c r="L49" s="202">
        <v>413</v>
      </c>
      <c r="M49" s="202">
        <v>3730</v>
      </c>
      <c r="N49" s="202">
        <v>3394</v>
      </c>
      <c r="O49" s="202">
        <v>47</v>
      </c>
      <c r="P49" s="202">
        <v>243</v>
      </c>
      <c r="Q49" s="202">
        <v>59</v>
      </c>
      <c r="R49" s="202">
        <v>65</v>
      </c>
      <c r="S49" s="202">
        <v>397</v>
      </c>
      <c r="T49" s="202">
        <v>209</v>
      </c>
    </row>
    <row r="50" spans="1:20" ht="15" customHeight="1">
      <c r="A50" s="359" t="s">
        <v>372</v>
      </c>
      <c r="B50" s="360"/>
      <c r="C50" s="204">
        <f aca="true" t="shared" si="1" ref="C50:T50">SUM(C52:C59,C61:C68)</f>
        <v>99</v>
      </c>
      <c r="D50" s="204">
        <v>1270</v>
      </c>
      <c r="E50" s="204">
        <f t="shared" si="1"/>
        <v>499</v>
      </c>
      <c r="F50" s="204">
        <f t="shared" si="1"/>
        <v>117</v>
      </c>
      <c r="G50" s="204">
        <v>1590</v>
      </c>
      <c r="H50" s="204">
        <f t="shared" si="1"/>
        <v>1278</v>
      </c>
      <c r="I50" s="204">
        <f t="shared" si="1"/>
        <v>38</v>
      </c>
      <c r="J50" s="204">
        <f t="shared" si="1"/>
        <v>433</v>
      </c>
      <c r="K50" s="204">
        <f>SUM(K52:K59,K61:K68)</f>
        <v>238</v>
      </c>
      <c r="L50" s="204">
        <f t="shared" si="1"/>
        <v>396</v>
      </c>
      <c r="M50" s="204">
        <v>2100</v>
      </c>
      <c r="N50" s="204">
        <f t="shared" si="1"/>
        <v>1844</v>
      </c>
      <c r="O50" s="204">
        <f>SUM(O52:O59,O61:O68)</f>
        <v>46</v>
      </c>
      <c r="P50" s="204">
        <f t="shared" si="1"/>
        <v>213</v>
      </c>
      <c r="Q50" s="204">
        <f>SUM(Q52:Q59,Q61:Q68)</f>
        <v>52</v>
      </c>
      <c r="R50" s="204">
        <f t="shared" si="1"/>
        <v>59</v>
      </c>
      <c r="S50" s="204">
        <f t="shared" si="1"/>
        <v>337</v>
      </c>
      <c r="T50" s="204">
        <f t="shared" si="1"/>
        <v>165</v>
      </c>
    </row>
    <row r="51" spans="1:20" ht="15" customHeight="1">
      <c r="A51" s="99"/>
      <c r="B51" s="100"/>
      <c r="C51" s="202"/>
      <c r="D51" s="202"/>
      <c r="E51" s="202"/>
      <c r="F51" s="203"/>
      <c r="G51" s="202"/>
      <c r="H51" s="202"/>
      <c r="I51" s="203"/>
      <c r="J51" s="203"/>
      <c r="K51" s="203"/>
      <c r="L51" s="203"/>
      <c r="M51" s="203"/>
      <c r="N51" s="203"/>
      <c r="O51" s="202"/>
      <c r="P51" s="202"/>
      <c r="Q51" s="202"/>
      <c r="R51" s="203"/>
      <c r="S51" s="202"/>
      <c r="T51" s="202"/>
    </row>
    <row r="52" spans="1:20" ht="15" customHeight="1">
      <c r="A52" s="361" t="s">
        <v>1</v>
      </c>
      <c r="B52" s="362"/>
      <c r="C52" s="202">
        <v>19</v>
      </c>
      <c r="D52" s="202">
        <v>296</v>
      </c>
      <c r="E52" s="202">
        <v>200</v>
      </c>
      <c r="F52" s="202">
        <v>84</v>
      </c>
      <c r="G52" s="202">
        <v>1220</v>
      </c>
      <c r="H52" s="202">
        <v>1076</v>
      </c>
      <c r="I52" s="202">
        <v>2</v>
      </c>
      <c r="J52" s="202">
        <v>28</v>
      </c>
      <c r="K52" s="202">
        <v>25</v>
      </c>
      <c r="L52" s="202">
        <v>254</v>
      </c>
      <c r="M52" s="202">
        <v>1420</v>
      </c>
      <c r="N52" s="202">
        <v>1293</v>
      </c>
      <c r="O52" s="202">
        <v>6</v>
      </c>
      <c r="P52" s="202">
        <v>29</v>
      </c>
      <c r="Q52" s="202">
        <v>13</v>
      </c>
      <c r="R52" s="202">
        <v>9</v>
      </c>
      <c r="S52" s="202">
        <v>63</v>
      </c>
      <c r="T52" s="202">
        <v>46</v>
      </c>
    </row>
    <row r="53" spans="1:20" ht="15" customHeight="1">
      <c r="A53" s="361" t="s">
        <v>2</v>
      </c>
      <c r="B53" s="362"/>
      <c r="C53" s="202">
        <v>3</v>
      </c>
      <c r="D53" s="202">
        <v>44</v>
      </c>
      <c r="E53" s="202">
        <v>15</v>
      </c>
      <c r="F53" s="202">
        <v>3</v>
      </c>
      <c r="G53" s="202">
        <v>36</v>
      </c>
      <c r="H53" s="202">
        <v>28</v>
      </c>
      <c r="I53" s="202">
        <v>0</v>
      </c>
      <c r="J53" s="202">
        <v>4</v>
      </c>
      <c r="K53" s="202">
        <v>0</v>
      </c>
      <c r="L53" s="202">
        <v>4</v>
      </c>
      <c r="M53" s="202">
        <v>22</v>
      </c>
      <c r="N53" s="202">
        <v>21</v>
      </c>
      <c r="O53" s="202">
        <v>2</v>
      </c>
      <c r="P53" s="202">
        <v>12</v>
      </c>
      <c r="Q53" s="202">
        <v>4</v>
      </c>
      <c r="R53" s="202">
        <v>3</v>
      </c>
      <c r="S53" s="202">
        <v>15</v>
      </c>
      <c r="T53" s="202">
        <v>6</v>
      </c>
    </row>
    <row r="54" spans="1:20" ht="15" customHeight="1">
      <c r="A54" s="361" t="s">
        <v>3</v>
      </c>
      <c r="B54" s="362"/>
      <c r="C54" s="202">
        <v>6</v>
      </c>
      <c r="D54" s="202">
        <v>115</v>
      </c>
      <c r="E54" s="202">
        <v>62</v>
      </c>
      <c r="F54" s="202">
        <v>0</v>
      </c>
      <c r="G54" s="202">
        <v>1</v>
      </c>
      <c r="H54" s="202">
        <v>1</v>
      </c>
      <c r="I54" s="202">
        <v>8</v>
      </c>
      <c r="J54" s="202">
        <v>93</v>
      </c>
      <c r="K54" s="202">
        <v>63</v>
      </c>
      <c r="L54" s="202">
        <v>49</v>
      </c>
      <c r="M54" s="202">
        <v>198</v>
      </c>
      <c r="N54" s="202">
        <v>183</v>
      </c>
      <c r="O54" s="202">
        <v>5</v>
      </c>
      <c r="P54" s="202">
        <v>20</v>
      </c>
      <c r="Q54" s="202">
        <v>8</v>
      </c>
      <c r="R54" s="202">
        <v>9</v>
      </c>
      <c r="S54" s="202">
        <v>50</v>
      </c>
      <c r="T54" s="202">
        <v>32</v>
      </c>
    </row>
    <row r="55" spans="1:20" ht="15" customHeight="1">
      <c r="A55" s="363" t="s">
        <v>60</v>
      </c>
      <c r="B55" s="362"/>
      <c r="C55" s="202">
        <v>9</v>
      </c>
      <c r="D55" s="202">
        <v>102</v>
      </c>
      <c r="E55" s="202">
        <v>66</v>
      </c>
      <c r="F55" s="202">
        <v>1</v>
      </c>
      <c r="G55" s="202">
        <v>14</v>
      </c>
      <c r="H55" s="202">
        <v>7</v>
      </c>
      <c r="I55" s="202">
        <v>1</v>
      </c>
      <c r="J55" s="202">
        <v>5</v>
      </c>
      <c r="K55" s="202">
        <v>4</v>
      </c>
      <c r="L55" s="236" t="s">
        <v>400</v>
      </c>
      <c r="M55" s="236" t="s">
        <v>400</v>
      </c>
      <c r="N55" s="236" t="s">
        <v>400</v>
      </c>
      <c r="O55" s="202">
        <v>2</v>
      </c>
      <c r="P55" s="202">
        <v>8</v>
      </c>
      <c r="Q55" s="202">
        <v>3</v>
      </c>
      <c r="R55" s="202">
        <v>1</v>
      </c>
      <c r="S55" s="202">
        <v>5</v>
      </c>
      <c r="T55" s="202">
        <v>4</v>
      </c>
    </row>
    <row r="56" spans="1:20" ht="15" customHeight="1">
      <c r="A56" s="361" t="s">
        <v>5</v>
      </c>
      <c r="B56" s="362"/>
      <c r="C56" s="202">
        <v>9</v>
      </c>
      <c r="D56" s="202">
        <v>65</v>
      </c>
      <c r="E56" s="202">
        <v>5</v>
      </c>
      <c r="F56" s="202">
        <v>6</v>
      </c>
      <c r="G56" s="202">
        <v>52</v>
      </c>
      <c r="H56" s="202">
        <v>32</v>
      </c>
      <c r="I56" s="202">
        <v>2</v>
      </c>
      <c r="J56" s="202">
        <v>9</v>
      </c>
      <c r="K56" s="202">
        <v>5</v>
      </c>
      <c r="L56" s="236" t="s">
        <v>400</v>
      </c>
      <c r="M56" s="236" t="s">
        <v>400</v>
      </c>
      <c r="N56" s="236" t="s">
        <v>400</v>
      </c>
      <c r="O56" s="202">
        <v>4</v>
      </c>
      <c r="P56" s="202">
        <v>19</v>
      </c>
      <c r="Q56" s="202">
        <v>2</v>
      </c>
      <c r="R56" s="202">
        <v>5</v>
      </c>
      <c r="S56" s="202">
        <v>25</v>
      </c>
      <c r="T56" s="202">
        <v>7</v>
      </c>
    </row>
    <row r="57" spans="1:20" ht="15" customHeight="1">
      <c r="A57" s="361" t="s">
        <v>6</v>
      </c>
      <c r="B57" s="362"/>
      <c r="C57" s="202">
        <v>5</v>
      </c>
      <c r="D57" s="202">
        <v>95</v>
      </c>
      <c r="E57" s="202">
        <v>43</v>
      </c>
      <c r="F57" s="202">
        <v>0</v>
      </c>
      <c r="G57" s="202">
        <v>1</v>
      </c>
      <c r="H57" s="202">
        <v>1</v>
      </c>
      <c r="I57" s="202">
        <v>2</v>
      </c>
      <c r="J57" s="202">
        <v>24</v>
      </c>
      <c r="K57" s="202">
        <v>11</v>
      </c>
      <c r="L57" s="202">
        <v>9</v>
      </c>
      <c r="M57" s="202">
        <v>34</v>
      </c>
      <c r="N57" s="202">
        <v>31</v>
      </c>
      <c r="O57" s="202">
        <v>2</v>
      </c>
      <c r="P57" s="202">
        <v>8</v>
      </c>
      <c r="Q57" s="202">
        <v>5</v>
      </c>
      <c r="R57" s="202">
        <v>4</v>
      </c>
      <c r="S57" s="202">
        <v>25</v>
      </c>
      <c r="T57" s="202">
        <v>16</v>
      </c>
    </row>
    <row r="58" spans="1:20" ht="15" customHeight="1">
      <c r="A58" s="361" t="s">
        <v>7</v>
      </c>
      <c r="B58" s="362"/>
      <c r="C58" s="202">
        <v>3</v>
      </c>
      <c r="D58" s="202">
        <v>30</v>
      </c>
      <c r="E58" s="202">
        <v>1</v>
      </c>
      <c r="F58" s="202">
        <v>2</v>
      </c>
      <c r="G58" s="202">
        <v>20</v>
      </c>
      <c r="H58" s="202">
        <v>5</v>
      </c>
      <c r="I58" s="202">
        <v>1</v>
      </c>
      <c r="J58" s="202">
        <v>6</v>
      </c>
      <c r="K58" s="202">
        <v>0</v>
      </c>
      <c r="L58" s="236" t="s">
        <v>400</v>
      </c>
      <c r="M58" s="236" t="s">
        <v>400</v>
      </c>
      <c r="N58" s="236" t="s">
        <v>400</v>
      </c>
      <c r="O58" s="202">
        <v>1</v>
      </c>
      <c r="P58" s="202">
        <v>5</v>
      </c>
      <c r="Q58" s="202">
        <v>0</v>
      </c>
      <c r="R58" s="202">
        <v>1</v>
      </c>
      <c r="S58" s="202">
        <v>5</v>
      </c>
      <c r="T58" s="202">
        <v>1</v>
      </c>
    </row>
    <row r="59" spans="1:20" ht="15" customHeight="1">
      <c r="A59" s="361" t="s">
        <v>8</v>
      </c>
      <c r="B59" s="362"/>
      <c r="C59" s="202">
        <v>2</v>
      </c>
      <c r="D59" s="202">
        <v>21</v>
      </c>
      <c r="E59" s="202">
        <v>8</v>
      </c>
      <c r="F59" s="202">
        <v>0</v>
      </c>
      <c r="G59" s="202">
        <v>2</v>
      </c>
      <c r="H59" s="236" t="s">
        <v>400</v>
      </c>
      <c r="I59" s="202">
        <v>0</v>
      </c>
      <c r="J59" s="202">
        <v>1</v>
      </c>
      <c r="K59" s="236" t="s">
        <v>400</v>
      </c>
      <c r="L59" s="236" t="s">
        <v>400</v>
      </c>
      <c r="M59" s="236" t="s">
        <v>400</v>
      </c>
      <c r="N59" s="236" t="s">
        <v>400</v>
      </c>
      <c r="O59" s="202">
        <v>2</v>
      </c>
      <c r="P59" s="202">
        <v>11</v>
      </c>
      <c r="Q59" s="202">
        <v>7</v>
      </c>
      <c r="R59" s="202">
        <v>4</v>
      </c>
      <c r="S59" s="202">
        <v>25</v>
      </c>
      <c r="T59" s="202">
        <v>18</v>
      </c>
    </row>
    <row r="60" spans="1:20" ht="15" customHeight="1">
      <c r="A60" s="101"/>
      <c r="B60" s="103"/>
      <c r="C60" s="202"/>
      <c r="D60" s="202"/>
      <c r="E60" s="202"/>
      <c r="F60" s="202"/>
      <c r="G60" s="202"/>
      <c r="H60" s="237"/>
      <c r="I60" s="202"/>
      <c r="J60" s="202"/>
      <c r="K60" s="237"/>
      <c r="L60" s="202"/>
      <c r="M60" s="202"/>
      <c r="N60" s="202"/>
      <c r="O60" s="202"/>
      <c r="P60" s="202"/>
      <c r="Q60" s="202"/>
      <c r="R60" s="202"/>
      <c r="S60" s="202"/>
      <c r="T60" s="202"/>
    </row>
    <row r="61" spans="1:20" ht="15" customHeight="1">
      <c r="A61" s="361" t="s">
        <v>9</v>
      </c>
      <c r="B61" s="362"/>
      <c r="C61" s="202">
        <v>4</v>
      </c>
      <c r="D61" s="202">
        <v>66</v>
      </c>
      <c r="E61" s="202">
        <v>40</v>
      </c>
      <c r="F61" s="202">
        <v>0</v>
      </c>
      <c r="G61" s="202">
        <v>0</v>
      </c>
      <c r="H61" s="236" t="s">
        <v>400</v>
      </c>
      <c r="I61" s="202">
        <v>1</v>
      </c>
      <c r="J61" s="202">
        <v>7</v>
      </c>
      <c r="K61" s="236" t="s">
        <v>400</v>
      </c>
      <c r="L61" s="202">
        <v>3</v>
      </c>
      <c r="M61" s="202">
        <v>11</v>
      </c>
      <c r="N61" s="202">
        <v>9</v>
      </c>
      <c r="O61" s="202">
        <v>0</v>
      </c>
      <c r="P61" s="202">
        <v>1</v>
      </c>
      <c r="Q61" s="236" t="s">
        <v>400</v>
      </c>
      <c r="R61" s="202">
        <v>1</v>
      </c>
      <c r="S61" s="202">
        <v>3</v>
      </c>
      <c r="T61" s="236" t="s">
        <v>400</v>
      </c>
    </row>
    <row r="62" spans="1:20" ht="15" customHeight="1">
      <c r="A62" s="361" t="s">
        <v>192</v>
      </c>
      <c r="B62" s="362"/>
      <c r="C62" s="202">
        <v>4</v>
      </c>
      <c r="D62" s="202">
        <v>73</v>
      </c>
      <c r="E62" s="202">
        <v>7</v>
      </c>
      <c r="F62" s="202">
        <v>0</v>
      </c>
      <c r="G62" s="202">
        <v>0</v>
      </c>
      <c r="H62" s="236" t="s">
        <v>400</v>
      </c>
      <c r="I62" s="202">
        <v>13</v>
      </c>
      <c r="J62" s="202">
        <v>159</v>
      </c>
      <c r="K62" s="202">
        <v>88</v>
      </c>
      <c r="L62" s="202">
        <v>1</v>
      </c>
      <c r="M62" s="202">
        <v>4</v>
      </c>
      <c r="N62" s="202">
        <v>3</v>
      </c>
      <c r="O62" s="202">
        <v>3</v>
      </c>
      <c r="P62" s="202">
        <v>9</v>
      </c>
      <c r="Q62" s="236" t="s">
        <v>400</v>
      </c>
      <c r="R62" s="202">
        <v>2</v>
      </c>
      <c r="S62" s="202">
        <v>13</v>
      </c>
      <c r="T62" s="202">
        <v>6</v>
      </c>
    </row>
    <row r="63" spans="1:20" ht="15" customHeight="1">
      <c r="A63" s="361" t="s">
        <v>193</v>
      </c>
      <c r="B63" s="362"/>
      <c r="C63" s="202">
        <v>2</v>
      </c>
      <c r="D63" s="202">
        <v>26</v>
      </c>
      <c r="E63" s="202">
        <v>5</v>
      </c>
      <c r="F63" s="202">
        <v>1</v>
      </c>
      <c r="G63" s="202">
        <v>12</v>
      </c>
      <c r="H63" s="236" t="s">
        <v>400</v>
      </c>
      <c r="I63" s="202">
        <v>1</v>
      </c>
      <c r="J63" s="202">
        <v>14</v>
      </c>
      <c r="K63" s="202">
        <v>7</v>
      </c>
      <c r="L63" s="202">
        <v>36</v>
      </c>
      <c r="M63" s="202">
        <v>184</v>
      </c>
      <c r="N63" s="202">
        <v>111</v>
      </c>
      <c r="O63" s="202">
        <v>1</v>
      </c>
      <c r="P63" s="202">
        <v>5</v>
      </c>
      <c r="Q63" s="202">
        <v>1</v>
      </c>
      <c r="R63" s="202">
        <v>2</v>
      </c>
      <c r="S63" s="202">
        <v>14</v>
      </c>
      <c r="T63" s="202">
        <v>5</v>
      </c>
    </row>
    <row r="64" spans="1:20" ht="15" customHeight="1">
      <c r="A64" s="361" t="s">
        <v>194</v>
      </c>
      <c r="B64" s="362"/>
      <c r="C64" s="202">
        <v>5</v>
      </c>
      <c r="D64" s="202">
        <v>62</v>
      </c>
      <c r="E64" s="202">
        <v>25</v>
      </c>
      <c r="F64" s="202">
        <v>10</v>
      </c>
      <c r="G64" s="202">
        <v>108</v>
      </c>
      <c r="H64" s="202">
        <v>89</v>
      </c>
      <c r="I64" s="202">
        <v>4</v>
      </c>
      <c r="J64" s="202">
        <v>44</v>
      </c>
      <c r="K64" s="202">
        <v>31</v>
      </c>
      <c r="L64" s="202">
        <v>27</v>
      </c>
      <c r="M64" s="202">
        <v>148</v>
      </c>
      <c r="N64" s="202">
        <v>128</v>
      </c>
      <c r="O64" s="202">
        <v>6</v>
      </c>
      <c r="P64" s="202">
        <v>29</v>
      </c>
      <c r="Q64" s="202">
        <v>5</v>
      </c>
      <c r="R64" s="202">
        <v>5</v>
      </c>
      <c r="S64" s="202">
        <v>23</v>
      </c>
      <c r="T64" s="202">
        <v>11</v>
      </c>
    </row>
    <row r="65" spans="1:20" ht="15" customHeight="1">
      <c r="A65" s="361" t="s">
        <v>195</v>
      </c>
      <c r="B65" s="362"/>
      <c r="C65" s="202">
        <v>7</v>
      </c>
      <c r="D65" s="202">
        <v>72</v>
      </c>
      <c r="E65" s="202">
        <v>1</v>
      </c>
      <c r="F65" s="202">
        <v>6</v>
      </c>
      <c r="G65" s="202">
        <v>66</v>
      </c>
      <c r="H65" s="202">
        <v>23</v>
      </c>
      <c r="I65" s="202">
        <v>1</v>
      </c>
      <c r="J65" s="202">
        <v>16</v>
      </c>
      <c r="K65" s="202">
        <v>1</v>
      </c>
      <c r="L65" s="202">
        <v>0</v>
      </c>
      <c r="M65" s="202">
        <v>1</v>
      </c>
      <c r="N65" s="202">
        <v>0</v>
      </c>
      <c r="O65" s="202">
        <v>4</v>
      </c>
      <c r="P65" s="202">
        <v>22</v>
      </c>
      <c r="Q65" s="202">
        <v>0</v>
      </c>
      <c r="R65" s="202">
        <v>5</v>
      </c>
      <c r="S65" s="202">
        <v>33</v>
      </c>
      <c r="T65" s="202">
        <v>9</v>
      </c>
    </row>
    <row r="66" spans="1:20" ht="15" customHeight="1">
      <c r="A66" s="361" t="s">
        <v>196</v>
      </c>
      <c r="B66" s="362"/>
      <c r="C66" s="202">
        <v>5</v>
      </c>
      <c r="D66" s="202">
        <v>66</v>
      </c>
      <c r="E66" s="202"/>
      <c r="F66" s="202">
        <v>3</v>
      </c>
      <c r="G66" s="202">
        <v>39</v>
      </c>
      <c r="H66" s="202">
        <v>15</v>
      </c>
      <c r="I66" s="202">
        <v>1</v>
      </c>
      <c r="J66" s="202">
        <v>13</v>
      </c>
      <c r="K66" s="202">
        <v>1</v>
      </c>
      <c r="L66" s="236" t="s">
        <v>400</v>
      </c>
      <c r="M66" s="236" t="s">
        <v>400</v>
      </c>
      <c r="N66" s="236" t="s">
        <v>400</v>
      </c>
      <c r="O66" s="202">
        <v>2</v>
      </c>
      <c r="P66" s="202">
        <v>10</v>
      </c>
      <c r="Q66" s="236" t="s">
        <v>400</v>
      </c>
      <c r="R66" s="202">
        <v>3</v>
      </c>
      <c r="S66" s="202">
        <v>14</v>
      </c>
      <c r="T66" s="236" t="s">
        <v>400</v>
      </c>
    </row>
    <row r="67" spans="1:20" ht="15" customHeight="1">
      <c r="A67" s="361" t="s">
        <v>197</v>
      </c>
      <c r="B67" s="362"/>
      <c r="C67" s="202">
        <v>11</v>
      </c>
      <c r="D67" s="202">
        <v>104</v>
      </c>
      <c r="E67" s="202">
        <v>2</v>
      </c>
      <c r="F67" s="202">
        <v>0</v>
      </c>
      <c r="G67" s="202">
        <v>6</v>
      </c>
      <c r="H67" s="236" t="s">
        <v>400</v>
      </c>
      <c r="I67" s="202">
        <v>0</v>
      </c>
      <c r="J67" s="202">
        <v>5</v>
      </c>
      <c r="K67" s="202">
        <v>0</v>
      </c>
      <c r="L67" s="202">
        <v>13</v>
      </c>
      <c r="M67" s="202">
        <v>71</v>
      </c>
      <c r="N67" s="202">
        <v>65</v>
      </c>
      <c r="O67" s="202">
        <v>4</v>
      </c>
      <c r="P67" s="202">
        <v>16</v>
      </c>
      <c r="Q67" s="202">
        <v>0</v>
      </c>
      <c r="R67" s="202">
        <v>3</v>
      </c>
      <c r="S67" s="202">
        <v>14</v>
      </c>
      <c r="T67" s="202">
        <v>1</v>
      </c>
    </row>
    <row r="68" spans="1:20" ht="15" customHeight="1">
      <c r="A68" s="361" t="s">
        <v>198</v>
      </c>
      <c r="B68" s="362"/>
      <c r="C68" s="202">
        <v>5</v>
      </c>
      <c r="D68" s="202">
        <v>36</v>
      </c>
      <c r="E68" s="202">
        <v>19</v>
      </c>
      <c r="F68" s="202">
        <v>1</v>
      </c>
      <c r="G68" s="202">
        <v>6</v>
      </c>
      <c r="H68" s="202">
        <v>1</v>
      </c>
      <c r="I68" s="202">
        <v>1</v>
      </c>
      <c r="J68" s="202">
        <v>5</v>
      </c>
      <c r="K68" s="202">
        <v>2</v>
      </c>
      <c r="L68" s="236" t="s">
        <v>400</v>
      </c>
      <c r="M68" s="236" t="s">
        <v>400</v>
      </c>
      <c r="N68" s="236" t="s">
        <v>400</v>
      </c>
      <c r="O68" s="202">
        <v>2</v>
      </c>
      <c r="P68" s="202">
        <v>9</v>
      </c>
      <c r="Q68" s="202">
        <v>4</v>
      </c>
      <c r="R68" s="202">
        <v>2</v>
      </c>
      <c r="S68" s="202">
        <v>10</v>
      </c>
      <c r="T68" s="202">
        <v>3</v>
      </c>
    </row>
    <row r="69" spans="1:20" ht="14.25">
      <c r="A69" s="107"/>
      <c r="B69" s="108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</row>
    <row r="70" ht="14.25">
      <c r="A70" s="37"/>
    </row>
  </sheetData>
  <sheetProtection/>
  <mergeCells count="94">
    <mergeCell ref="A46:B46"/>
    <mergeCell ref="A4:T4"/>
    <mergeCell ref="A40:T40"/>
    <mergeCell ref="A6:B8"/>
    <mergeCell ref="C6:E6"/>
    <mergeCell ref="F6:H6"/>
    <mergeCell ref="C7:C8"/>
    <mergeCell ref="D7:D8"/>
    <mergeCell ref="E7:E8"/>
    <mergeCell ref="F7:F8"/>
    <mergeCell ref="G7:G8"/>
    <mergeCell ref="H7:H8"/>
    <mergeCell ref="A11:B11"/>
    <mergeCell ref="A12:B12"/>
    <mergeCell ref="A13:B13"/>
    <mergeCell ref="A10:B10"/>
    <mergeCell ref="A14:B14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23:B23"/>
    <mergeCell ref="A25:B25"/>
    <mergeCell ref="A26:B26"/>
    <mergeCell ref="A27:B27"/>
    <mergeCell ref="A32:B32"/>
    <mergeCell ref="I6:K6"/>
    <mergeCell ref="L6:N6"/>
    <mergeCell ref="I7:I8"/>
    <mergeCell ref="J7:J8"/>
    <mergeCell ref="K7:K8"/>
    <mergeCell ref="L7:L8"/>
    <mergeCell ref="M7:M8"/>
    <mergeCell ref="N7:N8"/>
    <mergeCell ref="A28:B28"/>
    <mergeCell ref="O6:Q6"/>
    <mergeCell ref="R6:T6"/>
    <mergeCell ref="O7:O8"/>
    <mergeCell ref="P7:P8"/>
    <mergeCell ref="Q7:Q8"/>
    <mergeCell ref="R7:R8"/>
    <mergeCell ref="S7:S8"/>
    <mergeCell ref="T7:T8"/>
    <mergeCell ref="A47:B47"/>
    <mergeCell ref="R43:R44"/>
    <mergeCell ref="S43:S44"/>
    <mergeCell ref="N43:N44"/>
    <mergeCell ref="O43:O44"/>
    <mergeCell ref="A42:B44"/>
    <mergeCell ref="C42:E42"/>
    <mergeCell ref="F42:H42"/>
    <mergeCell ref="I42:K42"/>
    <mergeCell ref="J43:J44"/>
    <mergeCell ref="R42:T42"/>
    <mergeCell ref="C43:C44"/>
    <mergeCell ref="D43:D44"/>
    <mergeCell ref="E43:E44"/>
    <mergeCell ref="T43:T44"/>
    <mergeCell ref="K43:K44"/>
    <mergeCell ref="L42:N42"/>
    <mergeCell ref="O42:Q42"/>
    <mergeCell ref="A48:B48"/>
    <mergeCell ref="A49:B49"/>
    <mergeCell ref="P43:P44"/>
    <mergeCell ref="Q43:Q44"/>
    <mergeCell ref="L43:L44"/>
    <mergeCell ref="M43:M44"/>
    <mergeCell ref="F43:F44"/>
    <mergeCell ref="G43:G44"/>
    <mergeCell ref="H43:H44"/>
    <mergeCell ref="I43:I44"/>
    <mergeCell ref="A67:B67"/>
    <mergeCell ref="A50:B50"/>
    <mergeCell ref="A52:B52"/>
    <mergeCell ref="A53:B53"/>
    <mergeCell ref="A54:B54"/>
    <mergeCell ref="A55:B55"/>
    <mergeCell ref="A56:B56"/>
    <mergeCell ref="A68:B68"/>
    <mergeCell ref="A63:B63"/>
    <mergeCell ref="A64:B64"/>
    <mergeCell ref="A65:B65"/>
    <mergeCell ref="A66:B66"/>
    <mergeCell ref="A57:B57"/>
    <mergeCell ref="A58:B58"/>
    <mergeCell ref="A59:B59"/>
    <mergeCell ref="A61:B61"/>
    <mergeCell ref="A62:B62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zoomScale="75" zoomScaleNormal="75" zoomScaleSheetLayoutView="75" zoomScalePageLayoutView="0" workbookViewId="0" topLeftCell="A1">
      <selection activeCell="A4" sqref="A4:Q4"/>
    </sheetView>
  </sheetViews>
  <sheetFormatPr defaultColWidth="8.796875" defaultRowHeight="15"/>
  <cols>
    <col min="1" max="2" width="9" style="39" customWidth="1"/>
    <col min="3" max="17" width="14.59765625" style="39" customWidth="1"/>
    <col min="18" max="20" width="12.59765625" style="39" customWidth="1"/>
    <col min="21" max="16384" width="9" style="39" customWidth="1"/>
  </cols>
  <sheetData>
    <row r="1" spans="1:19" ht="15.75" customHeight="1">
      <c r="A1" s="173" t="s">
        <v>395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74" t="s">
        <v>418</v>
      </c>
      <c r="S1" s="140"/>
    </row>
    <row r="2" spans="1:20" ht="15.75" customHeight="1">
      <c r="A2" s="9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s="31" customFormat="1" ht="15.75" customHeight="1">
      <c r="A3" s="32"/>
      <c r="B3" s="30"/>
      <c r="C3" s="35"/>
      <c r="D3" s="35"/>
      <c r="E3" s="35"/>
      <c r="F3" s="35"/>
      <c r="G3" s="35"/>
      <c r="H3" s="35"/>
      <c r="I3" s="35"/>
      <c r="J3" s="35"/>
      <c r="K3" s="35"/>
      <c r="L3" s="35"/>
      <c r="M3" s="189"/>
      <c r="N3" s="189"/>
      <c r="O3" s="189"/>
      <c r="P3" s="189"/>
      <c r="Q3" s="189"/>
      <c r="R3" s="189"/>
      <c r="S3" s="189"/>
      <c r="T3" s="189"/>
    </row>
    <row r="4" spans="1:20" s="31" customFormat="1" ht="18" customHeight="1">
      <c r="A4" s="529" t="s">
        <v>443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189"/>
      <c r="S4" s="189"/>
      <c r="T4" s="189"/>
    </row>
    <row r="5" spans="1:20" ht="15.75" customHeight="1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 t="s">
        <v>298</v>
      </c>
      <c r="O5" s="140"/>
      <c r="P5" s="140"/>
      <c r="Q5" s="140"/>
      <c r="R5" s="140"/>
      <c r="S5" s="140"/>
      <c r="T5" s="140"/>
    </row>
    <row r="6" spans="1:20" ht="15.75" customHeight="1">
      <c r="A6" s="343" t="s">
        <v>309</v>
      </c>
      <c r="B6" s="344"/>
      <c r="C6" s="349" t="s">
        <v>215</v>
      </c>
      <c r="D6" s="350"/>
      <c r="E6" s="351"/>
      <c r="F6" s="349" t="s">
        <v>216</v>
      </c>
      <c r="G6" s="350"/>
      <c r="H6" s="351"/>
      <c r="I6" s="349" t="s">
        <v>217</v>
      </c>
      <c r="J6" s="350"/>
      <c r="K6" s="351"/>
      <c r="L6" s="349" t="s">
        <v>317</v>
      </c>
      <c r="M6" s="350"/>
      <c r="N6" s="351"/>
      <c r="O6" s="349" t="s">
        <v>218</v>
      </c>
      <c r="P6" s="350"/>
      <c r="Q6" s="350"/>
      <c r="R6" s="99"/>
      <c r="S6" s="99"/>
      <c r="T6" s="99"/>
    </row>
    <row r="7" spans="1:20" ht="15.75" customHeight="1">
      <c r="A7" s="345"/>
      <c r="B7" s="346"/>
      <c r="C7" s="355" t="s">
        <v>219</v>
      </c>
      <c r="D7" s="355" t="s">
        <v>63</v>
      </c>
      <c r="E7" s="357" t="s">
        <v>159</v>
      </c>
      <c r="F7" s="355" t="s">
        <v>219</v>
      </c>
      <c r="G7" s="355" t="s">
        <v>63</v>
      </c>
      <c r="H7" s="357" t="s">
        <v>159</v>
      </c>
      <c r="I7" s="355" t="s">
        <v>219</v>
      </c>
      <c r="J7" s="355" t="s">
        <v>63</v>
      </c>
      <c r="K7" s="357" t="s">
        <v>159</v>
      </c>
      <c r="L7" s="355" t="s">
        <v>219</v>
      </c>
      <c r="M7" s="355" t="s">
        <v>63</v>
      </c>
      <c r="N7" s="357" t="s">
        <v>159</v>
      </c>
      <c r="O7" s="355" t="s">
        <v>219</v>
      </c>
      <c r="P7" s="355" t="s">
        <v>63</v>
      </c>
      <c r="Q7" s="357" t="s">
        <v>159</v>
      </c>
      <c r="R7" s="274"/>
      <c r="S7" s="274"/>
      <c r="T7" s="374"/>
    </row>
    <row r="8" spans="1:20" ht="15.75" customHeight="1">
      <c r="A8" s="347"/>
      <c r="B8" s="348"/>
      <c r="C8" s="356"/>
      <c r="D8" s="356"/>
      <c r="E8" s="370"/>
      <c r="F8" s="356"/>
      <c r="G8" s="356"/>
      <c r="H8" s="370"/>
      <c r="I8" s="356"/>
      <c r="J8" s="356"/>
      <c r="K8" s="370"/>
      <c r="L8" s="356"/>
      <c r="M8" s="356"/>
      <c r="N8" s="370"/>
      <c r="O8" s="356"/>
      <c r="P8" s="356"/>
      <c r="Q8" s="370"/>
      <c r="R8" s="274"/>
      <c r="S8" s="274"/>
      <c r="T8" s="375"/>
    </row>
    <row r="9" spans="1:20" ht="15.75" customHeight="1">
      <c r="A9" s="92"/>
      <c r="B9" s="93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3"/>
      <c r="S9" s="203"/>
      <c r="T9" s="203"/>
    </row>
    <row r="10" spans="1:20" ht="15.75" customHeight="1">
      <c r="A10" s="339" t="s">
        <v>369</v>
      </c>
      <c r="B10" s="340"/>
      <c r="C10" s="202">
        <v>141</v>
      </c>
      <c r="D10" s="202">
        <v>1870</v>
      </c>
      <c r="E10" s="202">
        <v>1710</v>
      </c>
      <c r="F10" s="202">
        <v>139</v>
      </c>
      <c r="G10" s="202">
        <v>2280</v>
      </c>
      <c r="H10" s="202">
        <v>2097</v>
      </c>
      <c r="I10" s="202">
        <v>375</v>
      </c>
      <c r="J10" s="202">
        <v>3100</v>
      </c>
      <c r="K10" s="202">
        <v>2940</v>
      </c>
      <c r="L10" s="202">
        <v>341</v>
      </c>
      <c r="M10" s="202">
        <v>2940</v>
      </c>
      <c r="N10" s="202">
        <v>2781</v>
      </c>
      <c r="O10" s="202">
        <v>71</v>
      </c>
      <c r="P10" s="202">
        <v>399</v>
      </c>
      <c r="Q10" s="202">
        <v>372</v>
      </c>
      <c r="R10" s="203"/>
      <c r="S10" s="203"/>
      <c r="T10" s="203"/>
    </row>
    <row r="11" spans="1:20" ht="15.75" customHeight="1">
      <c r="A11" s="359" t="s">
        <v>370</v>
      </c>
      <c r="B11" s="360"/>
      <c r="C11" s="202">
        <v>137</v>
      </c>
      <c r="D11" s="202">
        <v>1850</v>
      </c>
      <c r="E11" s="202">
        <v>1655</v>
      </c>
      <c r="F11" s="202">
        <v>159</v>
      </c>
      <c r="G11" s="202">
        <v>2930</v>
      </c>
      <c r="H11" s="202">
        <v>2419</v>
      </c>
      <c r="I11" s="202">
        <v>366</v>
      </c>
      <c r="J11" s="202">
        <v>2940</v>
      </c>
      <c r="K11" s="202">
        <v>2777</v>
      </c>
      <c r="L11" s="202">
        <v>335</v>
      </c>
      <c r="M11" s="202">
        <v>2740</v>
      </c>
      <c r="N11" s="202">
        <v>2579</v>
      </c>
      <c r="O11" s="202">
        <v>68</v>
      </c>
      <c r="P11" s="202">
        <v>460</v>
      </c>
      <c r="Q11" s="202">
        <v>428</v>
      </c>
      <c r="R11" s="112"/>
      <c r="S11" s="112"/>
      <c r="T11" s="113"/>
    </row>
    <row r="12" spans="1:20" ht="15.75" customHeight="1">
      <c r="A12" s="359" t="s">
        <v>371</v>
      </c>
      <c r="B12" s="360"/>
      <c r="C12" s="202">
        <v>136</v>
      </c>
      <c r="D12" s="202">
        <v>1620</v>
      </c>
      <c r="E12" s="202">
        <v>1428</v>
      </c>
      <c r="F12" s="202">
        <v>186</v>
      </c>
      <c r="G12" s="202">
        <v>2730</v>
      </c>
      <c r="H12" s="202">
        <v>2509</v>
      </c>
      <c r="I12" s="202">
        <v>371</v>
      </c>
      <c r="J12" s="202">
        <v>3900</v>
      </c>
      <c r="K12" s="202">
        <v>3684</v>
      </c>
      <c r="L12" s="202">
        <v>337</v>
      </c>
      <c r="M12" s="202">
        <v>3660</v>
      </c>
      <c r="N12" s="202">
        <v>3452</v>
      </c>
      <c r="O12" s="202">
        <v>68</v>
      </c>
      <c r="P12" s="202">
        <v>469</v>
      </c>
      <c r="Q12" s="202">
        <v>439</v>
      </c>
      <c r="R12" s="203"/>
      <c r="S12" s="203"/>
      <c r="T12" s="113"/>
    </row>
    <row r="13" spans="1:20" ht="15.75" customHeight="1">
      <c r="A13" s="359" t="s">
        <v>346</v>
      </c>
      <c r="B13" s="360"/>
      <c r="C13" s="202">
        <v>132</v>
      </c>
      <c r="D13" s="202">
        <v>1430</v>
      </c>
      <c r="E13" s="202">
        <v>1250</v>
      </c>
      <c r="F13" s="202">
        <v>190</v>
      </c>
      <c r="G13" s="202">
        <v>2680</v>
      </c>
      <c r="H13" s="202">
        <v>2473</v>
      </c>
      <c r="I13" s="202">
        <v>373</v>
      </c>
      <c r="J13" s="202">
        <v>3340</v>
      </c>
      <c r="K13" s="202">
        <v>3212</v>
      </c>
      <c r="L13" s="202">
        <v>339</v>
      </c>
      <c r="M13" s="202">
        <v>3060</v>
      </c>
      <c r="N13" s="202">
        <v>2941</v>
      </c>
      <c r="O13" s="202">
        <v>62</v>
      </c>
      <c r="P13" s="202">
        <v>404</v>
      </c>
      <c r="Q13" s="202">
        <v>381</v>
      </c>
      <c r="R13" s="203"/>
      <c r="S13" s="203"/>
      <c r="T13" s="113"/>
    </row>
    <row r="14" spans="1:20" ht="15.75" customHeight="1">
      <c r="A14" s="359" t="s">
        <v>372</v>
      </c>
      <c r="B14" s="360"/>
      <c r="C14" s="204">
        <f aca="true" t="shared" si="0" ref="C14:Q14">SUM(C16:C23,C25:C32)</f>
        <v>128</v>
      </c>
      <c r="D14" s="204">
        <v>1070</v>
      </c>
      <c r="E14" s="204">
        <f t="shared" si="0"/>
        <v>933</v>
      </c>
      <c r="F14" s="204">
        <f t="shared" si="0"/>
        <v>192</v>
      </c>
      <c r="G14" s="204">
        <v>2580</v>
      </c>
      <c r="H14" s="204">
        <f t="shared" si="0"/>
        <v>2461</v>
      </c>
      <c r="I14" s="204">
        <f t="shared" si="0"/>
        <v>371</v>
      </c>
      <c r="J14" s="204">
        <v>3440</v>
      </c>
      <c r="K14" s="204">
        <f t="shared" si="0"/>
        <v>3251</v>
      </c>
      <c r="L14" s="204">
        <f t="shared" si="0"/>
        <v>337</v>
      </c>
      <c r="M14" s="204">
        <v>3150</v>
      </c>
      <c r="N14" s="204">
        <f t="shared" si="0"/>
        <v>2980</v>
      </c>
      <c r="O14" s="204">
        <f t="shared" si="0"/>
        <v>63</v>
      </c>
      <c r="P14" s="204">
        <f t="shared" si="0"/>
        <v>393</v>
      </c>
      <c r="Q14" s="204">
        <f t="shared" si="0"/>
        <v>376</v>
      </c>
      <c r="R14" s="203"/>
      <c r="S14" s="203"/>
      <c r="T14" s="113"/>
    </row>
    <row r="15" spans="1:20" ht="15.75" customHeight="1">
      <c r="A15" s="99"/>
      <c r="B15" s="100"/>
      <c r="C15" s="202"/>
      <c r="D15" s="202"/>
      <c r="E15" s="202"/>
      <c r="F15" s="203"/>
      <c r="G15" s="202"/>
      <c r="H15" s="202"/>
      <c r="I15" s="203"/>
      <c r="J15" s="203"/>
      <c r="K15" s="203"/>
      <c r="L15" s="203"/>
      <c r="M15" s="203"/>
      <c r="N15" s="203"/>
      <c r="O15" s="202"/>
      <c r="P15" s="202"/>
      <c r="Q15" s="202"/>
      <c r="R15" s="203"/>
      <c r="S15" s="203"/>
      <c r="T15" s="203"/>
    </row>
    <row r="16" spans="1:20" ht="15.75" customHeight="1">
      <c r="A16" s="361" t="s">
        <v>1</v>
      </c>
      <c r="B16" s="362"/>
      <c r="C16" s="202">
        <v>77</v>
      </c>
      <c r="D16" s="202">
        <v>726</v>
      </c>
      <c r="E16" s="202">
        <v>620</v>
      </c>
      <c r="F16" s="202">
        <v>60</v>
      </c>
      <c r="G16" s="202">
        <v>961</v>
      </c>
      <c r="H16" s="202">
        <v>914</v>
      </c>
      <c r="I16" s="202">
        <v>32</v>
      </c>
      <c r="J16" s="202">
        <v>362</v>
      </c>
      <c r="K16" s="202">
        <v>350</v>
      </c>
      <c r="L16" s="202">
        <v>28</v>
      </c>
      <c r="M16" s="202">
        <v>333</v>
      </c>
      <c r="N16" s="202">
        <v>321</v>
      </c>
      <c r="O16" s="202">
        <v>18</v>
      </c>
      <c r="P16" s="202">
        <v>152</v>
      </c>
      <c r="Q16" s="202">
        <v>146</v>
      </c>
      <c r="R16" s="112"/>
      <c r="S16" s="112"/>
      <c r="T16" s="113"/>
    </row>
    <row r="17" spans="1:20" ht="15.75" customHeight="1">
      <c r="A17" s="361" t="s">
        <v>2</v>
      </c>
      <c r="B17" s="362"/>
      <c r="C17" s="202">
        <v>1</v>
      </c>
      <c r="D17" s="202">
        <v>13</v>
      </c>
      <c r="E17" s="202">
        <v>13</v>
      </c>
      <c r="F17" s="202">
        <v>1</v>
      </c>
      <c r="G17" s="202">
        <v>17</v>
      </c>
      <c r="H17" s="202">
        <v>17</v>
      </c>
      <c r="I17" s="236" t="s">
        <v>400</v>
      </c>
      <c r="J17" s="236" t="s">
        <v>400</v>
      </c>
      <c r="K17" s="236" t="s">
        <v>400</v>
      </c>
      <c r="L17" s="236" t="s">
        <v>400</v>
      </c>
      <c r="M17" s="236" t="s">
        <v>400</v>
      </c>
      <c r="N17" s="236" t="s">
        <v>400</v>
      </c>
      <c r="O17" s="236" t="s">
        <v>400</v>
      </c>
      <c r="P17" s="236" t="s">
        <v>400</v>
      </c>
      <c r="Q17" s="236" t="s">
        <v>400</v>
      </c>
      <c r="R17" s="203"/>
      <c r="S17" s="203"/>
      <c r="T17" s="113"/>
    </row>
    <row r="18" spans="1:20" ht="15.75" customHeight="1">
      <c r="A18" s="361" t="s">
        <v>3</v>
      </c>
      <c r="B18" s="362"/>
      <c r="C18" s="202">
        <v>1</v>
      </c>
      <c r="D18" s="202">
        <v>4</v>
      </c>
      <c r="E18" s="202">
        <v>4</v>
      </c>
      <c r="F18" s="202">
        <v>0</v>
      </c>
      <c r="G18" s="202">
        <v>12</v>
      </c>
      <c r="H18" s="202">
        <v>12</v>
      </c>
      <c r="I18" s="202">
        <v>26</v>
      </c>
      <c r="J18" s="202">
        <v>147</v>
      </c>
      <c r="K18" s="202">
        <v>134</v>
      </c>
      <c r="L18" s="202">
        <v>25</v>
      </c>
      <c r="M18" s="202">
        <v>135</v>
      </c>
      <c r="N18" s="202">
        <v>122</v>
      </c>
      <c r="O18" s="202">
        <v>2</v>
      </c>
      <c r="P18" s="202">
        <v>14</v>
      </c>
      <c r="Q18" s="202">
        <v>13</v>
      </c>
      <c r="R18" s="203"/>
      <c r="S18" s="203"/>
      <c r="T18" s="113"/>
    </row>
    <row r="19" spans="1:20" ht="15.75" customHeight="1">
      <c r="A19" s="363" t="s">
        <v>60</v>
      </c>
      <c r="B19" s="362"/>
      <c r="C19" s="202">
        <v>1</v>
      </c>
      <c r="D19" s="236" t="s">
        <v>400</v>
      </c>
      <c r="E19" s="236" t="s">
        <v>400</v>
      </c>
      <c r="F19" s="236" t="s">
        <v>400</v>
      </c>
      <c r="G19" s="236" t="s">
        <v>400</v>
      </c>
      <c r="H19" s="236" t="s">
        <v>400</v>
      </c>
      <c r="I19" s="202">
        <v>0</v>
      </c>
      <c r="J19" s="236" t="s">
        <v>400</v>
      </c>
      <c r="K19" s="236" t="s">
        <v>400</v>
      </c>
      <c r="L19" s="202">
        <v>0</v>
      </c>
      <c r="M19" s="236" t="s">
        <v>400</v>
      </c>
      <c r="N19" s="236" t="s">
        <v>400</v>
      </c>
      <c r="O19" s="236" t="s">
        <v>400</v>
      </c>
      <c r="P19" s="236" t="s">
        <v>400</v>
      </c>
      <c r="Q19" s="236" t="s">
        <v>400</v>
      </c>
      <c r="R19" s="203"/>
      <c r="S19" s="203"/>
      <c r="T19" s="113"/>
    </row>
    <row r="20" spans="1:20" ht="15.75" customHeight="1">
      <c r="A20" s="361" t="s">
        <v>5</v>
      </c>
      <c r="B20" s="362"/>
      <c r="C20" s="202">
        <v>15</v>
      </c>
      <c r="D20" s="202">
        <v>166</v>
      </c>
      <c r="E20" s="202">
        <v>146</v>
      </c>
      <c r="F20" s="202">
        <v>3</v>
      </c>
      <c r="G20" s="202">
        <v>32</v>
      </c>
      <c r="H20" s="202">
        <v>28</v>
      </c>
      <c r="I20" s="202">
        <v>1</v>
      </c>
      <c r="J20" s="202">
        <v>2</v>
      </c>
      <c r="K20" s="202">
        <v>1</v>
      </c>
      <c r="L20" s="202">
        <v>1</v>
      </c>
      <c r="M20" s="202">
        <v>2</v>
      </c>
      <c r="N20" s="202">
        <v>1</v>
      </c>
      <c r="O20" s="202">
        <v>1</v>
      </c>
      <c r="P20" s="202">
        <v>6</v>
      </c>
      <c r="Q20" s="202">
        <v>4</v>
      </c>
      <c r="R20" s="112"/>
      <c r="S20" s="112"/>
      <c r="T20" s="113"/>
    </row>
    <row r="21" spans="1:20" ht="15.75" customHeight="1">
      <c r="A21" s="361" t="s">
        <v>6</v>
      </c>
      <c r="B21" s="362"/>
      <c r="C21" s="236" t="s">
        <v>400</v>
      </c>
      <c r="D21" s="236" t="s">
        <v>400</v>
      </c>
      <c r="E21" s="236" t="s">
        <v>400</v>
      </c>
      <c r="F21" s="202">
        <v>100</v>
      </c>
      <c r="G21" s="202">
        <v>1200</v>
      </c>
      <c r="H21" s="202">
        <v>1150</v>
      </c>
      <c r="I21" s="202">
        <v>42</v>
      </c>
      <c r="J21" s="202">
        <v>234</v>
      </c>
      <c r="K21" s="202">
        <v>215</v>
      </c>
      <c r="L21" s="202">
        <v>34</v>
      </c>
      <c r="M21" s="202">
        <v>191</v>
      </c>
      <c r="N21" s="202">
        <v>173</v>
      </c>
      <c r="O21" s="202">
        <v>2</v>
      </c>
      <c r="P21" s="202">
        <v>15</v>
      </c>
      <c r="Q21" s="202">
        <v>14</v>
      </c>
      <c r="R21" s="203"/>
      <c r="S21" s="203"/>
      <c r="T21" s="113"/>
    </row>
    <row r="22" spans="1:20" ht="15.75" customHeight="1">
      <c r="A22" s="361" t="s">
        <v>7</v>
      </c>
      <c r="B22" s="362"/>
      <c r="C22" s="202">
        <v>2</v>
      </c>
      <c r="D22" s="202">
        <v>11</v>
      </c>
      <c r="E22" s="202">
        <v>10</v>
      </c>
      <c r="F22" s="236" t="s">
        <v>400</v>
      </c>
      <c r="G22" s="236" t="s">
        <v>400</v>
      </c>
      <c r="H22" s="236" t="s">
        <v>400</v>
      </c>
      <c r="I22" s="202">
        <v>4</v>
      </c>
      <c r="J22" s="202">
        <v>27</v>
      </c>
      <c r="K22" s="202">
        <v>25</v>
      </c>
      <c r="L22" s="202">
        <v>4</v>
      </c>
      <c r="M22" s="202">
        <v>27</v>
      </c>
      <c r="N22" s="202">
        <v>25</v>
      </c>
      <c r="O22" s="202">
        <v>10</v>
      </c>
      <c r="P22" s="202">
        <v>65</v>
      </c>
      <c r="Q22" s="202">
        <v>63</v>
      </c>
      <c r="R22" s="203"/>
      <c r="S22" s="203"/>
      <c r="T22" s="113"/>
    </row>
    <row r="23" spans="1:20" ht="15.75" customHeight="1">
      <c r="A23" s="361" t="s">
        <v>8</v>
      </c>
      <c r="B23" s="362"/>
      <c r="C23" s="236" t="s">
        <v>400</v>
      </c>
      <c r="D23" s="236" t="s">
        <v>400</v>
      </c>
      <c r="E23" s="236" t="s">
        <v>400</v>
      </c>
      <c r="F23" s="202">
        <v>25</v>
      </c>
      <c r="G23" s="202">
        <v>339</v>
      </c>
      <c r="H23" s="202">
        <v>325</v>
      </c>
      <c r="I23" s="202">
        <v>2</v>
      </c>
      <c r="J23" s="202">
        <v>21</v>
      </c>
      <c r="K23" s="202">
        <v>20</v>
      </c>
      <c r="L23" s="202">
        <v>2</v>
      </c>
      <c r="M23" s="202">
        <v>21</v>
      </c>
      <c r="N23" s="202">
        <v>20</v>
      </c>
      <c r="O23" s="236" t="s">
        <v>400</v>
      </c>
      <c r="P23" s="236" t="s">
        <v>400</v>
      </c>
      <c r="Q23" s="236" t="s">
        <v>400</v>
      </c>
      <c r="R23" s="203"/>
      <c r="S23" s="203"/>
      <c r="T23" s="113"/>
    </row>
    <row r="24" spans="1:20" ht="15.75" customHeight="1">
      <c r="A24" s="101"/>
      <c r="B24" s="103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3"/>
      <c r="S24" s="203"/>
      <c r="T24" s="203"/>
    </row>
    <row r="25" spans="1:20" ht="15.75" customHeight="1">
      <c r="A25" s="361" t="s">
        <v>9</v>
      </c>
      <c r="B25" s="362"/>
      <c r="C25" s="236" t="s">
        <v>400</v>
      </c>
      <c r="D25" s="236" t="s">
        <v>400</v>
      </c>
      <c r="E25" s="236" t="s">
        <v>400</v>
      </c>
      <c r="F25" s="236" t="s">
        <v>400</v>
      </c>
      <c r="G25" s="236" t="s">
        <v>400</v>
      </c>
      <c r="H25" s="236" t="s">
        <v>400</v>
      </c>
      <c r="I25" s="202">
        <v>0</v>
      </c>
      <c r="J25" s="202">
        <v>0</v>
      </c>
      <c r="K25" s="202">
        <v>0</v>
      </c>
      <c r="L25" s="236" t="s">
        <v>400</v>
      </c>
      <c r="M25" s="236" t="s">
        <v>400</v>
      </c>
      <c r="N25" s="236" t="s">
        <v>400</v>
      </c>
      <c r="O25" s="236" t="s">
        <v>400</v>
      </c>
      <c r="P25" s="236" t="s">
        <v>400</v>
      </c>
      <c r="Q25" s="236" t="s">
        <v>400</v>
      </c>
      <c r="R25" s="112"/>
      <c r="S25" s="112"/>
      <c r="T25" s="113"/>
    </row>
    <row r="26" spans="1:20" ht="15.75" customHeight="1">
      <c r="A26" s="361" t="s">
        <v>192</v>
      </c>
      <c r="B26" s="362"/>
      <c r="C26" s="236" t="s">
        <v>400</v>
      </c>
      <c r="D26" s="236" t="s">
        <v>400</v>
      </c>
      <c r="E26" s="236" t="s">
        <v>400</v>
      </c>
      <c r="F26" s="236" t="s">
        <v>400</v>
      </c>
      <c r="G26" s="236" t="s">
        <v>400</v>
      </c>
      <c r="H26" s="236" t="s">
        <v>400</v>
      </c>
      <c r="I26" s="202">
        <v>4</v>
      </c>
      <c r="J26" s="202">
        <v>29</v>
      </c>
      <c r="K26" s="202">
        <v>27</v>
      </c>
      <c r="L26" s="202">
        <v>3</v>
      </c>
      <c r="M26" s="202">
        <v>25</v>
      </c>
      <c r="N26" s="202">
        <v>23</v>
      </c>
      <c r="O26" s="202">
        <v>1</v>
      </c>
      <c r="P26" s="202">
        <v>7</v>
      </c>
      <c r="Q26" s="202">
        <v>6</v>
      </c>
      <c r="R26" s="203"/>
      <c r="S26" s="203"/>
      <c r="T26" s="113"/>
    </row>
    <row r="27" spans="1:20" ht="15.75" customHeight="1">
      <c r="A27" s="361" t="s">
        <v>193</v>
      </c>
      <c r="B27" s="362"/>
      <c r="C27" s="202">
        <v>2</v>
      </c>
      <c r="D27" s="202">
        <v>27</v>
      </c>
      <c r="E27" s="202">
        <v>21</v>
      </c>
      <c r="F27" s="202">
        <v>2</v>
      </c>
      <c r="G27" s="202">
        <v>0</v>
      </c>
      <c r="H27" s="236" t="s">
        <v>400</v>
      </c>
      <c r="I27" s="202">
        <v>1</v>
      </c>
      <c r="J27" s="202">
        <v>4</v>
      </c>
      <c r="K27" s="202">
        <v>4</v>
      </c>
      <c r="L27" s="236" t="s">
        <v>400</v>
      </c>
      <c r="M27" s="236" t="s">
        <v>400</v>
      </c>
      <c r="N27" s="236" t="s">
        <v>400</v>
      </c>
      <c r="O27" s="236" t="s">
        <v>400</v>
      </c>
      <c r="P27" s="236" t="s">
        <v>400</v>
      </c>
      <c r="Q27" s="236" t="s">
        <v>400</v>
      </c>
      <c r="R27" s="203"/>
      <c r="S27" s="203"/>
      <c r="T27" s="113"/>
    </row>
    <row r="28" spans="1:20" ht="15.75" customHeight="1">
      <c r="A28" s="361" t="s">
        <v>194</v>
      </c>
      <c r="B28" s="362"/>
      <c r="C28" s="202">
        <v>0</v>
      </c>
      <c r="D28" s="236" t="s">
        <v>400</v>
      </c>
      <c r="E28" s="236" t="s">
        <v>400</v>
      </c>
      <c r="F28" s="202">
        <v>1</v>
      </c>
      <c r="G28" s="202">
        <v>16</v>
      </c>
      <c r="H28" s="202">
        <v>15</v>
      </c>
      <c r="I28" s="202">
        <v>208</v>
      </c>
      <c r="J28" s="202">
        <v>2079</v>
      </c>
      <c r="K28" s="202">
        <v>1955</v>
      </c>
      <c r="L28" s="202">
        <v>190</v>
      </c>
      <c r="M28" s="202">
        <v>1895</v>
      </c>
      <c r="N28" s="202">
        <v>1781</v>
      </c>
      <c r="O28" s="202">
        <v>8</v>
      </c>
      <c r="P28" s="202">
        <v>48</v>
      </c>
      <c r="Q28" s="202">
        <v>47</v>
      </c>
      <c r="R28" s="203"/>
      <c r="S28" s="203"/>
      <c r="T28" s="113"/>
    </row>
    <row r="29" spans="1:20" ht="15.75" customHeight="1">
      <c r="A29" s="361" t="s">
        <v>195</v>
      </c>
      <c r="B29" s="362"/>
      <c r="C29" s="202">
        <v>23</v>
      </c>
      <c r="D29" s="202">
        <v>116</v>
      </c>
      <c r="E29" s="202">
        <v>111</v>
      </c>
      <c r="F29" s="236" t="s">
        <v>400</v>
      </c>
      <c r="G29" s="236" t="s">
        <v>400</v>
      </c>
      <c r="H29" s="236" t="s">
        <v>400</v>
      </c>
      <c r="I29" s="202">
        <v>51</v>
      </c>
      <c r="J29" s="202">
        <v>528</v>
      </c>
      <c r="K29" s="202">
        <v>520</v>
      </c>
      <c r="L29" s="202">
        <v>50</v>
      </c>
      <c r="M29" s="202">
        <v>522</v>
      </c>
      <c r="N29" s="202">
        <v>514</v>
      </c>
      <c r="O29" s="202">
        <v>6</v>
      </c>
      <c r="P29" s="202">
        <v>40</v>
      </c>
      <c r="Q29" s="202">
        <v>39</v>
      </c>
      <c r="R29" s="112"/>
      <c r="S29" s="112"/>
      <c r="T29" s="113"/>
    </row>
    <row r="30" spans="1:20" ht="15.75" customHeight="1">
      <c r="A30" s="361" t="s">
        <v>196</v>
      </c>
      <c r="B30" s="362"/>
      <c r="C30" s="202">
        <v>0</v>
      </c>
      <c r="D30" s="236" t="s">
        <v>400</v>
      </c>
      <c r="E30" s="236" t="s">
        <v>400</v>
      </c>
      <c r="F30" s="236" t="s">
        <v>400</v>
      </c>
      <c r="G30" s="236" t="s">
        <v>400</v>
      </c>
      <c r="H30" s="236" t="s">
        <v>400</v>
      </c>
      <c r="I30" s="236" t="s">
        <v>400</v>
      </c>
      <c r="J30" s="236" t="s">
        <v>400</v>
      </c>
      <c r="K30" s="236" t="s">
        <v>400</v>
      </c>
      <c r="L30" s="236" t="s">
        <v>400</v>
      </c>
      <c r="M30" s="236" t="s">
        <v>400</v>
      </c>
      <c r="N30" s="236" t="s">
        <v>400</v>
      </c>
      <c r="O30" s="202">
        <v>15</v>
      </c>
      <c r="P30" s="202">
        <v>46</v>
      </c>
      <c r="Q30" s="202">
        <v>44</v>
      </c>
      <c r="R30" s="203"/>
      <c r="S30" s="203"/>
      <c r="T30" s="113"/>
    </row>
    <row r="31" spans="1:20" ht="15.75" customHeight="1">
      <c r="A31" s="361" t="s">
        <v>197</v>
      </c>
      <c r="B31" s="362"/>
      <c r="C31" s="202">
        <v>6</v>
      </c>
      <c r="D31" s="202">
        <v>8</v>
      </c>
      <c r="E31" s="202">
        <v>8</v>
      </c>
      <c r="F31" s="202">
        <v>0</v>
      </c>
      <c r="G31" s="236" t="s">
        <v>400</v>
      </c>
      <c r="H31" s="236" t="s">
        <v>400</v>
      </c>
      <c r="I31" s="236" t="s">
        <v>400</v>
      </c>
      <c r="J31" s="236" t="s">
        <v>400</v>
      </c>
      <c r="K31" s="236" t="s">
        <v>400</v>
      </c>
      <c r="L31" s="236" t="s">
        <v>400</v>
      </c>
      <c r="M31" s="236" t="s">
        <v>400</v>
      </c>
      <c r="N31" s="236" t="s">
        <v>400</v>
      </c>
      <c r="O31" s="202">
        <v>0</v>
      </c>
      <c r="P31" s="236" t="s">
        <v>400</v>
      </c>
      <c r="Q31" s="236" t="s">
        <v>400</v>
      </c>
      <c r="R31" s="203"/>
      <c r="S31" s="203"/>
      <c r="T31" s="113"/>
    </row>
    <row r="32" spans="1:20" ht="15.75" customHeight="1">
      <c r="A32" s="361" t="s">
        <v>198</v>
      </c>
      <c r="B32" s="362"/>
      <c r="C32" s="202">
        <v>0</v>
      </c>
      <c r="D32" s="202">
        <v>0</v>
      </c>
      <c r="E32" s="202">
        <v>0</v>
      </c>
      <c r="F32" s="202">
        <v>0</v>
      </c>
      <c r="G32" s="202">
        <v>0</v>
      </c>
      <c r="H32" s="202">
        <v>0</v>
      </c>
      <c r="I32" s="236" t="s">
        <v>400</v>
      </c>
      <c r="J32" s="236" t="s">
        <v>400</v>
      </c>
      <c r="K32" s="236" t="s">
        <v>400</v>
      </c>
      <c r="L32" s="236" t="s">
        <v>400</v>
      </c>
      <c r="M32" s="236" t="s">
        <v>400</v>
      </c>
      <c r="N32" s="236" t="s">
        <v>400</v>
      </c>
      <c r="O32" s="236" t="s">
        <v>400</v>
      </c>
      <c r="P32" s="236" t="s">
        <v>400</v>
      </c>
      <c r="Q32" s="236" t="s">
        <v>400</v>
      </c>
      <c r="R32" s="203"/>
      <c r="S32" s="203"/>
      <c r="T32" s="113"/>
    </row>
    <row r="33" spans="1:20" ht="15.75" customHeight="1">
      <c r="A33" s="101"/>
      <c r="B33" s="194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3"/>
      <c r="S33" s="203"/>
      <c r="T33" s="203"/>
    </row>
    <row r="34" spans="1:20" ht="15.75" customHeight="1">
      <c r="A34" s="107"/>
      <c r="B34" s="199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3"/>
      <c r="S34" s="203"/>
      <c r="T34" s="203"/>
    </row>
    <row r="35" spans="1:20" ht="15.75" customHeight="1">
      <c r="A35" s="37" t="s">
        <v>160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ht="15.75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:20" ht="15.75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1:20" ht="15.75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</row>
    <row r="39" spans="1:20" ht="15.75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</row>
    <row r="40" spans="1:20" ht="15.75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</row>
    <row r="41" spans="1:20" s="31" customFormat="1" ht="18" customHeight="1">
      <c r="A41" s="529" t="s">
        <v>444</v>
      </c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123"/>
      <c r="M41" s="341" t="s">
        <v>445</v>
      </c>
      <c r="N41" s="531"/>
      <c r="O41" s="531"/>
      <c r="P41" s="531"/>
      <c r="Q41" s="531"/>
      <c r="R41" s="531"/>
      <c r="S41" s="189"/>
      <c r="T41" s="189"/>
    </row>
    <row r="42" spans="1:20" ht="15.75" customHeight="1" thickBo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530" t="s">
        <v>442</v>
      </c>
      <c r="Q42" s="140"/>
      <c r="R42" s="140"/>
      <c r="S42" s="140"/>
      <c r="T42" s="140"/>
    </row>
    <row r="43" spans="1:21" ht="15.75" customHeight="1">
      <c r="A43" s="343" t="s">
        <v>309</v>
      </c>
      <c r="B43" s="344"/>
      <c r="C43" s="349" t="s">
        <v>220</v>
      </c>
      <c r="D43" s="350"/>
      <c r="E43" s="351"/>
      <c r="F43" s="349" t="s">
        <v>221</v>
      </c>
      <c r="G43" s="350"/>
      <c r="H43" s="351"/>
      <c r="I43" s="349" t="s">
        <v>222</v>
      </c>
      <c r="J43" s="350"/>
      <c r="K43" s="350"/>
      <c r="L43" s="111"/>
      <c r="M43" s="532" t="s">
        <v>446</v>
      </c>
      <c r="N43" s="380"/>
      <c r="O43" s="349" t="s">
        <v>223</v>
      </c>
      <c r="P43" s="390"/>
      <c r="Q43" s="385" t="s">
        <v>224</v>
      </c>
      <c r="R43" s="350"/>
      <c r="S43" s="274"/>
      <c r="T43" s="274"/>
      <c r="U43" s="274"/>
    </row>
    <row r="44" spans="1:21" ht="15.75" customHeight="1">
      <c r="A44" s="345"/>
      <c r="B44" s="346"/>
      <c r="C44" s="355" t="s">
        <v>219</v>
      </c>
      <c r="D44" s="355" t="s">
        <v>63</v>
      </c>
      <c r="E44" s="357" t="s">
        <v>159</v>
      </c>
      <c r="F44" s="355" t="s">
        <v>219</v>
      </c>
      <c r="G44" s="355" t="s">
        <v>63</v>
      </c>
      <c r="H44" s="357" t="s">
        <v>159</v>
      </c>
      <c r="I44" s="355" t="s">
        <v>219</v>
      </c>
      <c r="J44" s="355" t="s">
        <v>63</v>
      </c>
      <c r="K44" s="357" t="s">
        <v>159</v>
      </c>
      <c r="L44" s="116"/>
      <c r="M44" s="381"/>
      <c r="N44" s="382"/>
      <c r="O44" s="372" t="s">
        <v>201</v>
      </c>
      <c r="P44" s="376" t="s">
        <v>63</v>
      </c>
      <c r="Q44" s="355" t="s">
        <v>219</v>
      </c>
      <c r="R44" s="378" t="s">
        <v>63</v>
      </c>
      <c r="S44" s="274"/>
      <c r="T44" s="274"/>
      <c r="U44" s="374"/>
    </row>
    <row r="45" spans="1:21" ht="15.75" customHeight="1">
      <c r="A45" s="347"/>
      <c r="B45" s="348"/>
      <c r="C45" s="356"/>
      <c r="D45" s="356"/>
      <c r="E45" s="370"/>
      <c r="F45" s="356"/>
      <c r="G45" s="356"/>
      <c r="H45" s="370"/>
      <c r="I45" s="356"/>
      <c r="J45" s="356"/>
      <c r="K45" s="370"/>
      <c r="L45" s="206"/>
      <c r="M45" s="383"/>
      <c r="N45" s="384"/>
      <c r="O45" s="373"/>
      <c r="P45" s="377"/>
      <c r="Q45" s="356"/>
      <c r="R45" s="379"/>
      <c r="S45" s="274"/>
      <c r="T45" s="274"/>
      <c r="U45" s="386"/>
    </row>
    <row r="46" spans="1:21" ht="15.75" customHeight="1">
      <c r="A46" s="92"/>
      <c r="B46" s="93"/>
      <c r="C46" s="202"/>
      <c r="D46" s="202"/>
      <c r="E46" s="202"/>
      <c r="F46" s="202"/>
      <c r="G46" s="202"/>
      <c r="H46" s="202"/>
      <c r="I46" s="202"/>
      <c r="J46" s="202"/>
      <c r="K46" s="202"/>
      <c r="L46" s="203"/>
      <c r="M46" s="92"/>
      <c r="N46" s="93"/>
      <c r="O46" s="202"/>
      <c r="P46" s="202"/>
      <c r="Q46" s="202"/>
      <c r="R46" s="202"/>
      <c r="S46" s="203"/>
      <c r="T46" s="203"/>
      <c r="U46" s="114"/>
    </row>
    <row r="47" spans="1:21" ht="15.75" customHeight="1">
      <c r="A47" s="339" t="s">
        <v>369</v>
      </c>
      <c r="B47" s="340"/>
      <c r="C47" s="202">
        <v>89</v>
      </c>
      <c r="D47" s="202">
        <v>310</v>
      </c>
      <c r="E47" s="202">
        <v>181</v>
      </c>
      <c r="F47" s="202">
        <v>365</v>
      </c>
      <c r="G47" s="202">
        <v>2000</v>
      </c>
      <c r="H47" s="202">
        <v>807</v>
      </c>
      <c r="I47" s="202">
        <v>1400</v>
      </c>
      <c r="J47" s="202">
        <v>471</v>
      </c>
      <c r="K47" s="202">
        <v>447</v>
      </c>
      <c r="L47" s="203"/>
      <c r="M47" s="339" t="s">
        <v>369</v>
      </c>
      <c r="N47" s="340"/>
      <c r="O47" s="202">
        <v>1020</v>
      </c>
      <c r="P47" s="202">
        <v>2630</v>
      </c>
      <c r="Q47" s="202">
        <v>56</v>
      </c>
      <c r="R47" s="202">
        <v>222</v>
      </c>
      <c r="S47" s="203"/>
      <c r="T47" s="203"/>
      <c r="U47" s="114"/>
    </row>
    <row r="48" spans="1:21" ht="15.75" customHeight="1">
      <c r="A48" s="359" t="s">
        <v>370</v>
      </c>
      <c r="B48" s="360"/>
      <c r="C48" s="202">
        <v>88</v>
      </c>
      <c r="D48" s="202">
        <v>252</v>
      </c>
      <c r="E48" s="202">
        <v>139</v>
      </c>
      <c r="F48" s="202">
        <v>346</v>
      </c>
      <c r="G48" s="202">
        <v>2140</v>
      </c>
      <c r="H48" s="202">
        <v>892</v>
      </c>
      <c r="I48" s="202">
        <v>1470</v>
      </c>
      <c r="J48" s="202">
        <v>678</v>
      </c>
      <c r="K48" s="202">
        <v>617</v>
      </c>
      <c r="L48" s="113"/>
      <c r="M48" s="359" t="s">
        <v>370</v>
      </c>
      <c r="N48" s="360"/>
      <c r="O48" s="113">
        <v>1010</v>
      </c>
      <c r="P48" s="112">
        <v>2240</v>
      </c>
      <c r="Q48" s="112">
        <v>53</v>
      </c>
      <c r="R48" s="113">
        <v>184</v>
      </c>
      <c r="S48" s="112"/>
      <c r="T48" s="112"/>
      <c r="U48" s="113"/>
    </row>
    <row r="49" spans="1:21" ht="15.75" customHeight="1">
      <c r="A49" s="359" t="s">
        <v>371</v>
      </c>
      <c r="B49" s="360"/>
      <c r="C49" s="202">
        <v>97</v>
      </c>
      <c r="D49" s="202">
        <v>248</v>
      </c>
      <c r="E49" s="202">
        <v>140</v>
      </c>
      <c r="F49" s="202">
        <v>344</v>
      </c>
      <c r="G49" s="202">
        <v>1160</v>
      </c>
      <c r="H49" s="202">
        <v>378</v>
      </c>
      <c r="I49" s="202">
        <v>1590</v>
      </c>
      <c r="J49" s="202">
        <v>677</v>
      </c>
      <c r="K49" s="202">
        <v>613</v>
      </c>
      <c r="L49" s="113"/>
      <c r="M49" s="359" t="s">
        <v>371</v>
      </c>
      <c r="N49" s="360"/>
      <c r="O49" s="113">
        <v>1000</v>
      </c>
      <c r="P49" s="202">
        <v>2440</v>
      </c>
      <c r="Q49" s="202">
        <v>53</v>
      </c>
      <c r="R49" s="113">
        <v>100</v>
      </c>
      <c r="S49" s="203"/>
      <c r="T49" s="203"/>
      <c r="U49" s="113"/>
    </row>
    <row r="50" spans="1:21" ht="15.75" customHeight="1">
      <c r="A50" s="359" t="s">
        <v>346</v>
      </c>
      <c r="B50" s="360"/>
      <c r="C50" s="202">
        <v>97</v>
      </c>
      <c r="D50" s="202">
        <v>252</v>
      </c>
      <c r="E50" s="202">
        <v>137</v>
      </c>
      <c r="F50" s="202">
        <v>337</v>
      </c>
      <c r="G50" s="202">
        <v>1590</v>
      </c>
      <c r="H50" s="202">
        <v>646</v>
      </c>
      <c r="I50" s="202">
        <v>1570</v>
      </c>
      <c r="J50" s="202">
        <v>350</v>
      </c>
      <c r="K50" s="202">
        <v>295</v>
      </c>
      <c r="L50" s="113"/>
      <c r="M50" s="359" t="s">
        <v>346</v>
      </c>
      <c r="N50" s="360"/>
      <c r="O50" s="113">
        <v>957</v>
      </c>
      <c r="P50" s="202">
        <v>2310</v>
      </c>
      <c r="Q50" s="202">
        <v>50</v>
      </c>
      <c r="R50" s="113">
        <v>104</v>
      </c>
      <c r="S50" s="203"/>
      <c r="T50" s="203"/>
      <c r="U50" s="113"/>
    </row>
    <row r="51" spans="1:21" ht="15.75" customHeight="1">
      <c r="A51" s="359" t="s">
        <v>372</v>
      </c>
      <c r="B51" s="360"/>
      <c r="C51" s="204">
        <f aca="true" t="shared" si="1" ref="C51:K51">SUM(C53:C60,C62:C69)</f>
        <v>106</v>
      </c>
      <c r="D51" s="204">
        <f t="shared" si="1"/>
        <v>157</v>
      </c>
      <c r="E51" s="204">
        <f t="shared" si="1"/>
        <v>73</v>
      </c>
      <c r="F51" s="204">
        <f t="shared" si="1"/>
        <v>340</v>
      </c>
      <c r="G51" s="204">
        <f t="shared" si="1"/>
        <v>943</v>
      </c>
      <c r="H51" s="204">
        <f t="shared" si="1"/>
        <v>365</v>
      </c>
      <c r="I51" s="204">
        <f t="shared" si="1"/>
        <v>1495</v>
      </c>
      <c r="J51" s="204">
        <f t="shared" si="1"/>
        <v>534</v>
      </c>
      <c r="K51" s="204">
        <f t="shared" si="1"/>
        <v>445</v>
      </c>
      <c r="L51" s="113"/>
      <c r="M51" s="359" t="s">
        <v>372</v>
      </c>
      <c r="N51" s="360"/>
      <c r="O51" s="204">
        <f>SUM(O53:O60,O62:O69)</f>
        <v>920</v>
      </c>
      <c r="P51" s="204">
        <f>SUM(P53:P60,P62:P69)</f>
        <v>2040</v>
      </c>
      <c r="Q51" s="204">
        <f>SUM(Q53:Q60,Q62:Q69)</f>
        <v>50</v>
      </c>
      <c r="R51" s="204">
        <f>SUM(R53:R60,R62:R69)</f>
        <v>111</v>
      </c>
      <c r="S51" s="203"/>
      <c r="T51" s="203"/>
      <c r="U51" s="113"/>
    </row>
    <row r="52" spans="1:21" ht="15.75" customHeight="1">
      <c r="A52" s="99"/>
      <c r="B52" s="100"/>
      <c r="C52" s="202"/>
      <c r="D52" s="202"/>
      <c r="E52" s="202"/>
      <c r="F52" s="203"/>
      <c r="G52" s="202"/>
      <c r="H52" s="202"/>
      <c r="I52" s="203"/>
      <c r="J52" s="203"/>
      <c r="K52" s="203"/>
      <c r="L52" s="203"/>
      <c r="M52" s="99"/>
      <c r="N52" s="100"/>
      <c r="O52" s="203"/>
      <c r="P52" s="202"/>
      <c r="Q52" s="202"/>
      <c r="R52" s="202"/>
      <c r="S52" s="203"/>
      <c r="T52" s="203"/>
      <c r="U52" s="114"/>
    </row>
    <row r="53" spans="1:21" ht="15.75" customHeight="1">
      <c r="A53" s="361" t="s">
        <v>1</v>
      </c>
      <c r="B53" s="362"/>
      <c r="C53" s="202">
        <v>6</v>
      </c>
      <c r="D53" s="202">
        <v>5</v>
      </c>
      <c r="E53" s="202">
        <v>2</v>
      </c>
      <c r="F53" s="202">
        <v>24</v>
      </c>
      <c r="G53" s="202">
        <v>80</v>
      </c>
      <c r="H53" s="202">
        <v>61</v>
      </c>
      <c r="I53" s="202">
        <v>4</v>
      </c>
      <c r="J53" s="202">
        <v>3</v>
      </c>
      <c r="K53" s="202">
        <v>2</v>
      </c>
      <c r="L53" s="113"/>
      <c r="M53" s="387" t="s">
        <v>225</v>
      </c>
      <c r="N53" s="391"/>
      <c r="O53" s="113">
        <v>12</v>
      </c>
      <c r="P53" s="112">
        <v>27</v>
      </c>
      <c r="Q53" s="112">
        <v>2</v>
      </c>
      <c r="R53" s="113">
        <v>1</v>
      </c>
      <c r="S53" s="112"/>
      <c r="T53" s="112"/>
      <c r="U53" s="113"/>
    </row>
    <row r="54" spans="1:21" ht="15.75" customHeight="1">
      <c r="A54" s="361" t="s">
        <v>2</v>
      </c>
      <c r="B54" s="362"/>
      <c r="C54" s="202">
        <v>6</v>
      </c>
      <c r="D54" s="202">
        <v>9</v>
      </c>
      <c r="E54" s="202">
        <v>7</v>
      </c>
      <c r="F54" s="202">
        <v>9</v>
      </c>
      <c r="G54" s="202">
        <v>28</v>
      </c>
      <c r="H54" s="202">
        <v>8</v>
      </c>
      <c r="I54" s="202">
        <v>1</v>
      </c>
      <c r="J54" s="202">
        <v>1</v>
      </c>
      <c r="K54" s="202">
        <v>1</v>
      </c>
      <c r="L54" s="113"/>
      <c r="M54" s="387" t="s">
        <v>226</v>
      </c>
      <c r="N54" s="388"/>
      <c r="O54" s="113">
        <v>4</v>
      </c>
      <c r="P54" s="202">
        <v>9</v>
      </c>
      <c r="Q54" s="238" t="s">
        <v>400</v>
      </c>
      <c r="R54" s="112" t="s">
        <v>400</v>
      </c>
      <c r="S54" s="203"/>
      <c r="T54" s="203"/>
      <c r="U54" s="113"/>
    </row>
    <row r="55" spans="1:21" ht="15.75" customHeight="1">
      <c r="A55" s="361" t="s">
        <v>3</v>
      </c>
      <c r="B55" s="362"/>
      <c r="C55" s="202">
        <v>3</v>
      </c>
      <c r="D55" s="202">
        <v>10</v>
      </c>
      <c r="E55" s="202">
        <v>8</v>
      </c>
      <c r="F55" s="202">
        <v>11</v>
      </c>
      <c r="G55" s="202">
        <v>42</v>
      </c>
      <c r="H55" s="202">
        <v>14</v>
      </c>
      <c r="I55" s="202">
        <v>1</v>
      </c>
      <c r="J55" s="202">
        <v>1</v>
      </c>
      <c r="K55" s="202">
        <v>0</v>
      </c>
      <c r="L55" s="113"/>
      <c r="M55" s="387" t="s">
        <v>227</v>
      </c>
      <c r="N55" s="388"/>
      <c r="O55" s="113">
        <v>26</v>
      </c>
      <c r="P55" s="202">
        <v>64</v>
      </c>
      <c r="Q55" s="202">
        <v>14</v>
      </c>
      <c r="R55" s="112">
        <v>47</v>
      </c>
      <c r="S55" s="203"/>
      <c r="T55" s="203"/>
      <c r="U55" s="113"/>
    </row>
    <row r="56" spans="1:21" ht="15.75" customHeight="1">
      <c r="A56" s="363" t="s">
        <v>60</v>
      </c>
      <c r="B56" s="362"/>
      <c r="C56" s="202">
        <v>6</v>
      </c>
      <c r="D56" s="202">
        <v>13</v>
      </c>
      <c r="E56" s="202">
        <v>1</v>
      </c>
      <c r="F56" s="202">
        <v>20</v>
      </c>
      <c r="G56" s="202">
        <v>56</v>
      </c>
      <c r="H56" s="202">
        <v>7</v>
      </c>
      <c r="I56" s="202">
        <v>183</v>
      </c>
      <c r="J56" s="202">
        <v>48</v>
      </c>
      <c r="K56" s="202">
        <v>40</v>
      </c>
      <c r="L56" s="113"/>
      <c r="M56" s="389" t="s">
        <v>60</v>
      </c>
      <c r="N56" s="388"/>
      <c r="O56" s="113">
        <v>30</v>
      </c>
      <c r="P56" s="202">
        <v>60</v>
      </c>
      <c r="Q56" s="202">
        <v>11</v>
      </c>
      <c r="R56" s="112">
        <v>4</v>
      </c>
      <c r="S56" s="203"/>
      <c r="T56" s="203"/>
      <c r="U56" s="113"/>
    </row>
    <row r="57" spans="1:21" ht="15.75" customHeight="1">
      <c r="A57" s="361" t="s">
        <v>5</v>
      </c>
      <c r="B57" s="362"/>
      <c r="C57" s="202">
        <v>5</v>
      </c>
      <c r="D57" s="202">
        <v>13</v>
      </c>
      <c r="E57" s="202">
        <v>8</v>
      </c>
      <c r="F57" s="202">
        <v>10</v>
      </c>
      <c r="G57" s="202">
        <v>32</v>
      </c>
      <c r="H57" s="202">
        <v>9</v>
      </c>
      <c r="I57" s="202">
        <v>74</v>
      </c>
      <c r="J57" s="202">
        <v>18</v>
      </c>
      <c r="K57" s="202">
        <v>14</v>
      </c>
      <c r="L57" s="113"/>
      <c r="M57" s="387" t="s">
        <v>228</v>
      </c>
      <c r="N57" s="388"/>
      <c r="O57" s="113">
        <v>185</v>
      </c>
      <c r="P57" s="112">
        <v>421</v>
      </c>
      <c r="Q57" s="112">
        <v>0</v>
      </c>
      <c r="R57" s="113">
        <v>0</v>
      </c>
      <c r="S57" s="112"/>
      <c r="T57" s="112"/>
      <c r="U57" s="113"/>
    </row>
    <row r="58" spans="1:21" ht="15.75" customHeight="1">
      <c r="A58" s="361" t="s">
        <v>6</v>
      </c>
      <c r="B58" s="362"/>
      <c r="C58" s="202">
        <v>6</v>
      </c>
      <c r="D58" s="202">
        <v>19</v>
      </c>
      <c r="E58" s="202">
        <v>16</v>
      </c>
      <c r="F58" s="202">
        <v>7</v>
      </c>
      <c r="G58" s="202">
        <v>27</v>
      </c>
      <c r="H58" s="202">
        <v>7</v>
      </c>
      <c r="I58" s="202">
        <v>3</v>
      </c>
      <c r="J58" s="202">
        <v>2</v>
      </c>
      <c r="K58" s="202">
        <v>2</v>
      </c>
      <c r="L58" s="113"/>
      <c r="M58" s="387" t="s">
        <v>229</v>
      </c>
      <c r="N58" s="388"/>
      <c r="O58" s="113">
        <v>40</v>
      </c>
      <c r="P58" s="202">
        <v>94</v>
      </c>
      <c r="Q58" s="202">
        <v>17</v>
      </c>
      <c r="R58" s="113">
        <v>51</v>
      </c>
      <c r="S58" s="203"/>
      <c r="T58" s="203"/>
      <c r="U58" s="113"/>
    </row>
    <row r="59" spans="1:21" ht="15.75" customHeight="1">
      <c r="A59" s="361" t="s">
        <v>7</v>
      </c>
      <c r="B59" s="362"/>
      <c r="C59" s="202">
        <v>3</v>
      </c>
      <c r="D59" s="202">
        <v>7</v>
      </c>
      <c r="E59" s="202">
        <v>1</v>
      </c>
      <c r="F59" s="202">
        <v>15</v>
      </c>
      <c r="G59" s="202">
        <v>50</v>
      </c>
      <c r="H59" s="202">
        <v>19</v>
      </c>
      <c r="I59" s="202">
        <v>0</v>
      </c>
      <c r="J59" s="202">
        <v>0</v>
      </c>
      <c r="K59" s="202">
        <v>0</v>
      </c>
      <c r="L59" s="113"/>
      <c r="M59" s="387" t="s">
        <v>230</v>
      </c>
      <c r="N59" s="388"/>
      <c r="O59" s="113">
        <v>9</v>
      </c>
      <c r="P59" s="202">
        <v>21</v>
      </c>
      <c r="Q59" s="238" t="s">
        <v>400</v>
      </c>
      <c r="R59" s="238" t="s">
        <v>400</v>
      </c>
      <c r="S59" s="203"/>
      <c r="T59" s="203"/>
      <c r="U59" s="113"/>
    </row>
    <row r="60" spans="1:21" ht="15.75" customHeight="1">
      <c r="A60" s="361" t="s">
        <v>8</v>
      </c>
      <c r="B60" s="362"/>
      <c r="C60" s="202">
        <v>1</v>
      </c>
      <c r="D60" s="202">
        <v>1</v>
      </c>
      <c r="E60" s="202">
        <v>0</v>
      </c>
      <c r="F60" s="202">
        <v>7</v>
      </c>
      <c r="G60" s="202">
        <v>22</v>
      </c>
      <c r="H60" s="202">
        <v>14</v>
      </c>
      <c r="I60" s="236" t="s">
        <v>400</v>
      </c>
      <c r="J60" s="236" t="s">
        <v>400</v>
      </c>
      <c r="K60" s="236" t="s">
        <v>400</v>
      </c>
      <c r="L60" s="113"/>
      <c r="M60" s="387" t="s">
        <v>8</v>
      </c>
      <c r="N60" s="388"/>
      <c r="O60" s="238" t="s">
        <v>400</v>
      </c>
      <c r="P60" s="238" t="s">
        <v>400</v>
      </c>
      <c r="Q60" s="238" t="s">
        <v>400</v>
      </c>
      <c r="R60" s="238" t="s">
        <v>400</v>
      </c>
      <c r="S60" s="203"/>
      <c r="T60" s="203"/>
      <c r="U60" s="113"/>
    </row>
    <row r="61" spans="1:21" ht="15.75" customHeight="1">
      <c r="A61" s="101"/>
      <c r="B61" s="103"/>
      <c r="C61" s="202"/>
      <c r="D61" s="202"/>
      <c r="E61" s="202"/>
      <c r="F61" s="202"/>
      <c r="G61" s="202"/>
      <c r="H61" s="202"/>
      <c r="I61" s="202"/>
      <c r="J61" s="202"/>
      <c r="K61" s="202"/>
      <c r="L61" s="203"/>
      <c r="M61" s="117"/>
      <c r="N61" s="118"/>
      <c r="O61" s="203"/>
      <c r="P61" s="202"/>
      <c r="Q61" s="202"/>
      <c r="R61" s="202"/>
      <c r="S61" s="203"/>
      <c r="T61" s="203"/>
      <c r="U61" s="114"/>
    </row>
    <row r="62" spans="1:21" ht="15.75" customHeight="1">
      <c r="A62" s="361" t="s">
        <v>9</v>
      </c>
      <c r="B62" s="362"/>
      <c r="C62" s="202">
        <v>0</v>
      </c>
      <c r="D62" s="236" t="s">
        <v>400</v>
      </c>
      <c r="E62" s="236" t="s">
        <v>400</v>
      </c>
      <c r="F62" s="202">
        <v>1</v>
      </c>
      <c r="G62" s="202">
        <v>5</v>
      </c>
      <c r="H62" s="202">
        <v>1</v>
      </c>
      <c r="I62" s="202">
        <v>1</v>
      </c>
      <c r="J62" s="202">
        <v>1</v>
      </c>
      <c r="K62" s="202">
        <v>0</v>
      </c>
      <c r="L62" s="113"/>
      <c r="M62" s="387" t="s">
        <v>9</v>
      </c>
      <c r="N62" s="388"/>
      <c r="O62" s="238" t="s">
        <v>400</v>
      </c>
      <c r="P62" s="238" t="s">
        <v>400</v>
      </c>
      <c r="Q62" s="238" t="s">
        <v>400</v>
      </c>
      <c r="R62" s="238" t="s">
        <v>400</v>
      </c>
      <c r="S62" s="112"/>
      <c r="T62" s="112"/>
      <c r="U62" s="113"/>
    </row>
    <row r="63" spans="1:21" ht="15.75" customHeight="1">
      <c r="A63" s="361" t="s">
        <v>192</v>
      </c>
      <c r="B63" s="362"/>
      <c r="C63" s="202">
        <v>1</v>
      </c>
      <c r="D63" s="202">
        <v>4</v>
      </c>
      <c r="E63" s="202">
        <v>2</v>
      </c>
      <c r="F63" s="202">
        <v>5</v>
      </c>
      <c r="G63" s="202">
        <v>15</v>
      </c>
      <c r="H63" s="202">
        <v>1</v>
      </c>
      <c r="I63" s="236" t="s">
        <v>400</v>
      </c>
      <c r="J63" s="236" t="s">
        <v>400</v>
      </c>
      <c r="K63" s="236" t="s">
        <v>400</v>
      </c>
      <c r="L63" s="113"/>
      <c r="M63" s="387" t="s">
        <v>192</v>
      </c>
      <c r="N63" s="388"/>
      <c r="O63" s="238" t="s">
        <v>400</v>
      </c>
      <c r="P63" s="238" t="s">
        <v>400</v>
      </c>
      <c r="Q63" s="113">
        <v>0</v>
      </c>
      <c r="R63" s="113">
        <v>0</v>
      </c>
      <c r="S63" s="203"/>
      <c r="T63" s="203"/>
      <c r="U63" s="113"/>
    </row>
    <row r="64" spans="1:21" ht="15.75" customHeight="1">
      <c r="A64" s="361" t="s">
        <v>193</v>
      </c>
      <c r="B64" s="362"/>
      <c r="C64" s="202">
        <v>1</v>
      </c>
      <c r="D64" s="202">
        <v>1</v>
      </c>
      <c r="E64" s="202">
        <v>1</v>
      </c>
      <c r="F64" s="202">
        <v>14</v>
      </c>
      <c r="G64" s="202">
        <v>33</v>
      </c>
      <c r="H64" s="202">
        <v>16</v>
      </c>
      <c r="I64" s="202">
        <v>5</v>
      </c>
      <c r="J64" s="202">
        <v>3</v>
      </c>
      <c r="K64" s="202">
        <v>0</v>
      </c>
      <c r="L64" s="113"/>
      <c r="M64" s="387" t="s">
        <v>193</v>
      </c>
      <c r="N64" s="388"/>
      <c r="O64" s="113">
        <v>6</v>
      </c>
      <c r="P64" s="202">
        <v>14</v>
      </c>
      <c r="Q64" s="202">
        <v>1</v>
      </c>
      <c r="R64" s="113">
        <v>0</v>
      </c>
      <c r="S64" s="203"/>
      <c r="T64" s="203"/>
      <c r="U64" s="113"/>
    </row>
    <row r="65" spans="1:21" ht="15.75" customHeight="1">
      <c r="A65" s="361" t="s">
        <v>194</v>
      </c>
      <c r="B65" s="362"/>
      <c r="C65" s="202">
        <v>12</v>
      </c>
      <c r="D65" s="202">
        <v>7</v>
      </c>
      <c r="E65" s="202">
        <v>2</v>
      </c>
      <c r="F65" s="202">
        <v>26</v>
      </c>
      <c r="G65" s="202">
        <v>42</v>
      </c>
      <c r="H65" s="202">
        <v>23</v>
      </c>
      <c r="I65" s="202">
        <v>13</v>
      </c>
      <c r="J65" s="202">
        <v>3</v>
      </c>
      <c r="K65" s="202">
        <v>1</v>
      </c>
      <c r="L65" s="113"/>
      <c r="M65" s="387" t="s">
        <v>194</v>
      </c>
      <c r="N65" s="388"/>
      <c r="O65" s="113">
        <v>9</v>
      </c>
      <c r="P65" s="202">
        <v>21</v>
      </c>
      <c r="Q65" s="202">
        <v>3</v>
      </c>
      <c r="R65" s="113">
        <v>5</v>
      </c>
      <c r="S65" s="203"/>
      <c r="T65" s="203"/>
      <c r="U65" s="113"/>
    </row>
    <row r="66" spans="1:21" ht="15.75" customHeight="1">
      <c r="A66" s="361" t="s">
        <v>195</v>
      </c>
      <c r="B66" s="362"/>
      <c r="C66" s="202">
        <v>13</v>
      </c>
      <c r="D66" s="202">
        <v>18</v>
      </c>
      <c r="E66" s="202">
        <v>4</v>
      </c>
      <c r="F66" s="202">
        <v>90</v>
      </c>
      <c r="G66" s="202">
        <v>264</v>
      </c>
      <c r="H66" s="202">
        <v>138</v>
      </c>
      <c r="I66" s="202">
        <v>37</v>
      </c>
      <c r="J66" s="202">
        <v>23</v>
      </c>
      <c r="K66" s="202">
        <v>23</v>
      </c>
      <c r="L66" s="113"/>
      <c r="M66" s="387" t="s">
        <v>195</v>
      </c>
      <c r="N66" s="388"/>
      <c r="O66" s="113">
        <v>202</v>
      </c>
      <c r="P66" s="112">
        <v>497</v>
      </c>
      <c r="Q66" s="112">
        <v>0</v>
      </c>
      <c r="R66" s="238" t="s">
        <v>400</v>
      </c>
      <c r="S66" s="112"/>
      <c r="T66" s="112"/>
      <c r="U66" s="113"/>
    </row>
    <row r="67" spans="1:21" ht="15.75" customHeight="1">
      <c r="A67" s="361" t="s">
        <v>196</v>
      </c>
      <c r="B67" s="362"/>
      <c r="C67" s="202">
        <v>22</v>
      </c>
      <c r="D67" s="202">
        <v>23</v>
      </c>
      <c r="E67" s="202">
        <v>16</v>
      </c>
      <c r="F67" s="202">
        <v>46</v>
      </c>
      <c r="G67" s="202">
        <v>94</v>
      </c>
      <c r="H67" s="202">
        <v>19</v>
      </c>
      <c r="I67" s="202">
        <v>5</v>
      </c>
      <c r="J67" s="202">
        <v>4</v>
      </c>
      <c r="K67" s="202">
        <v>2</v>
      </c>
      <c r="L67" s="113"/>
      <c r="M67" s="387" t="s">
        <v>196</v>
      </c>
      <c r="N67" s="388"/>
      <c r="O67" s="113">
        <v>90</v>
      </c>
      <c r="P67" s="202">
        <v>181</v>
      </c>
      <c r="Q67" s="238" t="s">
        <v>400</v>
      </c>
      <c r="R67" s="238" t="s">
        <v>400</v>
      </c>
      <c r="S67" s="203"/>
      <c r="T67" s="203"/>
      <c r="U67" s="113"/>
    </row>
    <row r="68" spans="1:21" ht="15.75" customHeight="1">
      <c r="A68" s="361" t="s">
        <v>197</v>
      </c>
      <c r="B68" s="362"/>
      <c r="C68" s="202">
        <v>19</v>
      </c>
      <c r="D68" s="202">
        <v>22</v>
      </c>
      <c r="E68" s="202">
        <v>2</v>
      </c>
      <c r="F68" s="202">
        <v>51</v>
      </c>
      <c r="G68" s="202">
        <v>132</v>
      </c>
      <c r="H68" s="202">
        <v>16</v>
      </c>
      <c r="I68" s="202">
        <v>1167</v>
      </c>
      <c r="J68" s="202">
        <v>426</v>
      </c>
      <c r="K68" s="202">
        <v>360</v>
      </c>
      <c r="L68" s="113"/>
      <c r="M68" s="387" t="s">
        <v>197</v>
      </c>
      <c r="N68" s="388"/>
      <c r="O68" s="113">
        <v>140</v>
      </c>
      <c r="P68" s="202">
        <v>293</v>
      </c>
      <c r="Q68" s="202">
        <v>1</v>
      </c>
      <c r="R68" s="113">
        <v>1</v>
      </c>
      <c r="S68" s="203"/>
      <c r="T68" s="203"/>
      <c r="U68" s="113"/>
    </row>
    <row r="69" spans="1:21" ht="15.75" customHeight="1">
      <c r="A69" s="361" t="s">
        <v>198</v>
      </c>
      <c r="B69" s="362"/>
      <c r="C69" s="202">
        <v>2</v>
      </c>
      <c r="D69" s="202">
        <v>5</v>
      </c>
      <c r="E69" s="202">
        <v>3</v>
      </c>
      <c r="F69" s="202">
        <v>4</v>
      </c>
      <c r="G69" s="202">
        <v>21</v>
      </c>
      <c r="H69" s="202">
        <v>12</v>
      </c>
      <c r="I69" s="202">
        <v>1</v>
      </c>
      <c r="J69" s="202">
        <v>1</v>
      </c>
      <c r="K69" s="202">
        <v>0</v>
      </c>
      <c r="L69" s="113"/>
      <c r="M69" s="387" t="s">
        <v>198</v>
      </c>
      <c r="N69" s="388"/>
      <c r="O69" s="113">
        <v>167</v>
      </c>
      <c r="P69" s="202">
        <v>338</v>
      </c>
      <c r="Q69" s="202">
        <v>1</v>
      </c>
      <c r="R69" s="113">
        <v>2</v>
      </c>
      <c r="S69" s="203"/>
      <c r="T69" s="203"/>
      <c r="U69" s="113"/>
    </row>
    <row r="70" spans="1:21" ht="15.75" customHeight="1">
      <c r="A70" s="107"/>
      <c r="B70" s="199"/>
      <c r="C70" s="205"/>
      <c r="D70" s="205"/>
      <c r="E70" s="205"/>
      <c r="F70" s="205"/>
      <c r="G70" s="205"/>
      <c r="H70" s="205"/>
      <c r="I70" s="205"/>
      <c r="J70" s="205"/>
      <c r="K70" s="205"/>
      <c r="L70" s="203"/>
      <c r="M70" s="107"/>
      <c r="N70" s="199"/>
      <c r="O70" s="205"/>
      <c r="P70" s="205"/>
      <c r="Q70" s="205"/>
      <c r="R70" s="205"/>
      <c r="S70" s="203"/>
      <c r="T70" s="203"/>
      <c r="U70" s="114"/>
    </row>
    <row r="71" spans="1:20" ht="15.75" customHeight="1">
      <c r="A71" s="37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 t="s">
        <v>326</v>
      </c>
      <c r="N71" s="140"/>
      <c r="O71" s="140"/>
      <c r="P71" s="140"/>
      <c r="Q71" s="141"/>
      <c r="R71" s="141"/>
      <c r="S71" s="141"/>
      <c r="T71" s="140"/>
    </row>
  </sheetData>
  <sheetProtection/>
  <mergeCells count="114">
    <mergeCell ref="M68:N68"/>
    <mergeCell ref="M69:N69"/>
    <mergeCell ref="O43:P43"/>
    <mergeCell ref="M67:N67"/>
    <mergeCell ref="M58:N58"/>
    <mergeCell ref="M51:N51"/>
    <mergeCell ref="M53:N53"/>
    <mergeCell ref="M48:N48"/>
    <mergeCell ref="M49:N49"/>
    <mergeCell ref="M54:N54"/>
    <mergeCell ref="M56:N56"/>
    <mergeCell ref="M57:N57"/>
    <mergeCell ref="M64:N64"/>
    <mergeCell ref="M55:N55"/>
    <mergeCell ref="M63:N63"/>
    <mergeCell ref="M65:N65"/>
    <mergeCell ref="M66:N66"/>
    <mergeCell ref="M59:N59"/>
    <mergeCell ref="M60:N60"/>
    <mergeCell ref="M62:N62"/>
    <mergeCell ref="A68:B68"/>
    <mergeCell ref="A69:B69"/>
    <mergeCell ref="A64:B64"/>
    <mergeCell ref="A65:B65"/>
    <mergeCell ref="A66:B66"/>
    <mergeCell ref="A67:B67"/>
    <mergeCell ref="A59:B59"/>
    <mergeCell ref="A60:B60"/>
    <mergeCell ref="A62:B62"/>
    <mergeCell ref="A63:B63"/>
    <mergeCell ref="A55:B55"/>
    <mergeCell ref="A56:B56"/>
    <mergeCell ref="A57:B57"/>
    <mergeCell ref="A58:B58"/>
    <mergeCell ref="A51:B51"/>
    <mergeCell ref="A53:B53"/>
    <mergeCell ref="A54:B54"/>
    <mergeCell ref="A49:B49"/>
    <mergeCell ref="A50:B50"/>
    <mergeCell ref="M50:N50"/>
    <mergeCell ref="A47:B47"/>
    <mergeCell ref="M47:N47"/>
    <mergeCell ref="U44:U45"/>
    <mergeCell ref="A48:B48"/>
    <mergeCell ref="S44:S45"/>
    <mergeCell ref="T44:T45"/>
    <mergeCell ref="A43:B45"/>
    <mergeCell ref="C43:E43"/>
    <mergeCell ref="F43:H43"/>
    <mergeCell ref="I43:K43"/>
    <mergeCell ref="J44:J45"/>
    <mergeCell ref="K44:K45"/>
    <mergeCell ref="S43:U43"/>
    <mergeCell ref="P44:P45"/>
    <mergeCell ref="Q44:Q45"/>
    <mergeCell ref="R44:R45"/>
    <mergeCell ref="M43:N45"/>
    <mergeCell ref="Q43:R43"/>
    <mergeCell ref="C44:C45"/>
    <mergeCell ref="D44:D45"/>
    <mergeCell ref="E44:E45"/>
    <mergeCell ref="F44:F45"/>
    <mergeCell ref="G44:G45"/>
    <mergeCell ref="H44:H45"/>
    <mergeCell ref="I44:I45"/>
    <mergeCell ref="O44:O45"/>
    <mergeCell ref="O6:Q6"/>
    <mergeCell ref="O7:O8"/>
    <mergeCell ref="P7:P8"/>
    <mergeCell ref="Q7:Q8"/>
    <mergeCell ref="R7:R8"/>
    <mergeCell ref="S7:S8"/>
    <mergeCell ref="T7:T8"/>
    <mergeCell ref="A32:B32"/>
    <mergeCell ref="I6:K6"/>
    <mergeCell ref="L6:N6"/>
    <mergeCell ref="I7:I8"/>
    <mergeCell ref="J7:J8"/>
    <mergeCell ref="K7:K8"/>
    <mergeCell ref="L7:L8"/>
    <mergeCell ref="M7:M8"/>
    <mergeCell ref="N7:N8"/>
    <mergeCell ref="A28:B28"/>
    <mergeCell ref="A31:B31"/>
    <mergeCell ref="A23:B23"/>
    <mergeCell ref="A25:B25"/>
    <mergeCell ref="A26:B26"/>
    <mergeCell ref="A27:B27"/>
    <mergeCell ref="A21:B21"/>
    <mergeCell ref="A22:B22"/>
    <mergeCell ref="A29:B29"/>
    <mergeCell ref="A30:B30"/>
    <mergeCell ref="A18:B18"/>
    <mergeCell ref="A19:B19"/>
    <mergeCell ref="A20:B20"/>
    <mergeCell ref="A13:B13"/>
    <mergeCell ref="A14:B14"/>
    <mergeCell ref="A16:B16"/>
    <mergeCell ref="H7:H8"/>
    <mergeCell ref="A11:B11"/>
    <mergeCell ref="A12:B12"/>
    <mergeCell ref="A10:B10"/>
    <mergeCell ref="A4:Q4"/>
    <mergeCell ref="A17:B17"/>
    <mergeCell ref="A41:K41"/>
    <mergeCell ref="M41:R41"/>
    <mergeCell ref="A6:B8"/>
    <mergeCell ref="C6:E6"/>
    <mergeCell ref="F6:H6"/>
    <mergeCell ref="C7:C8"/>
    <mergeCell ref="D7:D8"/>
    <mergeCell ref="E7:E8"/>
    <mergeCell ref="F7:F8"/>
    <mergeCell ref="G7:G8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2" r:id="rId1"/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7"/>
  <sheetViews>
    <sheetView zoomScale="75" zoomScaleNormal="75" zoomScalePageLayoutView="0" workbookViewId="0" topLeftCell="A1">
      <selection activeCell="A1" sqref="A1"/>
    </sheetView>
  </sheetViews>
  <sheetFormatPr defaultColWidth="8.796875" defaultRowHeight="15"/>
  <cols>
    <col min="1" max="1" width="7.3984375" style="39" customWidth="1"/>
    <col min="2" max="2" width="5.59765625" style="39" customWidth="1"/>
    <col min="3" max="4" width="4.59765625" style="39" customWidth="1"/>
    <col min="5" max="5" width="9.59765625" style="39" customWidth="1"/>
    <col min="6" max="6" width="3.8984375" style="39" customWidth="1"/>
    <col min="7" max="7" width="4.3984375" style="39" customWidth="1"/>
    <col min="8" max="8" width="9.8984375" style="39" customWidth="1"/>
    <col min="9" max="10" width="2.5" style="39" customWidth="1"/>
    <col min="11" max="11" width="9" style="39" customWidth="1"/>
    <col min="12" max="12" width="3.59765625" style="39" customWidth="1"/>
    <col min="13" max="13" width="5" style="39" customWidth="1"/>
    <col min="14" max="14" width="6" style="39" customWidth="1"/>
    <col min="15" max="15" width="7.09765625" style="39" customWidth="1"/>
    <col min="16" max="16" width="9" style="39" customWidth="1"/>
    <col min="17" max="17" width="6.59765625" style="39" customWidth="1"/>
    <col min="18" max="18" width="9.19921875" style="39" customWidth="1"/>
    <col min="19" max="19" width="5" style="39" customWidth="1"/>
    <col min="20" max="20" width="12.19921875" style="39" customWidth="1"/>
    <col min="21" max="21" width="9" style="39" customWidth="1"/>
    <col min="22" max="22" width="4.59765625" style="39" customWidth="1"/>
    <col min="23" max="23" width="12.5" style="39" customWidth="1"/>
    <col min="24" max="24" width="14" style="39" customWidth="1"/>
    <col min="25" max="25" width="13.19921875" style="39" customWidth="1"/>
    <col min="26" max="26" width="3" style="39" customWidth="1"/>
    <col min="27" max="27" width="8.8984375" style="39" customWidth="1"/>
    <col min="28" max="28" width="5.3984375" style="39" customWidth="1"/>
    <col min="29" max="29" width="6.69921875" style="39" customWidth="1"/>
    <col min="30" max="30" width="8.5" style="39" customWidth="1"/>
    <col min="31" max="34" width="9" style="39" hidden="1" customWidth="1"/>
    <col min="35" max="35" width="2" style="39" customWidth="1"/>
    <col min="36" max="36" width="1.8984375" style="39" customWidth="1"/>
    <col min="37" max="37" width="11.69921875" style="39" customWidth="1"/>
    <col min="38" max="38" width="12.3984375" style="39" customWidth="1"/>
    <col min="39" max="39" width="11.09765625" style="39" customWidth="1"/>
    <col min="40" max="40" width="4.59765625" style="39" customWidth="1"/>
    <col min="41" max="41" width="5.59765625" style="39" customWidth="1"/>
    <col min="42" max="42" width="9.59765625" style="39" customWidth="1"/>
    <col min="43" max="16384" width="9" style="39" customWidth="1"/>
  </cols>
  <sheetData>
    <row r="1" spans="1:42" ht="15" customHeight="1">
      <c r="A1" s="173" t="s">
        <v>396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74" t="s">
        <v>419</v>
      </c>
    </row>
    <row r="2" spans="1:42" ht="15" customHeight="1">
      <c r="A2" s="9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</row>
    <row r="3" spans="1:42" s="31" customFormat="1" ht="21" customHeight="1">
      <c r="A3" s="527" t="s">
        <v>373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189"/>
      <c r="V3" s="527" t="s">
        <v>447</v>
      </c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</row>
    <row r="4" spans="1:42" ht="15" customHeight="1" thickBo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</row>
    <row r="5" spans="1:42" ht="15" customHeight="1" thickBot="1">
      <c r="A5" s="533" t="s">
        <v>231</v>
      </c>
      <c r="B5" s="534"/>
      <c r="C5" s="534"/>
      <c r="D5" s="403" t="s">
        <v>232</v>
      </c>
      <c r="E5" s="403"/>
      <c r="F5" s="403"/>
      <c r="G5" s="403" t="s">
        <v>233</v>
      </c>
      <c r="H5" s="405"/>
      <c r="I5" s="405"/>
      <c r="J5" s="405"/>
      <c r="K5" s="403" t="s">
        <v>234</v>
      </c>
      <c r="L5" s="403"/>
      <c r="M5" s="409"/>
      <c r="N5" s="399" t="s">
        <v>235</v>
      </c>
      <c r="O5" s="400"/>
      <c r="P5" s="400"/>
      <c r="Q5" s="400"/>
      <c r="R5" s="400"/>
      <c r="S5" s="400"/>
      <c r="T5" s="400"/>
      <c r="U5" s="140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 t="s">
        <v>236</v>
      </c>
      <c r="AP5" s="188"/>
    </row>
    <row r="6" spans="1:43" ht="15" customHeight="1">
      <c r="A6" s="535"/>
      <c r="B6" s="404"/>
      <c r="C6" s="404"/>
      <c r="D6" s="404"/>
      <c r="E6" s="404"/>
      <c r="F6" s="404"/>
      <c r="G6" s="406"/>
      <c r="H6" s="406"/>
      <c r="I6" s="406"/>
      <c r="J6" s="406"/>
      <c r="K6" s="404"/>
      <c r="L6" s="404"/>
      <c r="M6" s="410"/>
      <c r="N6" s="273" t="s">
        <v>237</v>
      </c>
      <c r="O6" s="273"/>
      <c r="P6" s="273"/>
      <c r="Q6" s="273" t="s">
        <v>238</v>
      </c>
      <c r="R6" s="273"/>
      <c r="S6" s="396" t="s">
        <v>239</v>
      </c>
      <c r="T6" s="397"/>
      <c r="U6" s="141"/>
      <c r="V6" s="277" t="s">
        <v>240</v>
      </c>
      <c r="W6" s="264"/>
      <c r="X6" s="273" t="s">
        <v>241</v>
      </c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 t="s">
        <v>242</v>
      </c>
      <c r="AO6" s="264"/>
      <c r="AP6" s="456"/>
      <c r="AQ6" s="60"/>
    </row>
    <row r="7" spans="1:43" ht="15" customHeight="1">
      <c r="A7" s="535"/>
      <c r="B7" s="404"/>
      <c r="C7" s="404"/>
      <c r="D7" s="404"/>
      <c r="E7" s="404"/>
      <c r="F7" s="404"/>
      <c r="G7" s="406"/>
      <c r="H7" s="406"/>
      <c r="I7" s="406"/>
      <c r="J7" s="406"/>
      <c r="K7" s="404"/>
      <c r="L7" s="404"/>
      <c r="M7" s="410"/>
      <c r="N7" s="395"/>
      <c r="O7" s="395"/>
      <c r="P7" s="395"/>
      <c r="Q7" s="395"/>
      <c r="R7" s="395"/>
      <c r="S7" s="398"/>
      <c r="T7" s="276"/>
      <c r="U7" s="141"/>
      <c r="V7" s="310"/>
      <c r="W7" s="446"/>
      <c r="X7" s="395" t="s">
        <v>243</v>
      </c>
      <c r="Y7" s="395"/>
      <c r="Z7" s="395" t="s">
        <v>244</v>
      </c>
      <c r="AA7" s="395"/>
      <c r="AB7" s="395"/>
      <c r="AC7" s="395"/>
      <c r="AD7" s="395" t="s">
        <v>349</v>
      </c>
      <c r="AE7" s="395"/>
      <c r="AF7" s="395"/>
      <c r="AG7" s="395"/>
      <c r="AH7" s="395"/>
      <c r="AI7" s="395"/>
      <c r="AJ7" s="395"/>
      <c r="AK7" s="395"/>
      <c r="AL7" s="395" t="s">
        <v>350</v>
      </c>
      <c r="AM7" s="395"/>
      <c r="AN7" s="446"/>
      <c r="AO7" s="446"/>
      <c r="AP7" s="457"/>
      <c r="AQ7" s="60"/>
    </row>
    <row r="8" spans="1:43" ht="15" customHeight="1">
      <c r="A8" s="192"/>
      <c r="B8" s="192"/>
      <c r="C8" s="215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1"/>
      <c r="V8" s="310"/>
      <c r="W8" s="446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446"/>
      <c r="AO8" s="446"/>
      <c r="AP8" s="457"/>
      <c r="AQ8" s="60"/>
    </row>
    <row r="9" spans="1:43" ht="15" customHeight="1">
      <c r="A9" s="412" t="s">
        <v>369</v>
      </c>
      <c r="B9" s="412"/>
      <c r="C9" s="413"/>
      <c r="D9" s="401">
        <v>2558</v>
      </c>
      <c r="E9" s="401"/>
      <c r="F9" s="401"/>
      <c r="G9" s="401">
        <v>309</v>
      </c>
      <c r="H9" s="401"/>
      <c r="I9" s="401"/>
      <c r="J9" s="401"/>
      <c r="K9" s="401">
        <v>2329</v>
      </c>
      <c r="L9" s="401"/>
      <c r="M9" s="401"/>
      <c r="N9" s="401">
        <f>SUM(Q9:T9)</f>
        <v>73016</v>
      </c>
      <c r="O9" s="401"/>
      <c r="P9" s="401"/>
      <c r="Q9" s="401">
        <v>71117</v>
      </c>
      <c r="R9" s="401"/>
      <c r="S9" s="401">
        <v>1899</v>
      </c>
      <c r="T9" s="401"/>
      <c r="U9" s="141"/>
      <c r="V9" s="310"/>
      <c r="W9" s="446"/>
      <c r="X9" s="395" t="s">
        <v>245</v>
      </c>
      <c r="Y9" s="395" t="s">
        <v>246</v>
      </c>
      <c r="Z9" s="395" t="s">
        <v>245</v>
      </c>
      <c r="AA9" s="395"/>
      <c r="AB9" s="395" t="s">
        <v>246</v>
      </c>
      <c r="AC9" s="395"/>
      <c r="AD9" s="395" t="s">
        <v>161</v>
      </c>
      <c r="AE9" s="395"/>
      <c r="AF9" s="395"/>
      <c r="AG9" s="395"/>
      <c r="AH9" s="395"/>
      <c r="AI9" s="395"/>
      <c r="AJ9" s="395"/>
      <c r="AK9" s="395" t="s">
        <v>246</v>
      </c>
      <c r="AL9" s="395" t="s">
        <v>245</v>
      </c>
      <c r="AM9" s="395" t="s">
        <v>246</v>
      </c>
      <c r="AN9" s="395" t="s">
        <v>161</v>
      </c>
      <c r="AO9" s="395"/>
      <c r="AP9" s="455" t="s">
        <v>246</v>
      </c>
      <c r="AQ9" s="60"/>
    </row>
    <row r="10" spans="1:43" ht="15" customHeight="1">
      <c r="A10" s="407" t="s">
        <v>370</v>
      </c>
      <c r="B10" s="407"/>
      <c r="C10" s="408"/>
      <c r="D10" s="401">
        <v>2558</v>
      </c>
      <c r="E10" s="401"/>
      <c r="F10" s="401"/>
      <c r="G10" s="401">
        <v>263</v>
      </c>
      <c r="H10" s="401"/>
      <c r="I10" s="401"/>
      <c r="J10" s="401"/>
      <c r="K10" s="401">
        <v>2520</v>
      </c>
      <c r="L10" s="401"/>
      <c r="M10" s="401"/>
      <c r="N10" s="401">
        <f>SUM(Q10:T10)</f>
        <v>76661</v>
      </c>
      <c r="O10" s="401"/>
      <c r="P10" s="401"/>
      <c r="Q10" s="401">
        <v>74498</v>
      </c>
      <c r="R10" s="401"/>
      <c r="S10" s="401">
        <v>2163</v>
      </c>
      <c r="T10" s="401"/>
      <c r="U10" s="141"/>
      <c r="V10" s="310"/>
      <c r="W10" s="446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455"/>
      <c r="AQ10" s="60"/>
    </row>
    <row r="11" spans="1:42" ht="15" customHeight="1">
      <c r="A11" s="407" t="s">
        <v>371</v>
      </c>
      <c r="B11" s="407"/>
      <c r="C11" s="408"/>
      <c r="D11" s="401">
        <v>2506</v>
      </c>
      <c r="E11" s="401"/>
      <c r="F11" s="401"/>
      <c r="G11" s="401">
        <v>255</v>
      </c>
      <c r="H11" s="401"/>
      <c r="I11" s="401"/>
      <c r="J11" s="401"/>
      <c r="K11" s="401">
        <v>2685</v>
      </c>
      <c r="L11" s="401"/>
      <c r="M11" s="401"/>
      <c r="N11" s="401">
        <f>SUM(Q11:T11)</f>
        <v>87464</v>
      </c>
      <c r="O11" s="401"/>
      <c r="P11" s="401"/>
      <c r="Q11" s="401">
        <v>85229</v>
      </c>
      <c r="R11" s="401"/>
      <c r="S11" s="401">
        <v>2235</v>
      </c>
      <c r="T11" s="401"/>
      <c r="U11" s="140"/>
      <c r="V11" s="192"/>
      <c r="W11" s="215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</row>
    <row r="12" spans="1:43" ht="15" customHeight="1">
      <c r="A12" s="407" t="s">
        <v>346</v>
      </c>
      <c r="B12" s="407"/>
      <c r="C12" s="408"/>
      <c r="D12" s="401">
        <v>2503</v>
      </c>
      <c r="E12" s="401"/>
      <c r="F12" s="401"/>
      <c r="G12" s="401">
        <v>248</v>
      </c>
      <c r="H12" s="401"/>
      <c r="I12" s="401"/>
      <c r="J12" s="401"/>
      <c r="K12" s="401">
        <v>5592</v>
      </c>
      <c r="L12" s="401"/>
      <c r="M12" s="401"/>
      <c r="N12" s="401">
        <f>SUM(Q12:T12)</f>
        <v>84899</v>
      </c>
      <c r="O12" s="401"/>
      <c r="P12" s="401"/>
      <c r="Q12" s="401">
        <v>82757</v>
      </c>
      <c r="R12" s="401"/>
      <c r="S12" s="401">
        <v>2142</v>
      </c>
      <c r="T12" s="401"/>
      <c r="U12" s="140"/>
      <c r="V12" s="281" t="s">
        <v>247</v>
      </c>
      <c r="W12" s="454"/>
      <c r="X12" s="204">
        <f>SUM(X14:X21,X23:X30)</f>
        <v>40122</v>
      </c>
      <c r="Y12" s="204">
        <f>SUM(Y14:Y21,Y23:Y30)</f>
        <v>975</v>
      </c>
      <c r="Z12" s="411">
        <f>SUM(Z14:AA21,Z23:AA30)</f>
        <v>7012</v>
      </c>
      <c r="AA12" s="411"/>
      <c r="AB12" s="411">
        <f>SUM(AB14:AC21,AB23:AC30)</f>
        <v>507</v>
      </c>
      <c r="AC12" s="411"/>
      <c r="AD12" s="431">
        <f>SUM(AD14:AJ21,AD23:AJ30)</f>
        <v>4688</v>
      </c>
      <c r="AE12" s="431"/>
      <c r="AF12" s="431"/>
      <c r="AG12" s="431"/>
      <c r="AH12" s="431"/>
      <c r="AI12" s="431"/>
      <c r="AJ12" s="431"/>
      <c r="AK12" s="204">
        <f>SUM(AK14:AK21,AK23:AK30)</f>
        <v>661</v>
      </c>
      <c r="AL12" s="204">
        <f>SUM(AL14:AL21,AL23:AL30)</f>
        <v>1536</v>
      </c>
      <c r="AM12" s="204">
        <f>SUM(AM14:AM21,AM23:AM30)</f>
        <v>324</v>
      </c>
      <c r="AN12" s="411">
        <f>SUM(AN14:AO21,AN23:AO30)</f>
        <v>39455</v>
      </c>
      <c r="AO12" s="411"/>
      <c r="AP12" s="204">
        <f>SUM(AP14:AP21,AP23:AP30)</f>
        <v>1549</v>
      </c>
      <c r="AQ12" s="119"/>
    </row>
    <row r="13" spans="1:42" ht="15" customHeight="1">
      <c r="A13" s="407" t="s">
        <v>372</v>
      </c>
      <c r="B13" s="407"/>
      <c r="C13" s="408"/>
      <c r="D13" s="411">
        <f>SUM(D15:F22,D24:F31)</f>
        <v>2528</v>
      </c>
      <c r="E13" s="411"/>
      <c r="F13" s="411"/>
      <c r="G13" s="411">
        <f>SUM(G15:J22,G24:J31)</f>
        <v>248</v>
      </c>
      <c r="H13" s="411"/>
      <c r="I13" s="411"/>
      <c r="J13" s="411"/>
      <c r="K13" s="411">
        <v>2311</v>
      </c>
      <c r="L13" s="411"/>
      <c r="M13" s="411"/>
      <c r="N13" s="411">
        <f>SUM(N15:P22,N24:P31)</f>
        <v>75160</v>
      </c>
      <c r="O13" s="411"/>
      <c r="P13" s="411"/>
      <c r="Q13" s="411">
        <f>SUM(Q15:R22,Q24:R31)</f>
        <v>72839</v>
      </c>
      <c r="R13" s="411"/>
      <c r="S13" s="411">
        <f>SUM(S15:T22,S24:T31)</f>
        <v>2321</v>
      </c>
      <c r="T13" s="411"/>
      <c r="U13" s="140"/>
      <c r="V13" s="141"/>
      <c r="W13" s="209"/>
      <c r="X13" s="216"/>
      <c r="Y13" s="216"/>
      <c r="Z13" s="453"/>
      <c r="AA13" s="453"/>
      <c r="AB13" s="453"/>
      <c r="AC13" s="453"/>
      <c r="AD13" s="459"/>
      <c r="AE13" s="459"/>
      <c r="AF13" s="459"/>
      <c r="AG13" s="459"/>
      <c r="AH13" s="459"/>
      <c r="AI13" s="459"/>
      <c r="AJ13" s="459"/>
      <c r="AK13" s="216"/>
      <c r="AL13" s="216"/>
      <c r="AM13" s="216"/>
      <c r="AN13" s="453"/>
      <c r="AO13" s="453"/>
      <c r="AP13" s="216"/>
    </row>
    <row r="14" spans="1:42" ht="15" customHeight="1">
      <c r="A14" s="141"/>
      <c r="B14" s="141"/>
      <c r="C14" s="209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140"/>
      <c r="V14" s="361" t="s">
        <v>1</v>
      </c>
      <c r="W14" s="445"/>
      <c r="X14" s="180">
        <v>3332</v>
      </c>
      <c r="Y14" s="180">
        <v>233</v>
      </c>
      <c r="Z14" s="452">
        <v>1606</v>
      </c>
      <c r="AA14" s="452"/>
      <c r="AB14" s="452">
        <v>222</v>
      </c>
      <c r="AC14" s="452"/>
      <c r="AD14" s="452">
        <v>713</v>
      </c>
      <c r="AE14" s="452"/>
      <c r="AF14" s="452"/>
      <c r="AG14" s="452"/>
      <c r="AH14" s="452"/>
      <c r="AI14" s="452"/>
      <c r="AJ14" s="452"/>
      <c r="AK14" s="180">
        <v>150</v>
      </c>
      <c r="AL14" s="180">
        <v>147</v>
      </c>
      <c r="AM14" s="180">
        <v>32</v>
      </c>
      <c r="AN14" s="452">
        <v>4479</v>
      </c>
      <c r="AO14" s="452"/>
      <c r="AP14" s="180">
        <v>225</v>
      </c>
    </row>
    <row r="15" spans="1:42" ht="15" customHeight="1">
      <c r="A15" s="414" t="s">
        <v>248</v>
      </c>
      <c r="B15" s="415"/>
      <c r="C15" s="416"/>
      <c r="D15" s="418" t="s">
        <v>400</v>
      </c>
      <c r="E15" s="417"/>
      <c r="F15" s="417"/>
      <c r="G15" s="418" t="s">
        <v>400</v>
      </c>
      <c r="H15" s="417"/>
      <c r="I15" s="417"/>
      <c r="J15" s="417"/>
      <c r="K15" s="418" t="s">
        <v>400</v>
      </c>
      <c r="L15" s="417"/>
      <c r="M15" s="417"/>
      <c r="N15" s="418" t="s">
        <v>400</v>
      </c>
      <c r="O15" s="417"/>
      <c r="P15" s="417"/>
      <c r="Q15" s="418" t="s">
        <v>400</v>
      </c>
      <c r="R15" s="417"/>
      <c r="S15" s="418" t="s">
        <v>400</v>
      </c>
      <c r="T15" s="417"/>
      <c r="U15" s="140"/>
      <c r="V15" s="361" t="s">
        <v>2</v>
      </c>
      <c r="W15" s="445"/>
      <c r="X15" s="180">
        <v>3008</v>
      </c>
      <c r="Y15" s="180">
        <v>67</v>
      </c>
      <c r="Z15" s="452">
        <v>104</v>
      </c>
      <c r="AA15" s="452"/>
      <c r="AB15" s="452">
        <v>2</v>
      </c>
      <c r="AC15" s="452"/>
      <c r="AD15" s="452">
        <v>39</v>
      </c>
      <c r="AE15" s="452"/>
      <c r="AF15" s="452"/>
      <c r="AG15" s="452"/>
      <c r="AH15" s="452"/>
      <c r="AI15" s="452"/>
      <c r="AJ15" s="452"/>
      <c r="AK15" s="180">
        <v>2</v>
      </c>
      <c r="AL15" s="180">
        <v>11</v>
      </c>
      <c r="AM15" s="180">
        <v>2</v>
      </c>
      <c r="AN15" s="452">
        <v>2183</v>
      </c>
      <c r="AO15" s="452"/>
      <c r="AP15" s="180">
        <v>124</v>
      </c>
    </row>
    <row r="16" spans="1:42" ht="15" customHeight="1">
      <c r="A16" s="414" t="s">
        <v>249</v>
      </c>
      <c r="B16" s="415"/>
      <c r="C16" s="416"/>
      <c r="D16" s="417">
        <v>50</v>
      </c>
      <c r="E16" s="417"/>
      <c r="F16" s="417"/>
      <c r="G16" s="417">
        <v>4</v>
      </c>
      <c r="H16" s="417"/>
      <c r="I16" s="417"/>
      <c r="J16" s="417"/>
      <c r="K16" s="417">
        <v>13</v>
      </c>
      <c r="L16" s="417"/>
      <c r="M16" s="417"/>
      <c r="N16" s="401">
        <f>SUM(Q16:T16)</f>
        <v>277</v>
      </c>
      <c r="O16" s="401"/>
      <c r="P16" s="401"/>
      <c r="Q16" s="417">
        <v>265</v>
      </c>
      <c r="R16" s="417"/>
      <c r="S16" s="417">
        <v>12</v>
      </c>
      <c r="T16" s="417"/>
      <c r="U16" s="140"/>
      <c r="V16" s="361" t="s">
        <v>3</v>
      </c>
      <c r="W16" s="445"/>
      <c r="X16" s="180">
        <v>2649</v>
      </c>
      <c r="Y16" s="180">
        <v>84</v>
      </c>
      <c r="Z16" s="452">
        <v>668</v>
      </c>
      <c r="AA16" s="452"/>
      <c r="AB16" s="452">
        <v>33</v>
      </c>
      <c r="AC16" s="452"/>
      <c r="AD16" s="452">
        <v>459</v>
      </c>
      <c r="AE16" s="452"/>
      <c r="AF16" s="452"/>
      <c r="AG16" s="452"/>
      <c r="AH16" s="452"/>
      <c r="AI16" s="452"/>
      <c r="AJ16" s="452"/>
      <c r="AK16" s="180">
        <v>49</v>
      </c>
      <c r="AL16" s="180">
        <v>173</v>
      </c>
      <c r="AM16" s="180">
        <v>27</v>
      </c>
      <c r="AN16" s="452">
        <v>2714</v>
      </c>
      <c r="AO16" s="452"/>
      <c r="AP16" s="180">
        <v>179</v>
      </c>
    </row>
    <row r="17" spans="1:42" ht="15" customHeight="1">
      <c r="A17" s="414" t="s">
        <v>250</v>
      </c>
      <c r="B17" s="415"/>
      <c r="C17" s="416"/>
      <c r="D17" s="418" t="s">
        <v>400</v>
      </c>
      <c r="E17" s="417"/>
      <c r="F17" s="417"/>
      <c r="G17" s="418" t="s">
        <v>400</v>
      </c>
      <c r="H17" s="417"/>
      <c r="I17" s="417"/>
      <c r="J17" s="417"/>
      <c r="K17" s="418" t="s">
        <v>400</v>
      </c>
      <c r="L17" s="417"/>
      <c r="M17" s="417"/>
      <c r="N17" s="418" t="s">
        <v>400</v>
      </c>
      <c r="O17" s="417"/>
      <c r="P17" s="417"/>
      <c r="Q17" s="418" t="s">
        <v>400</v>
      </c>
      <c r="R17" s="417"/>
      <c r="S17" s="418" t="s">
        <v>400</v>
      </c>
      <c r="T17" s="417"/>
      <c r="U17" s="140"/>
      <c r="V17" s="363" t="s">
        <v>60</v>
      </c>
      <c r="W17" s="445"/>
      <c r="X17" s="180">
        <v>2961</v>
      </c>
      <c r="Y17" s="180">
        <v>42</v>
      </c>
      <c r="Z17" s="452">
        <v>88</v>
      </c>
      <c r="AA17" s="452"/>
      <c r="AB17" s="452">
        <v>9</v>
      </c>
      <c r="AC17" s="452"/>
      <c r="AD17" s="452">
        <v>32</v>
      </c>
      <c r="AE17" s="452"/>
      <c r="AF17" s="452"/>
      <c r="AG17" s="452"/>
      <c r="AH17" s="452"/>
      <c r="AI17" s="452"/>
      <c r="AJ17" s="452"/>
      <c r="AK17" s="180">
        <v>5</v>
      </c>
      <c r="AL17" s="180">
        <v>16</v>
      </c>
      <c r="AM17" s="180">
        <v>5</v>
      </c>
      <c r="AN17" s="452">
        <v>1938</v>
      </c>
      <c r="AO17" s="452"/>
      <c r="AP17" s="180">
        <v>59</v>
      </c>
    </row>
    <row r="18" spans="1:42" ht="15" customHeight="1">
      <c r="A18" s="414" t="s">
        <v>251</v>
      </c>
      <c r="B18" s="415"/>
      <c r="C18" s="416"/>
      <c r="D18" s="417">
        <v>200</v>
      </c>
      <c r="E18" s="417"/>
      <c r="F18" s="417"/>
      <c r="G18" s="417">
        <v>19</v>
      </c>
      <c r="H18" s="417"/>
      <c r="I18" s="417"/>
      <c r="J18" s="417"/>
      <c r="K18" s="417">
        <v>158</v>
      </c>
      <c r="L18" s="417"/>
      <c r="M18" s="417"/>
      <c r="N18" s="401">
        <f>SUM(Q18:T18)</f>
        <v>5393</v>
      </c>
      <c r="O18" s="401"/>
      <c r="P18" s="401"/>
      <c r="Q18" s="417">
        <v>5187</v>
      </c>
      <c r="R18" s="417"/>
      <c r="S18" s="417">
        <v>206</v>
      </c>
      <c r="T18" s="417"/>
      <c r="U18" s="140"/>
      <c r="V18" s="361" t="s">
        <v>5</v>
      </c>
      <c r="W18" s="445"/>
      <c r="X18" s="180">
        <v>3166</v>
      </c>
      <c r="Y18" s="180">
        <v>40</v>
      </c>
      <c r="Z18" s="452">
        <v>233</v>
      </c>
      <c r="AA18" s="452"/>
      <c r="AB18" s="452">
        <v>8</v>
      </c>
      <c r="AC18" s="452"/>
      <c r="AD18" s="452">
        <v>46</v>
      </c>
      <c r="AE18" s="452"/>
      <c r="AF18" s="452"/>
      <c r="AG18" s="452"/>
      <c r="AH18" s="452"/>
      <c r="AI18" s="452"/>
      <c r="AJ18" s="452"/>
      <c r="AK18" s="180">
        <v>2</v>
      </c>
      <c r="AL18" s="180">
        <v>64</v>
      </c>
      <c r="AM18" s="180">
        <v>8</v>
      </c>
      <c r="AN18" s="452">
        <v>1989</v>
      </c>
      <c r="AO18" s="452"/>
      <c r="AP18" s="180">
        <v>76</v>
      </c>
    </row>
    <row r="19" spans="1:42" ht="15" customHeight="1">
      <c r="A19" s="414" t="s">
        <v>252</v>
      </c>
      <c r="B19" s="415"/>
      <c r="C19" s="416"/>
      <c r="D19" s="417">
        <v>317</v>
      </c>
      <c r="E19" s="417"/>
      <c r="F19" s="417"/>
      <c r="G19" s="417">
        <v>36</v>
      </c>
      <c r="H19" s="417"/>
      <c r="I19" s="417"/>
      <c r="J19" s="417"/>
      <c r="K19" s="417">
        <v>297</v>
      </c>
      <c r="L19" s="417"/>
      <c r="M19" s="417"/>
      <c r="N19" s="401">
        <f>SUM(Q19:T19)</f>
        <v>10221</v>
      </c>
      <c r="O19" s="401"/>
      <c r="P19" s="401"/>
      <c r="Q19" s="417">
        <v>9835</v>
      </c>
      <c r="R19" s="417"/>
      <c r="S19" s="417">
        <v>386</v>
      </c>
      <c r="T19" s="417"/>
      <c r="U19" s="140"/>
      <c r="V19" s="361" t="s">
        <v>6</v>
      </c>
      <c r="W19" s="445"/>
      <c r="X19" s="180">
        <v>1636</v>
      </c>
      <c r="Y19" s="180">
        <v>10</v>
      </c>
      <c r="Z19" s="452">
        <v>270</v>
      </c>
      <c r="AA19" s="452"/>
      <c r="AB19" s="452">
        <v>13</v>
      </c>
      <c r="AC19" s="452"/>
      <c r="AD19" s="452">
        <v>420</v>
      </c>
      <c r="AE19" s="452"/>
      <c r="AF19" s="452"/>
      <c r="AG19" s="452"/>
      <c r="AH19" s="452"/>
      <c r="AI19" s="452"/>
      <c r="AJ19" s="452"/>
      <c r="AK19" s="180">
        <v>50</v>
      </c>
      <c r="AL19" s="180">
        <v>332</v>
      </c>
      <c r="AM19" s="180">
        <v>33</v>
      </c>
      <c r="AN19" s="452">
        <v>1983</v>
      </c>
      <c r="AO19" s="452"/>
      <c r="AP19" s="180">
        <v>32</v>
      </c>
    </row>
    <row r="20" spans="1:42" ht="15" customHeight="1">
      <c r="A20" s="414" t="s">
        <v>253</v>
      </c>
      <c r="B20" s="415"/>
      <c r="C20" s="416"/>
      <c r="D20" s="417">
        <v>18</v>
      </c>
      <c r="E20" s="417"/>
      <c r="F20" s="417"/>
      <c r="G20" s="417">
        <v>12</v>
      </c>
      <c r="H20" s="417"/>
      <c r="I20" s="417"/>
      <c r="J20" s="417"/>
      <c r="K20" s="417">
        <v>4</v>
      </c>
      <c r="L20" s="417"/>
      <c r="M20" s="417"/>
      <c r="N20" s="401">
        <f>SUM(Q20:T20)</f>
        <v>151</v>
      </c>
      <c r="O20" s="401"/>
      <c r="P20" s="401"/>
      <c r="Q20" s="417">
        <v>148</v>
      </c>
      <c r="R20" s="417"/>
      <c r="S20" s="417">
        <v>3</v>
      </c>
      <c r="T20" s="417"/>
      <c r="U20" s="140"/>
      <c r="V20" s="361" t="s">
        <v>7</v>
      </c>
      <c r="W20" s="445"/>
      <c r="X20" s="180">
        <v>1879</v>
      </c>
      <c r="Y20" s="180">
        <v>28</v>
      </c>
      <c r="Z20" s="452">
        <v>365</v>
      </c>
      <c r="AA20" s="452"/>
      <c r="AB20" s="452">
        <v>13</v>
      </c>
      <c r="AC20" s="452"/>
      <c r="AD20" s="452">
        <v>131</v>
      </c>
      <c r="AE20" s="452"/>
      <c r="AF20" s="452"/>
      <c r="AG20" s="452"/>
      <c r="AH20" s="452"/>
      <c r="AI20" s="452"/>
      <c r="AJ20" s="452"/>
      <c r="AK20" s="180">
        <v>11</v>
      </c>
      <c r="AL20" s="180">
        <v>34</v>
      </c>
      <c r="AM20" s="180">
        <v>2</v>
      </c>
      <c r="AN20" s="452">
        <v>1637</v>
      </c>
      <c r="AO20" s="452"/>
      <c r="AP20" s="180">
        <v>49</v>
      </c>
    </row>
    <row r="21" spans="1:42" ht="15" customHeight="1">
      <c r="A21" s="414" t="s">
        <v>254</v>
      </c>
      <c r="B21" s="415"/>
      <c r="C21" s="416"/>
      <c r="D21" s="418" t="s">
        <v>400</v>
      </c>
      <c r="E21" s="417"/>
      <c r="F21" s="417"/>
      <c r="G21" s="418" t="s">
        <v>400</v>
      </c>
      <c r="H21" s="417"/>
      <c r="I21" s="417"/>
      <c r="J21" s="417"/>
      <c r="K21" s="418" t="s">
        <v>400</v>
      </c>
      <c r="L21" s="417"/>
      <c r="M21" s="417"/>
      <c r="N21" s="418" t="s">
        <v>400</v>
      </c>
      <c r="O21" s="417"/>
      <c r="P21" s="417"/>
      <c r="Q21" s="418" t="s">
        <v>400</v>
      </c>
      <c r="R21" s="417"/>
      <c r="S21" s="418" t="s">
        <v>400</v>
      </c>
      <c r="T21" s="417"/>
      <c r="U21" s="140"/>
      <c r="V21" s="361" t="s">
        <v>8</v>
      </c>
      <c r="W21" s="445"/>
      <c r="X21" s="180">
        <v>810</v>
      </c>
      <c r="Y21" s="180">
        <v>49</v>
      </c>
      <c r="Z21" s="452">
        <v>500</v>
      </c>
      <c r="AA21" s="452"/>
      <c r="AB21" s="452">
        <v>39</v>
      </c>
      <c r="AC21" s="452"/>
      <c r="AD21" s="452">
        <v>801</v>
      </c>
      <c r="AE21" s="452"/>
      <c r="AF21" s="452"/>
      <c r="AG21" s="452"/>
      <c r="AH21" s="452"/>
      <c r="AI21" s="452"/>
      <c r="AJ21" s="452"/>
      <c r="AK21" s="180">
        <v>141</v>
      </c>
      <c r="AL21" s="180">
        <v>207</v>
      </c>
      <c r="AM21" s="180">
        <v>110</v>
      </c>
      <c r="AN21" s="452">
        <v>2082</v>
      </c>
      <c r="AO21" s="452"/>
      <c r="AP21" s="180">
        <v>130</v>
      </c>
    </row>
    <row r="22" spans="1:42" ht="15" customHeight="1">
      <c r="A22" s="414" t="s">
        <v>255</v>
      </c>
      <c r="B22" s="415"/>
      <c r="C22" s="416"/>
      <c r="D22" s="418" t="s">
        <v>400</v>
      </c>
      <c r="E22" s="417"/>
      <c r="F22" s="417"/>
      <c r="G22" s="418" t="s">
        <v>400</v>
      </c>
      <c r="H22" s="417"/>
      <c r="I22" s="417"/>
      <c r="J22" s="417"/>
      <c r="K22" s="418" t="s">
        <v>400</v>
      </c>
      <c r="L22" s="417"/>
      <c r="M22" s="417"/>
      <c r="N22" s="418" t="s">
        <v>400</v>
      </c>
      <c r="O22" s="417"/>
      <c r="P22" s="417"/>
      <c r="Q22" s="418" t="s">
        <v>400</v>
      </c>
      <c r="R22" s="417"/>
      <c r="S22" s="418" t="s">
        <v>400</v>
      </c>
      <c r="T22" s="417"/>
      <c r="U22" s="140"/>
      <c r="V22" s="101"/>
      <c r="W22" s="120"/>
      <c r="X22" s="180"/>
      <c r="Y22" s="180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180"/>
      <c r="AL22" s="180"/>
      <c r="AM22" s="180"/>
      <c r="AN22" s="452"/>
      <c r="AO22" s="452"/>
      <c r="AP22" s="180"/>
    </row>
    <row r="23" spans="1:42" ht="15" customHeight="1">
      <c r="A23" s="414"/>
      <c r="B23" s="415"/>
      <c r="C23" s="416"/>
      <c r="D23" s="418" t="s">
        <v>421</v>
      </c>
      <c r="E23" s="417"/>
      <c r="F23" s="417"/>
      <c r="G23" s="418" t="s">
        <v>421</v>
      </c>
      <c r="H23" s="417"/>
      <c r="I23" s="417"/>
      <c r="J23" s="417"/>
      <c r="K23" s="418" t="s">
        <v>421</v>
      </c>
      <c r="L23" s="417"/>
      <c r="M23" s="417"/>
      <c r="N23" s="418" t="s">
        <v>421</v>
      </c>
      <c r="O23" s="417"/>
      <c r="P23" s="417"/>
      <c r="Q23" s="418" t="s">
        <v>421</v>
      </c>
      <c r="R23" s="417"/>
      <c r="S23" s="418" t="s">
        <v>421</v>
      </c>
      <c r="T23" s="417"/>
      <c r="U23" s="140"/>
      <c r="V23" s="361" t="s">
        <v>9</v>
      </c>
      <c r="W23" s="445"/>
      <c r="X23" s="180">
        <v>122</v>
      </c>
      <c r="Y23" s="180">
        <v>1</v>
      </c>
      <c r="Z23" s="452">
        <v>14</v>
      </c>
      <c r="AA23" s="452"/>
      <c r="AB23" s="452">
        <v>1</v>
      </c>
      <c r="AC23" s="452"/>
      <c r="AD23" s="452">
        <v>3</v>
      </c>
      <c r="AE23" s="452"/>
      <c r="AF23" s="452"/>
      <c r="AG23" s="452"/>
      <c r="AH23" s="452"/>
      <c r="AI23" s="452"/>
      <c r="AJ23" s="452"/>
      <c r="AK23" s="239" t="s">
        <v>400</v>
      </c>
      <c r="AL23" s="180">
        <v>1</v>
      </c>
      <c r="AM23" s="239" t="s">
        <v>400</v>
      </c>
      <c r="AN23" s="452">
        <v>147</v>
      </c>
      <c r="AO23" s="452"/>
      <c r="AP23" s="180">
        <v>5</v>
      </c>
    </row>
    <row r="24" spans="1:42" ht="15" customHeight="1">
      <c r="A24" s="414" t="s">
        <v>256</v>
      </c>
      <c r="B24" s="415"/>
      <c r="C24" s="416"/>
      <c r="D24" s="418" t="s">
        <v>400</v>
      </c>
      <c r="E24" s="417"/>
      <c r="F24" s="417"/>
      <c r="G24" s="418" t="s">
        <v>400</v>
      </c>
      <c r="H24" s="417"/>
      <c r="I24" s="417"/>
      <c r="J24" s="417"/>
      <c r="K24" s="418" t="s">
        <v>400</v>
      </c>
      <c r="L24" s="417"/>
      <c r="M24" s="417"/>
      <c r="N24" s="418" t="s">
        <v>400</v>
      </c>
      <c r="O24" s="417"/>
      <c r="P24" s="417"/>
      <c r="Q24" s="418" t="s">
        <v>400</v>
      </c>
      <c r="R24" s="417"/>
      <c r="S24" s="418" t="s">
        <v>400</v>
      </c>
      <c r="T24" s="417"/>
      <c r="U24" s="140"/>
      <c r="V24" s="361" t="s">
        <v>192</v>
      </c>
      <c r="W24" s="445"/>
      <c r="X24" s="180">
        <v>1278</v>
      </c>
      <c r="Y24" s="180">
        <v>65</v>
      </c>
      <c r="Z24" s="452">
        <v>452</v>
      </c>
      <c r="AA24" s="452"/>
      <c r="AB24" s="452">
        <v>34</v>
      </c>
      <c r="AC24" s="452"/>
      <c r="AD24" s="452">
        <v>553</v>
      </c>
      <c r="AE24" s="452"/>
      <c r="AF24" s="452"/>
      <c r="AG24" s="452"/>
      <c r="AH24" s="452"/>
      <c r="AI24" s="452"/>
      <c r="AJ24" s="452"/>
      <c r="AK24" s="180">
        <v>87</v>
      </c>
      <c r="AL24" s="180">
        <v>119</v>
      </c>
      <c r="AM24" s="180">
        <v>31</v>
      </c>
      <c r="AN24" s="452">
        <v>2298</v>
      </c>
      <c r="AO24" s="452"/>
      <c r="AP24" s="180">
        <v>96</v>
      </c>
    </row>
    <row r="25" spans="1:42" ht="15" customHeight="1">
      <c r="A25" s="414" t="s">
        <v>192</v>
      </c>
      <c r="B25" s="415"/>
      <c r="C25" s="416"/>
      <c r="D25" s="418" t="s">
        <v>400</v>
      </c>
      <c r="E25" s="417"/>
      <c r="F25" s="417"/>
      <c r="G25" s="418" t="s">
        <v>400</v>
      </c>
      <c r="H25" s="417"/>
      <c r="I25" s="417"/>
      <c r="J25" s="417"/>
      <c r="K25" s="418" t="s">
        <v>400</v>
      </c>
      <c r="L25" s="417"/>
      <c r="M25" s="417"/>
      <c r="N25" s="418" t="s">
        <v>400</v>
      </c>
      <c r="O25" s="417"/>
      <c r="P25" s="417"/>
      <c r="Q25" s="418" t="s">
        <v>400</v>
      </c>
      <c r="R25" s="417"/>
      <c r="S25" s="418" t="s">
        <v>400</v>
      </c>
      <c r="T25" s="417"/>
      <c r="U25" s="140"/>
      <c r="V25" s="361" t="s">
        <v>193</v>
      </c>
      <c r="W25" s="445"/>
      <c r="X25" s="180">
        <v>1432</v>
      </c>
      <c r="Y25" s="180">
        <v>73</v>
      </c>
      <c r="Z25" s="452">
        <v>387</v>
      </c>
      <c r="AA25" s="452"/>
      <c r="AB25" s="452">
        <v>23</v>
      </c>
      <c r="AC25" s="452"/>
      <c r="AD25" s="452">
        <v>521</v>
      </c>
      <c r="AE25" s="452"/>
      <c r="AF25" s="452"/>
      <c r="AG25" s="452"/>
      <c r="AH25" s="452"/>
      <c r="AI25" s="452"/>
      <c r="AJ25" s="452"/>
      <c r="AK25" s="180">
        <v>73</v>
      </c>
      <c r="AL25" s="180">
        <v>121</v>
      </c>
      <c r="AM25" s="180">
        <v>35</v>
      </c>
      <c r="AN25" s="452">
        <v>1868</v>
      </c>
      <c r="AO25" s="452"/>
      <c r="AP25" s="180">
        <v>104</v>
      </c>
    </row>
    <row r="26" spans="1:42" ht="15" customHeight="1">
      <c r="A26" s="414" t="s">
        <v>193</v>
      </c>
      <c r="B26" s="415"/>
      <c r="C26" s="416"/>
      <c r="D26" s="417">
        <v>352</v>
      </c>
      <c r="E26" s="417"/>
      <c r="F26" s="417"/>
      <c r="G26" s="417">
        <v>22</v>
      </c>
      <c r="H26" s="417"/>
      <c r="I26" s="417"/>
      <c r="J26" s="417"/>
      <c r="K26" s="417">
        <v>124</v>
      </c>
      <c r="L26" s="417"/>
      <c r="M26" s="417"/>
      <c r="N26" s="401">
        <f aca="true" t="shared" si="0" ref="N26:N31">SUM(Q26:T26)</f>
        <v>3722</v>
      </c>
      <c r="O26" s="401"/>
      <c r="P26" s="401"/>
      <c r="Q26" s="417">
        <v>3567</v>
      </c>
      <c r="R26" s="417"/>
      <c r="S26" s="417">
        <v>155</v>
      </c>
      <c r="T26" s="417"/>
      <c r="U26" s="140"/>
      <c r="V26" s="361" t="s">
        <v>194</v>
      </c>
      <c r="W26" s="445"/>
      <c r="X26" s="180">
        <v>2318</v>
      </c>
      <c r="Y26" s="180">
        <v>87</v>
      </c>
      <c r="Z26" s="452">
        <v>652</v>
      </c>
      <c r="AA26" s="452"/>
      <c r="AB26" s="452">
        <v>39</v>
      </c>
      <c r="AC26" s="452"/>
      <c r="AD26" s="452">
        <v>310</v>
      </c>
      <c r="AE26" s="452"/>
      <c r="AF26" s="452"/>
      <c r="AG26" s="452"/>
      <c r="AH26" s="452"/>
      <c r="AI26" s="452"/>
      <c r="AJ26" s="452"/>
      <c r="AK26" s="180">
        <v>42</v>
      </c>
      <c r="AL26" s="180">
        <v>76</v>
      </c>
      <c r="AM26" s="180">
        <v>13</v>
      </c>
      <c r="AN26" s="452">
        <v>2537</v>
      </c>
      <c r="AO26" s="452"/>
      <c r="AP26" s="180">
        <v>98</v>
      </c>
    </row>
    <row r="27" spans="1:42" ht="15" customHeight="1">
      <c r="A27" s="414" t="s">
        <v>194</v>
      </c>
      <c r="B27" s="415"/>
      <c r="C27" s="416"/>
      <c r="D27" s="417">
        <v>3</v>
      </c>
      <c r="E27" s="417"/>
      <c r="F27" s="417"/>
      <c r="G27" s="417">
        <v>1</v>
      </c>
      <c r="H27" s="417"/>
      <c r="I27" s="417"/>
      <c r="J27" s="417"/>
      <c r="K27" s="417">
        <v>2</v>
      </c>
      <c r="L27" s="417"/>
      <c r="M27" s="417"/>
      <c r="N27" s="401">
        <f t="shared" si="0"/>
        <v>56</v>
      </c>
      <c r="O27" s="401"/>
      <c r="P27" s="401"/>
      <c r="Q27" s="417">
        <v>51</v>
      </c>
      <c r="R27" s="417"/>
      <c r="S27" s="417">
        <v>5</v>
      </c>
      <c r="T27" s="417"/>
      <c r="U27" s="140"/>
      <c r="V27" s="361" t="s">
        <v>195</v>
      </c>
      <c r="W27" s="445"/>
      <c r="X27" s="180">
        <v>4367</v>
      </c>
      <c r="Y27" s="180">
        <v>79</v>
      </c>
      <c r="Z27" s="452">
        <v>739</v>
      </c>
      <c r="AA27" s="452"/>
      <c r="AB27" s="452">
        <v>42</v>
      </c>
      <c r="AC27" s="452"/>
      <c r="AD27" s="452">
        <v>290</v>
      </c>
      <c r="AE27" s="452"/>
      <c r="AF27" s="452"/>
      <c r="AG27" s="452"/>
      <c r="AH27" s="452"/>
      <c r="AI27" s="452"/>
      <c r="AJ27" s="452"/>
      <c r="AK27" s="180">
        <v>21</v>
      </c>
      <c r="AL27" s="180">
        <v>65</v>
      </c>
      <c r="AM27" s="180">
        <v>6</v>
      </c>
      <c r="AN27" s="452">
        <v>4701</v>
      </c>
      <c r="AO27" s="452"/>
      <c r="AP27" s="180">
        <v>192</v>
      </c>
    </row>
    <row r="28" spans="1:42" ht="15" customHeight="1">
      <c r="A28" s="414" t="s">
        <v>195</v>
      </c>
      <c r="B28" s="415"/>
      <c r="C28" s="416"/>
      <c r="D28" s="417">
        <v>519</v>
      </c>
      <c r="E28" s="417"/>
      <c r="F28" s="417"/>
      <c r="G28" s="417">
        <v>45</v>
      </c>
      <c r="H28" s="417"/>
      <c r="I28" s="417"/>
      <c r="J28" s="417"/>
      <c r="K28" s="417">
        <v>587</v>
      </c>
      <c r="L28" s="417"/>
      <c r="M28" s="417"/>
      <c r="N28" s="401">
        <f t="shared" si="0"/>
        <v>19059</v>
      </c>
      <c r="O28" s="401"/>
      <c r="P28" s="401"/>
      <c r="Q28" s="417">
        <v>18691</v>
      </c>
      <c r="R28" s="417"/>
      <c r="S28" s="417">
        <v>368</v>
      </c>
      <c r="T28" s="417"/>
      <c r="U28" s="140"/>
      <c r="V28" s="361" t="s">
        <v>196</v>
      </c>
      <c r="W28" s="445"/>
      <c r="X28" s="180">
        <v>4476</v>
      </c>
      <c r="Y28" s="180">
        <v>76</v>
      </c>
      <c r="Z28" s="452">
        <v>303</v>
      </c>
      <c r="AA28" s="452"/>
      <c r="AB28" s="452">
        <v>17</v>
      </c>
      <c r="AC28" s="452"/>
      <c r="AD28" s="452">
        <v>142</v>
      </c>
      <c r="AE28" s="452"/>
      <c r="AF28" s="452"/>
      <c r="AG28" s="452"/>
      <c r="AH28" s="452"/>
      <c r="AI28" s="452"/>
      <c r="AJ28" s="452"/>
      <c r="AK28" s="180">
        <v>16</v>
      </c>
      <c r="AL28" s="180">
        <v>42</v>
      </c>
      <c r="AM28" s="180">
        <v>7</v>
      </c>
      <c r="AN28" s="452">
        <v>3689</v>
      </c>
      <c r="AO28" s="452"/>
      <c r="AP28" s="180">
        <v>127</v>
      </c>
    </row>
    <row r="29" spans="1:42" ht="15" customHeight="1">
      <c r="A29" s="414" t="s">
        <v>196</v>
      </c>
      <c r="B29" s="415"/>
      <c r="C29" s="416"/>
      <c r="D29" s="417">
        <v>314</v>
      </c>
      <c r="E29" s="417"/>
      <c r="F29" s="417"/>
      <c r="G29" s="417">
        <v>29</v>
      </c>
      <c r="H29" s="417"/>
      <c r="I29" s="417"/>
      <c r="J29" s="417"/>
      <c r="K29" s="417">
        <v>379</v>
      </c>
      <c r="L29" s="417"/>
      <c r="M29" s="417"/>
      <c r="N29" s="401">
        <f t="shared" si="0"/>
        <v>11508</v>
      </c>
      <c r="O29" s="401"/>
      <c r="P29" s="401"/>
      <c r="Q29" s="417">
        <v>11132</v>
      </c>
      <c r="R29" s="417"/>
      <c r="S29" s="417">
        <v>376</v>
      </c>
      <c r="T29" s="417"/>
      <c r="U29" s="140"/>
      <c r="V29" s="361" t="s">
        <v>197</v>
      </c>
      <c r="W29" s="445"/>
      <c r="X29" s="180">
        <v>5501</v>
      </c>
      <c r="Y29" s="180">
        <v>36</v>
      </c>
      <c r="Z29" s="452">
        <v>572</v>
      </c>
      <c r="AA29" s="452"/>
      <c r="AB29" s="452">
        <v>12</v>
      </c>
      <c r="AC29" s="452"/>
      <c r="AD29" s="452">
        <v>181</v>
      </c>
      <c r="AE29" s="452"/>
      <c r="AF29" s="452"/>
      <c r="AG29" s="452"/>
      <c r="AH29" s="452"/>
      <c r="AI29" s="452"/>
      <c r="AJ29" s="452"/>
      <c r="AK29" s="180">
        <v>12</v>
      </c>
      <c r="AL29" s="180">
        <v>80</v>
      </c>
      <c r="AM29" s="180">
        <v>11</v>
      </c>
      <c r="AN29" s="452">
        <v>4523</v>
      </c>
      <c r="AO29" s="452"/>
      <c r="AP29" s="180">
        <v>43</v>
      </c>
    </row>
    <row r="30" spans="1:42" ht="15" customHeight="1">
      <c r="A30" s="414" t="s">
        <v>197</v>
      </c>
      <c r="B30" s="415"/>
      <c r="C30" s="416"/>
      <c r="D30" s="417">
        <v>677</v>
      </c>
      <c r="E30" s="417"/>
      <c r="F30" s="417"/>
      <c r="G30" s="417">
        <v>54</v>
      </c>
      <c r="H30" s="417"/>
      <c r="I30" s="417"/>
      <c r="J30" s="417"/>
      <c r="K30" s="417">
        <v>658</v>
      </c>
      <c r="L30" s="417"/>
      <c r="M30" s="417"/>
      <c r="N30" s="401">
        <f t="shared" si="0"/>
        <v>21657</v>
      </c>
      <c r="O30" s="401"/>
      <c r="P30" s="401"/>
      <c r="Q30" s="417">
        <v>20944</v>
      </c>
      <c r="R30" s="417"/>
      <c r="S30" s="417">
        <v>713</v>
      </c>
      <c r="T30" s="417"/>
      <c r="U30" s="140"/>
      <c r="V30" s="361" t="s">
        <v>198</v>
      </c>
      <c r="W30" s="445"/>
      <c r="X30" s="180">
        <v>1187</v>
      </c>
      <c r="Y30" s="180">
        <v>5</v>
      </c>
      <c r="Z30" s="452">
        <v>59</v>
      </c>
      <c r="AA30" s="452"/>
      <c r="AB30" s="461" t="s">
        <v>400</v>
      </c>
      <c r="AC30" s="452"/>
      <c r="AD30" s="452">
        <v>47</v>
      </c>
      <c r="AE30" s="452"/>
      <c r="AF30" s="452"/>
      <c r="AG30" s="452"/>
      <c r="AH30" s="452"/>
      <c r="AI30" s="452"/>
      <c r="AJ30" s="452"/>
      <c r="AK30" s="239" t="s">
        <v>400</v>
      </c>
      <c r="AL30" s="180">
        <v>48</v>
      </c>
      <c r="AM30" s="180">
        <v>2</v>
      </c>
      <c r="AN30" s="452">
        <v>687</v>
      </c>
      <c r="AO30" s="452"/>
      <c r="AP30" s="180">
        <v>10</v>
      </c>
    </row>
    <row r="31" spans="1:45" ht="15" customHeight="1">
      <c r="A31" s="414" t="s">
        <v>198</v>
      </c>
      <c r="B31" s="415"/>
      <c r="C31" s="416"/>
      <c r="D31" s="419">
        <v>78</v>
      </c>
      <c r="E31" s="419"/>
      <c r="F31" s="419"/>
      <c r="G31" s="419">
        <v>26</v>
      </c>
      <c r="H31" s="419"/>
      <c r="I31" s="419"/>
      <c r="J31" s="419"/>
      <c r="K31" s="417">
        <v>91</v>
      </c>
      <c r="L31" s="417"/>
      <c r="M31" s="417"/>
      <c r="N31" s="401">
        <f t="shared" si="0"/>
        <v>3116</v>
      </c>
      <c r="O31" s="401"/>
      <c r="P31" s="401"/>
      <c r="Q31" s="417">
        <v>3019</v>
      </c>
      <c r="R31" s="417"/>
      <c r="S31" s="417">
        <v>97</v>
      </c>
      <c r="T31" s="417"/>
      <c r="U31" s="140"/>
      <c r="V31" s="101"/>
      <c r="W31" s="210"/>
      <c r="X31" s="140"/>
      <c r="Y31" s="140"/>
      <c r="Z31" s="458"/>
      <c r="AA31" s="458"/>
      <c r="AB31" s="458"/>
      <c r="AC31" s="458"/>
      <c r="AD31" s="460"/>
      <c r="AE31" s="460"/>
      <c r="AF31" s="460"/>
      <c r="AG31" s="460"/>
      <c r="AH31" s="460"/>
      <c r="AI31" s="460"/>
      <c r="AJ31" s="460"/>
      <c r="AK31" s="140"/>
      <c r="AL31" s="140"/>
      <c r="AM31" s="140"/>
      <c r="AN31" s="458"/>
      <c r="AO31" s="458"/>
      <c r="AP31" s="140"/>
      <c r="AQ31" s="60"/>
      <c r="AR31" s="60"/>
      <c r="AS31" s="60"/>
    </row>
    <row r="32" spans="1:45" ht="15" customHeight="1">
      <c r="A32" s="121"/>
      <c r="B32" s="121"/>
      <c r="C32" s="122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40"/>
      <c r="V32" s="121"/>
      <c r="W32" s="122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60"/>
      <c r="AR32" s="60"/>
      <c r="AS32" s="60"/>
    </row>
    <row r="33" spans="1:45" ht="15" customHeight="1">
      <c r="A33" s="141" t="s">
        <v>299</v>
      </c>
      <c r="B33" s="141"/>
      <c r="C33" s="141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60"/>
      <c r="AR33" s="60"/>
      <c r="AS33" s="60"/>
    </row>
    <row r="34" spans="1:42" ht="15" customHeight="1">
      <c r="A34" s="140" t="s">
        <v>319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</row>
    <row r="35" spans="1:42" ht="15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</row>
    <row r="36" spans="1:42" s="31" customFormat="1" ht="21" customHeight="1">
      <c r="A36" s="527" t="s">
        <v>374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35"/>
      <c r="M36" s="527" t="s">
        <v>375</v>
      </c>
      <c r="N36" s="402"/>
      <c r="O36" s="402"/>
      <c r="P36" s="402"/>
      <c r="Q36" s="402"/>
      <c r="R36" s="402"/>
      <c r="S36" s="402"/>
      <c r="T36" s="402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</row>
    <row r="37" spans="1:42" ht="15" customHeight="1" thickBot="1">
      <c r="A37" s="188"/>
      <c r="B37" s="188"/>
      <c r="C37" s="188"/>
      <c r="D37" s="188"/>
      <c r="E37" s="188"/>
      <c r="F37" s="188"/>
      <c r="G37" s="188"/>
      <c r="H37" s="188"/>
      <c r="I37" s="188"/>
      <c r="J37" s="188" t="s">
        <v>257</v>
      </c>
      <c r="K37" s="188"/>
      <c r="L37" s="140"/>
      <c r="M37" s="188"/>
      <c r="N37" s="188"/>
      <c r="O37" s="188"/>
      <c r="P37" s="188"/>
      <c r="Q37" s="188"/>
      <c r="R37" s="188"/>
      <c r="S37" s="188"/>
      <c r="T37" s="188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</row>
    <row r="38" spans="1:42" ht="15" customHeight="1">
      <c r="A38" s="274" t="s">
        <v>258</v>
      </c>
      <c r="B38" s="275"/>
      <c r="C38" s="277" t="s">
        <v>259</v>
      </c>
      <c r="D38" s="273"/>
      <c r="E38" s="273" t="s">
        <v>260</v>
      </c>
      <c r="F38" s="273" t="s">
        <v>261</v>
      </c>
      <c r="G38" s="273"/>
      <c r="H38" s="421" t="s">
        <v>262</v>
      </c>
      <c r="I38" s="374"/>
      <c r="J38" s="423" t="s">
        <v>263</v>
      </c>
      <c r="K38" s="424"/>
      <c r="L38" s="217"/>
      <c r="M38" s="425" t="s">
        <v>264</v>
      </c>
      <c r="N38" s="425"/>
      <c r="O38" s="423" t="s">
        <v>265</v>
      </c>
      <c r="P38" s="426"/>
      <c r="Q38" s="423" t="s">
        <v>385</v>
      </c>
      <c r="R38" s="426"/>
      <c r="S38" s="425" t="s">
        <v>266</v>
      </c>
      <c r="T38" s="425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</row>
    <row r="39" spans="1:42" ht="15" customHeight="1">
      <c r="A39" s="276"/>
      <c r="B39" s="277"/>
      <c r="C39" s="420"/>
      <c r="D39" s="395"/>
      <c r="E39" s="395"/>
      <c r="F39" s="395"/>
      <c r="G39" s="395"/>
      <c r="H39" s="409"/>
      <c r="I39" s="422"/>
      <c r="J39" s="409"/>
      <c r="K39" s="422"/>
      <c r="L39" s="217"/>
      <c r="M39" s="276"/>
      <c r="N39" s="276"/>
      <c r="O39" s="409"/>
      <c r="P39" s="427"/>
      <c r="Q39" s="409"/>
      <c r="R39" s="427"/>
      <c r="S39" s="276"/>
      <c r="T39" s="276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</row>
    <row r="40" spans="1:42" ht="15" customHeight="1">
      <c r="A40" s="140"/>
      <c r="B40" s="215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92"/>
      <c r="N40" s="215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</row>
    <row r="41" spans="1:42" ht="15" customHeight="1">
      <c r="A41" s="339" t="s">
        <v>361</v>
      </c>
      <c r="B41" s="340"/>
      <c r="C41" s="428">
        <v>8840</v>
      </c>
      <c r="D41" s="429"/>
      <c r="E41" s="197">
        <v>4460</v>
      </c>
      <c r="F41" s="429">
        <v>68900</v>
      </c>
      <c r="G41" s="429"/>
      <c r="H41" s="429">
        <v>2304</v>
      </c>
      <c r="I41" s="429"/>
      <c r="J41" s="429">
        <v>175</v>
      </c>
      <c r="K41" s="429"/>
      <c r="L41" s="140"/>
      <c r="M41" s="339" t="s">
        <v>369</v>
      </c>
      <c r="N41" s="340"/>
      <c r="O41" s="430">
        <v>1748</v>
      </c>
      <c r="P41" s="430"/>
      <c r="Q41" s="435" t="s">
        <v>387</v>
      </c>
      <c r="R41" s="435"/>
      <c r="S41" s="430">
        <v>24200</v>
      </c>
      <c r="T41" s="429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</row>
    <row r="42" spans="1:42" ht="15" customHeight="1">
      <c r="A42" s="359" t="s">
        <v>362</v>
      </c>
      <c r="B42" s="360"/>
      <c r="C42" s="428">
        <v>9350</v>
      </c>
      <c r="D42" s="429"/>
      <c r="E42" s="197">
        <v>4190</v>
      </c>
      <c r="F42" s="429">
        <v>78200</v>
      </c>
      <c r="G42" s="429"/>
      <c r="H42" s="429">
        <v>2352</v>
      </c>
      <c r="I42" s="429"/>
      <c r="J42" s="429">
        <v>123</v>
      </c>
      <c r="K42" s="429"/>
      <c r="L42" s="140"/>
      <c r="M42" s="359" t="s">
        <v>370</v>
      </c>
      <c r="N42" s="360"/>
      <c r="O42" s="430">
        <v>1685</v>
      </c>
      <c r="P42" s="430"/>
      <c r="Q42" s="434" t="s">
        <v>422</v>
      </c>
      <c r="R42" s="435"/>
      <c r="S42" s="430">
        <v>23990</v>
      </c>
      <c r="T42" s="429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</row>
    <row r="43" spans="1:42" ht="21" customHeight="1">
      <c r="A43" s="359" t="s">
        <v>346</v>
      </c>
      <c r="B43" s="360"/>
      <c r="C43" s="428">
        <v>9090</v>
      </c>
      <c r="D43" s="429"/>
      <c r="E43" s="197">
        <v>4720</v>
      </c>
      <c r="F43" s="429">
        <v>79300</v>
      </c>
      <c r="G43" s="429"/>
      <c r="H43" s="429">
        <v>2262</v>
      </c>
      <c r="I43" s="429"/>
      <c r="J43" s="429">
        <v>122</v>
      </c>
      <c r="K43" s="429"/>
      <c r="L43" s="140"/>
      <c r="M43" s="359" t="s">
        <v>371</v>
      </c>
      <c r="N43" s="360"/>
      <c r="O43" s="430">
        <v>1897</v>
      </c>
      <c r="P43" s="430"/>
      <c r="Q43" s="434" t="s">
        <v>391</v>
      </c>
      <c r="R43" s="435"/>
      <c r="S43" s="430">
        <v>26070</v>
      </c>
      <c r="T43" s="429"/>
      <c r="U43" s="140"/>
      <c r="V43" s="527" t="s">
        <v>348</v>
      </c>
      <c r="W43" s="527"/>
      <c r="X43" s="527"/>
      <c r="Y43" s="527"/>
      <c r="Z43" s="527"/>
      <c r="AA43" s="527"/>
      <c r="AB43" s="527"/>
      <c r="AC43" s="527"/>
      <c r="AD43" s="527"/>
      <c r="AE43" s="527"/>
      <c r="AF43" s="527"/>
      <c r="AG43" s="527"/>
      <c r="AH43" s="527"/>
      <c r="AI43" s="527"/>
      <c r="AJ43" s="527"/>
      <c r="AK43" s="527"/>
      <c r="AL43" s="527"/>
      <c r="AM43" s="527"/>
      <c r="AN43" s="527"/>
      <c r="AO43" s="527"/>
      <c r="AP43" s="527"/>
    </row>
    <row r="44" spans="1:42" ht="15" customHeight="1">
      <c r="A44" s="359" t="s">
        <v>330</v>
      </c>
      <c r="B44" s="360"/>
      <c r="C44" s="428">
        <v>8710</v>
      </c>
      <c r="D44" s="429"/>
      <c r="E44" s="197">
        <v>4970</v>
      </c>
      <c r="F44" s="429">
        <v>83000</v>
      </c>
      <c r="G44" s="429"/>
      <c r="H44" s="429">
        <v>2362</v>
      </c>
      <c r="I44" s="429"/>
      <c r="J44" s="429">
        <v>136</v>
      </c>
      <c r="K44" s="429"/>
      <c r="L44" s="140"/>
      <c r="M44" s="359" t="s">
        <v>346</v>
      </c>
      <c r="N44" s="360"/>
      <c r="O44" s="430">
        <v>1770</v>
      </c>
      <c r="P44" s="430"/>
      <c r="Q44" s="434" t="s">
        <v>391</v>
      </c>
      <c r="R44" s="435"/>
      <c r="S44" s="430">
        <v>26110</v>
      </c>
      <c r="T44" s="429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</row>
    <row r="45" spans="1:42" ht="15" customHeight="1">
      <c r="A45" s="359" t="s">
        <v>364</v>
      </c>
      <c r="B45" s="360"/>
      <c r="C45" s="432">
        <v>8930</v>
      </c>
      <c r="D45" s="431"/>
      <c r="E45" s="195">
        <v>4960</v>
      </c>
      <c r="F45" s="431">
        <v>85400</v>
      </c>
      <c r="G45" s="431"/>
      <c r="H45" s="431">
        <v>2300</v>
      </c>
      <c r="I45" s="431"/>
      <c r="J45" s="431">
        <v>103</v>
      </c>
      <c r="K45" s="431"/>
      <c r="L45" s="214"/>
      <c r="M45" s="359" t="s">
        <v>372</v>
      </c>
      <c r="N45" s="360"/>
      <c r="O45" s="433">
        <v>1753</v>
      </c>
      <c r="P45" s="433"/>
      <c r="Q45" s="436" t="s">
        <v>391</v>
      </c>
      <c r="R45" s="436"/>
      <c r="S45" s="433">
        <v>26600</v>
      </c>
      <c r="T45" s="431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</row>
    <row r="46" spans="1:42" ht="15" customHeight="1" thickBot="1">
      <c r="A46" s="121"/>
      <c r="B46" s="122"/>
      <c r="C46" s="121"/>
      <c r="D46" s="121"/>
      <c r="E46" s="121"/>
      <c r="F46" s="121"/>
      <c r="G46" s="121"/>
      <c r="H46" s="121"/>
      <c r="I46" s="121"/>
      <c r="J46" s="121"/>
      <c r="K46" s="121"/>
      <c r="L46" s="140"/>
      <c r="M46" s="121"/>
      <c r="N46" s="122"/>
      <c r="O46" s="121"/>
      <c r="P46" s="121"/>
      <c r="Q46" s="121"/>
      <c r="R46" s="121"/>
      <c r="S46" s="121"/>
      <c r="T46" s="121"/>
      <c r="U46" s="140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 t="s">
        <v>236</v>
      </c>
      <c r="AP46" s="188"/>
    </row>
    <row r="47" spans="1:42" ht="15" customHeight="1">
      <c r="A47" s="37" t="s">
        <v>320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37" t="s">
        <v>321</v>
      </c>
      <c r="N47" s="140"/>
      <c r="O47" s="140"/>
      <c r="P47" s="140"/>
      <c r="Q47" s="140"/>
      <c r="R47" s="140"/>
      <c r="S47" s="140"/>
      <c r="T47" s="140"/>
      <c r="U47" s="140"/>
      <c r="V47" s="277" t="s">
        <v>240</v>
      </c>
      <c r="W47" s="264"/>
      <c r="X47" s="437" t="s">
        <v>267</v>
      </c>
      <c r="Y47" s="462"/>
      <c r="Z47" s="437" t="s">
        <v>268</v>
      </c>
      <c r="AA47" s="425"/>
      <c r="AB47" s="425"/>
      <c r="AC47" s="462"/>
      <c r="AD47" s="437" t="s">
        <v>269</v>
      </c>
      <c r="AE47" s="425"/>
      <c r="AF47" s="425"/>
      <c r="AG47" s="425"/>
      <c r="AH47" s="425"/>
      <c r="AI47" s="425"/>
      <c r="AJ47" s="425"/>
      <c r="AK47" s="462"/>
      <c r="AL47" s="437" t="s">
        <v>270</v>
      </c>
      <c r="AM47" s="462"/>
      <c r="AN47" s="437" t="s">
        <v>353</v>
      </c>
      <c r="AO47" s="425"/>
      <c r="AP47" s="425"/>
    </row>
    <row r="48" spans="1:42" ht="15" customHeight="1">
      <c r="A48" s="140" t="s">
        <v>271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 t="s">
        <v>272</v>
      </c>
      <c r="N48" s="140"/>
      <c r="O48" s="140"/>
      <c r="P48" s="140"/>
      <c r="Q48" s="140"/>
      <c r="R48" s="140"/>
      <c r="S48" s="140"/>
      <c r="T48" s="140"/>
      <c r="U48" s="140"/>
      <c r="V48" s="310"/>
      <c r="W48" s="446"/>
      <c r="X48" s="463"/>
      <c r="Y48" s="275"/>
      <c r="Z48" s="463"/>
      <c r="AA48" s="274"/>
      <c r="AB48" s="274"/>
      <c r="AC48" s="275"/>
      <c r="AD48" s="463"/>
      <c r="AE48" s="274"/>
      <c r="AF48" s="274"/>
      <c r="AG48" s="274"/>
      <c r="AH48" s="274"/>
      <c r="AI48" s="274"/>
      <c r="AJ48" s="274"/>
      <c r="AK48" s="275"/>
      <c r="AL48" s="463"/>
      <c r="AM48" s="275"/>
      <c r="AN48" s="463"/>
      <c r="AO48" s="274"/>
      <c r="AP48" s="274"/>
    </row>
    <row r="49" spans="1:42" ht="15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310"/>
      <c r="W49" s="446"/>
      <c r="X49" s="398"/>
      <c r="Y49" s="277"/>
      <c r="Z49" s="398"/>
      <c r="AA49" s="276"/>
      <c r="AB49" s="276"/>
      <c r="AC49" s="277"/>
      <c r="AD49" s="398"/>
      <c r="AE49" s="276"/>
      <c r="AF49" s="276"/>
      <c r="AG49" s="276"/>
      <c r="AH49" s="276"/>
      <c r="AI49" s="276"/>
      <c r="AJ49" s="276"/>
      <c r="AK49" s="277"/>
      <c r="AL49" s="398"/>
      <c r="AM49" s="277"/>
      <c r="AN49" s="398"/>
      <c r="AO49" s="276"/>
      <c r="AP49" s="276"/>
    </row>
    <row r="50" spans="1:42" s="31" customFormat="1" ht="18" customHeight="1">
      <c r="A50" s="402" t="s">
        <v>420</v>
      </c>
      <c r="B50" s="474"/>
      <c r="C50" s="474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189"/>
      <c r="V50" s="310"/>
      <c r="W50" s="446"/>
      <c r="X50" s="286" t="s">
        <v>245</v>
      </c>
      <c r="Y50" s="470" t="s">
        <v>162</v>
      </c>
      <c r="Z50" s="464" t="s">
        <v>161</v>
      </c>
      <c r="AA50" s="465"/>
      <c r="AB50" s="464" t="s">
        <v>162</v>
      </c>
      <c r="AC50" s="465"/>
      <c r="AD50" s="464" t="s">
        <v>161</v>
      </c>
      <c r="AE50" s="468"/>
      <c r="AF50" s="468"/>
      <c r="AG50" s="468"/>
      <c r="AH50" s="468"/>
      <c r="AI50" s="468"/>
      <c r="AJ50" s="465"/>
      <c r="AK50" s="286" t="s">
        <v>246</v>
      </c>
      <c r="AL50" s="470" t="s">
        <v>161</v>
      </c>
      <c r="AM50" s="470" t="s">
        <v>162</v>
      </c>
      <c r="AN50" s="464" t="s">
        <v>161</v>
      </c>
      <c r="AO50" s="468"/>
      <c r="AP50" s="468" t="s">
        <v>162</v>
      </c>
    </row>
    <row r="51" spans="1:42" ht="15" customHeight="1" thickBot="1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 t="s">
        <v>273</v>
      </c>
      <c r="U51" s="140"/>
      <c r="V51" s="310"/>
      <c r="W51" s="446"/>
      <c r="X51" s="273"/>
      <c r="Y51" s="471"/>
      <c r="Z51" s="466"/>
      <c r="AA51" s="467"/>
      <c r="AB51" s="466"/>
      <c r="AC51" s="467"/>
      <c r="AD51" s="466"/>
      <c r="AE51" s="469"/>
      <c r="AF51" s="469"/>
      <c r="AG51" s="469"/>
      <c r="AH51" s="469"/>
      <c r="AI51" s="469"/>
      <c r="AJ51" s="467"/>
      <c r="AK51" s="273"/>
      <c r="AL51" s="471"/>
      <c r="AM51" s="471"/>
      <c r="AN51" s="466"/>
      <c r="AO51" s="469"/>
      <c r="AP51" s="469"/>
    </row>
    <row r="52" spans="1:42" ht="15" customHeight="1">
      <c r="A52" s="536" t="s">
        <v>274</v>
      </c>
      <c r="B52" s="537"/>
      <c r="C52" s="537"/>
      <c r="D52" s="273" t="s">
        <v>275</v>
      </c>
      <c r="E52" s="273"/>
      <c r="F52" s="273" t="s">
        <v>276</v>
      </c>
      <c r="G52" s="273"/>
      <c r="H52" s="273"/>
      <c r="I52" s="437" t="s">
        <v>277</v>
      </c>
      <c r="J52" s="425"/>
      <c r="K52" s="425"/>
      <c r="L52" s="438"/>
      <c r="M52" s="398" t="s">
        <v>278</v>
      </c>
      <c r="N52" s="276"/>
      <c r="O52" s="276"/>
      <c r="P52" s="276"/>
      <c r="Q52" s="276"/>
      <c r="R52" s="276"/>
      <c r="S52" s="276"/>
      <c r="T52" s="276"/>
      <c r="U52" s="141"/>
      <c r="V52" s="192"/>
      <c r="W52" s="215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</row>
    <row r="53" spans="1:42" ht="15" customHeight="1">
      <c r="A53" s="420"/>
      <c r="B53" s="395"/>
      <c r="C53" s="395"/>
      <c r="D53" s="395"/>
      <c r="E53" s="395"/>
      <c r="F53" s="395"/>
      <c r="G53" s="395"/>
      <c r="H53" s="395"/>
      <c r="I53" s="439"/>
      <c r="J53" s="440"/>
      <c r="K53" s="440"/>
      <c r="L53" s="441"/>
      <c r="M53" s="395" t="s">
        <v>182</v>
      </c>
      <c r="N53" s="395"/>
      <c r="O53" s="395"/>
      <c r="P53" s="395" t="s">
        <v>279</v>
      </c>
      <c r="Q53" s="395"/>
      <c r="R53" s="395" t="s">
        <v>280</v>
      </c>
      <c r="S53" s="395"/>
      <c r="T53" s="455" t="s">
        <v>281</v>
      </c>
      <c r="U53" s="141"/>
      <c r="V53" s="281" t="s">
        <v>247</v>
      </c>
      <c r="W53" s="454"/>
      <c r="X53" s="196">
        <f>SUM(X55:X62,X64:X71)</f>
        <v>18305</v>
      </c>
      <c r="Y53" s="196">
        <f>SUM(Y55:Y62,Y64:Y71)</f>
        <v>2123</v>
      </c>
      <c r="Z53" s="431">
        <f>SUM(Z55:AA62,Z64:AA71)</f>
        <v>21478</v>
      </c>
      <c r="AA53" s="431"/>
      <c r="AB53" s="431">
        <f>SUM(AB55:AC62,AB64:AC71)</f>
        <v>688</v>
      </c>
      <c r="AC53" s="431"/>
      <c r="AD53" s="431">
        <f>SUM(AD55:AJ62,AD64:AJ71)</f>
        <v>16212</v>
      </c>
      <c r="AE53" s="431"/>
      <c r="AF53" s="431"/>
      <c r="AG53" s="431"/>
      <c r="AH53" s="431"/>
      <c r="AI53" s="431"/>
      <c r="AJ53" s="431"/>
      <c r="AK53" s="196">
        <f>SUM(AK55:AK62,AK64:AK71)</f>
        <v>1221</v>
      </c>
      <c r="AL53" s="196">
        <f>SUM(AL55:AL62,AL64:AL71)</f>
        <v>25201</v>
      </c>
      <c r="AM53" s="196">
        <f>SUM(AM55:AM62,AM64:AM71)</f>
        <v>417</v>
      </c>
      <c r="AN53" s="431">
        <f>SUM(AN55:AO62,AN64:AO71)</f>
        <v>152</v>
      </c>
      <c r="AO53" s="431"/>
      <c r="AP53" s="196">
        <f>SUM(AP55:AP62,AP64:AP71)</f>
        <v>3</v>
      </c>
    </row>
    <row r="54" spans="1:42" ht="15" customHeight="1">
      <c r="A54" s="420"/>
      <c r="B54" s="395"/>
      <c r="C54" s="395"/>
      <c r="D54" s="395"/>
      <c r="E54" s="395"/>
      <c r="F54" s="395"/>
      <c r="G54" s="395"/>
      <c r="H54" s="395"/>
      <c r="I54" s="442"/>
      <c r="J54" s="443"/>
      <c r="K54" s="443"/>
      <c r="L54" s="444"/>
      <c r="M54" s="395"/>
      <c r="N54" s="395"/>
      <c r="O54" s="395"/>
      <c r="P54" s="395"/>
      <c r="Q54" s="395"/>
      <c r="R54" s="395"/>
      <c r="S54" s="395"/>
      <c r="T54" s="455"/>
      <c r="U54" s="141"/>
      <c r="V54" s="141"/>
      <c r="W54" s="209"/>
      <c r="X54" s="216"/>
      <c r="Y54" s="216"/>
      <c r="Z54" s="453"/>
      <c r="AA54" s="453"/>
      <c r="AB54" s="453"/>
      <c r="AC54" s="453"/>
      <c r="AD54" s="459"/>
      <c r="AE54" s="459"/>
      <c r="AF54" s="459"/>
      <c r="AG54" s="459"/>
      <c r="AH54" s="459"/>
      <c r="AI54" s="459"/>
      <c r="AJ54" s="459"/>
      <c r="AK54" s="216"/>
      <c r="AL54" s="216"/>
      <c r="AM54" s="216"/>
      <c r="AN54" s="453"/>
      <c r="AO54" s="453"/>
      <c r="AP54" s="216"/>
    </row>
    <row r="55" spans="1:42" ht="15" customHeight="1">
      <c r="A55" s="192"/>
      <c r="B55" s="192"/>
      <c r="C55" s="215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361" t="s">
        <v>1</v>
      </c>
      <c r="W55" s="445"/>
      <c r="X55" s="180">
        <v>2522</v>
      </c>
      <c r="Y55" s="180">
        <v>486</v>
      </c>
      <c r="Z55" s="452">
        <v>2421</v>
      </c>
      <c r="AA55" s="452"/>
      <c r="AB55" s="452">
        <v>131</v>
      </c>
      <c r="AC55" s="452"/>
      <c r="AD55" s="452">
        <v>2460</v>
      </c>
      <c r="AE55" s="452"/>
      <c r="AF55" s="452"/>
      <c r="AG55" s="452"/>
      <c r="AH55" s="452"/>
      <c r="AI55" s="452"/>
      <c r="AJ55" s="452"/>
      <c r="AK55" s="180">
        <v>190</v>
      </c>
      <c r="AL55" s="180">
        <v>3339</v>
      </c>
      <c r="AM55" s="180">
        <v>57</v>
      </c>
      <c r="AN55" s="452">
        <v>17</v>
      </c>
      <c r="AO55" s="452"/>
      <c r="AP55" s="239" t="s">
        <v>400</v>
      </c>
    </row>
    <row r="56" spans="1:42" ht="15" customHeight="1">
      <c r="A56" s="412" t="s">
        <v>369</v>
      </c>
      <c r="B56" s="412"/>
      <c r="C56" s="413"/>
      <c r="D56" s="140"/>
      <c r="E56" s="180">
        <v>30601</v>
      </c>
      <c r="F56" s="180"/>
      <c r="G56" s="180"/>
      <c r="H56" s="180">
        <v>9096</v>
      </c>
      <c r="I56" s="180"/>
      <c r="J56" s="180"/>
      <c r="K56" s="178">
        <v>3887</v>
      </c>
      <c r="L56" s="178"/>
      <c r="M56" s="392">
        <f>SUM(P56:T56)</f>
        <v>35810</v>
      </c>
      <c r="N56" s="392"/>
      <c r="O56" s="392"/>
      <c r="P56" s="392">
        <v>33648</v>
      </c>
      <c r="Q56" s="392"/>
      <c r="R56" s="392">
        <v>1413</v>
      </c>
      <c r="S56" s="392"/>
      <c r="T56" s="180">
        <v>749</v>
      </c>
      <c r="U56" s="208"/>
      <c r="V56" s="361" t="s">
        <v>2</v>
      </c>
      <c r="W56" s="445"/>
      <c r="X56" s="180">
        <v>603</v>
      </c>
      <c r="Y56" s="180">
        <v>64</v>
      </c>
      <c r="Z56" s="452">
        <v>1824</v>
      </c>
      <c r="AA56" s="452"/>
      <c r="AB56" s="452">
        <v>59</v>
      </c>
      <c r="AC56" s="452"/>
      <c r="AD56" s="452">
        <v>387</v>
      </c>
      <c r="AE56" s="452"/>
      <c r="AF56" s="452"/>
      <c r="AG56" s="452"/>
      <c r="AH56" s="452"/>
      <c r="AI56" s="452"/>
      <c r="AJ56" s="452"/>
      <c r="AK56" s="180">
        <v>30</v>
      </c>
      <c r="AL56" s="180">
        <v>1384</v>
      </c>
      <c r="AM56" s="180">
        <v>15</v>
      </c>
      <c r="AN56" s="452">
        <v>3</v>
      </c>
      <c r="AO56" s="452"/>
      <c r="AP56" s="239" t="s">
        <v>400</v>
      </c>
    </row>
    <row r="57" spans="1:42" ht="15" customHeight="1">
      <c r="A57" s="407" t="s">
        <v>370</v>
      </c>
      <c r="B57" s="407"/>
      <c r="C57" s="408"/>
      <c r="D57" s="140"/>
      <c r="E57" s="180">
        <v>32282</v>
      </c>
      <c r="F57" s="180"/>
      <c r="G57" s="180"/>
      <c r="H57" s="180">
        <v>9812</v>
      </c>
      <c r="I57" s="180"/>
      <c r="J57" s="180"/>
      <c r="K57" s="178">
        <v>4008</v>
      </c>
      <c r="L57" s="178"/>
      <c r="M57" s="392">
        <f>SUM(P57:T57)</f>
        <v>38086</v>
      </c>
      <c r="N57" s="392"/>
      <c r="O57" s="392"/>
      <c r="P57" s="392">
        <v>35818</v>
      </c>
      <c r="Q57" s="392"/>
      <c r="R57" s="392">
        <v>1623</v>
      </c>
      <c r="S57" s="392"/>
      <c r="T57" s="180">
        <v>645</v>
      </c>
      <c r="U57" s="140"/>
      <c r="V57" s="361" t="s">
        <v>3</v>
      </c>
      <c r="W57" s="445"/>
      <c r="X57" s="180">
        <v>1877</v>
      </c>
      <c r="Y57" s="180">
        <v>212</v>
      </c>
      <c r="Z57" s="452">
        <v>1151</v>
      </c>
      <c r="AA57" s="452"/>
      <c r="AB57" s="452">
        <v>56</v>
      </c>
      <c r="AC57" s="452"/>
      <c r="AD57" s="452">
        <v>1834</v>
      </c>
      <c r="AE57" s="452"/>
      <c r="AF57" s="452"/>
      <c r="AG57" s="452"/>
      <c r="AH57" s="452"/>
      <c r="AI57" s="452"/>
      <c r="AJ57" s="452"/>
      <c r="AK57" s="180">
        <v>132</v>
      </c>
      <c r="AL57" s="180">
        <v>2611</v>
      </c>
      <c r="AM57" s="180">
        <v>64</v>
      </c>
      <c r="AN57" s="452">
        <v>5</v>
      </c>
      <c r="AO57" s="452"/>
      <c r="AP57" s="239" t="s">
        <v>400</v>
      </c>
    </row>
    <row r="58" spans="1:42" ht="15" customHeight="1">
      <c r="A58" s="407" t="s">
        <v>371</v>
      </c>
      <c r="B58" s="407"/>
      <c r="C58" s="408"/>
      <c r="D58" s="140"/>
      <c r="E58" s="180">
        <v>33166</v>
      </c>
      <c r="F58" s="180"/>
      <c r="G58" s="180"/>
      <c r="H58" s="180">
        <v>9829</v>
      </c>
      <c r="I58" s="180"/>
      <c r="J58" s="180"/>
      <c r="K58" s="178">
        <v>3383</v>
      </c>
      <c r="L58" s="178"/>
      <c r="M58" s="392">
        <f>SUM(P58:T58)</f>
        <v>39612</v>
      </c>
      <c r="N58" s="392"/>
      <c r="O58" s="392"/>
      <c r="P58" s="392">
        <v>36998</v>
      </c>
      <c r="Q58" s="392"/>
      <c r="R58" s="392">
        <v>1967</v>
      </c>
      <c r="S58" s="392"/>
      <c r="T58" s="180">
        <v>647</v>
      </c>
      <c r="U58" s="140"/>
      <c r="V58" s="363" t="s">
        <v>60</v>
      </c>
      <c r="W58" s="445"/>
      <c r="X58" s="180">
        <v>536</v>
      </c>
      <c r="Y58" s="180">
        <v>39</v>
      </c>
      <c r="Z58" s="452">
        <v>1192</v>
      </c>
      <c r="AA58" s="452"/>
      <c r="AB58" s="452">
        <v>37</v>
      </c>
      <c r="AC58" s="452"/>
      <c r="AD58" s="452">
        <v>196</v>
      </c>
      <c r="AE58" s="452"/>
      <c r="AF58" s="452"/>
      <c r="AG58" s="452"/>
      <c r="AH58" s="452"/>
      <c r="AI58" s="452"/>
      <c r="AJ58" s="452"/>
      <c r="AK58" s="180">
        <v>12</v>
      </c>
      <c r="AL58" s="180">
        <v>897</v>
      </c>
      <c r="AM58" s="180">
        <v>15</v>
      </c>
      <c r="AN58" s="461" t="s">
        <v>400</v>
      </c>
      <c r="AO58" s="452"/>
      <c r="AP58" s="239" t="s">
        <v>400</v>
      </c>
    </row>
    <row r="59" spans="1:42" ht="15" customHeight="1">
      <c r="A59" s="407" t="s">
        <v>346</v>
      </c>
      <c r="B59" s="407"/>
      <c r="C59" s="408"/>
      <c r="D59" s="140"/>
      <c r="E59" s="180">
        <v>32627</v>
      </c>
      <c r="F59" s="180"/>
      <c r="G59" s="180"/>
      <c r="H59" s="180">
        <v>8876</v>
      </c>
      <c r="I59" s="180"/>
      <c r="J59" s="180"/>
      <c r="K59" s="178">
        <v>3134</v>
      </c>
      <c r="L59" s="178"/>
      <c r="M59" s="392">
        <f>SUM(P59:T59)</f>
        <v>38369</v>
      </c>
      <c r="N59" s="392"/>
      <c r="O59" s="392"/>
      <c r="P59" s="392">
        <v>35677</v>
      </c>
      <c r="Q59" s="392"/>
      <c r="R59" s="392">
        <v>2049</v>
      </c>
      <c r="S59" s="392"/>
      <c r="T59" s="180">
        <v>643</v>
      </c>
      <c r="U59" s="140"/>
      <c r="V59" s="361" t="s">
        <v>5</v>
      </c>
      <c r="W59" s="445"/>
      <c r="X59" s="180">
        <v>804</v>
      </c>
      <c r="Y59" s="180">
        <v>26</v>
      </c>
      <c r="Z59" s="452">
        <v>1508</v>
      </c>
      <c r="AA59" s="452"/>
      <c r="AB59" s="452">
        <v>39</v>
      </c>
      <c r="AC59" s="452"/>
      <c r="AD59" s="452">
        <v>225</v>
      </c>
      <c r="AE59" s="452"/>
      <c r="AF59" s="452"/>
      <c r="AG59" s="452"/>
      <c r="AH59" s="452"/>
      <c r="AI59" s="452"/>
      <c r="AJ59" s="452"/>
      <c r="AK59" s="180">
        <v>6</v>
      </c>
      <c r="AL59" s="180">
        <v>958</v>
      </c>
      <c r="AM59" s="180">
        <v>10</v>
      </c>
      <c r="AN59" s="452">
        <v>18</v>
      </c>
      <c r="AO59" s="452"/>
      <c r="AP59" s="239" t="s">
        <v>400</v>
      </c>
    </row>
    <row r="60" spans="1:42" ht="15" customHeight="1">
      <c r="A60" s="407" t="s">
        <v>372</v>
      </c>
      <c r="B60" s="407"/>
      <c r="C60" s="408"/>
      <c r="D60" s="214"/>
      <c r="E60" s="181">
        <f>SUM(E62:E65,E67:E70,E72:E75)</f>
        <v>33061</v>
      </c>
      <c r="F60" s="181"/>
      <c r="G60" s="181"/>
      <c r="H60" s="181">
        <f>SUM(H62:H65,H67:H70,H72:H75)</f>
        <v>9130</v>
      </c>
      <c r="I60" s="181"/>
      <c r="J60" s="181"/>
      <c r="K60" s="181">
        <f>SUM(K62:K65,K67:K70,K72:K75)</f>
        <v>3205</v>
      </c>
      <c r="L60" s="213"/>
      <c r="M60" s="394">
        <f>SUM(P60:T60)</f>
        <v>38986</v>
      </c>
      <c r="N60" s="394"/>
      <c r="O60" s="394"/>
      <c r="P60" s="394">
        <f>SUM(P62:Q65,P67:Q70,P72:Q75)</f>
        <v>36446</v>
      </c>
      <c r="Q60" s="394"/>
      <c r="R60" s="394">
        <f>SUM(R62:S65,R67:S70,R72:S75)</f>
        <v>1760</v>
      </c>
      <c r="S60" s="394"/>
      <c r="T60" s="181">
        <f>SUM(T62:T65,T67:T70,T72:T75)</f>
        <v>780</v>
      </c>
      <c r="U60" s="140"/>
      <c r="V60" s="361" t="s">
        <v>6</v>
      </c>
      <c r="W60" s="445"/>
      <c r="X60" s="180">
        <v>1245</v>
      </c>
      <c r="Y60" s="180">
        <v>114</v>
      </c>
      <c r="Z60" s="452">
        <v>627</v>
      </c>
      <c r="AA60" s="452"/>
      <c r="AB60" s="452">
        <v>8</v>
      </c>
      <c r="AC60" s="452"/>
      <c r="AD60" s="452">
        <v>1451</v>
      </c>
      <c r="AE60" s="452"/>
      <c r="AF60" s="452"/>
      <c r="AG60" s="452"/>
      <c r="AH60" s="452"/>
      <c r="AI60" s="452"/>
      <c r="AJ60" s="452"/>
      <c r="AK60" s="180">
        <v>76</v>
      </c>
      <c r="AL60" s="180">
        <v>1864</v>
      </c>
      <c r="AM60" s="180">
        <v>15</v>
      </c>
      <c r="AN60" s="452">
        <v>15</v>
      </c>
      <c r="AO60" s="452"/>
      <c r="AP60" s="239" t="s">
        <v>400</v>
      </c>
    </row>
    <row r="61" spans="1:42" ht="15" customHeight="1">
      <c r="A61" s="364"/>
      <c r="B61" s="364"/>
      <c r="C61" s="209"/>
      <c r="D61" s="140"/>
      <c r="E61" s="180"/>
      <c r="F61" s="180"/>
      <c r="G61" s="180"/>
      <c r="H61" s="180"/>
      <c r="I61" s="180"/>
      <c r="J61" s="180"/>
      <c r="K61" s="178"/>
      <c r="L61" s="178"/>
      <c r="M61" s="392"/>
      <c r="N61" s="392"/>
      <c r="O61" s="392"/>
      <c r="P61" s="392"/>
      <c r="Q61" s="392"/>
      <c r="R61" s="392"/>
      <c r="S61" s="392"/>
      <c r="T61" s="180"/>
      <c r="U61" s="140"/>
      <c r="V61" s="361" t="s">
        <v>7</v>
      </c>
      <c r="W61" s="445"/>
      <c r="X61" s="180">
        <v>680</v>
      </c>
      <c r="Y61" s="180">
        <v>52</v>
      </c>
      <c r="Z61" s="452">
        <v>826</v>
      </c>
      <c r="AA61" s="452"/>
      <c r="AB61" s="452">
        <v>19</v>
      </c>
      <c r="AC61" s="452"/>
      <c r="AD61" s="452">
        <v>945</v>
      </c>
      <c r="AE61" s="452"/>
      <c r="AF61" s="452"/>
      <c r="AG61" s="452"/>
      <c r="AH61" s="452"/>
      <c r="AI61" s="452"/>
      <c r="AJ61" s="452"/>
      <c r="AK61" s="180">
        <v>37</v>
      </c>
      <c r="AL61" s="180">
        <v>1324</v>
      </c>
      <c r="AM61" s="180">
        <v>13</v>
      </c>
      <c r="AN61" s="452">
        <v>5</v>
      </c>
      <c r="AO61" s="452"/>
      <c r="AP61" s="239" t="s">
        <v>400</v>
      </c>
    </row>
    <row r="62" spans="1:42" ht="15" customHeight="1">
      <c r="A62" s="450" t="s">
        <v>376</v>
      </c>
      <c r="B62" s="450"/>
      <c r="C62" s="451"/>
      <c r="D62" s="140"/>
      <c r="E62" s="180">
        <v>2592</v>
      </c>
      <c r="F62" s="180"/>
      <c r="G62" s="180"/>
      <c r="H62" s="180">
        <v>529</v>
      </c>
      <c r="I62" s="180"/>
      <c r="J62" s="180"/>
      <c r="K62" s="178">
        <v>245</v>
      </c>
      <c r="L62" s="178"/>
      <c r="M62" s="392">
        <f>SUM(P62:T62)</f>
        <v>2876</v>
      </c>
      <c r="N62" s="392"/>
      <c r="O62" s="392"/>
      <c r="P62" s="392">
        <v>2625</v>
      </c>
      <c r="Q62" s="392"/>
      <c r="R62" s="392">
        <v>189</v>
      </c>
      <c r="S62" s="392"/>
      <c r="T62" s="180">
        <v>62</v>
      </c>
      <c r="U62" s="140"/>
      <c r="V62" s="361" t="s">
        <v>8</v>
      </c>
      <c r="W62" s="445"/>
      <c r="X62" s="180">
        <v>1592</v>
      </c>
      <c r="Y62" s="180">
        <v>211</v>
      </c>
      <c r="Z62" s="452">
        <v>398</v>
      </c>
      <c r="AA62" s="452"/>
      <c r="AB62" s="452">
        <v>10</v>
      </c>
      <c r="AC62" s="452"/>
      <c r="AD62" s="452">
        <v>1572</v>
      </c>
      <c r="AE62" s="452"/>
      <c r="AF62" s="452"/>
      <c r="AG62" s="452"/>
      <c r="AH62" s="452"/>
      <c r="AI62" s="452"/>
      <c r="AJ62" s="452"/>
      <c r="AK62" s="180">
        <v>169</v>
      </c>
      <c r="AL62" s="180">
        <v>1544</v>
      </c>
      <c r="AM62" s="180">
        <v>19</v>
      </c>
      <c r="AN62" s="452">
        <v>36</v>
      </c>
      <c r="AO62" s="452"/>
      <c r="AP62" s="180">
        <v>2</v>
      </c>
    </row>
    <row r="63" spans="1:42" ht="15" customHeight="1">
      <c r="A63" s="407" t="s">
        <v>331</v>
      </c>
      <c r="B63" s="407"/>
      <c r="C63" s="408"/>
      <c r="D63" s="140"/>
      <c r="E63" s="180">
        <v>2432</v>
      </c>
      <c r="F63" s="180"/>
      <c r="G63" s="180"/>
      <c r="H63" s="180">
        <v>637</v>
      </c>
      <c r="I63" s="180"/>
      <c r="J63" s="180"/>
      <c r="K63" s="178">
        <v>219</v>
      </c>
      <c r="L63" s="178"/>
      <c r="M63" s="392">
        <f>SUM(P63:T63)</f>
        <v>2850</v>
      </c>
      <c r="N63" s="392"/>
      <c r="O63" s="392"/>
      <c r="P63" s="392">
        <v>2634</v>
      </c>
      <c r="Q63" s="392"/>
      <c r="R63" s="392">
        <v>158</v>
      </c>
      <c r="S63" s="392"/>
      <c r="T63" s="180">
        <v>58</v>
      </c>
      <c r="U63" s="140"/>
      <c r="V63" s="101"/>
      <c r="W63" s="120"/>
      <c r="X63" s="180"/>
      <c r="Y63" s="180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180"/>
      <c r="AL63" s="180"/>
      <c r="AM63" s="180"/>
      <c r="AN63" s="452"/>
      <c r="AO63" s="452"/>
      <c r="AP63" s="180"/>
    </row>
    <row r="64" spans="1:42" ht="15" customHeight="1">
      <c r="A64" s="407" t="s">
        <v>332</v>
      </c>
      <c r="B64" s="407"/>
      <c r="C64" s="408"/>
      <c r="D64" s="140"/>
      <c r="E64" s="180">
        <v>2778</v>
      </c>
      <c r="F64" s="180"/>
      <c r="G64" s="180"/>
      <c r="H64" s="180">
        <v>631</v>
      </c>
      <c r="I64" s="180"/>
      <c r="J64" s="180"/>
      <c r="K64" s="178">
        <v>281</v>
      </c>
      <c r="L64" s="178"/>
      <c r="M64" s="392">
        <f>SUM(P64:T64)</f>
        <v>3128</v>
      </c>
      <c r="N64" s="392"/>
      <c r="O64" s="392"/>
      <c r="P64" s="392">
        <v>2834</v>
      </c>
      <c r="Q64" s="392"/>
      <c r="R64" s="392">
        <v>228</v>
      </c>
      <c r="S64" s="392"/>
      <c r="T64" s="180">
        <v>66</v>
      </c>
      <c r="U64" s="140"/>
      <c r="V64" s="361" t="s">
        <v>9</v>
      </c>
      <c r="W64" s="445"/>
      <c r="X64" s="180">
        <v>17</v>
      </c>
      <c r="Y64" s="180">
        <v>7</v>
      </c>
      <c r="Z64" s="452">
        <v>40</v>
      </c>
      <c r="AA64" s="452"/>
      <c r="AB64" s="452">
        <v>2</v>
      </c>
      <c r="AC64" s="452"/>
      <c r="AD64" s="452">
        <v>19</v>
      </c>
      <c r="AE64" s="452"/>
      <c r="AF64" s="452"/>
      <c r="AG64" s="452"/>
      <c r="AH64" s="452"/>
      <c r="AI64" s="452"/>
      <c r="AJ64" s="452"/>
      <c r="AK64" s="180">
        <v>3</v>
      </c>
      <c r="AL64" s="180">
        <v>36</v>
      </c>
      <c r="AM64" s="239" t="s">
        <v>400</v>
      </c>
      <c r="AN64" s="461" t="s">
        <v>400</v>
      </c>
      <c r="AO64" s="452"/>
      <c r="AP64" s="239" t="s">
        <v>400</v>
      </c>
    </row>
    <row r="65" spans="1:42" ht="15" customHeight="1">
      <c r="A65" s="407" t="s">
        <v>333</v>
      </c>
      <c r="B65" s="407"/>
      <c r="C65" s="408"/>
      <c r="D65" s="140"/>
      <c r="E65" s="180">
        <v>2811</v>
      </c>
      <c r="F65" s="180"/>
      <c r="G65" s="180"/>
      <c r="H65" s="180">
        <v>728</v>
      </c>
      <c r="I65" s="180"/>
      <c r="J65" s="180"/>
      <c r="K65" s="178">
        <v>276</v>
      </c>
      <c r="L65" s="178"/>
      <c r="M65" s="392">
        <f>SUM(P65:T65)</f>
        <v>3263</v>
      </c>
      <c r="N65" s="392"/>
      <c r="O65" s="392"/>
      <c r="P65" s="392">
        <v>3020</v>
      </c>
      <c r="Q65" s="392"/>
      <c r="R65" s="392">
        <v>176</v>
      </c>
      <c r="S65" s="392"/>
      <c r="T65" s="180">
        <v>67</v>
      </c>
      <c r="U65" s="140"/>
      <c r="V65" s="361" t="s">
        <v>192</v>
      </c>
      <c r="W65" s="445"/>
      <c r="X65" s="180">
        <v>1392</v>
      </c>
      <c r="Y65" s="180">
        <v>166</v>
      </c>
      <c r="Z65" s="452">
        <v>874</v>
      </c>
      <c r="AA65" s="452"/>
      <c r="AB65" s="452">
        <v>39</v>
      </c>
      <c r="AC65" s="452"/>
      <c r="AD65" s="452">
        <v>1282</v>
      </c>
      <c r="AE65" s="452"/>
      <c r="AF65" s="452"/>
      <c r="AG65" s="452"/>
      <c r="AH65" s="452"/>
      <c r="AI65" s="452"/>
      <c r="AJ65" s="452"/>
      <c r="AK65" s="180">
        <v>122</v>
      </c>
      <c r="AL65" s="180">
        <v>1411</v>
      </c>
      <c r="AM65" s="180">
        <v>43</v>
      </c>
      <c r="AN65" s="452">
        <v>5</v>
      </c>
      <c r="AO65" s="452"/>
      <c r="AP65" s="239" t="s">
        <v>400</v>
      </c>
    </row>
    <row r="66" spans="1:42" ht="15" customHeight="1">
      <c r="A66" s="364"/>
      <c r="B66" s="364"/>
      <c r="C66" s="212"/>
      <c r="D66" s="140"/>
      <c r="E66" s="180"/>
      <c r="F66" s="180"/>
      <c r="G66" s="180"/>
      <c r="H66" s="180"/>
      <c r="I66" s="180"/>
      <c r="J66" s="180"/>
      <c r="K66" s="178"/>
      <c r="L66" s="178"/>
      <c r="M66" s="392"/>
      <c r="N66" s="392"/>
      <c r="O66" s="392"/>
      <c r="P66" s="392"/>
      <c r="Q66" s="392"/>
      <c r="R66" s="392"/>
      <c r="S66" s="392"/>
      <c r="T66" s="180"/>
      <c r="U66" s="140"/>
      <c r="V66" s="361" t="s">
        <v>193</v>
      </c>
      <c r="W66" s="445"/>
      <c r="X66" s="180">
        <v>1243</v>
      </c>
      <c r="Y66" s="180">
        <v>210</v>
      </c>
      <c r="Z66" s="452">
        <v>848</v>
      </c>
      <c r="AA66" s="452"/>
      <c r="AB66" s="452">
        <v>38</v>
      </c>
      <c r="AC66" s="452"/>
      <c r="AD66" s="452">
        <v>1142</v>
      </c>
      <c r="AE66" s="452"/>
      <c r="AF66" s="452"/>
      <c r="AG66" s="452"/>
      <c r="AH66" s="452"/>
      <c r="AI66" s="452"/>
      <c r="AJ66" s="452"/>
      <c r="AK66" s="180">
        <v>135</v>
      </c>
      <c r="AL66" s="180">
        <v>1190</v>
      </c>
      <c r="AM66" s="180">
        <v>43</v>
      </c>
      <c r="AN66" s="452">
        <v>11</v>
      </c>
      <c r="AO66" s="452"/>
      <c r="AP66" s="239" t="s">
        <v>400</v>
      </c>
    </row>
    <row r="67" spans="1:42" ht="15" customHeight="1">
      <c r="A67" s="407" t="s">
        <v>334</v>
      </c>
      <c r="B67" s="407"/>
      <c r="C67" s="408"/>
      <c r="D67" s="140"/>
      <c r="E67" s="180">
        <v>3006</v>
      </c>
      <c r="F67" s="180"/>
      <c r="G67" s="180"/>
      <c r="H67" s="180">
        <v>815</v>
      </c>
      <c r="I67" s="180"/>
      <c r="J67" s="180"/>
      <c r="K67" s="178">
        <v>291</v>
      </c>
      <c r="L67" s="178"/>
      <c r="M67" s="392">
        <f>SUM(P67:T67)</f>
        <v>3530</v>
      </c>
      <c r="N67" s="392"/>
      <c r="O67" s="392"/>
      <c r="P67" s="392">
        <v>3323</v>
      </c>
      <c r="Q67" s="392"/>
      <c r="R67" s="392">
        <v>140</v>
      </c>
      <c r="S67" s="392"/>
      <c r="T67" s="180">
        <v>67</v>
      </c>
      <c r="U67" s="140"/>
      <c r="V67" s="361" t="s">
        <v>194</v>
      </c>
      <c r="W67" s="445"/>
      <c r="X67" s="180">
        <v>1181</v>
      </c>
      <c r="Y67" s="180">
        <v>187</v>
      </c>
      <c r="Z67" s="452">
        <v>758</v>
      </c>
      <c r="AA67" s="452"/>
      <c r="AB67" s="452">
        <v>26</v>
      </c>
      <c r="AC67" s="452"/>
      <c r="AD67" s="452">
        <v>1662</v>
      </c>
      <c r="AE67" s="452"/>
      <c r="AF67" s="452"/>
      <c r="AG67" s="452"/>
      <c r="AH67" s="452"/>
      <c r="AI67" s="452"/>
      <c r="AJ67" s="452"/>
      <c r="AK67" s="180">
        <v>131</v>
      </c>
      <c r="AL67" s="180">
        <v>2377</v>
      </c>
      <c r="AM67" s="180">
        <v>20</v>
      </c>
      <c r="AN67" s="452">
        <v>3</v>
      </c>
      <c r="AO67" s="452"/>
      <c r="AP67" s="239" t="s">
        <v>400</v>
      </c>
    </row>
    <row r="68" spans="1:42" ht="15" customHeight="1">
      <c r="A68" s="407" t="s">
        <v>335</v>
      </c>
      <c r="B68" s="407"/>
      <c r="C68" s="408"/>
      <c r="D68" s="140"/>
      <c r="E68" s="180">
        <v>2971</v>
      </c>
      <c r="F68" s="180"/>
      <c r="G68" s="180"/>
      <c r="H68" s="180">
        <v>787</v>
      </c>
      <c r="I68" s="180"/>
      <c r="J68" s="180"/>
      <c r="K68" s="178">
        <v>278</v>
      </c>
      <c r="L68" s="178"/>
      <c r="M68" s="392">
        <f>SUM(P68:T68)</f>
        <v>3480</v>
      </c>
      <c r="N68" s="392"/>
      <c r="O68" s="392"/>
      <c r="P68" s="392">
        <v>3284</v>
      </c>
      <c r="Q68" s="392"/>
      <c r="R68" s="392">
        <v>123</v>
      </c>
      <c r="S68" s="392"/>
      <c r="T68" s="180">
        <v>73</v>
      </c>
      <c r="U68" s="140"/>
      <c r="V68" s="361" t="s">
        <v>195</v>
      </c>
      <c r="W68" s="445"/>
      <c r="X68" s="180">
        <v>1931</v>
      </c>
      <c r="Y68" s="180">
        <v>196</v>
      </c>
      <c r="Z68" s="452">
        <v>2867</v>
      </c>
      <c r="AA68" s="452"/>
      <c r="AB68" s="452">
        <v>117</v>
      </c>
      <c r="AC68" s="452"/>
      <c r="AD68" s="452">
        <v>1461</v>
      </c>
      <c r="AE68" s="452"/>
      <c r="AF68" s="452"/>
      <c r="AG68" s="452"/>
      <c r="AH68" s="452"/>
      <c r="AI68" s="452"/>
      <c r="AJ68" s="452"/>
      <c r="AK68" s="180">
        <v>90</v>
      </c>
      <c r="AL68" s="180">
        <v>2155</v>
      </c>
      <c r="AM68" s="180">
        <v>42</v>
      </c>
      <c r="AN68" s="452">
        <v>4</v>
      </c>
      <c r="AO68" s="452"/>
      <c r="AP68" s="239" t="s">
        <v>400</v>
      </c>
    </row>
    <row r="69" spans="1:42" ht="15" customHeight="1">
      <c r="A69" s="407" t="s">
        <v>336</v>
      </c>
      <c r="B69" s="407"/>
      <c r="C69" s="408"/>
      <c r="D69" s="140"/>
      <c r="E69" s="180">
        <v>2955</v>
      </c>
      <c r="F69" s="180"/>
      <c r="G69" s="180"/>
      <c r="H69" s="180">
        <v>920</v>
      </c>
      <c r="I69" s="180"/>
      <c r="J69" s="180"/>
      <c r="K69" s="178">
        <v>281</v>
      </c>
      <c r="L69" s="178"/>
      <c r="M69" s="392">
        <f>SUM(P69:T69)</f>
        <v>3594</v>
      </c>
      <c r="N69" s="392"/>
      <c r="O69" s="392"/>
      <c r="P69" s="392">
        <v>3409</v>
      </c>
      <c r="Q69" s="392"/>
      <c r="R69" s="392">
        <v>110</v>
      </c>
      <c r="S69" s="392"/>
      <c r="T69" s="180">
        <v>75</v>
      </c>
      <c r="U69" s="140"/>
      <c r="V69" s="361" t="s">
        <v>196</v>
      </c>
      <c r="W69" s="445"/>
      <c r="X69" s="180">
        <v>1092</v>
      </c>
      <c r="Y69" s="180">
        <v>108</v>
      </c>
      <c r="Z69" s="452">
        <v>2980</v>
      </c>
      <c r="AA69" s="452"/>
      <c r="AB69" s="452">
        <v>76</v>
      </c>
      <c r="AC69" s="452"/>
      <c r="AD69" s="452">
        <v>983</v>
      </c>
      <c r="AE69" s="452"/>
      <c r="AF69" s="452"/>
      <c r="AG69" s="452"/>
      <c r="AH69" s="452"/>
      <c r="AI69" s="452"/>
      <c r="AJ69" s="452"/>
      <c r="AK69" s="180">
        <v>66</v>
      </c>
      <c r="AL69" s="180">
        <v>1999</v>
      </c>
      <c r="AM69" s="180">
        <v>52</v>
      </c>
      <c r="AN69" s="452">
        <v>13</v>
      </c>
      <c r="AO69" s="452"/>
      <c r="AP69" s="180">
        <v>1</v>
      </c>
    </row>
    <row r="70" spans="1:42" ht="15" customHeight="1">
      <c r="A70" s="407" t="s">
        <v>337</v>
      </c>
      <c r="B70" s="407"/>
      <c r="C70" s="408"/>
      <c r="D70" s="140"/>
      <c r="E70" s="180">
        <v>2890</v>
      </c>
      <c r="F70" s="180"/>
      <c r="G70" s="180"/>
      <c r="H70" s="180">
        <v>878</v>
      </c>
      <c r="I70" s="180"/>
      <c r="J70" s="180"/>
      <c r="K70" s="178">
        <v>339</v>
      </c>
      <c r="L70" s="178"/>
      <c r="M70" s="392">
        <f>SUM(P70:T70)</f>
        <v>3429</v>
      </c>
      <c r="N70" s="392"/>
      <c r="O70" s="392"/>
      <c r="P70" s="392">
        <v>3198</v>
      </c>
      <c r="Q70" s="392"/>
      <c r="R70" s="392">
        <v>162</v>
      </c>
      <c r="S70" s="392"/>
      <c r="T70" s="180">
        <v>69</v>
      </c>
      <c r="U70" s="140"/>
      <c r="V70" s="361" t="s">
        <v>197</v>
      </c>
      <c r="W70" s="445"/>
      <c r="X70" s="180">
        <v>1503</v>
      </c>
      <c r="Y70" s="180">
        <v>43</v>
      </c>
      <c r="Z70" s="452">
        <v>2888</v>
      </c>
      <c r="AA70" s="452"/>
      <c r="AB70" s="452">
        <v>29</v>
      </c>
      <c r="AC70" s="452"/>
      <c r="AD70" s="452">
        <v>566</v>
      </c>
      <c r="AE70" s="452"/>
      <c r="AF70" s="452"/>
      <c r="AG70" s="452"/>
      <c r="AH70" s="452"/>
      <c r="AI70" s="452"/>
      <c r="AJ70" s="452"/>
      <c r="AK70" s="180">
        <v>21</v>
      </c>
      <c r="AL70" s="180">
        <v>1905</v>
      </c>
      <c r="AM70" s="180">
        <v>4</v>
      </c>
      <c r="AN70" s="452">
        <v>11</v>
      </c>
      <c r="AO70" s="452"/>
      <c r="AP70" s="239" t="s">
        <v>400</v>
      </c>
    </row>
    <row r="71" spans="1:42" ht="15" customHeight="1">
      <c r="A71" s="201"/>
      <c r="B71" s="201"/>
      <c r="C71" s="211"/>
      <c r="D71" s="140"/>
      <c r="E71" s="180"/>
      <c r="F71" s="180"/>
      <c r="G71" s="180"/>
      <c r="H71" s="180"/>
      <c r="I71" s="180"/>
      <c r="J71" s="180"/>
      <c r="K71" s="178"/>
      <c r="L71" s="178"/>
      <c r="M71" s="392"/>
      <c r="N71" s="392"/>
      <c r="O71" s="392"/>
      <c r="P71" s="392"/>
      <c r="Q71" s="392"/>
      <c r="R71" s="392"/>
      <c r="S71" s="392"/>
      <c r="T71" s="180"/>
      <c r="U71" s="140"/>
      <c r="V71" s="361" t="s">
        <v>198</v>
      </c>
      <c r="W71" s="445"/>
      <c r="X71" s="180">
        <v>87</v>
      </c>
      <c r="Y71" s="180">
        <v>2</v>
      </c>
      <c r="Z71" s="452">
        <v>276</v>
      </c>
      <c r="AA71" s="452"/>
      <c r="AB71" s="452">
        <v>2</v>
      </c>
      <c r="AC71" s="452"/>
      <c r="AD71" s="452">
        <v>27</v>
      </c>
      <c r="AE71" s="452"/>
      <c r="AF71" s="452"/>
      <c r="AG71" s="452"/>
      <c r="AH71" s="452"/>
      <c r="AI71" s="452"/>
      <c r="AJ71" s="452"/>
      <c r="AK71" s="180">
        <v>1</v>
      </c>
      <c r="AL71" s="180">
        <v>207</v>
      </c>
      <c r="AM71" s="180">
        <v>5</v>
      </c>
      <c r="AN71" s="452">
        <v>6</v>
      </c>
      <c r="AO71" s="452"/>
      <c r="AP71" s="239" t="s">
        <v>400</v>
      </c>
    </row>
    <row r="72" spans="1:42" ht="15" customHeight="1">
      <c r="A72" s="407" t="s">
        <v>338</v>
      </c>
      <c r="B72" s="407"/>
      <c r="C72" s="408"/>
      <c r="D72" s="140"/>
      <c r="E72" s="180">
        <v>2703</v>
      </c>
      <c r="F72" s="180"/>
      <c r="G72" s="180"/>
      <c r="H72" s="180">
        <v>910</v>
      </c>
      <c r="I72" s="180"/>
      <c r="J72" s="180"/>
      <c r="K72" s="178">
        <v>239</v>
      </c>
      <c r="L72" s="178"/>
      <c r="M72" s="392">
        <f>SUM(P72:T72)</f>
        <v>3374</v>
      </c>
      <c r="N72" s="392"/>
      <c r="O72" s="392"/>
      <c r="P72" s="392">
        <v>3180</v>
      </c>
      <c r="Q72" s="392"/>
      <c r="R72" s="392">
        <v>129</v>
      </c>
      <c r="S72" s="392"/>
      <c r="T72" s="180">
        <v>65</v>
      </c>
      <c r="U72" s="140"/>
      <c r="V72" s="101"/>
      <c r="W72" s="210"/>
      <c r="X72" s="140"/>
      <c r="Y72" s="458"/>
      <c r="Z72" s="458"/>
      <c r="AA72" s="458"/>
      <c r="AB72" s="458"/>
      <c r="AC72" s="458"/>
      <c r="AD72" s="458"/>
      <c r="AE72" s="140"/>
      <c r="AF72" s="140"/>
      <c r="AG72" s="140"/>
      <c r="AH72" s="140"/>
      <c r="AI72" s="458"/>
      <c r="AJ72" s="458"/>
      <c r="AK72" s="458"/>
      <c r="AL72" s="140"/>
      <c r="AM72" s="458"/>
      <c r="AN72" s="458"/>
      <c r="AO72" s="472"/>
      <c r="AP72" s="473"/>
    </row>
    <row r="73" spans="1:42" ht="15" customHeight="1">
      <c r="A73" s="407" t="s">
        <v>339</v>
      </c>
      <c r="B73" s="407"/>
      <c r="C73" s="408"/>
      <c r="D73" s="140"/>
      <c r="E73" s="180">
        <v>2684</v>
      </c>
      <c r="F73" s="180"/>
      <c r="G73" s="180"/>
      <c r="H73" s="180">
        <v>798</v>
      </c>
      <c r="I73" s="180"/>
      <c r="J73" s="180"/>
      <c r="K73" s="178">
        <v>234</v>
      </c>
      <c r="L73" s="178"/>
      <c r="M73" s="392">
        <f>SUM(P73:T73)</f>
        <v>3248</v>
      </c>
      <c r="N73" s="392"/>
      <c r="O73" s="392"/>
      <c r="P73" s="392">
        <v>3092</v>
      </c>
      <c r="Q73" s="392"/>
      <c r="R73" s="392">
        <v>104</v>
      </c>
      <c r="S73" s="392"/>
      <c r="T73" s="180">
        <v>52</v>
      </c>
      <c r="U73" s="140"/>
      <c r="V73" s="141"/>
      <c r="W73" s="209"/>
      <c r="X73" s="141"/>
      <c r="Y73" s="141"/>
      <c r="Z73" s="141"/>
      <c r="AA73" s="141"/>
      <c r="AB73" s="141"/>
      <c r="AC73" s="458"/>
      <c r="AD73" s="458"/>
      <c r="AE73" s="141"/>
      <c r="AF73" s="141"/>
      <c r="AG73" s="141"/>
      <c r="AH73" s="141"/>
      <c r="AI73" s="458"/>
      <c r="AJ73" s="458"/>
      <c r="AK73" s="458"/>
      <c r="AL73" s="141"/>
      <c r="AM73" s="458"/>
      <c r="AN73" s="458"/>
      <c r="AO73" s="141"/>
      <c r="AP73" s="141"/>
    </row>
    <row r="74" spans="1:42" ht="15" customHeight="1">
      <c r="A74" s="407" t="s">
        <v>340</v>
      </c>
      <c r="B74" s="407"/>
      <c r="C74" s="408"/>
      <c r="D74" s="140"/>
      <c r="E74" s="180">
        <v>2559</v>
      </c>
      <c r="F74" s="180"/>
      <c r="G74" s="180"/>
      <c r="H74" s="180">
        <v>716</v>
      </c>
      <c r="I74" s="180"/>
      <c r="J74" s="180"/>
      <c r="K74" s="178">
        <v>243</v>
      </c>
      <c r="L74" s="178"/>
      <c r="M74" s="392">
        <f>SUM(P74:T74)</f>
        <v>3032</v>
      </c>
      <c r="N74" s="392"/>
      <c r="O74" s="392"/>
      <c r="P74" s="392">
        <v>2869</v>
      </c>
      <c r="Q74" s="392"/>
      <c r="R74" s="392">
        <v>101</v>
      </c>
      <c r="S74" s="392"/>
      <c r="T74" s="180">
        <v>62</v>
      </c>
      <c r="U74" s="140"/>
      <c r="V74" s="121"/>
      <c r="W74" s="122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</row>
    <row r="75" spans="1:42" ht="15" customHeight="1">
      <c r="A75" s="407" t="s">
        <v>341</v>
      </c>
      <c r="B75" s="407"/>
      <c r="C75" s="408"/>
      <c r="D75" s="141"/>
      <c r="E75" s="178">
        <v>2680</v>
      </c>
      <c r="F75" s="178"/>
      <c r="G75" s="178"/>
      <c r="H75" s="178">
        <v>781</v>
      </c>
      <c r="I75" s="178"/>
      <c r="J75" s="178"/>
      <c r="K75" s="178">
        <v>279</v>
      </c>
      <c r="L75" s="178"/>
      <c r="M75" s="392">
        <f>SUM(P75:T75)</f>
        <v>3182</v>
      </c>
      <c r="N75" s="392"/>
      <c r="O75" s="392"/>
      <c r="P75" s="392">
        <v>2978</v>
      </c>
      <c r="Q75" s="392"/>
      <c r="R75" s="392">
        <v>140</v>
      </c>
      <c r="S75" s="392"/>
      <c r="T75" s="180">
        <v>64</v>
      </c>
      <c r="U75" s="140"/>
      <c r="V75" s="140"/>
      <c r="W75" s="140" t="s">
        <v>347</v>
      </c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</row>
    <row r="76" spans="1:42" ht="15" customHeight="1">
      <c r="A76" s="447"/>
      <c r="B76" s="448"/>
      <c r="C76" s="449"/>
      <c r="D76" s="121"/>
      <c r="E76" s="121"/>
      <c r="F76" s="121"/>
      <c r="G76" s="121"/>
      <c r="H76" s="121"/>
      <c r="I76" s="121"/>
      <c r="J76" s="121"/>
      <c r="K76" s="207"/>
      <c r="L76" s="207"/>
      <c r="M76" s="393"/>
      <c r="N76" s="393"/>
      <c r="O76" s="393"/>
      <c r="P76" s="393"/>
      <c r="Q76" s="393"/>
      <c r="R76" s="393"/>
      <c r="S76" s="393"/>
      <c r="T76" s="121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</row>
    <row r="77" spans="1:42" ht="15" customHeight="1">
      <c r="A77" s="37" t="s">
        <v>163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</row>
  </sheetData>
  <sheetProtection/>
  <mergeCells count="553">
    <mergeCell ref="A36:K36"/>
    <mergeCell ref="Z71:AA71"/>
    <mergeCell ref="AB71:AC71"/>
    <mergeCell ref="AD71:AJ71"/>
    <mergeCell ref="AN71:AO71"/>
    <mergeCell ref="Z70:AA70"/>
    <mergeCell ref="AB60:AC60"/>
    <mergeCell ref="AD60:AJ60"/>
    <mergeCell ref="AN60:AO60"/>
    <mergeCell ref="Z61:AA61"/>
    <mergeCell ref="AB61:AC61"/>
    <mergeCell ref="AD61:AJ61"/>
    <mergeCell ref="AN61:AO61"/>
    <mergeCell ref="Z60:AA60"/>
    <mergeCell ref="AB58:AC58"/>
    <mergeCell ref="AD58:AJ58"/>
    <mergeCell ref="AN58:AO58"/>
    <mergeCell ref="Z59:AA59"/>
    <mergeCell ref="AB59:AC59"/>
    <mergeCell ref="AD59:AJ59"/>
    <mergeCell ref="AN59:AO59"/>
    <mergeCell ref="Z57:AA57"/>
    <mergeCell ref="AB57:AC57"/>
    <mergeCell ref="AD57:AJ57"/>
    <mergeCell ref="AN57:AO57"/>
    <mergeCell ref="Z54:AA54"/>
    <mergeCell ref="AB56:AC56"/>
    <mergeCell ref="AD56:AJ56"/>
    <mergeCell ref="AN56:AO56"/>
    <mergeCell ref="Z56:AA56"/>
    <mergeCell ref="AP50:AP51"/>
    <mergeCell ref="AB54:AC54"/>
    <mergeCell ref="AD54:AJ54"/>
    <mergeCell ref="AN54:AO54"/>
    <mergeCell ref="AB55:AC55"/>
    <mergeCell ref="AD55:AJ55"/>
    <mergeCell ref="AN55:AO55"/>
    <mergeCell ref="AN50:AO51"/>
    <mergeCell ref="AN47:AP49"/>
    <mergeCell ref="V43:AP43"/>
    <mergeCell ref="A50:T50"/>
    <mergeCell ref="A56:C56"/>
    <mergeCell ref="M56:O56"/>
    <mergeCell ref="P56:Q56"/>
    <mergeCell ref="R56:S56"/>
    <mergeCell ref="T53:T54"/>
    <mergeCell ref="Z55:AA55"/>
    <mergeCell ref="M41:N41"/>
    <mergeCell ref="O41:P41"/>
    <mergeCell ref="Q41:R41"/>
    <mergeCell ref="S41:T41"/>
    <mergeCell ref="P53:Q54"/>
    <mergeCell ref="R53:S54"/>
    <mergeCell ref="S42:T42"/>
    <mergeCell ref="C41:D41"/>
    <mergeCell ref="F41:G41"/>
    <mergeCell ref="H41:I41"/>
    <mergeCell ref="J41:K41"/>
    <mergeCell ref="AO72:AP72"/>
    <mergeCell ref="AN69:AO69"/>
    <mergeCell ref="AN65:AO65"/>
    <mergeCell ref="AN66:AO66"/>
    <mergeCell ref="AN67:AO67"/>
    <mergeCell ref="A52:C54"/>
    <mergeCell ref="AN68:AO68"/>
    <mergeCell ref="AM72:AN72"/>
    <mergeCell ref="AN62:AO62"/>
    <mergeCell ref="AN63:AO63"/>
    <mergeCell ref="AN64:AO64"/>
    <mergeCell ref="AN53:AO53"/>
    <mergeCell ref="AM73:AN73"/>
    <mergeCell ref="AN70:AO70"/>
    <mergeCell ref="AI72:AK72"/>
    <mergeCell ref="AI73:AK73"/>
    <mergeCell ref="AD66:AJ66"/>
    <mergeCell ref="AD67:AJ67"/>
    <mergeCell ref="AD68:AJ68"/>
    <mergeCell ref="AD69:AJ69"/>
    <mergeCell ref="AC73:AD73"/>
    <mergeCell ref="AB69:AC69"/>
    <mergeCell ref="AB70:AC70"/>
    <mergeCell ref="AD70:AJ70"/>
    <mergeCell ref="AD62:AJ62"/>
    <mergeCell ref="AD63:AJ63"/>
    <mergeCell ref="AD64:AJ64"/>
    <mergeCell ref="AD65:AJ65"/>
    <mergeCell ref="AB62:AC62"/>
    <mergeCell ref="AB63:AC63"/>
    <mergeCell ref="AB64:AC64"/>
    <mergeCell ref="AB65:AC65"/>
    <mergeCell ref="AA72:AB72"/>
    <mergeCell ref="Y72:Z72"/>
    <mergeCell ref="AC72:AD72"/>
    <mergeCell ref="AB66:AC66"/>
    <mergeCell ref="AB67:AC67"/>
    <mergeCell ref="AB68:AC68"/>
    <mergeCell ref="Z66:AA66"/>
    <mergeCell ref="Z67:AA67"/>
    <mergeCell ref="Z68:AA68"/>
    <mergeCell ref="Z69:AA69"/>
    <mergeCell ref="Z62:AA62"/>
    <mergeCell ref="Z63:AA63"/>
    <mergeCell ref="Z64:AA64"/>
    <mergeCell ref="Z65:AA65"/>
    <mergeCell ref="AD53:AJ53"/>
    <mergeCell ref="AL50:AL51"/>
    <mergeCell ref="AK50:AK51"/>
    <mergeCell ref="Z53:AA53"/>
    <mergeCell ref="AB53:AC53"/>
    <mergeCell ref="Z58:AA58"/>
    <mergeCell ref="X47:Y49"/>
    <mergeCell ref="AL47:AM49"/>
    <mergeCell ref="Z50:AA51"/>
    <mergeCell ref="AB50:AC51"/>
    <mergeCell ref="AD50:AJ51"/>
    <mergeCell ref="Y50:Y51"/>
    <mergeCell ref="AD47:AK49"/>
    <mergeCell ref="Z47:AC49"/>
    <mergeCell ref="AM50:AM51"/>
    <mergeCell ref="AN28:AO28"/>
    <mergeCell ref="AN29:AO29"/>
    <mergeCell ref="AN30:AO30"/>
    <mergeCell ref="AN31:AO31"/>
    <mergeCell ref="AD31:AJ31"/>
    <mergeCell ref="AB31:AC31"/>
    <mergeCell ref="AB29:AC29"/>
    <mergeCell ref="AB30:AC30"/>
    <mergeCell ref="AD28:AJ28"/>
    <mergeCell ref="AN24:AO24"/>
    <mergeCell ref="AN25:AO25"/>
    <mergeCell ref="AN26:AO26"/>
    <mergeCell ref="AN27:AO27"/>
    <mergeCell ref="AN20:AO20"/>
    <mergeCell ref="AN21:AO21"/>
    <mergeCell ref="AN22:AO22"/>
    <mergeCell ref="AN23:AO23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D29:AJ29"/>
    <mergeCell ref="AD30:AJ30"/>
    <mergeCell ref="AD23:AJ23"/>
    <mergeCell ref="AD24:AJ24"/>
    <mergeCell ref="AD25:AJ25"/>
    <mergeCell ref="AD26:AJ26"/>
    <mergeCell ref="AD21:AJ21"/>
    <mergeCell ref="AD22:AJ22"/>
    <mergeCell ref="AD27:AJ27"/>
    <mergeCell ref="AD13:AJ13"/>
    <mergeCell ref="AD14:AJ14"/>
    <mergeCell ref="AD15:AJ15"/>
    <mergeCell ref="AD16:AJ16"/>
    <mergeCell ref="AD18:AJ18"/>
    <mergeCell ref="AD20:AJ20"/>
    <mergeCell ref="AB20:AC20"/>
    <mergeCell ref="AB21:AC21"/>
    <mergeCell ref="AB22:AC22"/>
    <mergeCell ref="AB23:AC23"/>
    <mergeCell ref="AB24:AC24"/>
    <mergeCell ref="AB25:AC25"/>
    <mergeCell ref="Z26:AA26"/>
    <mergeCell ref="Z27:AA27"/>
    <mergeCell ref="Z28:AA28"/>
    <mergeCell ref="AB26:AC26"/>
    <mergeCell ref="Z29:AA29"/>
    <mergeCell ref="AB27:AC27"/>
    <mergeCell ref="AB28:AC28"/>
    <mergeCell ref="Z22:AA22"/>
    <mergeCell ref="Z23:AA23"/>
    <mergeCell ref="Z24:AA24"/>
    <mergeCell ref="V71:W71"/>
    <mergeCell ref="V65:W65"/>
    <mergeCell ref="V66:W66"/>
    <mergeCell ref="V67:W67"/>
    <mergeCell ref="V60:W60"/>
    <mergeCell ref="Z30:AA30"/>
    <mergeCell ref="Z31:AA31"/>
    <mergeCell ref="Z12:AA12"/>
    <mergeCell ref="Z13:AA13"/>
    <mergeCell ref="Z14:AA14"/>
    <mergeCell ref="Z15:AA15"/>
    <mergeCell ref="Z16:AA16"/>
    <mergeCell ref="Z17:AA17"/>
    <mergeCell ref="Z20:AA20"/>
    <mergeCell ref="V68:W68"/>
    <mergeCell ref="V69:W69"/>
    <mergeCell ref="V70:W70"/>
    <mergeCell ref="V47:W51"/>
    <mergeCell ref="V53:W53"/>
    <mergeCell ref="V62:W62"/>
    <mergeCell ref="V64:W64"/>
    <mergeCell ref="Z25:AA25"/>
    <mergeCell ref="Z21:AA21"/>
    <mergeCell ref="V61:W61"/>
    <mergeCell ref="X50:X51"/>
    <mergeCell ref="V55:W55"/>
    <mergeCell ref="V56:W56"/>
    <mergeCell ref="V57:W57"/>
    <mergeCell ref="V58:W58"/>
    <mergeCell ref="V59:W59"/>
    <mergeCell ref="AL7:AM8"/>
    <mergeCell ref="AN6:AP8"/>
    <mergeCell ref="X6:AM6"/>
    <mergeCell ref="AK9:AK10"/>
    <mergeCell ref="AL9:AL10"/>
    <mergeCell ref="AM9:AM10"/>
    <mergeCell ref="AN9:AO10"/>
    <mergeCell ref="AD9:AJ10"/>
    <mergeCell ref="X9:X10"/>
    <mergeCell ref="Y9:Y10"/>
    <mergeCell ref="AP9:AP10"/>
    <mergeCell ref="V17:W17"/>
    <mergeCell ref="V18:W18"/>
    <mergeCell ref="V19:W19"/>
    <mergeCell ref="V14:W14"/>
    <mergeCell ref="V15:W15"/>
    <mergeCell ref="V16:W16"/>
    <mergeCell ref="AB16:AC16"/>
    <mergeCell ref="AB17:AC17"/>
    <mergeCell ref="Z9:AA10"/>
    <mergeCell ref="AB9:AC10"/>
    <mergeCell ref="V21:W21"/>
    <mergeCell ref="V23:W23"/>
    <mergeCell ref="V24:W24"/>
    <mergeCell ref="V25:W25"/>
    <mergeCell ref="V12:W12"/>
    <mergeCell ref="AB19:AC19"/>
    <mergeCell ref="AB18:AC18"/>
    <mergeCell ref="Z18:AA18"/>
    <mergeCell ref="Z19:AA19"/>
    <mergeCell ref="X7:Y8"/>
    <mergeCell ref="AD12:AJ12"/>
    <mergeCell ref="AD7:AK8"/>
    <mergeCell ref="AD19:AJ19"/>
    <mergeCell ref="Z7:AC8"/>
    <mergeCell ref="AB12:AC12"/>
    <mergeCell ref="AB13:AC13"/>
    <mergeCell ref="AB14:AC14"/>
    <mergeCell ref="AB15:AC15"/>
    <mergeCell ref="AD17:AJ17"/>
    <mergeCell ref="A64:C64"/>
    <mergeCell ref="A65:C65"/>
    <mergeCell ref="A60:C60"/>
    <mergeCell ref="A62:C62"/>
    <mergeCell ref="A63:C63"/>
    <mergeCell ref="A74:C74"/>
    <mergeCell ref="A66:B66"/>
    <mergeCell ref="A61:B61"/>
    <mergeCell ref="A67:C67"/>
    <mergeCell ref="A75:C75"/>
    <mergeCell ref="A76:C76"/>
    <mergeCell ref="A68:C68"/>
    <mergeCell ref="A69:C69"/>
    <mergeCell ref="A70:C70"/>
    <mergeCell ref="A72:C72"/>
    <mergeCell ref="A73:C73"/>
    <mergeCell ref="V28:W28"/>
    <mergeCell ref="V29:W29"/>
    <mergeCell ref="V30:W30"/>
    <mergeCell ref="V6:W10"/>
    <mergeCell ref="V26:W26"/>
    <mergeCell ref="V27:W27"/>
    <mergeCell ref="V20:W20"/>
    <mergeCell ref="A57:C57"/>
    <mergeCell ref="A58:C58"/>
    <mergeCell ref="A59:C59"/>
    <mergeCell ref="M53:O54"/>
    <mergeCell ref="M59:O59"/>
    <mergeCell ref="I52:L54"/>
    <mergeCell ref="F52:H54"/>
    <mergeCell ref="M52:T52"/>
    <mergeCell ref="D52:E54"/>
    <mergeCell ref="S44:T44"/>
    <mergeCell ref="S45:T45"/>
    <mergeCell ref="Q42:R42"/>
    <mergeCell ref="Q43:R43"/>
    <mergeCell ref="Q44:R44"/>
    <mergeCell ref="Q45:R45"/>
    <mergeCell ref="S43:T43"/>
    <mergeCell ref="O43:P43"/>
    <mergeCell ref="O44:P44"/>
    <mergeCell ref="O45:P45"/>
    <mergeCell ref="M43:N43"/>
    <mergeCell ref="M44:N44"/>
    <mergeCell ref="M45:N45"/>
    <mergeCell ref="J43:K43"/>
    <mergeCell ref="J44:K44"/>
    <mergeCell ref="J45:K45"/>
    <mergeCell ref="H43:I43"/>
    <mergeCell ref="H44:I44"/>
    <mergeCell ref="H45:I45"/>
    <mergeCell ref="A43:B43"/>
    <mergeCell ref="A44:B44"/>
    <mergeCell ref="A45:B45"/>
    <mergeCell ref="O38:P39"/>
    <mergeCell ref="F43:G43"/>
    <mergeCell ref="F44:G44"/>
    <mergeCell ref="F45:G45"/>
    <mergeCell ref="C43:D43"/>
    <mergeCell ref="C44:D44"/>
    <mergeCell ref="C45:D45"/>
    <mergeCell ref="Q38:R39"/>
    <mergeCell ref="S38:T39"/>
    <mergeCell ref="A42:B42"/>
    <mergeCell ref="C42:D42"/>
    <mergeCell ref="F42:G42"/>
    <mergeCell ref="H42:I42"/>
    <mergeCell ref="J42:K42"/>
    <mergeCell ref="M42:N42"/>
    <mergeCell ref="O42:P42"/>
    <mergeCell ref="A41:B41"/>
    <mergeCell ref="S29:T29"/>
    <mergeCell ref="S30:T30"/>
    <mergeCell ref="S31:T31"/>
    <mergeCell ref="A38:B39"/>
    <mergeCell ref="C38:D39"/>
    <mergeCell ref="E38:E39"/>
    <mergeCell ref="F38:G39"/>
    <mergeCell ref="H38:I39"/>
    <mergeCell ref="J38:K39"/>
    <mergeCell ref="M38:N39"/>
    <mergeCell ref="S25:T25"/>
    <mergeCell ref="S26:T26"/>
    <mergeCell ref="S27:T27"/>
    <mergeCell ref="S28:T28"/>
    <mergeCell ref="S21:T21"/>
    <mergeCell ref="S22:T22"/>
    <mergeCell ref="S23:T23"/>
    <mergeCell ref="S24:T24"/>
    <mergeCell ref="S17:T17"/>
    <mergeCell ref="S18:T18"/>
    <mergeCell ref="S19:T19"/>
    <mergeCell ref="S20:T20"/>
    <mergeCell ref="S14:T14"/>
    <mergeCell ref="S15:T15"/>
    <mergeCell ref="S16:T16"/>
    <mergeCell ref="S10:T10"/>
    <mergeCell ref="S11:T11"/>
    <mergeCell ref="S12:T12"/>
    <mergeCell ref="S13:T13"/>
    <mergeCell ref="Q28:R28"/>
    <mergeCell ref="Q29:R29"/>
    <mergeCell ref="Q20:R20"/>
    <mergeCell ref="Q21:R21"/>
    <mergeCell ref="Q22:R22"/>
    <mergeCell ref="Q23:R23"/>
    <mergeCell ref="Q30:R30"/>
    <mergeCell ref="Q31:R31"/>
    <mergeCell ref="Q24:R24"/>
    <mergeCell ref="Q25:R25"/>
    <mergeCell ref="Q26:R26"/>
    <mergeCell ref="Q27:R27"/>
    <mergeCell ref="N29:P29"/>
    <mergeCell ref="N30:P30"/>
    <mergeCell ref="N28:P28"/>
    <mergeCell ref="N21:P21"/>
    <mergeCell ref="N22:P22"/>
    <mergeCell ref="N23:P23"/>
    <mergeCell ref="N25:P25"/>
    <mergeCell ref="N26:P26"/>
    <mergeCell ref="N27:P27"/>
    <mergeCell ref="Q16:R16"/>
    <mergeCell ref="Q17:R17"/>
    <mergeCell ref="Q18:R18"/>
    <mergeCell ref="Q19:R19"/>
    <mergeCell ref="Q10:R10"/>
    <mergeCell ref="Q11:R11"/>
    <mergeCell ref="Q12:R12"/>
    <mergeCell ref="Q13:R13"/>
    <mergeCell ref="Q14:R14"/>
    <mergeCell ref="Q15:R15"/>
    <mergeCell ref="K29:M29"/>
    <mergeCell ref="K30:M30"/>
    <mergeCell ref="K31:M31"/>
    <mergeCell ref="N14:P14"/>
    <mergeCell ref="N15:P15"/>
    <mergeCell ref="N16:P16"/>
    <mergeCell ref="N17:P17"/>
    <mergeCell ref="N18:P18"/>
    <mergeCell ref="N19:P19"/>
    <mergeCell ref="N31:P31"/>
    <mergeCell ref="N20:P20"/>
    <mergeCell ref="K25:M25"/>
    <mergeCell ref="K26:M26"/>
    <mergeCell ref="K27:M27"/>
    <mergeCell ref="K28:M28"/>
    <mergeCell ref="K21:M21"/>
    <mergeCell ref="K22:M22"/>
    <mergeCell ref="K23:M23"/>
    <mergeCell ref="K24:M24"/>
    <mergeCell ref="N24:P24"/>
    <mergeCell ref="K17:M17"/>
    <mergeCell ref="K18:M18"/>
    <mergeCell ref="K19:M19"/>
    <mergeCell ref="K20:M20"/>
    <mergeCell ref="G29:J29"/>
    <mergeCell ref="G30:J30"/>
    <mergeCell ref="G28:J28"/>
    <mergeCell ref="G21:J21"/>
    <mergeCell ref="G22:J22"/>
    <mergeCell ref="G23:J23"/>
    <mergeCell ref="G31:J31"/>
    <mergeCell ref="K10:M10"/>
    <mergeCell ref="K11:M11"/>
    <mergeCell ref="K12:M12"/>
    <mergeCell ref="K13:M13"/>
    <mergeCell ref="K14:M14"/>
    <mergeCell ref="K15:M15"/>
    <mergeCell ref="G25:J25"/>
    <mergeCell ref="G26:J26"/>
    <mergeCell ref="G27:J27"/>
    <mergeCell ref="G24:J24"/>
    <mergeCell ref="G17:J17"/>
    <mergeCell ref="G18:J18"/>
    <mergeCell ref="G19:J19"/>
    <mergeCell ref="G20:J20"/>
    <mergeCell ref="D30:F30"/>
    <mergeCell ref="D28:F28"/>
    <mergeCell ref="D29:F29"/>
    <mergeCell ref="D22:F22"/>
    <mergeCell ref="D23:F23"/>
    <mergeCell ref="D31:F31"/>
    <mergeCell ref="G10:J10"/>
    <mergeCell ref="G11:J11"/>
    <mergeCell ref="G12:J12"/>
    <mergeCell ref="G13:J13"/>
    <mergeCell ref="G14:J14"/>
    <mergeCell ref="G15:J15"/>
    <mergeCell ref="G16:J16"/>
    <mergeCell ref="D26:F26"/>
    <mergeCell ref="D27:F27"/>
    <mergeCell ref="D24:F24"/>
    <mergeCell ref="D25:F25"/>
    <mergeCell ref="D18:F18"/>
    <mergeCell ref="D19:F19"/>
    <mergeCell ref="D20:F20"/>
    <mergeCell ref="D21:F21"/>
    <mergeCell ref="A31:C31"/>
    <mergeCell ref="D10:F10"/>
    <mergeCell ref="D11:F11"/>
    <mergeCell ref="D12:F12"/>
    <mergeCell ref="D13:F13"/>
    <mergeCell ref="D14:F14"/>
    <mergeCell ref="D15:F15"/>
    <mergeCell ref="D16:F16"/>
    <mergeCell ref="D17:F17"/>
    <mergeCell ref="A27:C27"/>
    <mergeCell ref="A30:C30"/>
    <mergeCell ref="A23:C23"/>
    <mergeCell ref="A24:C24"/>
    <mergeCell ref="A25:C25"/>
    <mergeCell ref="A26:C26"/>
    <mergeCell ref="A21:C21"/>
    <mergeCell ref="A22:C22"/>
    <mergeCell ref="A28:C28"/>
    <mergeCell ref="A29:C29"/>
    <mergeCell ref="A17:C17"/>
    <mergeCell ref="A18:C18"/>
    <mergeCell ref="A19:C19"/>
    <mergeCell ref="A20:C20"/>
    <mergeCell ref="A13:C13"/>
    <mergeCell ref="N6:P7"/>
    <mergeCell ref="A15:C15"/>
    <mergeCell ref="A16:C16"/>
    <mergeCell ref="K16:M16"/>
    <mergeCell ref="N10:P10"/>
    <mergeCell ref="N11:P11"/>
    <mergeCell ref="N12:P12"/>
    <mergeCell ref="N13:P13"/>
    <mergeCell ref="A9:C9"/>
    <mergeCell ref="A3:T3"/>
    <mergeCell ref="A11:C11"/>
    <mergeCell ref="A12:C12"/>
    <mergeCell ref="D9:F9"/>
    <mergeCell ref="G9:J9"/>
    <mergeCell ref="K9:M9"/>
    <mergeCell ref="N9:P9"/>
    <mergeCell ref="Q9:R9"/>
    <mergeCell ref="S9:T9"/>
    <mergeCell ref="V3:AP3"/>
    <mergeCell ref="M36:T36"/>
    <mergeCell ref="A5:C7"/>
    <mergeCell ref="D5:F7"/>
    <mergeCell ref="G5:J7"/>
    <mergeCell ref="A10:C10"/>
    <mergeCell ref="K5:M7"/>
    <mergeCell ref="Q6:R7"/>
    <mergeCell ref="S6:T7"/>
    <mergeCell ref="N5:T5"/>
    <mergeCell ref="M61:O61"/>
    <mergeCell ref="M62:O62"/>
    <mergeCell ref="M63:O63"/>
    <mergeCell ref="R59:S59"/>
    <mergeCell ref="P61:Q61"/>
    <mergeCell ref="P62:Q62"/>
    <mergeCell ref="P63:Q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M76:O76"/>
    <mergeCell ref="M60:O60"/>
    <mergeCell ref="P57:Q57"/>
    <mergeCell ref="R57:S57"/>
    <mergeCell ref="P58:Q58"/>
    <mergeCell ref="M57:O57"/>
    <mergeCell ref="M58:O58"/>
    <mergeCell ref="P59:Q59"/>
    <mergeCell ref="P60:Q60"/>
    <mergeCell ref="R58:S58"/>
    <mergeCell ref="P64:Q64"/>
    <mergeCell ref="P65:Q65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P75:Q75"/>
    <mergeCell ref="P76:Q76"/>
    <mergeCell ref="R60:S60"/>
    <mergeCell ref="R61:S61"/>
    <mergeCell ref="R62:S62"/>
    <mergeCell ref="R69:S69"/>
    <mergeCell ref="R70:S70"/>
    <mergeCell ref="R63:S63"/>
    <mergeCell ref="R64:S64"/>
    <mergeCell ref="R65:S65"/>
    <mergeCell ref="R66:S66"/>
    <mergeCell ref="R67:S67"/>
    <mergeCell ref="R68:S68"/>
    <mergeCell ref="R71:S71"/>
    <mergeCell ref="R76:S76"/>
    <mergeCell ref="R72:S72"/>
    <mergeCell ref="R73:S73"/>
    <mergeCell ref="R74:S74"/>
    <mergeCell ref="R75:S7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75" zoomScaleNormal="75" zoomScaleSheetLayoutView="75" zoomScalePageLayoutView="0" workbookViewId="0" topLeftCell="A1">
      <selection activeCell="E1" sqref="E1"/>
    </sheetView>
  </sheetViews>
  <sheetFormatPr defaultColWidth="10.59765625" defaultRowHeight="15"/>
  <cols>
    <col min="1" max="3" width="3.59765625" style="9" customWidth="1"/>
    <col min="4" max="4" width="25" style="9" customWidth="1"/>
    <col min="5" max="5" width="21" style="9" customWidth="1"/>
    <col min="6" max="14" width="14.59765625" style="9" customWidth="1"/>
    <col min="15" max="16384" width="10.59765625" style="9" customWidth="1"/>
  </cols>
  <sheetData>
    <row r="1" spans="1:14" s="39" customFormat="1" ht="21" customHeight="1">
      <c r="A1" s="173" t="s">
        <v>397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74" t="s">
        <v>423</v>
      </c>
    </row>
    <row r="2" spans="1:15" s="39" customFormat="1" ht="21" customHeight="1">
      <c r="A2" s="9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s="31" customFormat="1" ht="21" customHeight="1">
      <c r="A3" s="527" t="s">
        <v>448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189"/>
    </row>
    <row r="4" spans="1:15" s="31" customFormat="1" ht="18" customHeight="1">
      <c r="A4" s="529" t="s">
        <v>449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189"/>
    </row>
    <row r="5" spans="1:15" s="31" customFormat="1" ht="21" customHeight="1">
      <c r="A5" s="9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89"/>
      <c r="N5" s="189"/>
      <c r="O5" s="189"/>
    </row>
    <row r="6" spans="1:14" ht="21" customHeight="1" thickBot="1">
      <c r="A6" s="10" t="s">
        <v>282</v>
      </c>
      <c r="N6" s="11" t="s">
        <v>164</v>
      </c>
    </row>
    <row r="7" spans="1:14" ht="21" customHeight="1">
      <c r="A7" s="502" t="s">
        <v>66</v>
      </c>
      <c r="B7" s="503"/>
      <c r="C7" s="503"/>
      <c r="D7" s="504"/>
      <c r="E7" s="498" t="s">
        <v>377</v>
      </c>
      <c r="F7" s="498" t="s">
        <v>378</v>
      </c>
      <c r="G7" s="498" t="s">
        <v>365</v>
      </c>
      <c r="H7" s="498" t="s">
        <v>351</v>
      </c>
      <c r="I7" s="498" t="s">
        <v>327</v>
      </c>
      <c r="J7" s="500" t="s">
        <v>67</v>
      </c>
      <c r="K7" s="501"/>
      <c r="L7" s="501"/>
      <c r="M7" s="501"/>
      <c r="N7" s="501"/>
    </row>
    <row r="8" spans="1:14" ht="21" customHeight="1">
      <c r="A8" s="505"/>
      <c r="B8" s="505"/>
      <c r="C8" s="505"/>
      <c r="D8" s="506"/>
      <c r="E8" s="499"/>
      <c r="F8" s="499"/>
      <c r="G8" s="499"/>
      <c r="H8" s="499"/>
      <c r="I8" s="499"/>
      <c r="J8" s="12" t="s">
        <v>165</v>
      </c>
      <c r="K8" s="12" t="s">
        <v>68</v>
      </c>
      <c r="L8" s="12" t="s">
        <v>69</v>
      </c>
      <c r="M8" s="12" t="s">
        <v>70</v>
      </c>
      <c r="N8" s="538" t="s">
        <v>141</v>
      </c>
    </row>
    <row r="9" spans="1:14" ht="21" customHeight="1">
      <c r="A9" s="475" t="s">
        <v>134</v>
      </c>
      <c r="B9" s="478" t="s">
        <v>300</v>
      </c>
      <c r="C9" s="479"/>
      <c r="D9" s="489"/>
      <c r="E9" s="149">
        <v>4.82</v>
      </c>
      <c r="F9" s="163">
        <v>4.78</v>
      </c>
      <c r="G9" s="150">
        <v>4.65</v>
      </c>
      <c r="H9" s="150">
        <v>4.6</v>
      </c>
      <c r="I9" s="150">
        <v>4.79</v>
      </c>
      <c r="J9" s="151">
        <v>4.59</v>
      </c>
      <c r="K9" s="151">
        <v>4.92</v>
      </c>
      <c r="L9" s="151">
        <v>4.99</v>
      </c>
      <c r="M9" s="151">
        <v>4.82</v>
      </c>
      <c r="N9" s="151">
        <v>5.04</v>
      </c>
    </row>
    <row r="10" spans="1:14" ht="21" customHeight="1">
      <c r="A10" s="487"/>
      <c r="B10" s="481" t="s">
        <v>71</v>
      </c>
      <c r="C10" s="482"/>
      <c r="D10" s="483"/>
      <c r="E10" s="129">
        <v>89.8</v>
      </c>
      <c r="F10" s="164">
        <v>94.7</v>
      </c>
      <c r="G10" s="130">
        <v>89.3</v>
      </c>
      <c r="H10" s="130">
        <v>88.5</v>
      </c>
      <c r="I10" s="130">
        <v>87.4</v>
      </c>
      <c r="J10" s="147">
        <v>35.6</v>
      </c>
      <c r="K10" s="130">
        <v>71</v>
      </c>
      <c r="L10" s="130">
        <v>124.1</v>
      </c>
      <c r="M10" s="147">
        <v>153.7</v>
      </c>
      <c r="N10" s="147">
        <v>273.8</v>
      </c>
    </row>
    <row r="11" spans="1:14" ht="21" customHeight="1">
      <c r="A11" s="487"/>
      <c r="B11" s="481" t="s">
        <v>72</v>
      </c>
      <c r="C11" s="482"/>
      <c r="D11" s="483"/>
      <c r="E11" s="165">
        <v>1359</v>
      </c>
      <c r="F11" s="166">
        <v>1236</v>
      </c>
      <c r="G11" s="162">
        <v>1187</v>
      </c>
      <c r="H11" s="162">
        <v>1057</v>
      </c>
      <c r="I11" s="162">
        <v>1039</v>
      </c>
      <c r="J11" s="162">
        <v>415</v>
      </c>
      <c r="K11" s="162">
        <v>1092</v>
      </c>
      <c r="L11" s="162">
        <v>1037</v>
      </c>
      <c r="M11" s="162">
        <v>1540</v>
      </c>
      <c r="N11" s="162">
        <v>3197</v>
      </c>
    </row>
    <row r="12" spans="1:14" ht="21" customHeight="1">
      <c r="A12" s="507"/>
      <c r="B12" s="508" t="s">
        <v>301</v>
      </c>
      <c r="C12" s="509"/>
      <c r="D12" s="510"/>
      <c r="E12" s="145">
        <v>133</v>
      </c>
      <c r="F12" s="167">
        <v>122</v>
      </c>
      <c r="G12" s="146">
        <v>117</v>
      </c>
      <c r="H12" s="146">
        <v>122</v>
      </c>
      <c r="I12" s="146">
        <v>124</v>
      </c>
      <c r="J12" s="168">
        <v>51</v>
      </c>
      <c r="K12" s="169">
        <v>113</v>
      </c>
      <c r="L12" s="169">
        <v>155</v>
      </c>
      <c r="M12" s="169">
        <v>190</v>
      </c>
      <c r="N12" s="169">
        <v>350</v>
      </c>
    </row>
    <row r="13" spans="1:14" ht="21" customHeight="1">
      <c r="A13" s="490" t="s">
        <v>135</v>
      </c>
      <c r="B13" s="495" t="s">
        <v>283</v>
      </c>
      <c r="C13" s="496"/>
      <c r="D13" s="497"/>
      <c r="E13" s="130">
        <v>1185.2</v>
      </c>
      <c r="F13" s="130">
        <v>1286.8</v>
      </c>
      <c r="G13" s="130">
        <v>1326.9</v>
      </c>
      <c r="H13" s="130">
        <v>1335.1</v>
      </c>
      <c r="I13" s="130">
        <v>1483.8</v>
      </c>
      <c r="J13" s="130">
        <v>874.9</v>
      </c>
      <c r="K13" s="130">
        <v>992.3</v>
      </c>
      <c r="L13" s="130">
        <v>1224</v>
      </c>
      <c r="M13" s="130">
        <v>1478.1</v>
      </c>
      <c r="N13" s="130">
        <v>5692.3</v>
      </c>
    </row>
    <row r="14" spans="1:14" ht="21" customHeight="1">
      <c r="A14" s="490"/>
      <c r="B14" s="27"/>
      <c r="C14" s="26"/>
      <c r="D14" s="28" t="s">
        <v>73</v>
      </c>
      <c r="E14" s="130">
        <v>570.2</v>
      </c>
      <c r="F14" s="130">
        <v>590.5</v>
      </c>
      <c r="G14" s="130">
        <v>580.1</v>
      </c>
      <c r="H14" s="130">
        <v>586.1</v>
      </c>
      <c r="I14" s="130">
        <v>767.4</v>
      </c>
      <c r="J14" s="130">
        <v>551.9</v>
      </c>
      <c r="K14" s="130">
        <v>585</v>
      </c>
      <c r="L14" s="130">
        <v>673.4</v>
      </c>
      <c r="M14" s="130">
        <v>997.3</v>
      </c>
      <c r="N14" s="130">
        <v>2184.1</v>
      </c>
    </row>
    <row r="15" spans="1:14" ht="21" customHeight="1">
      <c r="A15" s="490"/>
      <c r="B15" s="482" t="s">
        <v>74</v>
      </c>
      <c r="C15" s="482"/>
      <c r="D15" s="483"/>
      <c r="E15" s="131">
        <v>4472.6</v>
      </c>
      <c r="F15" s="130">
        <v>4654.4</v>
      </c>
      <c r="G15" s="130">
        <v>4951.2</v>
      </c>
      <c r="H15" s="130">
        <v>5019</v>
      </c>
      <c r="I15" s="130">
        <v>5263.4</v>
      </c>
      <c r="J15" s="130">
        <v>4828.7</v>
      </c>
      <c r="K15" s="130">
        <v>5215.6</v>
      </c>
      <c r="L15" s="130">
        <v>5672.1</v>
      </c>
      <c r="M15" s="130">
        <v>5579.1</v>
      </c>
      <c r="N15" s="130">
        <v>6547.4</v>
      </c>
    </row>
    <row r="16" spans="1:14" ht="21" customHeight="1">
      <c r="A16" s="490"/>
      <c r="B16" s="492" t="s">
        <v>75</v>
      </c>
      <c r="C16" s="493"/>
      <c r="D16" s="494"/>
      <c r="E16" s="131">
        <v>966.2</v>
      </c>
      <c r="F16" s="130">
        <v>809</v>
      </c>
      <c r="G16" s="130">
        <v>800.9</v>
      </c>
      <c r="H16" s="130">
        <v>619</v>
      </c>
      <c r="I16" s="130">
        <v>700.4</v>
      </c>
      <c r="J16" s="130">
        <v>84.6</v>
      </c>
      <c r="K16" s="130">
        <v>557.8</v>
      </c>
      <c r="L16" s="130">
        <v>754.1</v>
      </c>
      <c r="M16" s="130">
        <v>673</v>
      </c>
      <c r="N16" s="130">
        <v>3567.3</v>
      </c>
    </row>
    <row r="17" spans="1:14" ht="21" customHeight="1">
      <c r="A17" s="490"/>
      <c r="B17" s="492" t="s">
        <v>76</v>
      </c>
      <c r="C17" s="493"/>
      <c r="D17" s="494"/>
      <c r="E17" s="131">
        <v>1774.6</v>
      </c>
      <c r="F17" s="130">
        <v>1703.5</v>
      </c>
      <c r="G17" s="130">
        <v>1714.3</v>
      </c>
      <c r="H17" s="130">
        <v>1637</v>
      </c>
      <c r="I17" s="130">
        <v>1763.9</v>
      </c>
      <c r="J17" s="130">
        <v>590.4</v>
      </c>
      <c r="K17" s="130">
        <v>1171.4</v>
      </c>
      <c r="L17" s="130">
        <v>1781</v>
      </c>
      <c r="M17" s="130">
        <v>2167.8</v>
      </c>
      <c r="N17" s="130">
        <v>8057.9</v>
      </c>
    </row>
    <row r="18" spans="1:14" ht="21" customHeight="1">
      <c r="A18" s="490"/>
      <c r="B18" s="492" t="s">
        <v>77</v>
      </c>
      <c r="C18" s="493"/>
      <c r="D18" s="494"/>
      <c r="E18" s="131">
        <v>808.4</v>
      </c>
      <c r="F18" s="130">
        <v>894.5</v>
      </c>
      <c r="G18" s="130">
        <v>913.4</v>
      </c>
      <c r="H18" s="130">
        <v>1018</v>
      </c>
      <c r="I18" s="130">
        <v>1063.5</v>
      </c>
      <c r="J18" s="130">
        <v>505.8</v>
      </c>
      <c r="K18" s="130">
        <v>613.6</v>
      </c>
      <c r="L18" s="130">
        <v>1026.9</v>
      </c>
      <c r="M18" s="130">
        <v>1494.8</v>
      </c>
      <c r="N18" s="130">
        <v>4490.6</v>
      </c>
    </row>
    <row r="19" spans="1:14" ht="21" customHeight="1">
      <c r="A19" s="490"/>
      <c r="B19" s="492" t="s">
        <v>78</v>
      </c>
      <c r="C19" s="493"/>
      <c r="D19" s="494"/>
      <c r="E19" s="131">
        <v>3506.4</v>
      </c>
      <c r="F19" s="130">
        <v>3845.5</v>
      </c>
      <c r="G19" s="130">
        <v>4150.3</v>
      </c>
      <c r="H19" s="130">
        <v>4400</v>
      </c>
      <c r="I19" s="130">
        <v>4563</v>
      </c>
      <c r="J19" s="130">
        <v>4744.1</v>
      </c>
      <c r="K19" s="130">
        <v>4657.8</v>
      </c>
      <c r="L19" s="130">
        <v>4918</v>
      </c>
      <c r="M19" s="130">
        <v>4906.1</v>
      </c>
      <c r="N19" s="130">
        <v>2980.1</v>
      </c>
    </row>
    <row r="20" spans="1:14" ht="21" customHeight="1">
      <c r="A20" s="490"/>
      <c r="B20" s="492" t="s">
        <v>79</v>
      </c>
      <c r="C20" s="493"/>
      <c r="D20" s="494"/>
      <c r="E20" s="131">
        <v>3705</v>
      </c>
      <c r="F20" s="130">
        <v>4063.8</v>
      </c>
      <c r="G20" s="130">
        <v>4427.5</v>
      </c>
      <c r="H20" s="130">
        <v>4658</v>
      </c>
      <c r="I20" s="130">
        <v>4845.4</v>
      </c>
      <c r="J20" s="130">
        <v>4869.2</v>
      </c>
      <c r="K20" s="130">
        <v>4970.8</v>
      </c>
      <c r="L20" s="130">
        <v>5276.8</v>
      </c>
      <c r="M20" s="130">
        <v>5321.3</v>
      </c>
      <c r="N20" s="130">
        <v>3666.9</v>
      </c>
    </row>
    <row r="21" spans="1:14" ht="21" customHeight="1">
      <c r="A21" s="490"/>
      <c r="B21" s="492" t="s">
        <v>80</v>
      </c>
      <c r="C21" s="493"/>
      <c r="D21" s="494"/>
      <c r="E21" s="131">
        <v>198.6</v>
      </c>
      <c r="F21" s="130">
        <v>218.3</v>
      </c>
      <c r="G21" s="130">
        <v>277.7</v>
      </c>
      <c r="H21" s="130">
        <v>258.4</v>
      </c>
      <c r="I21" s="130">
        <v>282.4</v>
      </c>
      <c r="J21" s="130">
        <v>125.1</v>
      </c>
      <c r="K21" s="130">
        <v>313</v>
      </c>
      <c r="L21" s="130">
        <v>358.8</v>
      </c>
      <c r="M21" s="130">
        <v>415.2</v>
      </c>
      <c r="N21" s="130">
        <v>686.8</v>
      </c>
    </row>
    <row r="22" spans="1:14" ht="21" customHeight="1">
      <c r="A22" s="490"/>
      <c r="B22" s="482" t="s">
        <v>81</v>
      </c>
      <c r="C22" s="482"/>
      <c r="D22" s="483"/>
      <c r="E22" s="131">
        <v>577.3</v>
      </c>
      <c r="F22" s="130">
        <v>611.9</v>
      </c>
      <c r="G22" s="130">
        <v>667.6</v>
      </c>
      <c r="H22" s="130">
        <v>728</v>
      </c>
      <c r="I22" s="130">
        <v>770.2</v>
      </c>
      <c r="J22" s="130">
        <v>751.3</v>
      </c>
      <c r="K22" s="130">
        <v>690.6</v>
      </c>
      <c r="L22" s="130">
        <v>903.1</v>
      </c>
      <c r="M22" s="130">
        <v>748.7</v>
      </c>
      <c r="N22" s="130">
        <v>928.9</v>
      </c>
    </row>
    <row r="23" spans="1:14" ht="21" customHeight="1">
      <c r="A23" s="490"/>
      <c r="B23" s="482" t="s">
        <v>302</v>
      </c>
      <c r="C23" s="482"/>
      <c r="D23" s="483"/>
      <c r="E23" s="131">
        <v>714.1</v>
      </c>
      <c r="F23" s="130">
        <v>871.5</v>
      </c>
      <c r="G23" s="130">
        <v>1009.2</v>
      </c>
      <c r="H23" s="130">
        <v>910.4</v>
      </c>
      <c r="I23" s="130">
        <v>941.5</v>
      </c>
      <c r="J23" s="130">
        <v>1180.4</v>
      </c>
      <c r="K23" s="130">
        <v>666.1</v>
      </c>
      <c r="L23" s="130">
        <v>837.6</v>
      </c>
      <c r="M23" s="130">
        <v>943.9</v>
      </c>
      <c r="N23" s="130">
        <v>885.8</v>
      </c>
    </row>
    <row r="24" spans="1:14" ht="21" customHeight="1">
      <c r="A24" s="490"/>
      <c r="B24" s="482" t="s">
        <v>82</v>
      </c>
      <c r="C24" s="482"/>
      <c r="D24" s="483"/>
      <c r="E24" s="131">
        <v>4609.4</v>
      </c>
      <c r="F24" s="130">
        <v>4914.1</v>
      </c>
      <c r="G24" s="130">
        <v>5292.8</v>
      </c>
      <c r="H24" s="130">
        <v>5201.4</v>
      </c>
      <c r="I24" s="130">
        <v>5434.7</v>
      </c>
      <c r="J24" s="130">
        <v>5257.8</v>
      </c>
      <c r="K24" s="130">
        <v>5191.1</v>
      </c>
      <c r="L24" s="130">
        <v>5606.6</v>
      </c>
      <c r="M24" s="130">
        <v>5774.3</v>
      </c>
      <c r="N24" s="130">
        <v>6504.3</v>
      </c>
    </row>
    <row r="25" spans="1:14" ht="21" customHeight="1">
      <c r="A25" s="490"/>
      <c r="B25" s="482" t="s">
        <v>83</v>
      </c>
      <c r="C25" s="482"/>
      <c r="D25" s="483"/>
      <c r="E25" s="131">
        <v>3410.9</v>
      </c>
      <c r="F25" s="130">
        <v>3712.3</v>
      </c>
      <c r="G25" s="130">
        <v>3669</v>
      </c>
      <c r="H25" s="130">
        <v>3994.5</v>
      </c>
      <c r="I25" s="130">
        <v>4165.6</v>
      </c>
      <c r="J25" s="130">
        <v>4342.4</v>
      </c>
      <c r="K25" s="130">
        <v>3618.6</v>
      </c>
      <c r="L25" s="130">
        <v>4437.7</v>
      </c>
      <c r="M25" s="130">
        <v>4007.7</v>
      </c>
      <c r="N25" s="130">
        <v>4764.9</v>
      </c>
    </row>
    <row r="26" spans="1:14" ht="21" customHeight="1">
      <c r="A26" s="491"/>
      <c r="B26" s="485" t="s">
        <v>84</v>
      </c>
      <c r="C26" s="485"/>
      <c r="D26" s="486"/>
      <c r="E26" s="132">
        <v>1198.5</v>
      </c>
      <c r="F26" s="133">
        <v>1201.8</v>
      </c>
      <c r="G26" s="133">
        <v>1593.8</v>
      </c>
      <c r="H26" s="133">
        <v>1206.9</v>
      </c>
      <c r="I26" s="133">
        <v>1269.1</v>
      </c>
      <c r="J26" s="130">
        <v>915.4</v>
      </c>
      <c r="K26" s="130">
        <v>1572.5</v>
      </c>
      <c r="L26" s="130">
        <v>1168.9</v>
      </c>
      <c r="M26" s="130">
        <v>1766.6</v>
      </c>
      <c r="N26" s="130">
        <v>1739.4</v>
      </c>
    </row>
    <row r="27" spans="1:14" ht="21" customHeight="1">
      <c r="A27" s="475" t="s">
        <v>136</v>
      </c>
      <c r="B27" s="478" t="s">
        <v>166</v>
      </c>
      <c r="C27" s="479"/>
      <c r="D27" s="489"/>
      <c r="E27" s="134">
        <v>143.2</v>
      </c>
      <c r="F27" s="135">
        <v>113.2</v>
      </c>
      <c r="G27" s="135">
        <v>132.2</v>
      </c>
      <c r="H27" s="135">
        <v>117.4</v>
      </c>
      <c r="I27" s="135">
        <v>126.9</v>
      </c>
      <c r="J27" s="148">
        <v>101.9</v>
      </c>
      <c r="K27" s="148">
        <v>161</v>
      </c>
      <c r="L27" s="148">
        <v>196.7</v>
      </c>
      <c r="M27" s="148">
        <v>100</v>
      </c>
      <c r="N27" s="148">
        <v>58.9</v>
      </c>
    </row>
    <row r="28" spans="1:14" ht="21" customHeight="1">
      <c r="A28" s="487"/>
      <c r="B28" s="481" t="s">
        <v>139</v>
      </c>
      <c r="C28" s="482"/>
      <c r="D28" s="483"/>
      <c r="E28" s="240">
        <f aca="true" t="shared" si="0" ref="E28:N28">SUM(E29:E30)</f>
        <v>9248.5</v>
      </c>
      <c r="F28" s="240">
        <f t="shared" si="0"/>
        <v>10534.6</v>
      </c>
      <c r="G28" s="240">
        <f t="shared" si="0"/>
        <v>10775.2</v>
      </c>
      <c r="H28" s="240">
        <f t="shared" si="0"/>
        <v>11145.6</v>
      </c>
      <c r="I28" s="240">
        <f t="shared" si="0"/>
        <v>11282.5</v>
      </c>
      <c r="J28" s="240">
        <f t="shared" si="0"/>
        <v>9262.4</v>
      </c>
      <c r="K28" s="240">
        <f t="shared" si="0"/>
        <v>10095.400000000001</v>
      </c>
      <c r="L28" s="240">
        <f t="shared" si="0"/>
        <v>14177.9</v>
      </c>
      <c r="M28" s="240">
        <f t="shared" si="0"/>
        <v>11453.6</v>
      </c>
      <c r="N28" s="240">
        <f t="shared" si="0"/>
        <v>19394.6</v>
      </c>
    </row>
    <row r="29" spans="1:14" ht="21" customHeight="1">
      <c r="A29" s="487"/>
      <c r="B29" s="14"/>
      <c r="C29" s="20"/>
      <c r="D29" s="13" t="s">
        <v>85</v>
      </c>
      <c r="E29" s="241">
        <v>5915.4</v>
      </c>
      <c r="F29" s="240">
        <v>6416.1</v>
      </c>
      <c r="G29" s="240">
        <v>6918.8</v>
      </c>
      <c r="H29" s="240">
        <v>6993.8</v>
      </c>
      <c r="I29" s="240">
        <v>7304</v>
      </c>
      <c r="J29" s="240">
        <v>6443.2</v>
      </c>
      <c r="K29" s="240">
        <v>6563.1</v>
      </c>
      <c r="L29" s="240">
        <v>7639.2</v>
      </c>
      <c r="M29" s="240">
        <v>8186.2</v>
      </c>
      <c r="N29" s="240">
        <v>12166</v>
      </c>
    </row>
    <row r="30" spans="1:14" ht="21" customHeight="1">
      <c r="A30" s="487"/>
      <c r="B30" s="14"/>
      <c r="C30" s="20"/>
      <c r="D30" s="13" t="s">
        <v>86</v>
      </c>
      <c r="E30" s="241">
        <v>3333.1</v>
      </c>
      <c r="F30" s="240">
        <v>4118.5</v>
      </c>
      <c r="G30" s="240">
        <v>3856.4</v>
      </c>
      <c r="H30" s="240">
        <v>4151.8</v>
      </c>
      <c r="I30" s="240">
        <v>3978.5</v>
      </c>
      <c r="J30" s="240">
        <v>2819.2</v>
      </c>
      <c r="K30" s="240">
        <v>3532.3</v>
      </c>
      <c r="L30" s="240">
        <v>6538.7</v>
      </c>
      <c r="M30" s="240">
        <v>3267.4</v>
      </c>
      <c r="N30" s="240">
        <v>7228.6</v>
      </c>
    </row>
    <row r="31" spans="1:14" ht="21" customHeight="1">
      <c r="A31" s="487"/>
      <c r="B31" s="481" t="s">
        <v>140</v>
      </c>
      <c r="C31" s="482"/>
      <c r="D31" s="483"/>
      <c r="E31" s="240">
        <v>9273.1</v>
      </c>
      <c r="F31" s="240">
        <f>SUM(F32:F33)</f>
        <v>15104.199999999999</v>
      </c>
      <c r="G31" s="240">
        <f aca="true" t="shared" si="1" ref="G31:N31">SUM(G32:G33)</f>
        <v>10736</v>
      </c>
      <c r="H31" s="240">
        <f t="shared" si="1"/>
        <v>11120</v>
      </c>
      <c r="I31" s="240">
        <v>11293.7</v>
      </c>
      <c r="J31" s="240">
        <f t="shared" si="1"/>
        <v>9269.6</v>
      </c>
      <c r="K31" s="240">
        <f t="shared" si="1"/>
        <v>10110.599999999999</v>
      </c>
      <c r="L31" s="240">
        <f t="shared" si="1"/>
        <v>14226.9</v>
      </c>
      <c r="M31" s="240">
        <f t="shared" si="1"/>
        <v>11482.1</v>
      </c>
      <c r="N31" s="240">
        <f t="shared" si="1"/>
        <v>19358.9</v>
      </c>
    </row>
    <row r="32" spans="1:14" ht="21" customHeight="1">
      <c r="A32" s="487"/>
      <c r="B32" s="14"/>
      <c r="C32" s="20"/>
      <c r="D32" s="13" t="s">
        <v>87</v>
      </c>
      <c r="E32" s="131">
        <v>4264</v>
      </c>
      <c r="F32" s="130">
        <v>10493.8</v>
      </c>
      <c r="G32" s="130">
        <v>4732.1</v>
      </c>
      <c r="H32" s="130">
        <v>5161.5</v>
      </c>
      <c r="I32" s="130">
        <v>5286</v>
      </c>
      <c r="J32" s="130">
        <v>4855.3</v>
      </c>
      <c r="K32" s="130">
        <v>4343.7</v>
      </c>
      <c r="L32" s="130">
        <v>5689.9</v>
      </c>
      <c r="M32" s="130">
        <v>5629.5</v>
      </c>
      <c r="N32" s="130">
        <v>9130</v>
      </c>
    </row>
    <row r="33" spans="1:14" ht="21" customHeight="1">
      <c r="A33" s="487"/>
      <c r="B33" s="14"/>
      <c r="C33" s="20"/>
      <c r="D33" s="13" t="s">
        <v>88</v>
      </c>
      <c r="E33" s="131">
        <v>5009</v>
      </c>
      <c r="F33" s="130">
        <v>4610.4</v>
      </c>
      <c r="G33" s="130">
        <v>6003.9</v>
      </c>
      <c r="H33" s="130">
        <v>5958.5</v>
      </c>
      <c r="I33" s="130">
        <v>6007</v>
      </c>
      <c r="J33" s="130">
        <v>4414.3</v>
      </c>
      <c r="K33" s="130">
        <v>5766.9</v>
      </c>
      <c r="L33" s="130">
        <v>8537</v>
      </c>
      <c r="M33" s="130">
        <v>5852.6</v>
      </c>
      <c r="N33" s="130">
        <v>10228.9</v>
      </c>
    </row>
    <row r="34" spans="1:14" ht="21" customHeight="1">
      <c r="A34" s="488"/>
      <c r="B34" s="484" t="s">
        <v>167</v>
      </c>
      <c r="C34" s="485"/>
      <c r="D34" s="485"/>
      <c r="E34" s="254">
        <v>118.2</v>
      </c>
      <c r="F34" s="255">
        <v>5883.4</v>
      </c>
      <c r="G34" s="255">
        <v>118.3</v>
      </c>
      <c r="H34" s="255">
        <v>143.3</v>
      </c>
      <c r="I34" s="255">
        <v>110.8</v>
      </c>
      <c r="J34" s="255">
        <v>94.7</v>
      </c>
      <c r="K34" s="256">
        <v>145.4</v>
      </c>
      <c r="L34" s="256">
        <v>147.4</v>
      </c>
      <c r="M34" s="256">
        <v>71.9</v>
      </c>
      <c r="N34" s="256">
        <v>50</v>
      </c>
    </row>
    <row r="35" spans="1:14" ht="21" customHeight="1">
      <c r="A35" s="475" t="s">
        <v>89</v>
      </c>
      <c r="B35" s="478" t="s">
        <v>168</v>
      </c>
      <c r="C35" s="479"/>
      <c r="D35" s="480"/>
      <c r="E35" s="257">
        <v>693</v>
      </c>
      <c r="F35" s="258">
        <v>779.9</v>
      </c>
      <c r="G35" s="258">
        <v>795.5</v>
      </c>
      <c r="H35" s="258">
        <v>864.6</v>
      </c>
      <c r="I35" s="258">
        <v>875.1</v>
      </c>
      <c r="J35" s="259">
        <v>967.1</v>
      </c>
      <c r="K35" s="259">
        <v>735.5</v>
      </c>
      <c r="L35" s="259">
        <v>892.9</v>
      </c>
      <c r="M35" s="259">
        <v>854.5</v>
      </c>
      <c r="N35" s="259">
        <v>936.1</v>
      </c>
    </row>
    <row r="36" spans="1:14" ht="21" customHeight="1">
      <c r="A36" s="476"/>
      <c r="B36" s="481" t="s">
        <v>90</v>
      </c>
      <c r="C36" s="482"/>
      <c r="D36" s="483"/>
      <c r="E36" s="257">
        <v>25.3</v>
      </c>
      <c r="F36" s="258">
        <v>24.3</v>
      </c>
      <c r="G36" s="258">
        <v>25</v>
      </c>
      <c r="H36" s="258">
        <v>24.6</v>
      </c>
      <c r="I36" s="258">
        <v>25.7</v>
      </c>
      <c r="J36" s="260">
        <v>25.1</v>
      </c>
      <c r="K36" s="260">
        <v>28.5</v>
      </c>
      <c r="L36" s="260">
        <v>25.8</v>
      </c>
      <c r="M36" s="260">
        <v>22.8</v>
      </c>
      <c r="N36" s="260">
        <v>22.6</v>
      </c>
    </row>
    <row r="37" spans="1:14" ht="21" customHeight="1">
      <c r="A37" s="477"/>
      <c r="B37" s="484" t="s">
        <v>91</v>
      </c>
      <c r="C37" s="485"/>
      <c r="D37" s="486"/>
      <c r="E37" s="261">
        <v>74</v>
      </c>
      <c r="F37" s="261">
        <v>75.5</v>
      </c>
      <c r="G37" s="261">
        <v>69.9</v>
      </c>
      <c r="H37" s="261">
        <v>76.8</v>
      </c>
      <c r="I37" s="261">
        <v>76.7</v>
      </c>
      <c r="J37" s="261">
        <v>82.6</v>
      </c>
      <c r="K37" s="261">
        <v>69.7</v>
      </c>
      <c r="L37" s="261">
        <v>79.2</v>
      </c>
      <c r="M37" s="262">
        <v>69.4</v>
      </c>
      <c r="N37" s="262">
        <v>73.3</v>
      </c>
    </row>
    <row r="38" spans="1:14" ht="21" customHeight="1">
      <c r="A38" s="9" t="s">
        <v>285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ht="21" customHeight="1">
      <c r="A39" s="9" t="s">
        <v>328</v>
      </c>
    </row>
    <row r="40" ht="15" customHeight="1"/>
    <row r="41" ht="15" customHeight="1"/>
  </sheetData>
  <sheetProtection/>
  <mergeCells count="37">
    <mergeCell ref="J7:N7"/>
    <mergeCell ref="B9:D9"/>
    <mergeCell ref="A7:D8"/>
    <mergeCell ref="F7:F8"/>
    <mergeCell ref="G7:G8"/>
    <mergeCell ref="H7:H8"/>
    <mergeCell ref="A9:A12"/>
    <mergeCell ref="B11:D11"/>
    <mergeCell ref="B12:D12"/>
    <mergeCell ref="B13:D13"/>
    <mergeCell ref="I7:I8"/>
    <mergeCell ref="E7:E8"/>
    <mergeCell ref="B34:D34"/>
    <mergeCell ref="B10:D10"/>
    <mergeCell ref="B20:D20"/>
    <mergeCell ref="B21:D21"/>
    <mergeCell ref="B16:D16"/>
    <mergeCell ref="A13:A26"/>
    <mergeCell ref="B15:D15"/>
    <mergeCell ref="B22:D22"/>
    <mergeCell ref="B23:D23"/>
    <mergeCell ref="B24:D24"/>
    <mergeCell ref="B25:D25"/>
    <mergeCell ref="B26:D26"/>
    <mergeCell ref="B17:D17"/>
    <mergeCell ref="B18:D18"/>
    <mergeCell ref="B19:D19"/>
    <mergeCell ref="A3:N3"/>
    <mergeCell ref="A4:N4"/>
    <mergeCell ref="A35:A37"/>
    <mergeCell ref="B35:D35"/>
    <mergeCell ref="B36:D36"/>
    <mergeCell ref="B37:D37"/>
    <mergeCell ref="A27:A34"/>
    <mergeCell ref="B27:D27"/>
    <mergeCell ref="B28:D28"/>
    <mergeCell ref="B31:D31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2" width="3.59765625" style="2" customWidth="1"/>
    <col min="3" max="4" width="17.59765625" style="2" customWidth="1"/>
    <col min="5" max="8" width="12.59765625" style="2" customWidth="1"/>
    <col min="9" max="9" width="8.5" style="2" customWidth="1"/>
    <col min="10" max="10" width="3.59765625" style="2" customWidth="1"/>
    <col min="11" max="11" width="2.59765625" style="2" customWidth="1"/>
    <col min="12" max="13" width="17.59765625" style="2" customWidth="1"/>
    <col min="14" max="17" width="12.59765625" style="2" customWidth="1"/>
    <col min="18" max="16384" width="10.59765625" style="2" customWidth="1"/>
  </cols>
  <sheetData>
    <row r="1" spans="1:17" s="1" customFormat="1" ht="19.5" customHeight="1">
      <c r="A1" s="218" t="s">
        <v>398</v>
      </c>
      <c r="Q1" s="219" t="s">
        <v>399</v>
      </c>
    </row>
    <row r="2" spans="1:17" ht="19.5" customHeight="1">
      <c r="A2" s="523"/>
      <c r="B2" s="523"/>
      <c r="C2" s="523"/>
      <c r="D2" s="523"/>
      <c r="E2" s="523"/>
      <c r="F2" s="523"/>
      <c r="G2" s="523"/>
      <c r="H2" s="523"/>
      <c r="J2" s="523"/>
      <c r="K2" s="523"/>
      <c r="L2" s="523"/>
      <c r="M2" s="523"/>
      <c r="N2" s="523"/>
      <c r="O2" s="523"/>
      <c r="P2" s="523"/>
      <c r="Q2" s="523"/>
    </row>
    <row r="3" spans="1:17" ht="19.5" customHeight="1">
      <c r="A3" s="539" t="s">
        <v>450</v>
      </c>
      <c r="B3" s="524"/>
      <c r="C3" s="524"/>
      <c r="D3" s="524"/>
      <c r="E3" s="524"/>
      <c r="F3" s="524"/>
      <c r="G3" s="524"/>
      <c r="H3" s="524"/>
      <c r="I3" s="7"/>
      <c r="J3" s="539" t="s">
        <v>451</v>
      </c>
      <c r="K3" s="524"/>
      <c r="L3" s="524"/>
      <c r="M3" s="524"/>
      <c r="N3" s="524"/>
      <c r="O3" s="524"/>
      <c r="P3" s="524"/>
      <c r="Q3" s="524"/>
    </row>
    <row r="4" spans="1:10" ht="19.5" customHeight="1" thickBot="1">
      <c r="A4" s="16" t="s">
        <v>284</v>
      </c>
      <c r="H4" s="2" t="s">
        <v>304</v>
      </c>
      <c r="J4" s="16" t="s">
        <v>284</v>
      </c>
    </row>
    <row r="5" spans="1:17" ht="19.5" customHeight="1">
      <c r="A5" s="525" t="s">
        <v>92</v>
      </c>
      <c r="B5" s="525"/>
      <c r="C5" s="526"/>
      <c r="D5" s="25" t="s">
        <v>380</v>
      </c>
      <c r="E5" s="25" t="s">
        <v>379</v>
      </c>
      <c r="F5" s="25" t="s">
        <v>366</v>
      </c>
      <c r="G5" s="25" t="s">
        <v>352</v>
      </c>
      <c r="H5" s="153" t="s">
        <v>329</v>
      </c>
      <c r="I5" s="7"/>
      <c r="J5" s="525" t="s">
        <v>92</v>
      </c>
      <c r="K5" s="525"/>
      <c r="L5" s="526"/>
      <c r="M5" s="25" t="s">
        <v>380</v>
      </c>
      <c r="N5" s="25" t="s">
        <v>379</v>
      </c>
      <c r="O5" s="25" t="s">
        <v>366</v>
      </c>
      <c r="P5" s="25" t="s">
        <v>352</v>
      </c>
      <c r="Q5" s="153" t="s">
        <v>329</v>
      </c>
    </row>
    <row r="6" spans="1:17" ht="19.5" customHeight="1">
      <c r="A6" s="3"/>
      <c r="B6" s="517" t="s">
        <v>93</v>
      </c>
      <c r="C6" s="519"/>
      <c r="D6" s="242">
        <f>SUM(D10,D19,D20,D21)</f>
        <v>1774.6000000000001</v>
      </c>
      <c r="E6" s="243">
        <f>SUM(E10,E19,E20,E21)</f>
        <v>1703.5</v>
      </c>
      <c r="F6" s="243">
        <f>SUM(F10,F19,F20,F21)</f>
        <v>1714.3000000000002</v>
      </c>
      <c r="G6" s="243">
        <f>SUM(G10,G19,G20,G21)</f>
        <v>1637</v>
      </c>
      <c r="H6" s="243">
        <f>SUM(H10,H19,H20,H21)</f>
        <v>1763.8999999999999</v>
      </c>
      <c r="I6" s="7"/>
      <c r="J6" s="3"/>
      <c r="K6" s="517" t="s">
        <v>93</v>
      </c>
      <c r="L6" s="519"/>
      <c r="M6" s="242">
        <f>SUM(M10,M15)</f>
        <v>3705</v>
      </c>
      <c r="N6" s="243">
        <f>SUM(N10,N15)</f>
        <v>4063.8</v>
      </c>
      <c r="O6" s="243">
        <f>SUM(O10,O15)</f>
        <v>4427.5</v>
      </c>
      <c r="P6" s="243">
        <f>SUM(P10,P15)</f>
        <v>4658.4</v>
      </c>
      <c r="Q6" s="243">
        <f>SUM(Q10,Q15)</f>
        <v>4845.7</v>
      </c>
    </row>
    <row r="7" spans="1:17" ht="19.5" customHeight="1">
      <c r="A7" s="3"/>
      <c r="B7" s="19"/>
      <c r="C7" s="3"/>
      <c r="D7" s="156"/>
      <c r="E7" s="157"/>
      <c r="F7" s="157"/>
      <c r="G7" s="157"/>
      <c r="H7" s="157"/>
      <c r="I7" s="7"/>
      <c r="J7" s="515" t="s">
        <v>94</v>
      </c>
      <c r="K7" s="513"/>
      <c r="L7" s="514"/>
      <c r="M7" s="248"/>
      <c r="N7" s="249"/>
      <c r="O7" s="249"/>
      <c r="P7" s="249"/>
      <c r="Q7" s="249"/>
    </row>
    <row r="8" spans="1:17" ht="19.5" customHeight="1">
      <c r="A8" s="515" t="s">
        <v>95</v>
      </c>
      <c r="B8" s="17"/>
      <c r="C8" s="5" t="s">
        <v>96</v>
      </c>
      <c r="D8" s="136">
        <v>1507.2</v>
      </c>
      <c r="E8" s="137">
        <v>1495.1</v>
      </c>
      <c r="F8" s="137">
        <v>1503.2</v>
      </c>
      <c r="G8" s="137">
        <v>1442.1</v>
      </c>
      <c r="H8" s="137">
        <v>1533.5</v>
      </c>
      <c r="I8" s="7"/>
      <c r="J8" s="515"/>
      <c r="K8" s="17"/>
      <c r="L8" s="5" t="s">
        <v>96</v>
      </c>
      <c r="M8" s="250">
        <v>3694.1</v>
      </c>
      <c r="N8" s="251">
        <v>4049.5</v>
      </c>
      <c r="O8" s="251">
        <v>4406.4</v>
      </c>
      <c r="P8" s="251">
        <v>4641.3</v>
      </c>
      <c r="Q8" s="251">
        <v>4829</v>
      </c>
    </row>
    <row r="9" spans="1:17" ht="19.5" customHeight="1">
      <c r="A9" s="515"/>
      <c r="B9" s="17"/>
      <c r="C9" s="5"/>
      <c r="D9" s="136"/>
      <c r="E9" s="137"/>
      <c r="F9" s="137"/>
      <c r="G9" s="137"/>
      <c r="H9" s="137"/>
      <c r="I9" s="7"/>
      <c r="J9" s="515"/>
      <c r="K9" s="17"/>
      <c r="L9" s="5"/>
      <c r="M9" s="250"/>
      <c r="N9" s="251"/>
      <c r="O9" s="251"/>
      <c r="P9" s="251"/>
      <c r="Q9" s="251"/>
    </row>
    <row r="10" spans="1:17" ht="19.5" customHeight="1">
      <c r="A10" s="515"/>
      <c r="B10" s="513" t="s">
        <v>97</v>
      </c>
      <c r="C10" s="514"/>
      <c r="D10" s="244">
        <f>SUM(D11:D18)</f>
        <v>1430.8</v>
      </c>
      <c r="E10" s="245">
        <f>SUM(E11:E18)</f>
        <v>1341.5</v>
      </c>
      <c r="F10" s="245">
        <f>SUM(F11:F18)</f>
        <v>1355.5000000000002</v>
      </c>
      <c r="G10" s="245">
        <f>SUM(G11:G18)</f>
        <v>1245.1</v>
      </c>
      <c r="H10" s="245">
        <f>SUM(H11:H18)</f>
        <v>1348.8999999999999</v>
      </c>
      <c r="I10" s="7"/>
      <c r="J10" s="515"/>
      <c r="K10" s="513" t="s">
        <v>311</v>
      </c>
      <c r="L10" s="514"/>
      <c r="M10" s="244">
        <f>SUM(M11:M14)</f>
        <v>635.8</v>
      </c>
      <c r="N10" s="245">
        <f>SUM(N11:N14)</f>
        <v>640.9000000000001</v>
      </c>
      <c r="O10" s="245">
        <f>SUM(O11:O14)</f>
        <v>820.1</v>
      </c>
      <c r="P10" s="245">
        <f>SUM(P11:P14)</f>
        <v>747.0999999999999</v>
      </c>
      <c r="Q10" s="245">
        <f>SUM(Q11:Q14)</f>
        <v>677.4</v>
      </c>
    </row>
    <row r="11" spans="1:17" ht="19.5" customHeight="1">
      <c r="A11" s="515"/>
      <c r="B11" s="19"/>
      <c r="C11" s="5" t="s">
        <v>98</v>
      </c>
      <c r="D11" s="136">
        <v>1178.6</v>
      </c>
      <c r="E11" s="137">
        <v>1099.5</v>
      </c>
      <c r="F11" s="137">
        <v>1090.4</v>
      </c>
      <c r="G11" s="137">
        <v>984.1</v>
      </c>
      <c r="H11" s="137">
        <v>1095</v>
      </c>
      <c r="I11" s="7"/>
      <c r="J11" s="515"/>
      <c r="K11" s="19"/>
      <c r="L11" s="5" t="s">
        <v>99</v>
      </c>
      <c r="M11" s="250">
        <v>57</v>
      </c>
      <c r="N11" s="251">
        <v>159.3</v>
      </c>
      <c r="O11" s="251">
        <v>72.8</v>
      </c>
      <c r="P11" s="251">
        <v>50.2</v>
      </c>
      <c r="Q11" s="251">
        <v>28.1</v>
      </c>
    </row>
    <row r="12" spans="1:17" ht="19.5" customHeight="1">
      <c r="A12" s="515"/>
      <c r="B12" s="19"/>
      <c r="C12" s="5" t="s">
        <v>100</v>
      </c>
      <c r="D12" s="136">
        <v>0.1</v>
      </c>
      <c r="E12" s="137">
        <v>2.7</v>
      </c>
      <c r="F12" s="137">
        <v>3.2</v>
      </c>
      <c r="G12" s="137">
        <v>1.4</v>
      </c>
      <c r="H12" s="137">
        <v>4.6</v>
      </c>
      <c r="I12" s="7"/>
      <c r="J12" s="515"/>
      <c r="K12" s="19"/>
      <c r="L12" s="5" t="s">
        <v>101</v>
      </c>
      <c r="M12" s="250">
        <v>0.5</v>
      </c>
      <c r="N12" s="251">
        <v>123.4</v>
      </c>
      <c r="O12" s="251">
        <v>216.4</v>
      </c>
      <c r="P12" s="251">
        <v>243.9</v>
      </c>
      <c r="Q12" s="251">
        <v>224</v>
      </c>
    </row>
    <row r="13" spans="1:17" ht="19.5" customHeight="1">
      <c r="A13" s="515"/>
      <c r="B13" s="19"/>
      <c r="C13" s="5" t="s">
        <v>303</v>
      </c>
      <c r="D13" s="136">
        <v>15.2</v>
      </c>
      <c r="E13" s="137">
        <v>19</v>
      </c>
      <c r="F13" s="137">
        <v>13.9</v>
      </c>
      <c r="G13" s="137">
        <v>12.8</v>
      </c>
      <c r="H13" s="137">
        <v>13.8</v>
      </c>
      <c r="I13" s="7"/>
      <c r="J13" s="515"/>
      <c r="K13" s="19"/>
      <c r="L13" s="5" t="s">
        <v>312</v>
      </c>
      <c r="M13" s="250">
        <v>549.3</v>
      </c>
      <c r="N13" s="251">
        <v>289.1</v>
      </c>
      <c r="O13" s="251">
        <v>498.7</v>
      </c>
      <c r="P13" s="251">
        <v>417.2</v>
      </c>
      <c r="Q13" s="251">
        <v>387.9</v>
      </c>
    </row>
    <row r="14" spans="1:17" ht="19.5" customHeight="1">
      <c r="A14" s="515"/>
      <c r="B14" s="19"/>
      <c r="C14" s="5" t="s">
        <v>102</v>
      </c>
      <c r="D14" s="136">
        <v>7.9</v>
      </c>
      <c r="E14" s="137">
        <v>6.2</v>
      </c>
      <c r="F14" s="137">
        <v>7.2</v>
      </c>
      <c r="G14" s="137">
        <v>10</v>
      </c>
      <c r="H14" s="137">
        <v>17.8</v>
      </c>
      <c r="I14" s="7"/>
      <c r="J14" s="515"/>
      <c r="K14" s="19"/>
      <c r="L14" s="5" t="s">
        <v>103</v>
      </c>
      <c r="M14" s="250">
        <v>29</v>
      </c>
      <c r="N14" s="251">
        <v>69.1</v>
      </c>
      <c r="O14" s="251">
        <v>32.2</v>
      </c>
      <c r="P14" s="251">
        <v>35.8</v>
      </c>
      <c r="Q14" s="251">
        <v>37.4</v>
      </c>
    </row>
    <row r="15" spans="1:17" ht="19.5" customHeight="1">
      <c r="A15" s="515"/>
      <c r="B15" s="19"/>
      <c r="C15" s="5" t="s">
        <v>104</v>
      </c>
      <c r="D15" s="136">
        <v>131.7</v>
      </c>
      <c r="E15" s="137">
        <v>133.1</v>
      </c>
      <c r="F15" s="137">
        <v>149.6</v>
      </c>
      <c r="G15" s="137">
        <v>145.2</v>
      </c>
      <c r="H15" s="137">
        <v>147.7</v>
      </c>
      <c r="I15" s="7"/>
      <c r="J15" s="515"/>
      <c r="K15" s="513" t="s">
        <v>313</v>
      </c>
      <c r="L15" s="514"/>
      <c r="M15" s="244">
        <f>SUM(M16:M18)</f>
        <v>3069.2</v>
      </c>
      <c r="N15" s="245">
        <f>SUM(N16:N18)</f>
        <v>3422.9</v>
      </c>
      <c r="O15" s="245">
        <f>SUM(O16:O18)</f>
        <v>3607.3999999999996</v>
      </c>
      <c r="P15" s="245">
        <f>SUM(P16:P18)</f>
        <v>3911.3</v>
      </c>
      <c r="Q15" s="245">
        <f>SUM(Q16:Q18)</f>
        <v>4168.3</v>
      </c>
    </row>
    <row r="16" spans="1:17" ht="19.5" customHeight="1">
      <c r="A16" s="515"/>
      <c r="B16" s="19"/>
      <c r="C16" s="5" t="s">
        <v>105</v>
      </c>
      <c r="D16" s="136">
        <v>16.6</v>
      </c>
      <c r="E16" s="137">
        <v>12.8</v>
      </c>
      <c r="F16" s="137">
        <v>14.2</v>
      </c>
      <c r="G16" s="137">
        <v>10.5</v>
      </c>
      <c r="H16" s="137">
        <v>11.3</v>
      </c>
      <c r="I16" s="7"/>
      <c r="J16" s="515"/>
      <c r="K16" s="19"/>
      <c r="L16" s="5" t="s">
        <v>106</v>
      </c>
      <c r="M16" s="250">
        <v>178.6</v>
      </c>
      <c r="N16" s="251">
        <v>258.5</v>
      </c>
      <c r="O16" s="251">
        <v>231.6</v>
      </c>
      <c r="P16" s="251">
        <v>285.5</v>
      </c>
      <c r="Q16" s="251">
        <v>341.4</v>
      </c>
    </row>
    <row r="17" spans="1:17" ht="19.5" customHeight="1">
      <c r="A17" s="515"/>
      <c r="B17" s="19"/>
      <c r="C17" s="5" t="s">
        <v>64</v>
      </c>
      <c r="D17" s="136">
        <v>61.9</v>
      </c>
      <c r="E17" s="137">
        <v>49</v>
      </c>
      <c r="F17" s="137">
        <v>45.3</v>
      </c>
      <c r="G17" s="137">
        <v>48.1</v>
      </c>
      <c r="H17" s="137">
        <v>37.8</v>
      </c>
      <c r="I17" s="7"/>
      <c r="J17" s="515"/>
      <c r="K17" s="19"/>
      <c r="L17" s="5" t="s">
        <v>314</v>
      </c>
      <c r="M17" s="250">
        <v>1414.2</v>
      </c>
      <c r="N17" s="251">
        <v>1286.7</v>
      </c>
      <c r="O17" s="251">
        <v>1516.2</v>
      </c>
      <c r="P17" s="251">
        <v>1396.2</v>
      </c>
      <c r="Q17" s="251">
        <v>1542</v>
      </c>
    </row>
    <row r="18" spans="1:17" ht="19.5" customHeight="1">
      <c r="A18" s="515"/>
      <c r="B18" s="19"/>
      <c r="C18" s="5" t="s">
        <v>107</v>
      </c>
      <c r="D18" s="136">
        <v>18.8</v>
      </c>
      <c r="E18" s="137">
        <v>19.2</v>
      </c>
      <c r="F18" s="137">
        <v>31.7</v>
      </c>
      <c r="G18" s="137">
        <v>33</v>
      </c>
      <c r="H18" s="137">
        <v>20.9</v>
      </c>
      <c r="I18" s="7"/>
      <c r="J18" s="4"/>
      <c r="K18" s="22"/>
      <c r="L18" s="6" t="s">
        <v>65</v>
      </c>
      <c r="M18" s="250">
        <v>1476.4</v>
      </c>
      <c r="N18" s="251">
        <v>1877.7</v>
      </c>
      <c r="O18" s="251">
        <v>1859.6</v>
      </c>
      <c r="P18" s="251">
        <v>2229.6</v>
      </c>
      <c r="Q18" s="251">
        <v>2284.9</v>
      </c>
    </row>
    <row r="19" spans="1:17" ht="19.5" customHeight="1">
      <c r="A19" s="515"/>
      <c r="B19" s="513" t="s">
        <v>108</v>
      </c>
      <c r="C19" s="514"/>
      <c r="D19" s="136"/>
      <c r="E19" s="137"/>
      <c r="F19" s="137"/>
      <c r="G19" s="137"/>
      <c r="H19" s="137"/>
      <c r="I19" s="7"/>
      <c r="J19" s="520" t="s">
        <v>109</v>
      </c>
      <c r="K19" s="517" t="s">
        <v>93</v>
      </c>
      <c r="L19" s="519"/>
      <c r="M19" s="242">
        <f>SUM(M21:M24)</f>
        <v>577.3</v>
      </c>
      <c r="N19" s="243">
        <f>SUM(N21:N24)</f>
        <v>611.9</v>
      </c>
      <c r="O19" s="243">
        <f>SUM(O21:O24)</f>
        <v>667.5999999999999</v>
      </c>
      <c r="P19" s="243">
        <f>SUM(P21:P24)</f>
        <v>728</v>
      </c>
      <c r="Q19" s="243">
        <f>SUM(Q21:Q24)</f>
        <v>770.2</v>
      </c>
    </row>
    <row r="20" spans="1:17" ht="19.5" customHeight="1">
      <c r="A20" s="515"/>
      <c r="B20" s="513" t="s">
        <v>110</v>
      </c>
      <c r="C20" s="514"/>
      <c r="D20" s="136">
        <v>324.1</v>
      </c>
      <c r="E20" s="137">
        <v>345.8</v>
      </c>
      <c r="F20" s="137">
        <v>349.8</v>
      </c>
      <c r="G20" s="137">
        <v>380.5</v>
      </c>
      <c r="H20" s="137">
        <v>399.2</v>
      </c>
      <c r="I20" s="7"/>
      <c r="J20" s="521"/>
      <c r="K20" s="19"/>
      <c r="L20" s="3"/>
      <c r="M20" s="248"/>
      <c r="N20" s="249"/>
      <c r="O20" s="249"/>
      <c r="P20" s="249"/>
      <c r="Q20" s="249"/>
    </row>
    <row r="21" spans="1:17" ht="19.5" customHeight="1">
      <c r="A21" s="4"/>
      <c r="B21" s="511" t="s">
        <v>111</v>
      </c>
      <c r="C21" s="512"/>
      <c r="D21" s="152">
        <v>19.7</v>
      </c>
      <c r="E21" s="170">
        <v>16.2</v>
      </c>
      <c r="F21" s="170">
        <v>9</v>
      </c>
      <c r="G21" s="170">
        <v>11.4</v>
      </c>
      <c r="H21" s="170">
        <v>15.8</v>
      </c>
      <c r="I21" s="7"/>
      <c r="J21" s="521"/>
      <c r="K21" s="513" t="s">
        <v>112</v>
      </c>
      <c r="L21" s="514"/>
      <c r="M21" s="250">
        <v>111.5</v>
      </c>
      <c r="N21" s="251">
        <v>108.1</v>
      </c>
      <c r="O21" s="251">
        <v>110.5</v>
      </c>
      <c r="P21" s="251">
        <v>119.2</v>
      </c>
      <c r="Q21" s="251">
        <v>120.2</v>
      </c>
    </row>
    <row r="22" spans="1:17" ht="19.5" customHeight="1">
      <c r="A22" s="3"/>
      <c r="B22" s="143"/>
      <c r="C22" s="139" t="s">
        <v>113</v>
      </c>
      <c r="D22" s="246">
        <f>SUM(D27:D40)</f>
        <v>808.4</v>
      </c>
      <c r="E22" s="247">
        <f>SUM(E27:E40)</f>
        <v>894.5</v>
      </c>
      <c r="F22" s="247">
        <f>SUM(F27:F40)</f>
        <v>913.4000000000001</v>
      </c>
      <c r="G22" s="247">
        <f>SUM(G27:G40)</f>
        <v>1017.9999999999999</v>
      </c>
      <c r="H22" s="247">
        <f>SUM(H27:H40)</f>
        <v>1063.5</v>
      </c>
      <c r="I22" s="7"/>
      <c r="J22" s="521"/>
      <c r="K22" s="513" t="s">
        <v>114</v>
      </c>
      <c r="L22" s="514"/>
      <c r="M22" s="250">
        <v>50</v>
      </c>
      <c r="N22" s="251">
        <v>54.8</v>
      </c>
      <c r="O22" s="251">
        <v>61.3</v>
      </c>
      <c r="P22" s="251">
        <v>71</v>
      </c>
      <c r="Q22" s="251">
        <v>73.9</v>
      </c>
    </row>
    <row r="23" spans="1:17" ht="19.5" customHeight="1">
      <c r="A23" s="3"/>
      <c r="C23" s="3"/>
      <c r="D23" s="158"/>
      <c r="E23" s="159"/>
      <c r="F23" s="159"/>
      <c r="G23" s="159"/>
      <c r="H23" s="159"/>
      <c r="I23" s="7"/>
      <c r="J23" s="521"/>
      <c r="K23" s="513" t="s">
        <v>115</v>
      </c>
      <c r="L23" s="514"/>
      <c r="M23" s="250">
        <v>121.8</v>
      </c>
      <c r="N23" s="251">
        <v>136.1</v>
      </c>
      <c r="O23" s="251">
        <v>170.1</v>
      </c>
      <c r="P23" s="251">
        <v>191.8</v>
      </c>
      <c r="Q23" s="251">
        <v>195.7</v>
      </c>
    </row>
    <row r="24" spans="1:17" ht="19.5" customHeight="1">
      <c r="A24" s="515" t="s">
        <v>116</v>
      </c>
      <c r="B24" s="19"/>
      <c r="C24" s="5" t="s">
        <v>96</v>
      </c>
      <c r="D24" s="136">
        <v>575.5</v>
      </c>
      <c r="E24" s="137">
        <v>604.3</v>
      </c>
      <c r="F24" s="137">
        <v>636.9</v>
      </c>
      <c r="G24" s="137">
        <v>719.7</v>
      </c>
      <c r="H24" s="137">
        <v>701</v>
      </c>
      <c r="I24" s="7"/>
      <c r="J24" s="521"/>
      <c r="K24" s="513" t="s">
        <v>117</v>
      </c>
      <c r="L24" s="514"/>
      <c r="M24" s="250">
        <v>294</v>
      </c>
      <c r="N24" s="251">
        <v>312.9</v>
      </c>
      <c r="O24" s="251">
        <v>325.7</v>
      </c>
      <c r="P24" s="251">
        <v>346</v>
      </c>
      <c r="Q24" s="251">
        <v>380.4</v>
      </c>
    </row>
    <row r="25" spans="1:17" ht="19.5" customHeight="1">
      <c r="A25" s="516"/>
      <c r="B25" s="17"/>
      <c r="C25" s="5" t="s">
        <v>118</v>
      </c>
      <c r="D25" s="136">
        <v>236.3</v>
      </c>
      <c r="E25" s="137">
        <v>280.2</v>
      </c>
      <c r="F25" s="137">
        <v>280.8</v>
      </c>
      <c r="G25" s="137">
        <v>296.6</v>
      </c>
      <c r="H25" s="137">
        <v>353.8</v>
      </c>
      <c r="I25" s="7"/>
      <c r="J25" s="522"/>
      <c r="K25" s="22"/>
      <c r="L25" s="4"/>
      <c r="M25" s="252"/>
      <c r="N25" s="253"/>
      <c r="O25" s="253"/>
      <c r="P25" s="253"/>
      <c r="Q25" s="253"/>
    </row>
    <row r="26" spans="1:17" ht="19.5" customHeight="1">
      <c r="A26" s="516"/>
      <c r="B26" s="17"/>
      <c r="C26" s="5"/>
      <c r="D26" s="156"/>
      <c r="E26" s="157"/>
      <c r="F26" s="137"/>
      <c r="G26" s="137"/>
      <c r="H26" s="137"/>
      <c r="I26" s="7"/>
      <c r="J26" s="18"/>
      <c r="K26" s="517" t="s">
        <v>93</v>
      </c>
      <c r="L26" s="518"/>
      <c r="M26" s="243">
        <f>SUM(M31:M34,M37:M38)</f>
        <v>3410.9</v>
      </c>
      <c r="N26" s="243">
        <f>SUM(N31:N34,N37:N38)</f>
        <v>3712.2999999999997</v>
      </c>
      <c r="O26" s="243">
        <f>SUM(O31:O34,O37:O38)</f>
        <v>3699</v>
      </c>
      <c r="P26" s="243">
        <f>SUM(P31:P34,P37:P38)</f>
        <v>3394.5</v>
      </c>
      <c r="Q26" s="243">
        <f>SUM(Q31:Q34,Q37:Q38)</f>
        <v>4165.599999999999</v>
      </c>
    </row>
    <row r="27" spans="1:17" ht="19.5" customHeight="1">
      <c r="A27" s="516"/>
      <c r="B27" s="17"/>
      <c r="C27" s="5" t="s">
        <v>119</v>
      </c>
      <c r="D27" s="136">
        <v>23.9</v>
      </c>
      <c r="E27" s="137">
        <v>20.3</v>
      </c>
      <c r="F27" s="137">
        <v>11.7</v>
      </c>
      <c r="G27" s="137">
        <v>9.5</v>
      </c>
      <c r="H27" s="137">
        <v>8.8</v>
      </c>
      <c r="I27" s="7"/>
      <c r="J27" s="3"/>
      <c r="K27" s="17"/>
      <c r="L27" s="5"/>
      <c r="M27" s="136"/>
      <c r="N27" s="137"/>
      <c r="O27" s="137"/>
      <c r="P27" s="137"/>
      <c r="Q27" s="137"/>
    </row>
    <row r="28" spans="1:17" ht="19.5" customHeight="1">
      <c r="A28" s="516"/>
      <c r="C28" s="5" t="s">
        <v>137</v>
      </c>
      <c r="D28" s="136">
        <v>34.3</v>
      </c>
      <c r="E28" s="137">
        <v>35.9</v>
      </c>
      <c r="F28" s="137">
        <v>39.8</v>
      </c>
      <c r="G28" s="137">
        <v>49</v>
      </c>
      <c r="H28" s="137">
        <v>49.4</v>
      </c>
      <c r="I28" s="7"/>
      <c r="J28" s="515" t="s">
        <v>120</v>
      </c>
      <c r="K28" s="513" t="s">
        <v>96</v>
      </c>
      <c r="L28" s="514"/>
      <c r="M28" s="136">
        <v>2939.3</v>
      </c>
      <c r="N28" s="137">
        <v>3198.4</v>
      </c>
      <c r="O28" s="137">
        <v>3174</v>
      </c>
      <c r="P28" s="137">
        <v>3476.3</v>
      </c>
      <c r="Q28" s="137">
        <v>3575.6</v>
      </c>
    </row>
    <row r="29" spans="1:17" ht="19.5" customHeight="1">
      <c r="A29" s="516"/>
      <c r="C29" s="5" t="s">
        <v>121</v>
      </c>
      <c r="D29" s="136">
        <v>13.4</v>
      </c>
      <c r="E29" s="137">
        <v>20.2</v>
      </c>
      <c r="F29" s="137">
        <v>21.2</v>
      </c>
      <c r="G29" s="137">
        <v>18</v>
      </c>
      <c r="H29" s="137">
        <v>13.9</v>
      </c>
      <c r="I29" s="7"/>
      <c r="J29" s="515"/>
      <c r="K29" s="513" t="s">
        <v>118</v>
      </c>
      <c r="L29" s="514"/>
      <c r="M29" s="136">
        <v>242.2</v>
      </c>
      <c r="N29" s="137">
        <v>290.7</v>
      </c>
      <c r="O29" s="137">
        <v>305.3</v>
      </c>
      <c r="P29" s="137">
        <v>306.8</v>
      </c>
      <c r="Q29" s="137">
        <v>369.6</v>
      </c>
    </row>
    <row r="30" spans="1:17" ht="19.5" customHeight="1">
      <c r="A30" s="516"/>
      <c r="C30" s="5" t="s">
        <v>122</v>
      </c>
      <c r="D30" s="136">
        <v>84.6</v>
      </c>
      <c r="E30" s="137">
        <v>87.6</v>
      </c>
      <c r="F30" s="137">
        <v>80.1</v>
      </c>
      <c r="G30" s="137">
        <v>82.2</v>
      </c>
      <c r="H30" s="137">
        <v>85.5</v>
      </c>
      <c r="I30" s="7"/>
      <c r="J30" s="515"/>
      <c r="L30" s="8"/>
      <c r="M30" s="160"/>
      <c r="N30" s="161"/>
      <c r="O30" s="161"/>
      <c r="P30" s="161"/>
      <c r="Q30" s="161"/>
    </row>
    <row r="31" spans="1:17" ht="19.5" customHeight="1">
      <c r="A31" s="516"/>
      <c r="C31" s="5" t="s">
        <v>123</v>
      </c>
      <c r="D31" s="136">
        <v>121.1</v>
      </c>
      <c r="E31" s="137">
        <v>153</v>
      </c>
      <c r="F31" s="137">
        <v>190.2</v>
      </c>
      <c r="G31" s="137">
        <v>240.3</v>
      </c>
      <c r="H31" s="137">
        <v>213.2</v>
      </c>
      <c r="I31" s="7"/>
      <c r="J31" s="515"/>
      <c r="K31" s="513" t="s">
        <v>124</v>
      </c>
      <c r="L31" s="514"/>
      <c r="M31" s="136">
        <v>862.3</v>
      </c>
      <c r="N31" s="137">
        <v>903.5</v>
      </c>
      <c r="O31" s="137">
        <v>924.9</v>
      </c>
      <c r="P31" s="137">
        <v>380.7</v>
      </c>
      <c r="Q31" s="137">
        <v>1069.8</v>
      </c>
    </row>
    <row r="32" spans="1:17" ht="19.5" customHeight="1">
      <c r="A32" s="516"/>
      <c r="C32" s="5" t="s">
        <v>125</v>
      </c>
      <c r="D32" s="136">
        <v>62.9</v>
      </c>
      <c r="E32" s="137">
        <v>72.3</v>
      </c>
      <c r="F32" s="137">
        <v>72.3</v>
      </c>
      <c r="G32" s="137">
        <v>78.6</v>
      </c>
      <c r="H32" s="137">
        <v>77.4</v>
      </c>
      <c r="I32" s="7"/>
      <c r="J32" s="515"/>
      <c r="K32" s="513" t="s">
        <v>382</v>
      </c>
      <c r="L32" s="514"/>
      <c r="M32" s="136">
        <v>317</v>
      </c>
      <c r="N32" s="137">
        <v>344.8</v>
      </c>
      <c r="O32" s="137">
        <v>311.4</v>
      </c>
      <c r="P32" s="137">
        <v>297.5</v>
      </c>
      <c r="Q32" s="137">
        <v>300.3</v>
      </c>
    </row>
    <row r="33" spans="1:17" ht="19.5" customHeight="1">
      <c r="A33" s="516"/>
      <c r="C33" s="5" t="s">
        <v>138</v>
      </c>
      <c r="D33" s="136">
        <v>47.6</v>
      </c>
      <c r="E33" s="137">
        <v>42.5</v>
      </c>
      <c r="F33" s="137">
        <v>32.7</v>
      </c>
      <c r="G33" s="137">
        <v>41.2</v>
      </c>
      <c r="H33" s="137">
        <v>42.6</v>
      </c>
      <c r="I33" s="7"/>
      <c r="J33" s="515"/>
      <c r="K33" s="513" t="s">
        <v>315</v>
      </c>
      <c r="L33" s="514"/>
      <c r="M33" s="136">
        <v>119.2</v>
      </c>
      <c r="N33" s="137">
        <v>127.6</v>
      </c>
      <c r="O33" s="137">
        <v>143.3</v>
      </c>
      <c r="P33" s="137">
        <v>172.2</v>
      </c>
      <c r="Q33" s="137">
        <v>188.4</v>
      </c>
    </row>
    <row r="34" spans="1:17" ht="19.5" customHeight="1">
      <c r="A34" s="516"/>
      <c r="C34" s="5" t="s">
        <v>127</v>
      </c>
      <c r="D34" s="136">
        <v>30.4</v>
      </c>
      <c r="E34" s="137">
        <v>29.2</v>
      </c>
      <c r="F34" s="137">
        <v>30.5</v>
      </c>
      <c r="G34" s="137">
        <v>37</v>
      </c>
      <c r="H34" s="137">
        <v>37.2</v>
      </c>
      <c r="I34" s="7"/>
      <c r="J34" s="515"/>
      <c r="K34" s="513" t="s">
        <v>126</v>
      </c>
      <c r="L34" s="514"/>
      <c r="M34" s="136">
        <v>414.9</v>
      </c>
      <c r="N34" s="137">
        <v>444.4</v>
      </c>
      <c r="O34" s="137">
        <v>490.4</v>
      </c>
      <c r="P34" s="137">
        <v>570.6</v>
      </c>
      <c r="Q34" s="137">
        <v>532.2</v>
      </c>
    </row>
    <row r="35" spans="1:17" ht="19.5" customHeight="1">
      <c r="A35" s="516"/>
      <c r="C35" s="5" t="s">
        <v>169</v>
      </c>
      <c r="D35" s="136">
        <v>175.8</v>
      </c>
      <c r="E35" s="137">
        <v>206.5</v>
      </c>
      <c r="F35" s="137">
        <v>212.2</v>
      </c>
      <c r="G35" s="137">
        <v>216.2</v>
      </c>
      <c r="H35" s="137">
        <v>252.2</v>
      </c>
      <c r="I35" s="7"/>
      <c r="J35" s="515"/>
      <c r="K35" s="19"/>
      <c r="L35" s="155" t="s">
        <v>383</v>
      </c>
      <c r="M35" s="136">
        <v>216.6</v>
      </c>
      <c r="N35" s="137">
        <v>230.7</v>
      </c>
      <c r="O35" s="137">
        <v>266.2</v>
      </c>
      <c r="P35" s="137">
        <v>388.4</v>
      </c>
      <c r="Q35" s="137">
        <v>277</v>
      </c>
    </row>
    <row r="36" spans="1:17" ht="19.5" customHeight="1">
      <c r="A36" s="516"/>
      <c r="C36" s="5" t="s">
        <v>286</v>
      </c>
      <c r="D36" s="136">
        <v>64</v>
      </c>
      <c r="E36" s="137">
        <v>68.6</v>
      </c>
      <c r="F36" s="137">
        <v>67.2</v>
      </c>
      <c r="G36" s="137">
        <v>68.8</v>
      </c>
      <c r="H36" s="137">
        <v>108.6</v>
      </c>
      <c r="I36" s="7"/>
      <c r="J36" s="515"/>
      <c r="K36" s="19"/>
      <c r="L36" s="5" t="s">
        <v>384</v>
      </c>
      <c r="M36" s="136">
        <v>198.3</v>
      </c>
      <c r="N36" s="137">
        <v>213.7</v>
      </c>
      <c r="O36" s="137">
        <v>224.2</v>
      </c>
      <c r="P36" s="137">
        <v>182.2</v>
      </c>
      <c r="Q36" s="137">
        <v>255.2</v>
      </c>
    </row>
    <row r="37" spans="1:17" ht="19.5" customHeight="1">
      <c r="A37" s="516"/>
      <c r="C37" s="5" t="s">
        <v>128</v>
      </c>
      <c r="D37" s="136">
        <v>60.9</v>
      </c>
      <c r="E37" s="137">
        <v>54.8</v>
      </c>
      <c r="F37" s="137">
        <v>53.5</v>
      </c>
      <c r="G37" s="137">
        <v>72.3</v>
      </c>
      <c r="H37" s="137">
        <v>59.6</v>
      </c>
      <c r="I37" s="7"/>
      <c r="J37" s="515"/>
      <c r="K37" s="513" t="s">
        <v>381</v>
      </c>
      <c r="L37" s="514"/>
      <c r="M37" s="136">
        <v>1603</v>
      </c>
      <c r="N37" s="137">
        <v>1483</v>
      </c>
      <c r="O37" s="137">
        <v>1514</v>
      </c>
      <c r="P37" s="137">
        <v>1762.6</v>
      </c>
      <c r="Q37" s="137">
        <v>1911.6</v>
      </c>
    </row>
    <row r="38" spans="1:17" ht="19.5" customHeight="1">
      <c r="A38" s="516"/>
      <c r="C38" s="5" t="s">
        <v>129</v>
      </c>
      <c r="D38" s="136">
        <v>32.5</v>
      </c>
      <c r="E38" s="137">
        <v>40.4</v>
      </c>
      <c r="F38" s="137">
        <v>45</v>
      </c>
      <c r="G38" s="137">
        <v>46.4</v>
      </c>
      <c r="H38" s="137">
        <v>53.7</v>
      </c>
      <c r="I38" s="7"/>
      <c r="J38" s="515"/>
      <c r="K38" s="513" t="s">
        <v>132</v>
      </c>
      <c r="L38" s="514"/>
      <c r="M38" s="136">
        <v>94.5</v>
      </c>
      <c r="N38" s="137">
        <v>409</v>
      </c>
      <c r="O38" s="137">
        <v>315</v>
      </c>
      <c r="P38" s="137">
        <v>210.9</v>
      </c>
      <c r="Q38" s="137">
        <v>163.3</v>
      </c>
    </row>
    <row r="39" spans="1:17" ht="19.5" customHeight="1">
      <c r="A39" s="8"/>
      <c r="C39" s="5" t="s">
        <v>130</v>
      </c>
      <c r="D39" s="136">
        <v>27</v>
      </c>
      <c r="E39" s="137">
        <v>29.7</v>
      </c>
      <c r="F39" s="137">
        <v>27.6</v>
      </c>
      <c r="G39" s="137">
        <v>28.7</v>
      </c>
      <c r="H39" s="137">
        <v>23.6</v>
      </c>
      <c r="I39" s="7"/>
      <c r="J39" s="4"/>
      <c r="K39" s="511"/>
      <c r="L39" s="512"/>
      <c r="M39" s="144"/>
      <c r="N39" s="21"/>
      <c r="O39" s="21"/>
      <c r="P39" s="21"/>
      <c r="Q39" s="21"/>
    </row>
    <row r="40" spans="1:17" ht="19.5" customHeight="1">
      <c r="A40" s="4"/>
      <c r="B40" s="154"/>
      <c r="C40" s="6" t="s">
        <v>131</v>
      </c>
      <c r="D40" s="152">
        <v>30</v>
      </c>
      <c r="E40" s="137">
        <v>33.5</v>
      </c>
      <c r="F40" s="137">
        <v>29.4</v>
      </c>
      <c r="G40" s="137">
        <v>29.8</v>
      </c>
      <c r="H40" s="137">
        <v>37.8</v>
      </c>
      <c r="I40" s="7"/>
      <c r="J40" s="9"/>
      <c r="K40" s="9"/>
      <c r="N40" s="24"/>
      <c r="O40" s="24"/>
      <c r="P40" s="24"/>
      <c r="Q40" s="24"/>
    </row>
    <row r="41" spans="1:9" ht="20.25" customHeight="1">
      <c r="A41" s="9"/>
      <c r="C41" s="7"/>
      <c r="D41" s="7"/>
      <c r="E41" s="23"/>
      <c r="F41" s="23"/>
      <c r="G41" s="23"/>
      <c r="H41" s="23"/>
      <c r="I41" s="7"/>
    </row>
    <row r="42" spans="1:9" ht="15" customHeight="1">
      <c r="A42" s="9"/>
      <c r="B42" s="7"/>
      <c r="C42" s="7"/>
      <c r="D42" s="7"/>
      <c r="E42" s="7"/>
      <c r="F42" s="7"/>
      <c r="G42" s="7"/>
      <c r="H42" s="7"/>
      <c r="I42" s="7"/>
    </row>
    <row r="43" spans="1:9" ht="15" customHeight="1">
      <c r="A43" s="138"/>
      <c r="B43" s="7"/>
      <c r="C43" s="138"/>
      <c r="D43" s="138"/>
      <c r="E43" s="7"/>
      <c r="F43" s="7"/>
      <c r="G43" s="7"/>
      <c r="H43" s="7"/>
      <c r="I43" s="7"/>
    </row>
    <row r="44" spans="2:9" ht="15" customHeight="1">
      <c r="B44" s="138"/>
      <c r="I44" s="7"/>
    </row>
    <row r="45" ht="15" customHeight="1">
      <c r="I45" s="7"/>
    </row>
    <row r="46" ht="15" customHeight="1"/>
    <row r="47" ht="15" customHeight="1"/>
    <row r="48" ht="15" customHeight="1"/>
  </sheetData>
  <sheetProtection/>
  <mergeCells count="35">
    <mergeCell ref="B19:C19"/>
    <mergeCell ref="B20:C20"/>
    <mergeCell ref="B21:C21"/>
    <mergeCell ref="K28:L28"/>
    <mergeCell ref="K21:L21"/>
    <mergeCell ref="K22:L22"/>
    <mergeCell ref="J28:J38"/>
    <mergeCell ref="K38:L38"/>
    <mergeCell ref="K23:L23"/>
    <mergeCell ref="K24:L24"/>
    <mergeCell ref="A2:H2"/>
    <mergeCell ref="J2:Q2"/>
    <mergeCell ref="A3:H3"/>
    <mergeCell ref="J3:Q3"/>
    <mergeCell ref="A5:C5"/>
    <mergeCell ref="J5:L5"/>
    <mergeCell ref="B6:C6"/>
    <mergeCell ref="K6:L6"/>
    <mergeCell ref="J7:J17"/>
    <mergeCell ref="K7:L7"/>
    <mergeCell ref="A8:A20"/>
    <mergeCell ref="B10:C10"/>
    <mergeCell ref="K10:L10"/>
    <mergeCell ref="K15:L15"/>
    <mergeCell ref="J19:J25"/>
    <mergeCell ref="K19:L19"/>
    <mergeCell ref="K39:L39"/>
    <mergeCell ref="K32:L32"/>
    <mergeCell ref="K29:L29"/>
    <mergeCell ref="A24:A38"/>
    <mergeCell ref="K37:L37"/>
    <mergeCell ref="K31:L31"/>
    <mergeCell ref="K34:L34"/>
    <mergeCell ref="K33:L33"/>
    <mergeCell ref="K26:L26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95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2013-08-06T00:33:45Z</cp:lastPrinted>
  <dcterms:created xsi:type="dcterms:W3CDTF">1998-03-25T07:08:10Z</dcterms:created>
  <dcterms:modified xsi:type="dcterms:W3CDTF">2013-08-06T00:33:57Z</dcterms:modified>
  <cp:category/>
  <cp:version/>
  <cp:contentType/>
  <cp:contentStatus/>
</cp:coreProperties>
</file>