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75" yWindow="65521" windowWidth="7605" windowHeight="8775" activeTab="6"/>
  </bookViews>
  <sheets>
    <sheet name="020" sheetId="1" r:id="rId1"/>
    <sheet name="022" sheetId="2" r:id="rId2"/>
    <sheet name="024" sheetId="3" r:id="rId3"/>
    <sheet name="026" sheetId="4" r:id="rId4"/>
    <sheet name="028" sheetId="5" r:id="rId5"/>
    <sheet name="030" sheetId="6" r:id="rId6"/>
    <sheet name="032" sheetId="7" r:id="rId7"/>
  </sheets>
  <definedNames>
    <definedName name="_xlnm.Print_Area" localSheetId="0">'020'!$A$1:$T$76</definedName>
    <definedName name="_xlnm.Print_Area" localSheetId="1">'022'!$A$1:$U$43</definedName>
    <definedName name="_xlnm.Print_Area" localSheetId="2">'024'!$A$1:$R$78</definedName>
    <definedName name="_xlnm.Print_Area" localSheetId="3">'026'!$A$1:$CS$68</definedName>
    <definedName name="_xlnm.Print_Area" localSheetId="4">'028'!$A$1:$CH$67</definedName>
    <definedName name="_xlnm.Print_Area" localSheetId="5">'030'!$A$1:$AD$55</definedName>
    <definedName name="_xlnm.Print_Area" localSheetId="6">'032'!$A$1:$K$70</definedName>
  </definedNames>
  <calcPr fullCalcOnLoad="1"/>
</workbook>
</file>

<file path=xl/sharedStrings.xml><?xml version="1.0" encoding="utf-8"?>
<sst xmlns="http://schemas.openxmlformats.org/spreadsheetml/2006/main" count="1186" uniqueCount="485">
  <si>
    <t>総数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</si>
  <si>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</si>
  <si>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</si>
  <si>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</si>
  <si>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</si>
  <si>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</si>
  <si>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</si>
  <si>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</si>
  <si>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</si>
  <si>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</si>
  <si>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</si>
  <si>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</si>
  <si>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</si>
  <si>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</si>
  <si>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</si>
  <si>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</si>
  <si>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</si>
  <si>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</si>
  <si>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</si>
  <si>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</si>
  <si>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</si>
  <si>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</si>
  <si>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</si>
  <si>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</si>
  <si>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</si>
  <si>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</si>
  <si>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</si>
  <si>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</si>
  <si>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</si>
  <si>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</si>
  <si>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</si>
  <si>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</si>
  <si>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</si>
  <si>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</si>
  <si>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</si>
  <si>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</si>
  <si>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</si>
  <si>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</si>
  <si>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</si>
  <si>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</si>
  <si>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</si>
  <si>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</si>
  <si>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</si>
  <si>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</si>
  <si>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</si>
  <si>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</si>
  <si>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</si>
  <si>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</si>
  <si>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</si>
  <si>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</si>
  <si>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面積</t>
  </si>
  <si>
    <t>男</t>
  </si>
  <si>
    <t>女</t>
  </si>
  <si>
    <t>人口</t>
  </si>
  <si>
    <t>人口密度</t>
  </si>
  <si>
    <t>（1ｋ㎡当たり）</t>
  </si>
  <si>
    <t>世帯数</t>
  </si>
  <si>
    <t>計</t>
  </si>
  <si>
    <t>出生</t>
  </si>
  <si>
    <t>死亡</t>
  </si>
  <si>
    <t>死産</t>
  </si>
  <si>
    <t>婚姻</t>
  </si>
  <si>
    <t>離婚</t>
  </si>
  <si>
    <t>0歳～4</t>
  </si>
  <si>
    <t>12月</t>
  </si>
  <si>
    <t>11月</t>
  </si>
  <si>
    <t>7月</t>
  </si>
  <si>
    <t>8月</t>
  </si>
  <si>
    <t>9月</t>
  </si>
  <si>
    <t>10月</t>
  </si>
  <si>
    <t>3月</t>
  </si>
  <si>
    <t>4月</t>
  </si>
  <si>
    <t>5月</t>
  </si>
  <si>
    <t>6月</t>
  </si>
  <si>
    <t>2月</t>
  </si>
  <si>
    <t>1月</t>
  </si>
  <si>
    <t>資料　厚生省「人口動態統計」による。</t>
  </si>
  <si>
    <t>朝鮮及び韓国</t>
  </si>
  <si>
    <t>その他</t>
  </si>
  <si>
    <t>16才　未満</t>
  </si>
  <si>
    <t>16才　以上</t>
  </si>
  <si>
    <t>年次</t>
  </si>
  <si>
    <t>実数</t>
  </si>
  <si>
    <t>率</t>
  </si>
  <si>
    <t>自然増</t>
  </si>
  <si>
    <t>社会増</t>
  </si>
  <si>
    <t>出　生</t>
  </si>
  <si>
    <t>死　亡</t>
  </si>
  <si>
    <t>（率＝人口千人につき）</t>
  </si>
  <si>
    <t>男</t>
  </si>
  <si>
    <t>女</t>
  </si>
  <si>
    <t>※</t>
  </si>
  <si>
    <t>※印のある年（国勢調査の施行年）は10月1日現在である。</t>
  </si>
  <si>
    <t>人口集中地区　　　　　</t>
  </si>
  <si>
    <t>人</t>
  </si>
  <si>
    <t>総人口</t>
  </si>
  <si>
    <t>自然増加</t>
  </si>
  <si>
    <t>資料　　厚生省「人口動態統計」による。</t>
  </si>
  <si>
    <t>市郡別</t>
  </si>
  <si>
    <t>総　　数</t>
  </si>
  <si>
    <t>西ドイツ</t>
  </si>
  <si>
    <t>資料　石川県統計情報課「石川県の人口動態」による。</t>
  </si>
  <si>
    <t>資料　石川県統計情報課「推計人口、※印は国勢調査調査人口」による。</t>
  </si>
  <si>
    <t>資料　厚生省「人口動態統計月報　（概数）」による。</t>
  </si>
  <si>
    <t>資料　厚生省「人口動態統計月報　(概数）」による。</t>
  </si>
  <si>
    <t>資料　厚生省「人口動態統計月報(概数）」による。</t>
  </si>
  <si>
    <t>資料　総務庁統計局「国勢調査報告」</t>
  </si>
  <si>
    <t>注　　面積は、国土地理院の昭和60年10月１日全国面積調によるものである。</t>
  </si>
  <si>
    <t>昭和5年</t>
  </si>
  <si>
    <t>資料　総務庁統計局「国勢調査」、国土地理院「全国都道府県市区町村別面積調」による。</t>
  </si>
  <si>
    <t>20　人　　口</t>
  </si>
  <si>
    <t>人　　口　21</t>
  </si>
  <si>
    <t>3　　人　　　　　　　　口</t>
  </si>
  <si>
    <t>女100人に　　対する男</t>
  </si>
  <si>
    <t>女100人に　　　対する男</t>
  </si>
  <si>
    <t>昭和36</t>
  </si>
  <si>
    <t>年</t>
  </si>
  <si>
    <t>増減数</t>
  </si>
  <si>
    <t>増　減　率　　　（％）</t>
  </si>
  <si>
    <t>増　減　率（％）　　　</t>
  </si>
  <si>
    <t>22　人　　口</t>
  </si>
  <si>
    <t>人　　口　23</t>
  </si>
  <si>
    <t>市町村別</t>
  </si>
  <si>
    <t>総数</t>
  </si>
  <si>
    <t>乳児死亡</t>
  </si>
  <si>
    <t>出生率</t>
  </si>
  <si>
    <t>（人口千人対）</t>
  </si>
  <si>
    <t>死亡率</t>
  </si>
  <si>
    <t>乳児死亡</t>
  </si>
  <si>
    <t>（出生千人対）</t>
  </si>
  <si>
    <t>死産率</t>
  </si>
  <si>
    <t>（出産千人対）</t>
  </si>
  <si>
    <t>婚姻率</t>
  </si>
  <si>
    <t>離婚率</t>
  </si>
  <si>
    <t>自然増加率</t>
  </si>
  <si>
    <t>14　　　　人　　　　口　　　　自　　　　然　　　　動　　　　態</t>
  </si>
  <si>
    <t>(1)　　人　　口　　自　　然　　動　　態　　の　　推　　移（昭和5年～昭和60年）</t>
  </si>
  <si>
    <t>26　人　　口</t>
  </si>
  <si>
    <t>月次</t>
  </si>
  <si>
    <t>(2)　　　月　　別　　人　　口　　自　　然　　動　　態　　（昭和60年）</t>
  </si>
  <si>
    <t>(3)　　　市　　郡　　別、　　月　　別　　出　　生　　数　　（昭和60年）</t>
  </si>
  <si>
    <t>出　　　　　　　　　　　　　生</t>
  </si>
  <si>
    <t>総　　　　　　数</t>
  </si>
  <si>
    <t>う　ち　乳　児　死　亡</t>
  </si>
  <si>
    <t>死　　　　産</t>
  </si>
  <si>
    <t>婚　　　　姻</t>
  </si>
  <si>
    <t>離　　　　婚</t>
  </si>
  <si>
    <t>死　　　　　　　　　　　　　　　　　　　　　　　　　　　　　　　　　　　　　亡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</si>
  <si>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</si>
  <si>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</si>
  <si>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</si>
  <si>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</si>
  <si>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</si>
  <si>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</si>
  <si>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</si>
  <si>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</si>
  <si>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</si>
  <si>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</si>
  <si>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</si>
  <si>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</si>
  <si>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</si>
  <si>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</si>
  <si>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</si>
  <si>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</si>
  <si>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総　　　　　　　　　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</si>
  <si>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</si>
  <si>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</si>
  <si>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</si>
  <si>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</si>
  <si>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</si>
  <si>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</si>
  <si>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</si>
  <si>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</si>
  <si>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</si>
  <si>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</si>
  <si>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</si>
  <si>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</si>
  <si>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28　人　　口</t>
  </si>
  <si>
    <t>85歳以上</t>
  </si>
  <si>
    <t>総　　　　　　　数</t>
  </si>
  <si>
    <t>河北郡</t>
  </si>
  <si>
    <t>人　　口　29</t>
  </si>
  <si>
    <t>月　別</t>
  </si>
  <si>
    <t>注　輪島市において、男1名の年齢不詳があり、統計と合致しない。</t>
  </si>
  <si>
    <t>資料　厚生省「人口動態統計月報（概数）」による。</t>
  </si>
  <si>
    <t>ア　　市　　郡　　別、　　月　　別　　死　　亡　　数　（昭和60年）</t>
  </si>
  <si>
    <t>イ　　市　郡　別、　年　齢　階　級　別　死　亡　数　（昭和60年）</t>
  </si>
  <si>
    <t>(4)　　死　　　　　　　　　　　　　　亡　　　　　　　　　　　　　　数</t>
  </si>
  <si>
    <t>30　人　　口</t>
  </si>
  <si>
    <t>人　　口　31</t>
  </si>
  <si>
    <t>（7）　　市郡別、月別死産胎数　　（昭和60年）</t>
  </si>
  <si>
    <t>（6）　　市郡別、月別離婚件数（昭和60年）</t>
  </si>
  <si>
    <t>（5）　　市郡別、月別婚姻件数（昭和60年）</t>
  </si>
  <si>
    <t>中　　国</t>
  </si>
  <si>
    <t>英　　国</t>
  </si>
  <si>
    <t>米　　国</t>
  </si>
  <si>
    <t>32　人　　口</t>
  </si>
  <si>
    <t>年　　次</t>
  </si>
  <si>
    <t>注　1　本表の人口は、昭和49年以前は各年末現在、51年以降は翌年1月1日現在の推計人口である。</t>
  </si>
  <si>
    <t>　　2　※印人口は、国勢調査人口で10月1日現在のため、自然増、社会増の実数の増減数は人口の増加数と合致しない。</t>
  </si>
  <si>
    <t>人　　　口　27</t>
  </si>
  <si>
    <t>　資料　厚生省「人口動態統計」による。</t>
  </si>
  <si>
    <t>　資料　厚生省「人口動態統計」ただし、死産、婚姻、離婚は「人口動態統計月報（概数）」による。</t>
  </si>
  <si>
    <t>大正元年～昭和35年は各年末現在、昭和19年は2月22日現在人口（人口調査）、昭和20年は11月１日現在人口　　　　　　　　　　　　　　　　（人口調査）、昭和21年は4月26日現在人口（人口調査）、昭和36年以降は10月1日現在の推計人口である。</t>
  </si>
  <si>
    <t>注　　1)には河北潟（21.20k㎡）を含む。</t>
  </si>
  <si>
    <r>
      <t>注　※年は国勢調査人口、*印は国勢調査の日本人人口、その他は各年10月1日の総務庁統計局推計人口（41年までは総人口、</t>
    </r>
    <r>
      <rPr>
        <u val="double"/>
        <sz val="11"/>
        <rFont val="ＭＳ 明朝"/>
        <family val="1"/>
      </rPr>
      <t>42年以降は日本人人口）</t>
    </r>
    <r>
      <rPr>
        <sz val="11"/>
        <rFont val="ＭＳ 明朝"/>
        <family val="1"/>
      </rPr>
      <t>である。</t>
    </r>
  </si>
  <si>
    <t>　</t>
  </si>
  <si>
    <t>△0.10</t>
  </si>
  <si>
    <t>△0.14</t>
  </si>
  <si>
    <t>－</t>
  </si>
  <si>
    <t>△0.08</t>
  </si>
  <si>
    <t>△0.81</t>
  </si>
  <si>
    <t>△1.16</t>
  </si>
  <si>
    <t>△2.35</t>
  </si>
  <si>
    <t>…</t>
  </si>
  <si>
    <t>△0.03</t>
  </si>
  <si>
    <t>石川県</t>
  </si>
  <si>
    <t>△2.50</t>
  </si>
  <si>
    <t>1)</t>
  </si>
  <si>
    <t>市町村全域　　　　　</t>
  </si>
  <si>
    <t>地　　　　　　域</t>
  </si>
  <si>
    <t>人口密度(1k㎡当たり)</t>
  </si>
  <si>
    <t>面　　　　　積　　　(k㎡)</t>
  </si>
  <si>
    <t>人口</t>
  </si>
  <si>
    <r>
      <t>12　人口集中地区別人口、面積及び人口密度（</t>
    </r>
    <r>
      <rPr>
        <b/>
        <sz val="12"/>
        <rFont val="ＭＳ ゴシック"/>
        <family val="3"/>
      </rPr>
      <t>昭和60.10.1現在</t>
    </r>
    <r>
      <rPr>
        <b/>
        <sz val="14"/>
        <rFont val="ＭＳ ゴシック"/>
        <family val="3"/>
      </rPr>
      <t>）</t>
    </r>
  </si>
  <si>
    <t>昭和元年</t>
  </si>
  <si>
    <t>△1.40</t>
  </si>
  <si>
    <t>※</t>
  </si>
  <si>
    <t>△7.44</t>
  </si>
  <si>
    <t>△3.04</t>
  </si>
  <si>
    <t>△0.05</t>
  </si>
  <si>
    <t>大正元年</t>
  </si>
  <si>
    <t>世帯数</t>
  </si>
  <si>
    <t>総数</t>
  </si>
  <si>
    <t>年　  　次</t>
  </si>
  <si>
    <t>△0.18</t>
  </si>
  <si>
    <t>人　　　　　　　　  　　　口</t>
  </si>
  <si>
    <t>△0.01</t>
  </si>
  <si>
    <t>総　  数</t>
  </si>
  <si>
    <t>（ｋ㎡）</t>
  </si>
  <si>
    <t>(k㎡)</t>
  </si>
  <si>
    <t>80～84</t>
  </si>
  <si>
    <t>75～79</t>
  </si>
  <si>
    <t>70～74</t>
  </si>
  <si>
    <t>65～69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</si>
  <si>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</si>
  <si>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</si>
  <si>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</si>
  <si>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</si>
  <si>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</si>
  <si>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</si>
  <si>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</si>
  <si>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</si>
  <si>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</si>
  <si>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</t>
  </si>
  <si>
    <t>10～14</t>
  </si>
  <si>
    <t>5～9</t>
  </si>
  <si>
    <t>-</t>
  </si>
  <si>
    <r>
      <t>大正</t>
    </r>
    <r>
      <rPr>
        <sz val="12"/>
        <rFont val="ＭＳ 明朝"/>
        <family val="1"/>
      </rPr>
      <t>2</t>
    </r>
  </si>
  <si>
    <r>
      <t>大正</t>
    </r>
    <r>
      <rPr>
        <sz val="12"/>
        <rFont val="ＭＳ 明朝"/>
        <family val="1"/>
      </rPr>
      <t>3</t>
    </r>
  </si>
  <si>
    <r>
      <t>大正</t>
    </r>
    <r>
      <rPr>
        <sz val="12"/>
        <rFont val="ＭＳ 明朝"/>
        <family val="1"/>
      </rPr>
      <t>4</t>
    </r>
  </si>
  <si>
    <r>
      <t>大正</t>
    </r>
    <r>
      <rPr>
        <sz val="12"/>
        <rFont val="ＭＳ 明朝"/>
        <family val="1"/>
      </rPr>
      <t>5</t>
    </r>
  </si>
  <si>
    <r>
      <t>大正</t>
    </r>
    <r>
      <rPr>
        <sz val="12"/>
        <rFont val="ＭＳ 明朝"/>
        <family val="1"/>
      </rPr>
      <t>6</t>
    </r>
  </si>
  <si>
    <r>
      <t>大正</t>
    </r>
    <r>
      <rPr>
        <sz val="12"/>
        <rFont val="ＭＳ 明朝"/>
        <family val="1"/>
      </rPr>
      <t>7</t>
    </r>
  </si>
  <si>
    <r>
      <t>大正</t>
    </r>
    <r>
      <rPr>
        <sz val="12"/>
        <rFont val="ＭＳ 明朝"/>
        <family val="1"/>
      </rPr>
      <t>8</t>
    </r>
  </si>
  <si>
    <r>
      <t>大正</t>
    </r>
    <r>
      <rPr>
        <sz val="12"/>
        <rFont val="ＭＳ 明朝"/>
        <family val="1"/>
      </rPr>
      <t>9</t>
    </r>
  </si>
  <si>
    <r>
      <t>大正</t>
    </r>
    <r>
      <rPr>
        <sz val="12"/>
        <rFont val="ＭＳ 明朝"/>
        <family val="1"/>
      </rPr>
      <t>10</t>
    </r>
  </si>
  <si>
    <r>
      <t>大正</t>
    </r>
    <r>
      <rPr>
        <sz val="12"/>
        <rFont val="ＭＳ 明朝"/>
        <family val="1"/>
      </rPr>
      <t>11</t>
    </r>
  </si>
  <si>
    <r>
      <t>大正</t>
    </r>
    <r>
      <rPr>
        <sz val="12"/>
        <rFont val="ＭＳ 明朝"/>
        <family val="1"/>
      </rPr>
      <t>12</t>
    </r>
  </si>
  <si>
    <r>
      <t>大正</t>
    </r>
    <r>
      <rPr>
        <sz val="12"/>
        <rFont val="ＭＳ 明朝"/>
        <family val="1"/>
      </rPr>
      <t>13</t>
    </r>
  </si>
  <si>
    <r>
      <t>大正</t>
    </r>
    <r>
      <rPr>
        <sz val="12"/>
        <rFont val="ＭＳ 明朝"/>
        <family val="1"/>
      </rPr>
      <t>14</t>
    </r>
  </si>
  <si>
    <r>
      <t>昭和</t>
    </r>
    <r>
      <rPr>
        <sz val="12"/>
        <rFont val="ＭＳ 明朝"/>
        <family val="1"/>
      </rPr>
      <t>2</t>
    </r>
  </si>
  <si>
    <r>
      <t>昭和</t>
    </r>
    <r>
      <rPr>
        <sz val="12"/>
        <rFont val="ＭＳ 明朝"/>
        <family val="1"/>
      </rPr>
      <t>3</t>
    </r>
  </si>
  <si>
    <r>
      <t>昭和</t>
    </r>
    <r>
      <rPr>
        <sz val="12"/>
        <rFont val="ＭＳ 明朝"/>
        <family val="1"/>
      </rPr>
      <t>4</t>
    </r>
  </si>
  <si>
    <r>
      <t>昭和</t>
    </r>
    <r>
      <rPr>
        <sz val="12"/>
        <rFont val="ＭＳ 明朝"/>
        <family val="1"/>
      </rPr>
      <t>5</t>
    </r>
  </si>
  <si>
    <r>
      <t>昭和</t>
    </r>
    <r>
      <rPr>
        <sz val="12"/>
        <rFont val="ＭＳ 明朝"/>
        <family val="1"/>
      </rPr>
      <t>6</t>
    </r>
  </si>
  <si>
    <r>
      <t>昭和</t>
    </r>
    <r>
      <rPr>
        <sz val="12"/>
        <rFont val="ＭＳ 明朝"/>
        <family val="1"/>
      </rPr>
      <t>7</t>
    </r>
  </si>
  <si>
    <r>
      <t>昭和</t>
    </r>
    <r>
      <rPr>
        <sz val="12"/>
        <rFont val="ＭＳ 明朝"/>
        <family val="1"/>
      </rPr>
      <t>8</t>
    </r>
  </si>
  <si>
    <r>
      <t>昭和</t>
    </r>
    <r>
      <rPr>
        <sz val="12"/>
        <rFont val="ＭＳ 明朝"/>
        <family val="1"/>
      </rPr>
      <t>9</t>
    </r>
  </si>
  <si>
    <r>
      <t>昭和</t>
    </r>
    <r>
      <rPr>
        <sz val="12"/>
        <rFont val="ＭＳ 明朝"/>
        <family val="1"/>
      </rPr>
      <t>10</t>
    </r>
  </si>
  <si>
    <r>
      <t>昭和</t>
    </r>
    <r>
      <rPr>
        <sz val="12"/>
        <rFont val="ＭＳ 明朝"/>
        <family val="1"/>
      </rPr>
      <t>11</t>
    </r>
  </si>
  <si>
    <r>
      <t>昭和</t>
    </r>
    <r>
      <rPr>
        <sz val="12"/>
        <rFont val="ＭＳ 明朝"/>
        <family val="1"/>
      </rPr>
      <t>12</t>
    </r>
  </si>
  <si>
    <r>
      <t>昭和</t>
    </r>
    <r>
      <rPr>
        <sz val="12"/>
        <rFont val="ＭＳ 明朝"/>
        <family val="1"/>
      </rPr>
      <t>13</t>
    </r>
  </si>
  <si>
    <r>
      <t>昭和</t>
    </r>
    <r>
      <rPr>
        <sz val="12"/>
        <rFont val="ＭＳ 明朝"/>
        <family val="1"/>
      </rPr>
      <t>14</t>
    </r>
  </si>
  <si>
    <r>
      <t>昭和</t>
    </r>
    <r>
      <rPr>
        <sz val="12"/>
        <rFont val="ＭＳ 明朝"/>
        <family val="1"/>
      </rPr>
      <t>15</t>
    </r>
  </si>
  <si>
    <r>
      <t>昭和</t>
    </r>
    <r>
      <rPr>
        <sz val="12"/>
        <rFont val="ＭＳ 明朝"/>
        <family val="1"/>
      </rPr>
      <t>16</t>
    </r>
  </si>
  <si>
    <r>
      <t>昭和</t>
    </r>
    <r>
      <rPr>
        <sz val="12"/>
        <rFont val="ＭＳ 明朝"/>
        <family val="1"/>
      </rPr>
      <t>17</t>
    </r>
  </si>
  <si>
    <r>
      <t>昭和</t>
    </r>
    <r>
      <rPr>
        <sz val="12"/>
        <rFont val="ＭＳ 明朝"/>
        <family val="1"/>
      </rPr>
      <t>18</t>
    </r>
  </si>
  <si>
    <r>
      <t>昭和</t>
    </r>
    <r>
      <rPr>
        <sz val="12"/>
        <rFont val="ＭＳ 明朝"/>
        <family val="1"/>
      </rPr>
      <t>19</t>
    </r>
  </si>
  <si>
    <r>
      <t>昭和</t>
    </r>
    <r>
      <rPr>
        <sz val="12"/>
        <rFont val="ＭＳ 明朝"/>
        <family val="1"/>
      </rPr>
      <t>20</t>
    </r>
  </si>
  <si>
    <r>
      <t>昭和</t>
    </r>
    <r>
      <rPr>
        <sz val="12"/>
        <rFont val="ＭＳ 明朝"/>
        <family val="1"/>
      </rPr>
      <t>21</t>
    </r>
  </si>
  <si>
    <r>
      <t>昭和</t>
    </r>
    <r>
      <rPr>
        <sz val="12"/>
        <rFont val="ＭＳ 明朝"/>
        <family val="1"/>
      </rPr>
      <t>22</t>
    </r>
  </si>
  <si>
    <r>
      <t>昭和</t>
    </r>
    <r>
      <rPr>
        <sz val="12"/>
        <rFont val="ＭＳ 明朝"/>
        <family val="1"/>
      </rPr>
      <t>23</t>
    </r>
  </si>
  <si>
    <r>
      <t>昭和</t>
    </r>
    <r>
      <rPr>
        <sz val="12"/>
        <rFont val="ＭＳ 明朝"/>
        <family val="1"/>
      </rPr>
      <t>24</t>
    </r>
  </si>
  <si>
    <r>
      <t>昭和</t>
    </r>
    <r>
      <rPr>
        <sz val="12"/>
        <rFont val="ＭＳ 明朝"/>
        <family val="1"/>
      </rPr>
      <t>25</t>
    </r>
  </si>
  <si>
    <r>
      <t>昭和</t>
    </r>
    <r>
      <rPr>
        <sz val="12"/>
        <rFont val="ＭＳ 明朝"/>
        <family val="1"/>
      </rPr>
      <t>26</t>
    </r>
  </si>
  <si>
    <r>
      <t>昭和</t>
    </r>
    <r>
      <rPr>
        <sz val="12"/>
        <rFont val="ＭＳ 明朝"/>
        <family val="1"/>
      </rPr>
      <t>27</t>
    </r>
  </si>
  <si>
    <r>
      <t>昭和</t>
    </r>
    <r>
      <rPr>
        <sz val="12"/>
        <rFont val="ＭＳ 明朝"/>
        <family val="1"/>
      </rPr>
      <t>28</t>
    </r>
  </si>
  <si>
    <r>
      <t>昭和</t>
    </r>
    <r>
      <rPr>
        <sz val="12"/>
        <rFont val="ＭＳ 明朝"/>
        <family val="1"/>
      </rPr>
      <t>29</t>
    </r>
  </si>
  <si>
    <r>
      <t>昭和</t>
    </r>
    <r>
      <rPr>
        <sz val="12"/>
        <rFont val="ＭＳ 明朝"/>
        <family val="1"/>
      </rPr>
      <t>30</t>
    </r>
  </si>
  <si>
    <r>
      <t>昭和</t>
    </r>
    <r>
      <rPr>
        <sz val="12"/>
        <rFont val="ＭＳ 明朝"/>
        <family val="1"/>
      </rPr>
      <t>31</t>
    </r>
  </si>
  <si>
    <r>
      <t>昭和</t>
    </r>
    <r>
      <rPr>
        <sz val="12"/>
        <rFont val="ＭＳ 明朝"/>
        <family val="1"/>
      </rPr>
      <t>32</t>
    </r>
  </si>
  <si>
    <r>
      <t>昭和</t>
    </r>
    <r>
      <rPr>
        <sz val="12"/>
        <rFont val="ＭＳ 明朝"/>
        <family val="1"/>
      </rPr>
      <t>33</t>
    </r>
  </si>
  <si>
    <r>
      <t>昭和</t>
    </r>
    <r>
      <rPr>
        <sz val="12"/>
        <rFont val="ＭＳ 明朝"/>
        <family val="1"/>
      </rPr>
      <t>34</t>
    </r>
  </si>
  <si>
    <r>
      <t>昭和</t>
    </r>
    <r>
      <rPr>
        <sz val="12"/>
        <rFont val="ＭＳ 明朝"/>
        <family val="1"/>
      </rPr>
      <t>35</t>
    </r>
  </si>
  <si>
    <r>
      <t>昭和</t>
    </r>
    <r>
      <rPr>
        <sz val="12"/>
        <rFont val="ＭＳ 明朝"/>
        <family val="1"/>
      </rPr>
      <t>37</t>
    </r>
  </si>
  <si>
    <r>
      <t>昭和</t>
    </r>
    <r>
      <rPr>
        <sz val="12"/>
        <rFont val="ＭＳ 明朝"/>
        <family val="1"/>
      </rPr>
      <t>38</t>
    </r>
  </si>
  <si>
    <r>
      <t>昭和</t>
    </r>
    <r>
      <rPr>
        <sz val="12"/>
        <rFont val="ＭＳ 明朝"/>
        <family val="1"/>
      </rPr>
      <t>39</t>
    </r>
  </si>
  <si>
    <r>
      <t>昭和</t>
    </r>
    <r>
      <rPr>
        <sz val="12"/>
        <rFont val="ＭＳ 明朝"/>
        <family val="1"/>
      </rPr>
      <t>40</t>
    </r>
  </si>
  <si>
    <r>
      <t>昭和</t>
    </r>
    <r>
      <rPr>
        <sz val="12"/>
        <rFont val="ＭＳ 明朝"/>
        <family val="1"/>
      </rPr>
      <t>41</t>
    </r>
  </si>
  <si>
    <r>
      <t>昭和</t>
    </r>
    <r>
      <rPr>
        <sz val="12"/>
        <rFont val="ＭＳ 明朝"/>
        <family val="1"/>
      </rPr>
      <t>42</t>
    </r>
  </si>
  <si>
    <r>
      <t>昭和</t>
    </r>
    <r>
      <rPr>
        <sz val="12"/>
        <rFont val="ＭＳ 明朝"/>
        <family val="1"/>
      </rPr>
      <t>43</t>
    </r>
  </si>
  <si>
    <r>
      <t>昭和</t>
    </r>
    <r>
      <rPr>
        <sz val="12"/>
        <rFont val="ＭＳ 明朝"/>
        <family val="1"/>
      </rPr>
      <t>44</t>
    </r>
  </si>
  <si>
    <r>
      <t>昭和</t>
    </r>
    <r>
      <rPr>
        <sz val="12"/>
        <rFont val="ＭＳ 明朝"/>
        <family val="1"/>
      </rPr>
      <t>45</t>
    </r>
  </si>
  <si>
    <r>
      <t>昭和</t>
    </r>
    <r>
      <rPr>
        <sz val="12"/>
        <rFont val="ＭＳ 明朝"/>
        <family val="1"/>
      </rPr>
      <t>46</t>
    </r>
  </si>
  <si>
    <r>
      <t>昭和</t>
    </r>
    <r>
      <rPr>
        <sz val="12"/>
        <rFont val="ＭＳ 明朝"/>
        <family val="1"/>
      </rPr>
      <t>47</t>
    </r>
  </si>
  <si>
    <r>
      <t>昭和</t>
    </r>
    <r>
      <rPr>
        <sz val="12"/>
        <rFont val="ＭＳ 明朝"/>
        <family val="1"/>
      </rPr>
      <t>48</t>
    </r>
  </si>
  <si>
    <r>
      <t>昭和</t>
    </r>
    <r>
      <rPr>
        <sz val="12"/>
        <rFont val="ＭＳ 明朝"/>
        <family val="1"/>
      </rPr>
      <t>49</t>
    </r>
  </si>
  <si>
    <r>
      <t>昭和</t>
    </r>
    <r>
      <rPr>
        <sz val="12"/>
        <rFont val="ＭＳ 明朝"/>
        <family val="1"/>
      </rPr>
      <t>50</t>
    </r>
  </si>
  <si>
    <r>
      <t>昭和</t>
    </r>
    <r>
      <rPr>
        <sz val="12"/>
        <rFont val="ＭＳ 明朝"/>
        <family val="1"/>
      </rPr>
      <t>51</t>
    </r>
  </si>
  <si>
    <r>
      <t>昭和</t>
    </r>
    <r>
      <rPr>
        <sz val="12"/>
        <rFont val="ＭＳ 明朝"/>
        <family val="1"/>
      </rPr>
      <t>52</t>
    </r>
  </si>
  <si>
    <r>
      <t>昭和</t>
    </r>
    <r>
      <rPr>
        <sz val="12"/>
        <rFont val="ＭＳ 明朝"/>
        <family val="1"/>
      </rPr>
      <t>53</t>
    </r>
  </si>
  <si>
    <r>
      <t>昭和</t>
    </r>
    <r>
      <rPr>
        <sz val="12"/>
        <rFont val="ＭＳ 明朝"/>
        <family val="1"/>
      </rPr>
      <t>54</t>
    </r>
  </si>
  <si>
    <r>
      <t>昭和</t>
    </r>
    <r>
      <rPr>
        <sz val="12"/>
        <rFont val="ＭＳ 明朝"/>
        <family val="1"/>
      </rPr>
      <t>55</t>
    </r>
  </si>
  <si>
    <r>
      <t>昭和</t>
    </r>
    <r>
      <rPr>
        <sz val="12"/>
        <rFont val="ＭＳ 明朝"/>
        <family val="1"/>
      </rPr>
      <t>56</t>
    </r>
  </si>
  <si>
    <r>
      <t>昭和</t>
    </r>
    <r>
      <rPr>
        <sz val="12"/>
        <rFont val="ＭＳ 明朝"/>
        <family val="1"/>
      </rPr>
      <t>57</t>
    </r>
  </si>
  <si>
    <r>
      <t>昭和</t>
    </r>
    <r>
      <rPr>
        <sz val="12"/>
        <rFont val="ＭＳ 明朝"/>
        <family val="1"/>
      </rPr>
      <t>58</t>
    </r>
  </si>
  <si>
    <r>
      <t>昭和</t>
    </r>
    <r>
      <rPr>
        <sz val="12"/>
        <rFont val="ＭＳ 明朝"/>
        <family val="1"/>
      </rPr>
      <t>59</t>
    </r>
  </si>
  <si>
    <r>
      <t>昭和</t>
    </r>
    <r>
      <rPr>
        <b/>
        <sz val="12"/>
        <rFont val="ＭＳ ゴシック"/>
        <family val="3"/>
      </rPr>
      <t>60</t>
    </r>
  </si>
  <si>
    <t>人口集中
地    区　　　　　</t>
  </si>
  <si>
    <t>全域に対す
る人口集中
地区の割合
（％）</t>
  </si>
  <si>
    <t>人口集中
地  　区　　　　　</t>
  </si>
  <si>
    <t>市町村
全  域</t>
  </si>
  <si>
    <t xml:space="preserve"> 七尾市</t>
  </si>
  <si>
    <t xml:space="preserve"> 小松市</t>
  </si>
  <si>
    <t xml:space="preserve"> 輪島市</t>
  </si>
  <si>
    <t xml:space="preserve"> 珠洲市</t>
  </si>
  <si>
    <t xml:space="preserve"> 加賀市</t>
  </si>
  <si>
    <t xml:space="preserve"> 羽咋市</t>
  </si>
  <si>
    <t xml:space="preserve"> 松任市</t>
  </si>
  <si>
    <t xml:space="preserve"> 山中町</t>
  </si>
  <si>
    <t xml:space="preserve"> 根上町</t>
  </si>
  <si>
    <t xml:space="preserve"> 美川町</t>
  </si>
  <si>
    <t xml:space="preserve"> 野　々　市　町</t>
  </si>
  <si>
    <t xml:space="preserve"> 津幡町</t>
  </si>
  <si>
    <t xml:space="preserve"> 高松町</t>
  </si>
  <si>
    <t xml:space="preserve"> 内灘町</t>
  </si>
  <si>
    <t xml:space="preserve"> 能都町</t>
  </si>
  <si>
    <t xml:space="preserve"> 金沢市</t>
  </si>
  <si>
    <t>24　人　　口</t>
  </si>
  <si>
    <t>人　　口　25</t>
  </si>
  <si>
    <t>※</t>
  </si>
  <si>
    <t>*</t>
  </si>
  <si>
    <t>…</t>
  </si>
  <si>
    <t>8,9</t>
  </si>
  <si>
    <r>
      <t>昭和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</si>
  <si>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</si>
  <si>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</si>
  <si>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</si>
  <si>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</si>
  <si>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</si>
  <si>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</si>
  <si>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13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</si>
  <si>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14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</si>
  <si>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15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</si>
  <si>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16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</si>
  <si>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17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</si>
  <si>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18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</si>
  <si>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19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</si>
  <si>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20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</si>
  <si>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21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</si>
  <si>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22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</si>
  <si>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23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</si>
  <si>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24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</si>
  <si>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25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</si>
  <si>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26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</si>
  <si>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27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</si>
  <si>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28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</si>
  <si>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29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</si>
  <si>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30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</si>
  <si>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31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</si>
  <si>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32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</si>
  <si>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33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</si>
  <si>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34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</si>
  <si>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35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</si>
  <si>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36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</si>
  <si>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37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</si>
  <si>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38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</si>
  <si>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39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</si>
  <si>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40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</si>
  <si>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41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</si>
  <si>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42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</si>
  <si>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43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</si>
  <si>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44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</si>
  <si>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45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</si>
  <si>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46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</si>
  <si>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47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</si>
  <si>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48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</si>
  <si>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</si>
  <si>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</si>
  <si>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</si>
  <si>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</si>
  <si>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53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</si>
  <si>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54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</si>
  <si>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55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</si>
  <si>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56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</si>
  <si>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57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</si>
  <si>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58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</si>
  <si>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</si>
  <si>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r>
      <t>昭和</t>
    </r>
    <r>
      <rPr>
        <b/>
        <sz val="12"/>
        <rFont val="ＭＳ ゴシック"/>
        <family val="3"/>
      </rPr>
      <t>60</t>
    </r>
    <r>
      <rPr>
        <b/>
        <sz val="12"/>
        <color indexed="9"/>
        <rFont val="ＭＳ ゴシック"/>
        <family val="3"/>
      </rPr>
      <t>年</t>
    </r>
  </si>
  <si>
    <t>う  ち</t>
  </si>
  <si>
    <r>
      <t>昭和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</si>
  <si>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</si>
  <si>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</si>
  <si>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</si>
  <si>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</si>
  <si>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</si>
  <si>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</si>
  <si>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13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</si>
  <si>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14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</si>
  <si>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15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</si>
  <si>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16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</si>
  <si>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17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</si>
  <si>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18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</si>
  <si>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19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</si>
  <si>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20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</si>
  <si>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21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</si>
  <si>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22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</si>
  <si>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23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</si>
  <si>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24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</si>
  <si>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25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</si>
  <si>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26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</si>
  <si>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27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</si>
  <si>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28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</si>
  <si>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29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</si>
  <si>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30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</si>
  <si>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31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</si>
  <si>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32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</si>
  <si>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33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</si>
  <si>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34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</si>
  <si>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35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</si>
  <si>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36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</si>
  <si>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37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</si>
  <si>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38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</si>
  <si>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39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</si>
  <si>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40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</si>
  <si>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41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</si>
  <si>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42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</si>
  <si>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43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</si>
  <si>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44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</si>
  <si>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45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</si>
  <si>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46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</si>
  <si>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47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</si>
  <si>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48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</si>
  <si>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</si>
  <si>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</si>
  <si>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</si>
  <si>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</si>
  <si>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53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</si>
  <si>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54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</si>
  <si>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55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</si>
  <si>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56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</si>
  <si>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57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</si>
  <si>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58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</si>
  <si>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</si>
  <si>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r>
      <t>11　　人口及び世帯数の推移（</t>
    </r>
    <r>
      <rPr>
        <b/>
        <sz val="12"/>
        <rFont val="ＭＳ 明朝"/>
        <family val="1"/>
      </rPr>
      <t>大正元年～昭和60年</t>
    </r>
    <r>
      <rPr>
        <b/>
        <sz val="14"/>
        <rFont val="ＭＳ 明朝"/>
        <family val="1"/>
      </rPr>
      <t>）</t>
    </r>
  </si>
  <si>
    <r>
      <t>人口及び世帯数の推移（</t>
    </r>
    <r>
      <rPr>
        <b/>
        <sz val="12"/>
        <rFont val="ＭＳ 明朝"/>
        <family val="1"/>
      </rPr>
      <t>大正元年～昭和60年</t>
    </r>
    <r>
      <rPr>
        <b/>
        <sz val="14"/>
        <rFont val="ＭＳ 明朝"/>
        <family val="1"/>
      </rPr>
      <t>）（つづき）　</t>
    </r>
  </si>
  <si>
    <r>
      <t>13　　市　町　村　別　人　口　及　び　世　帯　数　（</t>
    </r>
    <r>
      <rPr>
        <b/>
        <sz val="12"/>
        <rFont val="ＭＳ ゴシック"/>
        <family val="3"/>
      </rPr>
      <t>昭和60.10.1現在</t>
    </r>
    <r>
      <rPr>
        <b/>
        <sz val="14"/>
        <rFont val="ＭＳ ゴシック"/>
        <family val="3"/>
      </rPr>
      <t>）</t>
    </r>
  </si>
  <si>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1月</t>
    </r>
  </si>
  <si>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</si>
  <si>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</si>
  <si>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</si>
  <si>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</si>
  <si>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</si>
  <si>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</si>
  <si>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</si>
  <si>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</si>
  <si>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</si>
  <si>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</si>
  <si>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</si>
  <si>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r>
      <t>15　市郡別居住外国人登録状況（</t>
    </r>
    <r>
      <rPr>
        <b/>
        <sz val="12"/>
        <rFont val="ＭＳ 明朝"/>
        <family val="1"/>
      </rPr>
      <t>昭和61.3.31現在</t>
    </r>
    <r>
      <rPr>
        <b/>
        <sz val="14"/>
        <rFont val="ＭＳ 明朝"/>
        <family val="1"/>
      </rPr>
      <t>）</t>
    </r>
  </si>
  <si>
    <t>－</t>
  </si>
  <si>
    <t>資料　石川県総務課調「外国人登録人員国籍別年齢別調査表」による。</t>
  </si>
  <si>
    <r>
      <t>16 　人　口　動　態　統　計（</t>
    </r>
    <r>
      <rPr>
        <b/>
        <sz val="12"/>
        <rFont val="ＭＳ 明朝"/>
        <family val="1"/>
      </rPr>
      <t>昭和5年～60年</t>
    </r>
    <r>
      <rPr>
        <b/>
        <sz val="14"/>
        <rFont val="ＭＳ 明朝"/>
        <family val="1"/>
      </rPr>
      <t>）</t>
    </r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</si>
  <si>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60</t>
    </r>
    <r>
      <rPr>
        <b/>
        <sz val="12"/>
        <color indexed="9"/>
        <rFont val="ＭＳ ゴシック"/>
        <family val="3"/>
      </rPr>
      <t>年</t>
    </r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</si>
</sst>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0.0"/>
    <numFmt numFmtId="179" formatCode="0.00;[Red]0.00"/>
    <numFmt numFmtId="180" formatCode="#,##0.0;\-#,##0.0"/>
    <numFmt numFmtId="181" formatCode="#,##0.0;[Red]\-#,##0.0"/>
    <numFmt numFmtId="182" formatCode="#,##0.0_ ;[Red]\-#,##0.0\ "/>
    <numFmt numFmtId="183" formatCode="#,##0.00_ ;[Red]\-#,##0.0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.000_ ;[Red]\-#,##0.000\ "/>
    <numFmt numFmtId="188" formatCode="0.000000"/>
    <numFmt numFmtId="189" formatCode="0.0000000"/>
    <numFmt numFmtId="190" formatCode="0.00000"/>
    <numFmt numFmtId="191" formatCode="0.0000"/>
    <numFmt numFmtId="192" formatCode="0.000"/>
    <numFmt numFmtId="193" formatCode="0;&quot;△ &quot;0"/>
    <numFmt numFmtId="194" formatCode="0.0;&quot;△ &quot;0.0"/>
    <numFmt numFmtId="195" formatCode="0_ "/>
    <numFmt numFmtId="196" formatCode="0.0_ "/>
    <numFmt numFmtId="197" formatCode="0.00_ "/>
    <numFmt numFmtId="198" formatCode="#,##0_ "/>
    <numFmt numFmtId="199" formatCode="#,##0.0_ "/>
    <numFmt numFmtId="200" formatCode="#,##0.00_ "/>
    <numFmt numFmtId="201" formatCode="#,##0.0_);[Red]\(#,##0.0\)"/>
    <numFmt numFmtId="202" formatCode="#,##0_ ;[Red]\-#,##0\ "/>
    <numFmt numFmtId="203" formatCode="0_);[Red]\(0\)"/>
    <numFmt numFmtId="204" formatCode="#,##0_);[Red]\(#,##0\)"/>
    <numFmt numFmtId="205" formatCode="0.00_ ;[Red]\-0.00\ "/>
    <numFmt numFmtId="206" formatCode="0.0_ ;[Red]\-0.0\ "/>
    <numFmt numFmtId="207" formatCode="0_ ;[Red]\-0\ "/>
    <numFmt numFmtId="208" formatCode="#,##0.0;&quot;△ &quot;#,##0.0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b/>
      <sz val="12"/>
      <name val="ＭＳ ゴシック"/>
      <family val="3"/>
    </font>
    <font>
      <u val="double"/>
      <sz val="11"/>
      <name val="ＭＳ 明朝"/>
      <family val="1"/>
    </font>
    <font>
      <b/>
      <sz val="11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4"/>
      <name val="ＭＳ 明朝"/>
      <family val="1"/>
    </font>
    <font>
      <b/>
      <sz val="14"/>
      <name val="ＭＳ ゴシック"/>
      <family val="3"/>
    </font>
    <font>
      <sz val="12"/>
      <color indexed="9"/>
      <name val="ＭＳ 明朝"/>
      <family val="1"/>
    </font>
    <font>
      <b/>
      <sz val="12"/>
      <color indexed="9"/>
      <name val="ＭＳ ゴシック"/>
      <family val="3"/>
    </font>
    <font>
      <b/>
      <sz val="16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  <font>
      <b/>
      <sz val="12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8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horizontal="center" vertical="center"/>
    </xf>
    <xf numFmtId="176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0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>
      <alignment horizontal="centerContinuous" vertical="center"/>
    </xf>
    <xf numFmtId="37" fontId="2" fillId="0" borderId="12" xfId="0" applyNumberFormat="1" applyFont="1" applyFill="1" applyBorder="1" applyAlignment="1" applyProtection="1" quotePrefix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180" fontId="2" fillId="0" borderId="0" xfId="0" applyNumberFormat="1" applyFont="1" applyFill="1" applyAlignment="1" applyProtection="1" quotePrefix="1">
      <alignment horizontal="right" vertical="center"/>
      <protection/>
    </xf>
    <xf numFmtId="37" fontId="2" fillId="0" borderId="12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13" xfId="0" applyNumberFormat="1" applyFont="1" applyFill="1" applyBorder="1" applyAlignment="1" applyProtection="1" quotePrefix="1">
      <alignment horizontal="right" vertical="center"/>
      <protection/>
    </xf>
    <xf numFmtId="37" fontId="2" fillId="0" borderId="13" xfId="0" applyNumberFormat="1" applyFont="1" applyFill="1" applyBorder="1" applyAlignment="1" applyProtection="1">
      <alignment vertical="center"/>
      <protection/>
    </xf>
    <xf numFmtId="38" fontId="2" fillId="0" borderId="14" xfId="49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2" fillId="0" borderId="15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Border="1" applyAlignment="1">
      <alignment vertical="center"/>
    </xf>
    <xf numFmtId="39" fontId="2" fillId="0" borderId="0" xfId="0" applyNumberFormat="1" applyFont="1" applyFill="1" applyBorder="1" applyAlignment="1" applyProtection="1">
      <alignment horizontal="right" vertical="center"/>
      <protection/>
    </xf>
    <xf numFmtId="39" fontId="2" fillId="0" borderId="0" xfId="0" applyNumberFormat="1" applyFont="1" applyFill="1" applyBorder="1" applyAlignment="1" applyProtection="1" quotePrefix="1">
      <alignment horizontal="right" vertical="center"/>
      <protection/>
    </xf>
    <xf numFmtId="39" fontId="2" fillId="0" borderId="0" xfId="0" applyNumberFormat="1" applyFont="1" applyFill="1" applyBorder="1" applyAlignment="1">
      <alignment vertical="center"/>
    </xf>
    <xf numFmtId="180" fontId="2" fillId="0" borderId="15" xfId="49" applyNumberFormat="1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2" fillId="0" borderId="0" xfId="49" applyFont="1" applyFill="1" applyBorder="1" applyAlignment="1" applyProtection="1">
      <alignment horizontal="right" vertical="center"/>
      <protection/>
    </xf>
    <xf numFmtId="38" fontId="2" fillId="0" borderId="0" xfId="49" applyFont="1" applyFill="1" applyAlignment="1">
      <alignment vertical="center"/>
    </xf>
    <xf numFmtId="182" fontId="2" fillId="0" borderId="0" xfId="49" applyNumberFormat="1" applyFont="1" applyFill="1" applyBorder="1" applyAlignment="1" applyProtection="1">
      <alignment horizontal="right" vertical="center"/>
      <protection/>
    </xf>
    <xf numFmtId="183" fontId="2" fillId="0" borderId="0" xfId="49" applyNumberFormat="1" applyFont="1" applyFill="1" applyBorder="1" applyAlignment="1" applyProtection="1">
      <alignment horizontal="right" vertical="center"/>
      <protection/>
    </xf>
    <xf numFmtId="181" fontId="2" fillId="0" borderId="0" xfId="49" applyNumberFormat="1" applyFont="1" applyFill="1" applyAlignment="1">
      <alignment vertical="center"/>
    </xf>
    <xf numFmtId="176" fontId="2" fillId="0" borderId="0" xfId="49" applyNumberFormat="1" applyFont="1" applyFill="1" applyAlignment="1">
      <alignment vertical="center"/>
    </xf>
    <xf numFmtId="194" fontId="2" fillId="0" borderId="0" xfId="49" applyNumberFormat="1" applyFont="1" applyFill="1" applyAlignment="1">
      <alignment horizontal="right" vertical="center"/>
    </xf>
    <xf numFmtId="196" fontId="2" fillId="0" borderId="0" xfId="49" applyNumberFormat="1" applyFont="1" applyFill="1" applyBorder="1" applyAlignment="1" applyProtection="1">
      <alignment horizontal="right" vertical="center"/>
      <protection/>
    </xf>
    <xf numFmtId="197" fontId="2" fillId="0" borderId="0" xfId="49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49" applyFont="1" applyAlignment="1">
      <alignment vertical="center"/>
    </xf>
    <xf numFmtId="176" fontId="2" fillId="0" borderId="0" xfId="49" applyNumberFormat="1" applyFont="1" applyFill="1" applyBorder="1" applyAlignment="1">
      <alignment vertical="center"/>
    </xf>
    <xf numFmtId="39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 quotePrefix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quotePrefix="1">
      <alignment horizontal="center" vertical="center"/>
    </xf>
    <xf numFmtId="37" fontId="11" fillId="0" borderId="0" xfId="0" applyNumberFormat="1" applyFont="1" applyFill="1" applyBorder="1" applyAlignment="1" applyProtection="1" quotePrefix="1">
      <alignment horizontal="right" vertical="center"/>
      <protection/>
    </xf>
    <xf numFmtId="180" fontId="11" fillId="0" borderId="0" xfId="0" applyNumberFormat="1" applyFont="1" applyFill="1" applyBorder="1" applyAlignment="1" applyProtection="1" quotePrefix="1">
      <alignment horizontal="right" vertical="center"/>
      <protection/>
    </xf>
    <xf numFmtId="39" fontId="11" fillId="0" borderId="0" xfId="0" applyNumberFormat="1" applyFont="1" applyFill="1" applyBorder="1" applyAlignment="1" applyProtection="1" quotePrefix="1">
      <alignment horizontal="right" vertical="center"/>
      <protection/>
    </xf>
    <xf numFmtId="0" fontId="2" fillId="0" borderId="0" xfId="0" applyFont="1" applyAlignment="1">
      <alignment horizontal="center" vertical="center"/>
    </xf>
    <xf numFmtId="201" fontId="2" fillId="0" borderId="0" xfId="49" applyNumberFormat="1" applyFont="1" applyFill="1" applyBorder="1" applyAlignment="1">
      <alignment vertical="center"/>
    </xf>
    <xf numFmtId="182" fontId="2" fillId="0" borderId="0" xfId="49" applyNumberFormat="1" applyFont="1" applyFill="1" applyBorder="1" applyAlignment="1">
      <alignment vertical="center"/>
    </xf>
    <xf numFmtId="202" fontId="2" fillId="0" borderId="0" xfId="49" applyNumberFormat="1" applyFont="1" applyFill="1" applyBorder="1" applyAlignment="1">
      <alignment vertical="center"/>
    </xf>
    <xf numFmtId="38" fontId="10" fillId="0" borderId="0" xfId="49" applyFont="1" applyFill="1" applyBorder="1" applyAlignment="1" applyProtection="1">
      <alignment horizontal="center" vertical="center"/>
      <protection/>
    </xf>
    <xf numFmtId="38" fontId="2" fillId="0" borderId="0" xfId="49" applyFont="1" applyFill="1" applyBorder="1" applyAlignment="1" applyProtection="1" quotePrefix="1">
      <alignment horizontal="right" vertical="center"/>
      <protection/>
    </xf>
    <xf numFmtId="38" fontId="2" fillId="0" borderId="0" xfId="49" applyFont="1" applyFill="1" applyBorder="1" applyAlignment="1" quotePrefix="1">
      <alignment horizontal="distributed" vertical="center"/>
    </xf>
    <xf numFmtId="38" fontId="2" fillId="0" borderId="0" xfId="49" applyFont="1" applyFill="1" applyBorder="1" applyAlignment="1">
      <alignment horizontal="distributed" vertical="center"/>
    </xf>
    <xf numFmtId="38" fontId="2" fillId="0" borderId="0" xfId="49" applyFont="1" applyFill="1" applyAlignment="1">
      <alignment horizontal="right" vertical="center"/>
    </xf>
    <xf numFmtId="38" fontId="5" fillId="0" borderId="0" xfId="49" applyFont="1" applyFill="1" applyAlignment="1">
      <alignment vertical="center"/>
    </xf>
    <xf numFmtId="38" fontId="2" fillId="0" borderId="16" xfId="49" applyFont="1" applyFill="1" applyBorder="1" applyAlignment="1" applyProtection="1">
      <alignment horizontal="distributed" vertical="center" wrapText="1"/>
      <protection/>
    </xf>
    <xf numFmtId="38" fontId="2" fillId="0" borderId="17" xfId="49" applyFont="1" applyFill="1" applyBorder="1" applyAlignment="1" applyProtection="1">
      <alignment horizontal="center" vertical="center" wrapText="1"/>
      <protection/>
    </xf>
    <xf numFmtId="38" fontId="2" fillId="0" borderId="17" xfId="49" applyFont="1" applyFill="1" applyBorder="1" applyAlignment="1" applyProtection="1">
      <alignment horizontal="distributed" vertical="center" wrapText="1"/>
      <protection/>
    </xf>
    <xf numFmtId="202" fontId="11" fillId="0" borderId="15" xfId="49" applyNumberFormat="1" applyFont="1" applyFill="1" applyBorder="1" applyAlignment="1" applyProtection="1">
      <alignment horizontal="right" vertical="center"/>
      <protection/>
    </xf>
    <xf numFmtId="38" fontId="11" fillId="0" borderId="15" xfId="49" applyFont="1" applyFill="1" applyBorder="1" applyAlignment="1" applyProtection="1">
      <alignment horizontal="right" vertical="center"/>
      <protection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8" fontId="11" fillId="0" borderId="15" xfId="49" applyFont="1" applyFill="1" applyBorder="1" applyAlignment="1">
      <alignment vertical="center"/>
    </xf>
    <xf numFmtId="176" fontId="11" fillId="0" borderId="15" xfId="49" applyNumberFormat="1" applyFont="1" applyFill="1" applyBorder="1" applyAlignment="1">
      <alignment vertical="center"/>
    </xf>
    <xf numFmtId="194" fontId="11" fillId="0" borderId="15" xfId="49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176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38" fontId="11" fillId="0" borderId="0" xfId="49" applyFont="1" applyFill="1" applyAlignment="1">
      <alignment horizontal="right" vertical="center"/>
    </xf>
    <xf numFmtId="0" fontId="2" fillId="0" borderId="10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2" fillId="0" borderId="15" xfId="0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205" fontId="2" fillId="0" borderId="0" xfId="0" applyNumberFormat="1" applyFont="1" applyFill="1" applyBorder="1" applyAlignment="1">
      <alignment vertical="center"/>
    </xf>
    <xf numFmtId="202" fontId="2" fillId="0" borderId="0" xfId="0" applyNumberFormat="1" applyFont="1" applyFill="1" applyBorder="1" applyAlignment="1">
      <alignment vertical="center"/>
    </xf>
    <xf numFmtId="197" fontId="2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distributed" vertical="center"/>
    </xf>
    <xf numFmtId="202" fontId="2" fillId="0" borderId="0" xfId="49" applyNumberFormat="1" applyFont="1" applyFill="1" applyAlignment="1">
      <alignment vertical="center"/>
    </xf>
    <xf numFmtId="197" fontId="2" fillId="0" borderId="0" xfId="0" applyNumberFormat="1" applyFont="1" applyFill="1" applyAlignment="1">
      <alignment vertical="center"/>
    </xf>
    <xf numFmtId="202" fontId="2" fillId="0" borderId="0" xfId="0" applyNumberFormat="1" applyFont="1" applyFill="1" applyAlignment="1">
      <alignment vertical="center"/>
    </xf>
    <xf numFmtId="182" fontId="2" fillId="0" borderId="0" xfId="0" applyNumberFormat="1" applyFont="1" applyFill="1" applyAlignment="1">
      <alignment vertical="center"/>
    </xf>
    <xf numFmtId="205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2" fontId="2" fillId="0" borderId="0" xfId="0" applyNumberFormat="1" applyFont="1" applyFill="1" applyAlignment="1">
      <alignment vertical="center"/>
    </xf>
    <xf numFmtId="201" fontId="2" fillId="0" borderId="0" xfId="0" applyNumberFormat="1" applyFont="1" applyFill="1" applyAlignment="1">
      <alignment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distributed" vertical="center"/>
    </xf>
    <xf numFmtId="38" fontId="2" fillId="0" borderId="23" xfId="49" applyFont="1" applyFill="1" applyBorder="1" applyAlignment="1">
      <alignment horizontal="distributed" vertical="center"/>
    </xf>
    <xf numFmtId="38" fontId="2" fillId="0" borderId="24" xfId="49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38" fontId="5" fillId="0" borderId="11" xfId="49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38" fontId="5" fillId="0" borderId="0" xfId="0" applyNumberFormat="1" applyFont="1" applyFill="1" applyAlignment="1">
      <alignment horizontal="right" vertical="top"/>
    </xf>
    <xf numFmtId="0" fontId="2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202" fontId="2" fillId="0" borderId="0" xfId="0" applyNumberFormat="1" applyFont="1" applyFill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202" fontId="2" fillId="0" borderId="0" xfId="0" applyNumberFormat="1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distributed" vertical="center" wrapText="1"/>
    </xf>
    <xf numFmtId="0" fontId="2" fillId="0" borderId="34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center" vertical="center" wrapText="1"/>
    </xf>
    <xf numFmtId="176" fontId="2" fillId="0" borderId="13" xfId="49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58" applyNumberFormat="1" applyFont="1" applyFill="1" applyBorder="1" applyAlignment="1" applyProtection="1">
      <alignment vertical="center"/>
      <protection/>
    </xf>
    <xf numFmtId="177" fontId="2" fillId="0" borderId="0" xfId="58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176" fontId="2" fillId="0" borderId="0" xfId="58" applyNumberFormat="1" applyFont="1" applyFill="1" applyBorder="1" applyAlignment="1" applyProtection="1">
      <alignment horizontal="right" vertical="center"/>
      <protection/>
    </xf>
    <xf numFmtId="177" fontId="2" fillId="0" borderId="0" xfId="58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 applyProtection="1">
      <alignment vertical="center"/>
      <protection/>
    </xf>
    <xf numFmtId="177" fontId="2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center" vertical="center"/>
    </xf>
    <xf numFmtId="177" fontId="11" fillId="0" borderId="0" xfId="58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39" fontId="2" fillId="0" borderId="15" xfId="49" applyNumberFormat="1" applyFont="1" applyFill="1" applyBorder="1" applyAlignment="1">
      <alignment vertical="center"/>
    </xf>
    <xf numFmtId="176" fontId="4" fillId="0" borderId="0" xfId="49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/>
    </xf>
    <xf numFmtId="176" fontId="4" fillId="0" borderId="0" xfId="58" applyNumberFormat="1" applyFont="1" applyFill="1" applyBorder="1" applyAlignment="1" applyProtection="1">
      <alignment vertical="center"/>
      <protection/>
    </xf>
    <xf numFmtId="177" fontId="4" fillId="0" borderId="0" xfId="58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 applyProtection="1" quotePrefix="1">
      <alignment horizontal="right" vertical="center"/>
      <protection/>
    </xf>
    <xf numFmtId="38" fontId="5" fillId="0" borderId="0" xfId="0" applyNumberFormat="1" applyFont="1" applyFill="1" applyAlignment="1">
      <alignment horizontal="left" vertical="top"/>
    </xf>
    <xf numFmtId="0" fontId="2" fillId="0" borderId="14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distributed" vertical="center"/>
    </xf>
    <xf numFmtId="38" fontId="2" fillId="0" borderId="14" xfId="49" applyFont="1" applyFill="1" applyBorder="1" applyAlignment="1">
      <alignment vertical="center"/>
    </xf>
    <xf numFmtId="38" fontId="2" fillId="0" borderId="15" xfId="49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38" fontId="2" fillId="0" borderId="14" xfId="49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58" fillId="0" borderId="0" xfId="0" applyFont="1" applyFill="1" applyBorder="1" applyAlignment="1">
      <alignment horizontal="distributed" vertical="center"/>
    </xf>
    <xf numFmtId="0" fontId="59" fillId="0" borderId="0" xfId="0" applyFont="1" applyFill="1" applyBorder="1" applyAlignment="1">
      <alignment horizontal="distributed" vertical="center"/>
    </xf>
    <xf numFmtId="0" fontId="58" fillId="0" borderId="10" xfId="0" applyFont="1" applyFill="1" applyBorder="1" applyAlignment="1">
      <alignment horizontal="distributed" vertical="center"/>
    </xf>
    <xf numFmtId="176" fontId="21" fillId="0" borderId="13" xfId="49" applyNumberFormat="1" applyFont="1" applyFill="1" applyBorder="1" applyAlignment="1">
      <alignment vertical="center"/>
    </xf>
    <xf numFmtId="176" fontId="21" fillId="0" borderId="12" xfId="49" applyNumberFormat="1" applyFont="1" applyFill="1" applyBorder="1" applyAlignment="1">
      <alignment vertical="center"/>
    </xf>
    <xf numFmtId="176" fontId="22" fillId="0" borderId="13" xfId="49" applyNumberFormat="1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176" fontId="21" fillId="0" borderId="0" xfId="58" applyNumberFormat="1" applyFont="1" applyFill="1" applyBorder="1" applyAlignment="1" applyProtection="1">
      <alignment vertical="center"/>
      <protection/>
    </xf>
    <xf numFmtId="176" fontId="21" fillId="0" borderId="0" xfId="58" applyNumberFormat="1" applyFont="1" applyFill="1" applyBorder="1" applyAlignment="1" applyProtection="1">
      <alignment horizontal="right" vertical="center"/>
      <protection/>
    </xf>
    <xf numFmtId="176" fontId="21" fillId="0" borderId="0" xfId="0" applyNumberFormat="1" applyFont="1" applyFill="1" applyBorder="1" applyAlignment="1" applyProtection="1">
      <alignment vertical="center"/>
      <protection/>
    </xf>
    <xf numFmtId="176" fontId="22" fillId="0" borderId="0" xfId="0" applyNumberFormat="1" applyFont="1" applyFill="1" applyBorder="1" applyAlignment="1">
      <alignment vertical="center"/>
    </xf>
    <xf numFmtId="176" fontId="22" fillId="0" borderId="0" xfId="58" applyNumberFormat="1" applyFont="1" applyFill="1" applyBorder="1" applyAlignment="1" applyProtection="1">
      <alignment horizontal="right" vertical="center"/>
      <protection/>
    </xf>
    <xf numFmtId="180" fontId="11" fillId="0" borderId="0" xfId="0" applyNumberFormat="1" applyFont="1" applyFill="1" applyBorder="1" applyAlignment="1" applyProtection="1">
      <alignment horizontal="right" vertical="center"/>
      <protection/>
    </xf>
    <xf numFmtId="200" fontId="11" fillId="0" borderId="0" xfId="0" applyNumberFormat="1" applyFont="1" applyFill="1" applyAlignment="1">
      <alignment horizontal="right" vertical="center"/>
    </xf>
    <xf numFmtId="202" fontId="11" fillId="0" borderId="0" xfId="49" applyNumberFormat="1" applyFont="1" applyFill="1" applyAlignment="1">
      <alignment horizontal="right" vertical="center"/>
    </xf>
    <xf numFmtId="182" fontId="11" fillId="0" borderId="0" xfId="49" applyNumberFormat="1" applyFont="1" applyFill="1" applyAlignment="1">
      <alignment vertical="center"/>
    </xf>
    <xf numFmtId="197" fontId="11" fillId="0" borderId="0" xfId="0" applyNumberFormat="1" applyFont="1" applyFill="1" applyAlignment="1">
      <alignment vertical="center"/>
    </xf>
    <xf numFmtId="204" fontId="11" fillId="0" borderId="0" xfId="49" applyNumberFormat="1" applyFont="1" applyFill="1" applyAlignment="1">
      <alignment horizontal="right" vertical="center"/>
    </xf>
    <xf numFmtId="204" fontId="11" fillId="0" borderId="0" xfId="49" applyNumberFormat="1" applyFont="1" applyFill="1" applyAlignment="1">
      <alignment vertical="center"/>
    </xf>
    <xf numFmtId="201" fontId="11" fillId="0" borderId="0" xfId="49" applyNumberFormat="1" applyFont="1" applyFill="1" applyAlignment="1">
      <alignment vertical="center"/>
    </xf>
    <xf numFmtId="202" fontId="11" fillId="0" borderId="0" xfId="0" applyNumberFormat="1" applyFont="1" applyFill="1" applyAlignment="1">
      <alignment vertical="center"/>
    </xf>
    <xf numFmtId="202" fontId="11" fillId="0" borderId="0" xfId="49" applyNumberFormat="1" applyFont="1" applyFill="1" applyAlignment="1">
      <alignment vertical="center"/>
    </xf>
    <xf numFmtId="182" fontId="11" fillId="0" borderId="0" xfId="49" applyNumberFormat="1" applyFont="1" applyFill="1" applyAlignment="1">
      <alignment horizontal="right" vertical="center"/>
    </xf>
    <xf numFmtId="205" fontId="11" fillId="0" borderId="0" xfId="0" applyNumberFormat="1" applyFont="1" applyFill="1" applyAlignment="1">
      <alignment vertical="center"/>
    </xf>
    <xf numFmtId="181" fontId="11" fillId="0" borderId="0" xfId="49" applyNumberFormat="1" applyFont="1" applyFill="1" applyAlignment="1">
      <alignment horizontal="right" vertical="center"/>
    </xf>
    <xf numFmtId="182" fontId="11" fillId="0" borderId="15" xfId="49" applyNumberFormat="1" applyFont="1" applyFill="1" applyBorder="1" applyAlignment="1" applyProtection="1">
      <alignment horizontal="right" vertical="center"/>
      <protection/>
    </xf>
    <xf numFmtId="183" fontId="11" fillId="0" borderId="15" xfId="49" applyNumberFormat="1" applyFont="1" applyFill="1" applyBorder="1" applyAlignment="1" applyProtection="1">
      <alignment horizontal="right" vertical="center"/>
      <protection/>
    </xf>
    <xf numFmtId="38" fontId="11" fillId="0" borderId="0" xfId="49" applyFont="1" applyFill="1" applyAlignment="1">
      <alignment vertical="center"/>
    </xf>
    <xf numFmtId="208" fontId="2" fillId="0" borderId="0" xfId="49" applyNumberFormat="1" applyFont="1" applyFill="1" applyAlignment="1">
      <alignment vertical="center"/>
    </xf>
    <xf numFmtId="181" fontId="2" fillId="0" borderId="0" xfId="49" applyNumberFormat="1" applyFont="1" applyAlignment="1">
      <alignment horizontal="right" vertical="center"/>
    </xf>
    <xf numFmtId="181" fontId="2" fillId="0" borderId="0" xfId="49" applyNumberFormat="1" applyFont="1" applyFill="1" applyAlignment="1">
      <alignment horizontal="right" vertical="center"/>
    </xf>
    <xf numFmtId="38" fontId="2" fillId="0" borderId="0" xfId="49" applyFont="1" applyAlignment="1">
      <alignment horizontal="right" vertical="center"/>
    </xf>
    <xf numFmtId="208" fontId="2" fillId="0" borderId="0" xfId="49" applyNumberFormat="1" applyFont="1" applyFill="1" applyAlignment="1">
      <alignment horizontal="right" vertical="center"/>
    </xf>
    <xf numFmtId="176" fontId="2" fillId="0" borderId="0" xfId="49" applyNumberFormat="1" applyFont="1" applyAlignment="1">
      <alignment horizontal="right" vertical="center"/>
    </xf>
    <xf numFmtId="0" fontId="11" fillId="0" borderId="18" xfId="0" applyFont="1" applyFill="1" applyBorder="1" applyAlignment="1">
      <alignment horizontal="distributed" vertical="center"/>
    </xf>
    <xf numFmtId="181" fontId="11" fillId="0" borderId="15" xfId="49" applyNumberFormat="1" applyFont="1" applyFill="1" applyBorder="1" applyAlignment="1">
      <alignment horizontal="right" vertical="center"/>
    </xf>
    <xf numFmtId="38" fontId="11" fillId="0" borderId="15" xfId="49" applyFont="1" applyBorder="1" applyAlignment="1">
      <alignment horizontal="right" vertical="center"/>
    </xf>
    <xf numFmtId="208" fontId="11" fillId="0" borderId="15" xfId="49" applyNumberFormat="1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39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176" fontId="2" fillId="0" borderId="0" xfId="49" applyNumberFormat="1" applyFont="1" applyFill="1" applyBorder="1" applyAlignment="1">
      <alignment horizontal="right" vertical="center"/>
    </xf>
    <xf numFmtId="0" fontId="2" fillId="0" borderId="43" xfId="0" applyFont="1" applyFill="1" applyBorder="1" applyAlignment="1">
      <alignment horizontal="distributed" vertical="center" wrapText="1"/>
    </xf>
    <xf numFmtId="0" fontId="2" fillId="0" borderId="44" xfId="0" applyFont="1" applyFill="1" applyBorder="1" applyAlignment="1">
      <alignment horizontal="distributed" vertical="center" wrapText="1"/>
    </xf>
    <xf numFmtId="0" fontId="2" fillId="0" borderId="45" xfId="0" applyFont="1" applyFill="1" applyBorder="1" applyAlignment="1">
      <alignment horizontal="distributed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42" xfId="0" applyFont="1" applyFill="1" applyBorder="1" applyAlignment="1">
      <alignment horizontal="distributed" vertical="center" wrapText="1"/>
    </xf>
    <xf numFmtId="0" fontId="5" fillId="0" borderId="31" xfId="0" applyFont="1" applyFill="1" applyBorder="1" applyAlignment="1">
      <alignment horizontal="distributed" vertical="center" wrapText="1"/>
    </xf>
    <xf numFmtId="0" fontId="2" fillId="0" borderId="42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17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53" xfId="0" applyFont="1" applyFill="1" applyBorder="1" applyAlignment="1">
      <alignment horizontal="distributed" vertical="center"/>
    </xf>
    <xf numFmtId="0" fontId="2" fillId="0" borderId="54" xfId="0" applyFont="1" applyFill="1" applyBorder="1" applyAlignment="1">
      <alignment horizontal="distributed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176" fontId="2" fillId="0" borderId="40" xfId="0" applyNumberFormat="1" applyFont="1" applyFill="1" applyBorder="1" applyAlignment="1" applyProtection="1">
      <alignment horizontal="right" vertical="center"/>
      <protection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60" xfId="0" applyFont="1" applyFill="1" applyBorder="1" applyAlignment="1">
      <alignment horizontal="distributed" vertical="center" wrapText="1"/>
    </xf>
    <xf numFmtId="176" fontId="11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55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distributed" vertical="center" wrapText="1"/>
    </xf>
    <xf numFmtId="0" fontId="2" fillId="0" borderId="57" xfId="0" applyFont="1" applyFill="1" applyBorder="1" applyAlignment="1">
      <alignment horizontal="distributed" vertical="center" wrapText="1"/>
    </xf>
    <xf numFmtId="0" fontId="2" fillId="0" borderId="58" xfId="0" applyFont="1" applyFill="1" applyBorder="1" applyAlignment="1">
      <alignment horizontal="distributed" vertical="center" wrapText="1"/>
    </xf>
    <xf numFmtId="0" fontId="11" fillId="0" borderId="0" xfId="0" applyFont="1" applyFill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67" xfId="0" applyFont="1" applyFill="1" applyBorder="1" applyAlignment="1">
      <alignment horizontal="distributed" vertical="center"/>
    </xf>
    <xf numFmtId="38" fontId="16" fillId="0" borderId="0" xfId="49" applyFont="1" applyFill="1" applyBorder="1" applyAlignment="1" applyProtection="1">
      <alignment horizontal="center" vertical="center"/>
      <protection/>
    </xf>
    <xf numFmtId="38" fontId="2" fillId="0" borderId="0" xfId="49" applyFont="1" applyFill="1" applyBorder="1" applyAlignment="1" applyProtection="1">
      <alignment horizontal="center" vertical="center"/>
      <protection/>
    </xf>
    <xf numFmtId="38" fontId="58" fillId="0" borderId="0" xfId="49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38" fontId="2" fillId="0" borderId="0" xfId="49" applyFont="1" applyFill="1" applyBorder="1" applyAlignment="1">
      <alignment horizontal="distributed" vertical="center"/>
    </xf>
    <xf numFmtId="38" fontId="2" fillId="0" borderId="17" xfId="49" applyFont="1" applyFill="1" applyBorder="1" applyAlignment="1" applyProtection="1">
      <alignment horizontal="distributed" vertical="center"/>
      <protection/>
    </xf>
    <xf numFmtId="38" fontId="2" fillId="0" borderId="31" xfId="49" applyFont="1" applyFill="1" applyBorder="1" applyAlignment="1" applyProtection="1">
      <alignment horizontal="distributed" vertical="center"/>
      <protection/>
    </xf>
    <xf numFmtId="38" fontId="59" fillId="0" borderId="15" xfId="49" applyFont="1" applyFill="1" applyBorder="1" applyAlignment="1">
      <alignment horizontal="distributed" vertical="center"/>
    </xf>
    <xf numFmtId="0" fontId="13" fillId="0" borderId="18" xfId="0" applyFont="1" applyFill="1" applyBorder="1" applyAlignment="1">
      <alignment horizontal="distributed" vertical="center"/>
    </xf>
    <xf numFmtId="38" fontId="2" fillId="0" borderId="17" xfId="49" applyFont="1" applyFill="1" applyBorder="1" applyAlignment="1" applyProtection="1">
      <alignment horizontal="center" vertical="center"/>
      <protection/>
    </xf>
    <xf numFmtId="38" fontId="2" fillId="0" borderId="31" xfId="49" applyFont="1" applyFill="1" applyBorder="1" applyAlignment="1" applyProtection="1">
      <alignment horizontal="center" vertical="center"/>
      <protection/>
    </xf>
    <xf numFmtId="38" fontId="2" fillId="0" borderId="55" xfId="49" applyFont="1" applyFill="1" applyBorder="1" applyAlignment="1" applyProtection="1">
      <alignment horizontal="distributed" vertical="center"/>
      <protection/>
    </xf>
    <xf numFmtId="38" fontId="2" fillId="0" borderId="61" xfId="49" applyFont="1" applyFill="1" applyBorder="1" applyAlignment="1" applyProtection="1">
      <alignment horizontal="distributed" vertical="center"/>
      <protection/>
    </xf>
    <xf numFmtId="38" fontId="2" fillId="0" borderId="35" xfId="49" applyFont="1" applyFill="1" applyBorder="1" applyAlignment="1" applyProtection="1">
      <alignment horizontal="distributed" vertical="center"/>
      <protection/>
    </xf>
    <xf numFmtId="38" fontId="2" fillId="0" borderId="52" xfId="49" applyFont="1" applyFill="1" applyBorder="1" applyAlignment="1" applyProtection="1">
      <alignment horizontal="distributed" vertical="center"/>
      <protection/>
    </xf>
    <xf numFmtId="38" fontId="2" fillId="0" borderId="16" xfId="49" applyFont="1" applyFill="1" applyBorder="1" applyAlignment="1" applyProtection="1">
      <alignment horizontal="distributed" vertical="center" wrapText="1"/>
      <protection/>
    </xf>
    <xf numFmtId="38" fontId="2" fillId="0" borderId="61" xfId="49" applyFont="1" applyFill="1" applyBorder="1" applyAlignment="1" applyProtection="1">
      <alignment horizontal="distributed" vertical="center" wrapText="1"/>
      <protection/>
    </xf>
    <xf numFmtId="38" fontId="2" fillId="0" borderId="30" xfId="49" applyFont="1" applyFill="1" applyBorder="1" applyAlignment="1" applyProtection="1">
      <alignment horizontal="distributed" vertical="center" wrapText="1"/>
      <protection/>
    </xf>
    <xf numFmtId="38" fontId="2" fillId="0" borderId="52" xfId="49" applyFont="1" applyFill="1" applyBorder="1" applyAlignment="1" applyProtection="1">
      <alignment horizontal="distributed" vertical="center" wrapText="1"/>
      <protection/>
    </xf>
    <xf numFmtId="0" fontId="2" fillId="0" borderId="23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202" fontId="2" fillId="0" borderId="0" xfId="0" applyNumberFormat="1" applyFont="1" applyFill="1" applyBorder="1" applyAlignment="1">
      <alignment horizontal="right" vertical="center"/>
    </xf>
    <xf numFmtId="202" fontId="2" fillId="0" borderId="0" xfId="0" applyNumberFormat="1" applyFont="1" applyFill="1" applyAlignment="1">
      <alignment horizontal="right" vertical="center"/>
    </xf>
    <xf numFmtId="202" fontId="11" fillId="0" borderId="0" xfId="0" applyNumberFormat="1" applyFont="1" applyFill="1" applyBorder="1" applyAlignment="1">
      <alignment horizontal="right" vertical="center"/>
    </xf>
    <xf numFmtId="202" fontId="11" fillId="0" borderId="0" xfId="0" applyNumberFormat="1" applyFont="1" applyFill="1" applyAlignment="1">
      <alignment horizontal="right" vertical="center"/>
    </xf>
    <xf numFmtId="202" fontId="2" fillId="0" borderId="13" xfId="0" applyNumberFormat="1" applyFont="1" applyFill="1" applyBorder="1" applyAlignment="1">
      <alignment horizontal="right" vertical="center"/>
    </xf>
    <xf numFmtId="0" fontId="2" fillId="0" borderId="69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202" fontId="11" fillId="0" borderId="13" xfId="0" applyNumberFormat="1" applyFont="1" applyFill="1" applyBorder="1" applyAlignment="1">
      <alignment horizontal="right" vertical="center"/>
    </xf>
    <xf numFmtId="202" fontId="11" fillId="0" borderId="13" xfId="49" applyNumberFormat="1" applyFont="1" applyFill="1" applyBorder="1" applyAlignment="1">
      <alignment horizontal="right" vertical="center"/>
    </xf>
    <xf numFmtId="202" fontId="11" fillId="0" borderId="0" xfId="49" applyNumberFormat="1" applyFont="1" applyFill="1" applyBorder="1" applyAlignment="1">
      <alignment horizontal="right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70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center" vertical="center"/>
    </xf>
    <xf numFmtId="0" fontId="2" fillId="0" borderId="72" xfId="0" applyFont="1" applyFill="1" applyBorder="1" applyAlignment="1">
      <alignment horizontal="distributed" vertical="center" wrapText="1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49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8"/>
  <sheetViews>
    <sheetView zoomScalePageLayoutView="0" workbookViewId="0" topLeftCell="A4">
      <selection activeCell="A63" sqref="A63"/>
    </sheetView>
  </sheetViews>
  <sheetFormatPr defaultColWidth="9.00390625" defaultRowHeight="13.5"/>
  <cols>
    <col min="1" max="1" width="17.25390625" style="44" customWidth="1"/>
    <col min="2" max="2" width="3.75390625" style="44" customWidth="1"/>
    <col min="3" max="8" width="14.625" style="45" customWidth="1"/>
    <col min="9" max="9" width="20.625" style="45" customWidth="1"/>
    <col min="10" max="10" width="9.00390625" style="45" customWidth="1"/>
    <col min="11" max="11" width="17.25390625" style="45" customWidth="1"/>
    <col min="12" max="12" width="3.75390625" style="45" customWidth="1"/>
    <col min="13" max="18" width="14.625" style="45" customWidth="1"/>
    <col min="19" max="20" width="12.125" style="45" customWidth="1"/>
    <col min="21" max="16384" width="9.00390625" style="45" customWidth="1"/>
  </cols>
  <sheetData>
    <row r="1" spans="1:21" ht="15" customHeight="1">
      <c r="A1" s="154" t="s">
        <v>110</v>
      </c>
      <c r="B1" s="15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121" t="s">
        <v>111</v>
      </c>
      <c r="U1" s="85"/>
    </row>
    <row r="2" spans="1:21" ht="15" customHeight="1">
      <c r="A2" s="156"/>
      <c r="B2" s="156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21" ht="21" customHeight="1">
      <c r="A3" s="279" t="s">
        <v>112</v>
      </c>
      <c r="B3" s="279"/>
      <c r="C3" s="279"/>
      <c r="D3" s="279"/>
      <c r="E3" s="279"/>
      <c r="F3" s="279"/>
      <c r="G3" s="279"/>
      <c r="H3" s="279"/>
      <c r="I3" s="279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17.25" customHeight="1">
      <c r="A4" s="156"/>
      <c r="B4" s="156"/>
      <c r="C4" s="157"/>
      <c r="D4" s="85"/>
      <c r="E4" s="85"/>
      <c r="F4" s="85"/>
      <c r="G4" s="85"/>
      <c r="H4" s="85"/>
      <c r="I4" s="85"/>
      <c r="J4" s="85"/>
      <c r="K4" s="280" t="s">
        <v>466</v>
      </c>
      <c r="L4" s="280"/>
      <c r="M4" s="280"/>
      <c r="N4" s="280"/>
      <c r="O4" s="280"/>
      <c r="P4" s="280"/>
      <c r="Q4" s="280"/>
      <c r="R4" s="280"/>
      <c r="S4" s="280"/>
      <c r="T4" s="280"/>
      <c r="U4" s="85"/>
    </row>
    <row r="5" spans="1:21" ht="18" customHeight="1" thickBot="1">
      <c r="A5" s="280" t="s">
        <v>465</v>
      </c>
      <c r="B5" s="280"/>
      <c r="C5" s="280"/>
      <c r="D5" s="280"/>
      <c r="E5" s="280"/>
      <c r="F5" s="280"/>
      <c r="G5" s="280"/>
      <c r="H5" s="280"/>
      <c r="I5" s="280"/>
      <c r="J5" s="118"/>
      <c r="K5" s="116"/>
      <c r="L5" s="116"/>
      <c r="M5" s="158" t="s">
        <v>206</v>
      </c>
      <c r="N5" s="85"/>
      <c r="O5" s="85"/>
      <c r="P5" s="85"/>
      <c r="Q5" s="85"/>
      <c r="R5" s="85"/>
      <c r="S5" s="85"/>
      <c r="T5" s="85"/>
      <c r="U5" s="85"/>
    </row>
    <row r="6" spans="1:21" ht="15" customHeight="1">
      <c r="A6" s="156"/>
      <c r="B6" s="156"/>
      <c r="C6" s="85"/>
      <c r="D6" s="85"/>
      <c r="E6" s="85"/>
      <c r="F6" s="85"/>
      <c r="G6" s="85"/>
      <c r="H6" s="85"/>
      <c r="I6" s="85"/>
      <c r="J6" s="118"/>
      <c r="K6" s="247" t="s">
        <v>234</v>
      </c>
      <c r="L6" s="248"/>
      <c r="M6" s="244" t="s">
        <v>236</v>
      </c>
      <c r="N6" s="245"/>
      <c r="O6" s="245"/>
      <c r="P6" s="245"/>
      <c r="Q6" s="245"/>
      <c r="R6" s="246"/>
      <c r="S6" s="288" t="s">
        <v>232</v>
      </c>
      <c r="T6" s="295"/>
      <c r="U6" s="85"/>
    </row>
    <row r="7" spans="1:21" ht="30" customHeight="1">
      <c r="A7" s="243" t="s">
        <v>203</v>
      </c>
      <c r="B7" s="243"/>
      <c r="C7" s="243"/>
      <c r="D7" s="243"/>
      <c r="E7" s="243"/>
      <c r="F7" s="243"/>
      <c r="G7" s="243"/>
      <c r="H7" s="243"/>
      <c r="I7" s="243"/>
      <c r="J7" s="118"/>
      <c r="K7" s="249"/>
      <c r="L7" s="250"/>
      <c r="M7" s="159" t="s">
        <v>238</v>
      </c>
      <c r="N7" s="160" t="s">
        <v>89</v>
      </c>
      <c r="O7" s="160" t="s">
        <v>90</v>
      </c>
      <c r="P7" s="161" t="s">
        <v>114</v>
      </c>
      <c r="Q7" s="162" t="s">
        <v>117</v>
      </c>
      <c r="R7" s="163" t="s">
        <v>119</v>
      </c>
      <c r="S7" s="290"/>
      <c r="T7" s="296"/>
      <c r="U7" s="85"/>
    </row>
    <row r="8" spans="1:21" ht="15" customHeight="1">
      <c r="A8" s="243"/>
      <c r="B8" s="243"/>
      <c r="C8" s="243"/>
      <c r="D8" s="243"/>
      <c r="E8" s="243"/>
      <c r="F8" s="243"/>
      <c r="G8" s="243"/>
      <c r="H8" s="243"/>
      <c r="I8" s="243"/>
      <c r="J8" s="118"/>
      <c r="K8" s="50" t="s">
        <v>115</v>
      </c>
      <c r="L8" s="52" t="s">
        <v>116</v>
      </c>
      <c r="M8" s="207">
        <f>N8+O8</f>
        <v>976048</v>
      </c>
      <c r="N8" s="6">
        <v>465944</v>
      </c>
      <c r="O8" s="6">
        <v>510104</v>
      </c>
      <c r="P8" s="210">
        <f>N8/O8*100</f>
        <v>91.34294183146966</v>
      </c>
      <c r="Q8" s="211">
        <v>2630</v>
      </c>
      <c r="R8" s="167">
        <v>0.27</v>
      </c>
      <c r="S8" s="297">
        <v>213411</v>
      </c>
      <c r="T8" s="297"/>
      <c r="U8" s="85"/>
    </row>
    <row r="9" spans="1:21" ht="15" customHeight="1" thickBot="1">
      <c r="A9" s="168" t="s">
        <v>92</v>
      </c>
      <c r="B9" s="169"/>
      <c r="C9" s="118"/>
      <c r="D9" s="85"/>
      <c r="E9" s="85"/>
      <c r="F9" s="85"/>
      <c r="G9" s="85"/>
      <c r="H9" s="85"/>
      <c r="I9" s="85"/>
      <c r="J9" s="118"/>
      <c r="K9" s="204" t="s">
        <v>305</v>
      </c>
      <c r="L9" s="3"/>
      <c r="M9" s="207">
        <f>N9+O9</f>
        <v>975911</v>
      </c>
      <c r="N9" s="6">
        <v>465332</v>
      </c>
      <c r="O9" s="6">
        <v>510579</v>
      </c>
      <c r="P9" s="210">
        <f>N9/O9*100</f>
        <v>91.13810007853829</v>
      </c>
      <c r="Q9" s="212">
        <f>M9-M8</f>
        <v>-137</v>
      </c>
      <c r="R9" s="171" t="s">
        <v>237</v>
      </c>
      <c r="S9" s="273">
        <v>215824</v>
      </c>
      <c r="T9" s="273"/>
      <c r="U9" s="85"/>
    </row>
    <row r="10" spans="1:21" ht="15" customHeight="1">
      <c r="A10" s="247" t="s">
        <v>234</v>
      </c>
      <c r="B10" s="248"/>
      <c r="C10" s="283" t="s">
        <v>236</v>
      </c>
      <c r="D10" s="247"/>
      <c r="E10" s="247"/>
      <c r="F10" s="247"/>
      <c r="G10" s="247"/>
      <c r="H10" s="284"/>
      <c r="I10" s="288" t="s">
        <v>232</v>
      </c>
      <c r="J10" s="118"/>
      <c r="K10" s="204" t="s">
        <v>306</v>
      </c>
      <c r="L10" s="3"/>
      <c r="M10" s="207">
        <f>N10+O10</f>
        <v>978059</v>
      </c>
      <c r="N10" s="6">
        <v>466263</v>
      </c>
      <c r="O10" s="6">
        <v>511796</v>
      </c>
      <c r="P10" s="210">
        <f>N10/O10*100</f>
        <v>91.1032911550696</v>
      </c>
      <c r="Q10" s="212">
        <f>M10-M9</f>
        <v>2148</v>
      </c>
      <c r="R10" s="171">
        <v>0.22</v>
      </c>
      <c r="S10" s="273">
        <v>219942</v>
      </c>
      <c r="T10" s="273"/>
      <c r="U10" s="85"/>
    </row>
    <row r="11" spans="1:21" ht="15" customHeight="1">
      <c r="A11" s="281"/>
      <c r="B11" s="282"/>
      <c r="C11" s="285"/>
      <c r="D11" s="286"/>
      <c r="E11" s="286"/>
      <c r="F11" s="286"/>
      <c r="G11" s="286"/>
      <c r="H11" s="287"/>
      <c r="I11" s="289"/>
      <c r="J11" s="118"/>
      <c r="K11" s="204" t="s">
        <v>307</v>
      </c>
      <c r="L11" s="3"/>
      <c r="M11" s="207">
        <f>N11+O11</f>
        <v>982278</v>
      </c>
      <c r="N11" s="6">
        <v>468264</v>
      </c>
      <c r="O11" s="6">
        <v>514014</v>
      </c>
      <c r="P11" s="210">
        <f>N11/O11*100</f>
        <v>91.09946421692794</v>
      </c>
      <c r="Q11" s="212">
        <f>M11-M10</f>
        <v>4219</v>
      </c>
      <c r="R11" s="171">
        <v>0.43</v>
      </c>
      <c r="S11" s="273">
        <v>224085</v>
      </c>
      <c r="T11" s="273"/>
      <c r="U11" s="85"/>
    </row>
    <row r="12" spans="1:21" ht="15" customHeight="1">
      <c r="A12" s="281"/>
      <c r="B12" s="282"/>
      <c r="C12" s="291" t="s">
        <v>233</v>
      </c>
      <c r="D12" s="293" t="s">
        <v>89</v>
      </c>
      <c r="E12" s="293" t="s">
        <v>90</v>
      </c>
      <c r="F12" s="274" t="s">
        <v>113</v>
      </c>
      <c r="G12" s="276" t="s">
        <v>117</v>
      </c>
      <c r="H12" s="262" t="s">
        <v>118</v>
      </c>
      <c r="I12" s="289"/>
      <c r="J12" s="118"/>
      <c r="K12" s="204" t="s">
        <v>308</v>
      </c>
      <c r="L12" s="4" t="s">
        <v>91</v>
      </c>
      <c r="M12" s="207">
        <f>N12+O12</f>
        <v>980499</v>
      </c>
      <c r="N12" s="48">
        <v>468518</v>
      </c>
      <c r="O12" s="48">
        <v>511981</v>
      </c>
      <c r="P12" s="210">
        <f>N12/O12*100</f>
        <v>91.51081778425372</v>
      </c>
      <c r="Q12" s="212">
        <f>M12-M11</f>
        <v>-1779</v>
      </c>
      <c r="R12" s="171" t="s">
        <v>235</v>
      </c>
      <c r="S12" s="266">
        <v>230451</v>
      </c>
      <c r="T12" s="266"/>
      <c r="U12" s="85"/>
    </row>
    <row r="13" spans="1:21" ht="15" customHeight="1">
      <c r="A13" s="249"/>
      <c r="B13" s="250"/>
      <c r="C13" s="292"/>
      <c r="D13" s="294"/>
      <c r="E13" s="294"/>
      <c r="F13" s="275"/>
      <c r="G13" s="277"/>
      <c r="H13" s="263"/>
      <c r="I13" s="290"/>
      <c r="J13" s="118"/>
      <c r="K13" s="50"/>
      <c r="L13" s="4"/>
      <c r="M13" s="208"/>
      <c r="N13" s="48"/>
      <c r="O13" s="48"/>
      <c r="P13" s="210"/>
      <c r="Q13" s="211"/>
      <c r="R13" s="171"/>
      <c r="S13" s="266"/>
      <c r="T13" s="266"/>
      <c r="U13" s="85"/>
    </row>
    <row r="14" spans="1:21" ht="15" customHeight="1">
      <c r="A14" s="4"/>
      <c r="B14" s="1"/>
      <c r="C14" s="4"/>
      <c r="D14" s="4"/>
      <c r="E14" s="4"/>
      <c r="F14" s="173"/>
      <c r="G14" s="4"/>
      <c r="H14" s="174"/>
      <c r="I14" s="11"/>
      <c r="J14" s="118"/>
      <c r="K14" s="204" t="s">
        <v>309</v>
      </c>
      <c r="L14" s="3"/>
      <c r="M14" s="207">
        <f>N14+O14</f>
        <v>980230</v>
      </c>
      <c r="N14" s="6">
        <v>468814</v>
      </c>
      <c r="O14" s="6">
        <v>511416</v>
      </c>
      <c r="P14" s="210">
        <f>N14/O14*100</f>
        <v>91.66979523519015</v>
      </c>
      <c r="Q14" s="212">
        <f>M14-M12</f>
        <v>-269</v>
      </c>
      <c r="R14" s="171" t="s">
        <v>215</v>
      </c>
      <c r="S14" s="273">
        <v>235357</v>
      </c>
      <c r="T14" s="273"/>
      <c r="U14" s="85"/>
    </row>
    <row r="15" spans="1:21" ht="15" customHeight="1">
      <c r="A15" s="251" t="s">
        <v>231</v>
      </c>
      <c r="B15" s="252"/>
      <c r="C15" s="48">
        <f>D15+E15</f>
        <v>795571</v>
      </c>
      <c r="D15" s="6">
        <v>394096</v>
      </c>
      <c r="E15" s="6">
        <v>401475</v>
      </c>
      <c r="F15" s="165">
        <f>D15/E15*100</f>
        <v>98.16202752350706</v>
      </c>
      <c r="G15" s="170">
        <v>5887</v>
      </c>
      <c r="H15" s="175">
        <v>0.75</v>
      </c>
      <c r="I15" s="6">
        <v>148453</v>
      </c>
      <c r="J15" s="118"/>
      <c r="K15" s="204" t="s">
        <v>310</v>
      </c>
      <c r="L15" s="3"/>
      <c r="M15" s="207">
        <f>N15+O15</f>
        <v>982420</v>
      </c>
      <c r="N15" s="6">
        <v>470469</v>
      </c>
      <c r="O15" s="6">
        <v>511951</v>
      </c>
      <c r="P15" s="210">
        <f>N15/O15*100</f>
        <v>91.89727141855373</v>
      </c>
      <c r="Q15" s="212">
        <f>M15-M14</f>
        <v>2190</v>
      </c>
      <c r="R15" s="167">
        <v>0.22</v>
      </c>
      <c r="S15" s="273">
        <v>240728</v>
      </c>
      <c r="T15" s="273"/>
      <c r="U15" s="85"/>
    </row>
    <row r="16" spans="1:21" ht="15" customHeight="1">
      <c r="A16" s="204" t="s">
        <v>258</v>
      </c>
      <c r="B16" s="2"/>
      <c r="C16" s="48">
        <f>D16+E16</f>
        <v>799040</v>
      </c>
      <c r="D16" s="6">
        <v>393484</v>
      </c>
      <c r="E16" s="6">
        <v>405556</v>
      </c>
      <c r="F16" s="165">
        <f>D16/E16*100</f>
        <v>97.0233457278403</v>
      </c>
      <c r="G16" s="170">
        <f>C16-C15</f>
        <v>3469</v>
      </c>
      <c r="H16" s="175">
        <v>0.44</v>
      </c>
      <c r="I16" s="6">
        <v>151939</v>
      </c>
      <c r="J16" s="118"/>
      <c r="K16" s="204" t="s">
        <v>311</v>
      </c>
      <c r="L16" s="41"/>
      <c r="M16" s="207">
        <f>N16+O16</f>
        <v>983589</v>
      </c>
      <c r="N16" s="6">
        <v>471597</v>
      </c>
      <c r="O16" s="6">
        <v>511992</v>
      </c>
      <c r="P16" s="210">
        <f>N16/O16*100</f>
        <v>92.11022828481696</v>
      </c>
      <c r="Q16" s="212">
        <f>M16-M15</f>
        <v>1169</v>
      </c>
      <c r="R16" s="167">
        <v>0.12</v>
      </c>
      <c r="S16" s="273">
        <v>246269</v>
      </c>
      <c r="T16" s="273"/>
      <c r="U16" s="85"/>
    </row>
    <row r="17" spans="1:21" ht="15" customHeight="1">
      <c r="A17" s="204" t="s">
        <v>259</v>
      </c>
      <c r="B17" s="2"/>
      <c r="C17" s="48">
        <f>D17+E17</f>
        <v>806552</v>
      </c>
      <c r="D17" s="6">
        <v>397457</v>
      </c>
      <c r="E17" s="6">
        <v>409095</v>
      </c>
      <c r="F17" s="165">
        <f>D17/E17*100</f>
        <v>97.15518400371552</v>
      </c>
      <c r="G17" s="170">
        <f>C17-C16</f>
        <v>7512</v>
      </c>
      <c r="H17" s="175">
        <v>0.94</v>
      </c>
      <c r="I17" s="6">
        <v>152069</v>
      </c>
      <c r="J17" s="118"/>
      <c r="K17" s="204" t="s">
        <v>312</v>
      </c>
      <c r="L17" s="3"/>
      <c r="M17" s="207">
        <f>N17+O17</f>
        <v>985147</v>
      </c>
      <c r="N17" s="6">
        <v>473918</v>
      </c>
      <c r="O17" s="6">
        <v>511229</v>
      </c>
      <c r="P17" s="210">
        <f>N17/O17*100</f>
        <v>92.70170510671343</v>
      </c>
      <c r="Q17" s="212">
        <f>M17-M16</f>
        <v>1558</v>
      </c>
      <c r="R17" s="167">
        <v>0.16</v>
      </c>
      <c r="S17" s="266">
        <v>249896</v>
      </c>
      <c r="T17" s="266"/>
      <c r="U17" s="85"/>
    </row>
    <row r="18" spans="1:21" ht="15" customHeight="1">
      <c r="A18" s="204" t="s">
        <v>260</v>
      </c>
      <c r="B18" s="2"/>
      <c r="C18" s="48">
        <f>D18+E18</f>
        <v>818847</v>
      </c>
      <c r="D18" s="6">
        <v>406282</v>
      </c>
      <c r="E18" s="6">
        <v>412565</v>
      </c>
      <c r="F18" s="165">
        <f>D18/E18*100</f>
        <v>98.4770884587883</v>
      </c>
      <c r="G18" s="170">
        <f>C18-C17</f>
        <v>12295</v>
      </c>
      <c r="H18" s="175">
        <v>1.52</v>
      </c>
      <c r="I18" s="6">
        <v>153561</v>
      </c>
      <c r="J18" s="118"/>
      <c r="K18" s="204" t="s">
        <v>313</v>
      </c>
      <c r="L18" s="4" t="s">
        <v>91</v>
      </c>
      <c r="M18" s="207">
        <f>N18+O18</f>
        <v>1002420</v>
      </c>
      <c r="N18" s="6">
        <v>480380</v>
      </c>
      <c r="O18" s="6">
        <v>522040</v>
      </c>
      <c r="P18" s="210">
        <f>N18/O18*100</f>
        <v>92.01976860010728</v>
      </c>
      <c r="Q18" s="212">
        <f>M18-M17</f>
        <v>17273</v>
      </c>
      <c r="R18" s="167">
        <v>1.75</v>
      </c>
      <c r="S18" s="273">
        <v>254543</v>
      </c>
      <c r="T18" s="273"/>
      <c r="U18" s="85"/>
    </row>
    <row r="19" spans="1:21" ht="15" customHeight="1">
      <c r="A19" s="204" t="s">
        <v>261</v>
      </c>
      <c r="B19" s="2"/>
      <c r="C19" s="48">
        <f>D19+E19</f>
        <v>818472</v>
      </c>
      <c r="D19" s="6">
        <v>406172</v>
      </c>
      <c r="E19" s="6">
        <v>412300</v>
      </c>
      <c r="F19" s="165">
        <f>D19/E19*100</f>
        <v>98.51370361387339</v>
      </c>
      <c r="G19" s="170">
        <f>C19-C18</f>
        <v>-375</v>
      </c>
      <c r="H19" s="176" t="s">
        <v>230</v>
      </c>
      <c r="I19" s="6">
        <v>153594</v>
      </c>
      <c r="J19" s="118"/>
      <c r="K19" s="50"/>
      <c r="L19" s="4"/>
      <c r="M19" s="208"/>
      <c r="N19" s="6"/>
      <c r="O19" s="6"/>
      <c r="P19" s="213"/>
      <c r="Q19" s="211"/>
      <c r="R19" s="167"/>
      <c r="S19" s="273"/>
      <c r="T19" s="273"/>
      <c r="U19" s="85"/>
    </row>
    <row r="20" spans="1:21" ht="15" customHeight="1">
      <c r="A20" s="51"/>
      <c r="B20" s="2"/>
      <c r="C20" s="48"/>
      <c r="D20" s="6"/>
      <c r="E20" s="6"/>
      <c r="F20" s="165"/>
      <c r="G20" s="170"/>
      <c r="H20" s="175"/>
      <c r="I20" s="6"/>
      <c r="J20" s="118"/>
      <c r="K20" s="204" t="s">
        <v>314</v>
      </c>
      <c r="L20" s="3"/>
      <c r="M20" s="207">
        <f>N20+O20</f>
        <v>1011571</v>
      </c>
      <c r="N20" s="6">
        <v>485212</v>
      </c>
      <c r="O20" s="6">
        <v>526359</v>
      </c>
      <c r="P20" s="210">
        <f>N20/O20*100</f>
        <v>92.18271179936127</v>
      </c>
      <c r="Q20" s="212">
        <f>M20-M18</f>
        <v>9151</v>
      </c>
      <c r="R20" s="167">
        <v>0.91</v>
      </c>
      <c r="S20" s="273">
        <v>260198</v>
      </c>
      <c r="T20" s="273"/>
      <c r="U20" s="85"/>
    </row>
    <row r="21" spans="1:21" ht="15" customHeight="1">
      <c r="A21" s="204" t="s">
        <v>262</v>
      </c>
      <c r="B21" s="2"/>
      <c r="C21" s="48">
        <f>D21+E21</f>
        <v>822041</v>
      </c>
      <c r="D21" s="6">
        <v>410556</v>
      </c>
      <c r="E21" s="6">
        <v>411485</v>
      </c>
      <c r="F21" s="165">
        <f aca="true" t="shared" si="0" ref="F21:F72">D21/E21*100</f>
        <v>99.77423235354873</v>
      </c>
      <c r="G21" s="170">
        <f>C21-C19</f>
        <v>3569</v>
      </c>
      <c r="H21" s="175">
        <v>0.44</v>
      </c>
      <c r="I21" s="6">
        <v>153621</v>
      </c>
      <c r="J21" s="118"/>
      <c r="K21" s="204" t="s">
        <v>315</v>
      </c>
      <c r="L21" s="3"/>
      <c r="M21" s="207">
        <f>N21+O21</f>
        <v>1021994</v>
      </c>
      <c r="N21" s="6">
        <v>490898</v>
      </c>
      <c r="O21" s="6">
        <v>531096</v>
      </c>
      <c r="P21" s="210">
        <f>N21/O21*100</f>
        <v>92.43112356334825</v>
      </c>
      <c r="Q21" s="212">
        <f>M21-M20</f>
        <v>10423</v>
      </c>
      <c r="R21" s="167">
        <v>1.03</v>
      </c>
      <c r="S21" s="273">
        <v>266051</v>
      </c>
      <c r="T21" s="273"/>
      <c r="U21" s="85"/>
    </row>
    <row r="22" spans="1:21" ht="15" customHeight="1">
      <c r="A22" s="204" t="s">
        <v>263</v>
      </c>
      <c r="B22" s="2"/>
      <c r="C22" s="48">
        <f>D22+E22</f>
        <v>797062</v>
      </c>
      <c r="D22" s="6">
        <v>392648</v>
      </c>
      <c r="E22" s="6">
        <v>404414</v>
      </c>
      <c r="F22" s="165">
        <f t="shared" si="0"/>
        <v>97.09060517192778</v>
      </c>
      <c r="G22" s="170">
        <f>C22-C21</f>
        <v>-24979</v>
      </c>
      <c r="H22" s="176" t="s">
        <v>229</v>
      </c>
      <c r="I22" s="6">
        <v>155765</v>
      </c>
      <c r="J22" s="118"/>
      <c r="K22" s="204" t="s">
        <v>316</v>
      </c>
      <c r="L22" s="41"/>
      <c r="M22" s="207">
        <f>N22+O22</f>
        <v>1035425</v>
      </c>
      <c r="N22" s="6">
        <v>498391</v>
      </c>
      <c r="O22" s="6">
        <v>537034</v>
      </c>
      <c r="P22" s="210">
        <f>N22/O22*100</f>
        <v>92.80436620400198</v>
      </c>
      <c r="Q22" s="212">
        <f>M22-M21</f>
        <v>13431</v>
      </c>
      <c r="R22" s="167">
        <v>1.31</v>
      </c>
      <c r="S22" s="273">
        <v>272882</v>
      </c>
      <c r="T22" s="273"/>
      <c r="U22" s="85"/>
    </row>
    <row r="23" spans="1:21" ht="15" customHeight="1">
      <c r="A23" s="204" t="s">
        <v>264</v>
      </c>
      <c r="B23" s="2"/>
      <c r="C23" s="48">
        <f>D23+E23</f>
        <v>807444</v>
      </c>
      <c r="D23" s="6">
        <v>398523</v>
      </c>
      <c r="E23" s="6">
        <v>408921</v>
      </c>
      <c r="F23" s="165">
        <f t="shared" si="0"/>
        <v>97.4572105614532</v>
      </c>
      <c r="G23" s="170">
        <f>C23-C22</f>
        <v>10382</v>
      </c>
      <c r="H23" s="175">
        <v>1.3</v>
      </c>
      <c r="I23" s="6">
        <v>153273</v>
      </c>
      <c r="J23" s="118"/>
      <c r="K23" s="204" t="s">
        <v>317</v>
      </c>
      <c r="L23" s="3"/>
      <c r="M23" s="207">
        <f>N23+O23</f>
        <v>1049243</v>
      </c>
      <c r="N23" s="6">
        <v>505954</v>
      </c>
      <c r="O23" s="6">
        <v>543289</v>
      </c>
      <c r="P23" s="210">
        <f>N23/O23*100</f>
        <v>93.1279668831874</v>
      </c>
      <c r="Q23" s="212">
        <f>M23-M22</f>
        <v>13818</v>
      </c>
      <c r="R23" s="167">
        <v>1.33</v>
      </c>
      <c r="S23" s="273">
        <v>279180</v>
      </c>
      <c r="T23" s="273"/>
      <c r="U23" s="85"/>
    </row>
    <row r="24" spans="1:21" ht="15" customHeight="1">
      <c r="A24" s="204" t="s">
        <v>265</v>
      </c>
      <c r="B24" s="1" t="s">
        <v>227</v>
      </c>
      <c r="C24" s="48">
        <f>D24+E24</f>
        <v>747360</v>
      </c>
      <c r="D24" s="6">
        <v>364375</v>
      </c>
      <c r="E24" s="6">
        <v>382985</v>
      </c>
      <c r="F24" s="165">
        <f t="shared" si="0"/>
        <v>95.14080185908065</v>
      </c>
      <c r="G24" s="170">
        <f>C24-C23</f>
        <v>-60084</v>
      </c>
      <c r="H24" s="176" t="s">
        <v>228</v>
      </c>
      <c r="I24" s="6">
        <v>151766</v>
      </c>
      <c r="J24" s="118"/>
      <c r="K24" s="204" t="s">
        <v>318</v>
      </c>
      <c r="L24" s="4" t="s">
        <v>91</v>
      </c>
      <c r="M24" s="207">
        <f>N24+O24</f>
        <v>1069872</v>
      </c>
      <c r="N24" s="6">
        <v>518594</v>
      </c>
      <c r="O24" s="6">
        <v>551278</v>
      </c>
      <c r="P24" s="210">
        <f>N24/O24*100</f>
        <v>94.0712308490453</v>
      </c>
      <c r="Q24" s="212">
        <f>M24-M23</f>
        <v>20629</v>
      </c>
      <c r="R24" s="167">
        <v>1.97</v>
      </c>
      <c r="S24" s="273">
        <v>290183</v>
      </c>
      <c r="T24" s="273"/>
      <c r="U24" s="85"/>
    </row>
    <row r="25" spans="1:21" ht="15" customHeight="1">
      <c r="A25" s="204" t="s">
        <v>266</v>
      </c>
      <c r="B25" s="2"/>
      <c r="C25" s="48">
        <f>D25+E25</f>
        <v>749900</v>
      </c>
      <c r="D25" s="6">
        <v>365600</v>
      </c>
      <c r="E25" s="6">
        <v>384300</v>
      </c>
      <c r="F25" s="165">
        <f t="shared" si="0"/>
        <v>95.13400988810825</v>
      </c>
      <c r="G25" s="170">
        <f>C25-C24</f>
        <v>2540</v>
      </c>
      <c r="H25" s="175">
        <v>0.34</v>
      </c>
      <c r="I25" s="6">
        <v>147374</v>
      </c>
      <c r="J25" s="118"/>
      <c r="K25" s="51"/>
      <c r="L25" s="3"/>
      <c r="M25" s="208"/>
      <c r="N25" s="6"/>
      <c r="O25" s="6"/>
      <c r="P25" s="213"/>
      <c r="Q25" s="211"/>
      <c r="R25" s="167"/>
      <c r="S25" s="273"/>
      <c r="T25" s="273"/>
      <c r="U25" s="85"/>
    </row>
    <row r="26" spans="1:21" ht="15" customHeight="1">
      <c r="A26" s="51"/>
      <c r="B26" s="2"/>
      <c r="C26" s="48"/>
      <c r="D26" s="6"/>
      <c r="E26" s="6"/>
      <c r="F26" s="165"/>
      <c r="G26" s="170"/>
      <c r="H26" s="175"/>
      <c r="I26" s="6"/>
      <c r="J26" s="118"/>
      <c r="K26" s="204" t="s">
        <v>319</v>
      </c>
      <c r="L26" s="3"/>
      <c r="M26" s="207">
        <f>N26+O26</f>
        <v>1081602</v>
      </c>
      <c r="N26" s="6">
        <v>524869</v>
      </c>
      <c r="O26" s="6">
        <v>556733</v>
      </c>
      <c r="P26" s="210">
        <f>N26/O26*100</f>
        <v>94.27661015244291</v>
      </c>
      <c r="Q26" s="212">
        <f>M26-M24</f>
        <v>11730</v>
      </c>
      <c r="R26" s="167">
        <v>1.1</v>
      </c>
      <c r="S26" s="273">
        <v>295974</v>
      </c>
      <c r="T26" s="273"/>
      <c r="U26" s="85"/>
    </row>
    <row r="27" spans="1:21" ht="15" customHeight="1">
      <c r="A27" s="204" t="s">
        <v>267</v>
      </c>
      <c r="B27" s="2"/>
      <c r="C27" s="48">
        <f>D27+E27</f>
        <v>752400</v>
      </c>
      <c r="D27" s="6">
        <v>366900</v>
      </c>
      <c r="E27" s="6">
        <v>385500</v>
      </c>
      <c r="F27" s="165">
        <f t="shared" si="0"/>
        <v>95.17509727626458</v>
      </c>
      <c r="G27" s="170">
        <f>C27-C25</f>
        <v>2500</v>
      </c>
      <c r="H27" s="175">
        <v>0.33</v>
      </c>
      <c r="I27" s="6">
        <v>147369</v>
      </c>
      <c r="J27" s="118"/>
      <c r="K27" s="204" t="s">
        <v>320</v>
      </c>
      <c r="L27" s="3"/>
      <c r="M27" s="207">
        <f>N27+O27</f>
        <v>1091519</v>
      </c>
      <c r="N27" s="6">
        <v>529802</v>
      </c>
      <c r="O27" s="6">
        <v>561717</v>
      </c>
      <c r="P27" s="210">
        <f>N27/O27*100</f>
        <v>94.3183133143558</v>
      </c>
      <c r="Q27" s="212">
        <f>M27-M26</f>
        <v>9917</v>
      </c>
      <c r="R27" s="167">
        <v>0.92</v>
      </c>
      <c r="S27" s="273">
        <v>300444</v>
      </c>
      <c r="T27" s="273"/>
      <c r="U27" s="85"/>
    </row>
    <row r="28" spans="1:21" ht="15" customHeight="1">
      <c r="A28" s="204" t="s">
        <v>268</v>
      </c>
      <c r="B28" s="2"/>
      <c r="C28" s="48">
        <f>D28+E28</f>
        <v>755500</v>
      </c>
      <c r="D28" s="6">
        <v>368400</v>
      </c>
      <c r="E28" s="6">
        <v>387100</v>
      </c>
      <c r="F28" s="165">
        <f t="shared" si="0"/>
        <v>95.16920692327564</v>
      </c>
      <c r="G28" s="170">
        <f>C28-C27</f>
        <v>3100</v>
      </c>
      <c r="H28" s="175">
        <v>0.41</v>
      </c>
      <c r="I28" s="6">
        <v>148419</v>
      </c>
      <c r="J28" s="118"/>
      <c r="K28" s="204" t="s">
        <v>321</v>
      </c>
      <c r="L28" s="3"/>
      <c r="M28" s="207">
        <f>N28+O28</f>
        <v>1100512</v>
      </c>
      <c r="N28" s="6">
        <v>534410</v>
      </c>
      <c r="O28" s="48">
        <v>566102</v>
      </c>
      <c r="P28" s="210">
        <f>N28/O28*100</f>
        <v>94.4017155918898</v>
      </c>
      <c r="Q28" s="212">
        <f>M28-M27</f>
        <v>8993</v>
      </c>
      <c r="R28" s="167">
        <v>0.82</v>
      </c>
      <c r="S28" s="273">
        <v>303905</v>
      </c>
      <c r="T28" s="273"/>
      <c r="U28" s="85"/>
    </row>
    <row r="29" spans="1:21" ht="15" customHeight="1">
      <c r="A29" s="204" t="s">
        <v>269</v>
      </c>
      <c r="B29" s="2"/>
      <c r="C29" s="48">
        <f>D29+E29</f>
        <v>761500</v>
      </c>
      <c r="D29" s="6">
        <v>371400</v>
      </c>
      <c r="E29" s="6">
        <v>390100</v>
      </c>
      <c r="F29" s="165">
        <f t="shared" si="0"/>
        <v>95.2063573442707</v>
      </c>
      <c r="G29" s="170">
        <f>C29-C28</f>
        <v>6000</v>
      </c>
      <c r="H29" s="175">
        <v>0.79</v>
      </c>
      <c r="I29" s="6">
        <v>148631</v>
      </c>
      <c r="J29" s="118"/>
      <c r="K29" s="204" t="s">
        <v>322</v>
      </c>
      <c r="L29" s="3"/>
      <c r="M29" s="207">
        <f>N29+O29</f>
        <v>1109510</v>
      </c>
      <c r="N29" s="6">
        <v>539033</v>
      </c>
      <c r="O29" s="6">
        <v>570477</v>
      </c>
      <c r="P29" s="210">
        <f>N29/O29*100</f>
        <v>94.4881213440682</v>
      </c>
      <c r="Q29" s="212">
        <f>M29-M28</f>
        <v>8998</v>
      </c>
      <c r="R29" s="167">
        <v>0.82</v>
      </c>
      <c r="S29" s="273">
        <v>308136</v>
      </c>
      <c r="T29" s="273"/>
      <c r="U29" s="85"/>
    </row>
    <row r="30" spans="1:21" ht="15" customHeight="1">
      <c r="A30" s="204" t="s">
        <v>270</v>
      </c>
      <c r="B30" s="1" t="s">
        <v>227</v>
      </c>
      <c r="C30" s="48">
        <f>D30+E30</f>
        <v>750854</v>
      </c>
      <c r="D30" s="6">
        <v>365597</v>
      </c>
      <c r="E30" s="6">
        <v>385257</v>
      </c>
      <c r="F30" s="165">
        <f t="shared" si="0"/>
        <v>94.89691296978381</v>
      </c>
      <c r="G30" s="170">
        <f>C30-C29</f>
        <v>-10646</v>
      </c>
      <c r="H30" s="176" t="s">
        <v>226</v>
      </c>
      <c r="I30" s="6">
        <v>154054</v>
      </c>
      <c r="J30" s="118"/>
      <c r="K30" s="204" t="s">
        <v>323</v>
      </c>
      <c r="L30" s="4" t="s">
        <v>91</v>
      </c>
      <c r="M30" s="207">
        <f>N30+O30</f>
        <v>1119304</v>
      </c>
      <c r="N30" s="6">
        <v>542782</v>
      </c>
      <c r="O30" s="6">
        <v>576522</v>
      </c>
      <c r="P30" s="210">
        <f>N30/O30*100</f>
        <v>94.14766478989527</v>
      </c>
      <c r="Q30" s="212">
        <f>M30-M29</f>
        <v>9794</v>
      </c>
      <c r="R30" s="167">
        <v>0.88</v>
      </c>
      <c r="S30" s="273">
        <v>322071</v>
      </c>
      <c r="T30" s="273"/>
      <c r="U30" s="85"/>
    </row>
    <row r="31" spans="1:21" ht="15" customHeight="1">
      <c r="A31" s="156"/>
      <c r="B31" s="177"/>
      <c r="C31" s="118"/>
      <c r="D31" s="118"/>
      <c r="E31" s="118"/>
      <c r="F31" s="118"/>
      <c r="G31" s="170"/>
      <c r="H31" s="118"/>
      <c r="I31" s="118"/>
      <c r="J31" s="118"/>
      <c r="K31" s="51"/>
      <c r="L31" s="3"/>
      <c r="M31" s="208"/>
      <c r="N31" s="6"/>
      <c r="O31" s="6"/>
      <c r="P31" s="213"/>
      <c r="Q31" s="211"/>
      <c r="R31" s="167"/>
      <c r="S31" s="273"/>
      <c r="T31" s="273"/>
      <c r="U31" s="85"/>
    </row>
    <row r="32" spans="1:21" ht="15" customHeight="1">
      <c r="A32" s="251" t="s">
        <v>225</v>
      </c>
      <c r="B32" s="252"/>
      <c r="C32" s="48">
        <f aca="true" t="shared" si="1" ref="C32:C72">D32+E32</f>
        <v>751600</v>
      </c>
      <c r="D32" s="6">
        <v>365900</v>
      </c>
      <c r="E32" s="6">
        <v>385700</v>
      </c>
      <c r="F32" s="165">
        <f t="shared" si="0"/>
        <v>94.86647653616801</v>
      </c>
      <c r="G32" s="170">
        <f>C32-C30</f>
        <v>746</v>
      </c>
      <c r="H32" s="175">
        <v>0.1</v>
      </c>
      <c r="I32" s="6">
        <v>150527</v>
      </c>
      <c r="J32" s="118"/>
      <c r="K32" s="204" t="s">
        <v>324</v>
      </c>
      <c r="L32" s="3"/>
      <c r="M32" s="207">
        <f>N32+O32</f>
        <v>1125799</v>
      </c>
      <c r="N32" s="6">
        <v>545879</v>
      </c>
      <c r="O32" s="6">
        <v>579920</v>
      </c>
      <c r="P32" s="210">
        <f>N32/O32*100</f>
        <v>94.13005242102359</v>
      </c>
      <c r="Q32" s="212">
        <f>M32-M30</f>
        <v>6495</v>
      </c>
      <c r="R32" s="167">
        <v>0.58</v>
      </c>
      <c r="S32" s="273">
        <v>325873</v>
      </c>
      <c r="T32" s="273"/>
      <c r="U32" s="85"/>
    </row>
    <row r="33" spans="1:21" ht="15" customHeight="1">
      <c r="A33" s="204" t="s">
        <v>271</v>
      </c>
      <c r="B33" s="2"/>
      <c r="C33" s="48">
        <f t="shared" si="1"/>
        <v>752300</v>
      </c>
      <c r="D33" s="6">
        <v>366200</v>
      </c>
      <c r="E33" s="6">
        <v>386100</v>
      </c>
      <c r="F33" s="165">
        <f t="shared" si="0"/>
        <v>94.84589484589485</v>
      </c>
      <c r="G33" s="170">
        <f>C33-C32</f>
        <v>700</v>
      </c>
      <c r="H33" s="175">
        <v>0.09</v>
      </c>
      <c r="I33" s="6">
        <v>150530</v>
      </c>
      <c r="J33" s="118"/>
      <c r="K33" s="204" t="s">
        <v>325</v>
      </c>
      <c r="L33" s="3"/>
      <c r="M33" s="207">
        <f>N33+O33</f>
        <v>1132621</v>
      </c>
      <c r="N33" s="6">
        <v>548980</v>
      </c>
      <c r="O33" s="6">
        <v>583641</v>
      </c>
      <c r="P33" s="210">
        <f>N33/O33*100</f>
        <v>94.0612465539604</v>
      </c>
      <c r="Q33" s="212">
        <f>M33-M32</f>
        <v>6822</v>
      </c>
      <c r="R33" s="167">
        <v>0.61</v>
      </c>
      <c r="S33" s="273">
        <v>329711</v>
      </c>
      <c r="T33" s="273"/>
      <c r="U33" s="85"/>
    </row>
    <row r="34" spans="1:21" ht="15" customHeight="1">
      <c r="A34" s="204" t="s">
        <v>272</v>
      </c>
      <c r="B34" s="2"/>
      <c r="C34" s="48">
        <f t="shared" si="1"/>
        <v>753100</v>
      </c>
      <c r="D34" s="6">
        <v>366600</v>
      </c>
      <c r="E34" s="6">
        <v>386500</v>
      </c>
      <c r="F34" s="165">
        <f t="shared" si="0"/>
        <v>94.85122897800777</v>
      </c>
      <c r="G34" s="170">
        <f>C34-C33</f>
        <v>800</v>
      </c>
      <c r="H34" s="167">
        <v>0.11</v>
      </c>
      <c r="I34" s="6">
        <v>151112</v>
      </c>
      <c r="J34" s="118"/>
      <c r="K34" s="204" t="s">
        <v>326</v>
      </c>
      <c r="L34" s="3"/>
      <c r="M34" s="207">
        <f>N34+O34</f>
        <v>1138844</v>
      </c>
      <c r="N34" s="6">
        <v>551907</v>
      </c>
      <c r="O34" s="6">
        <v>586937</v>
      </c>
      <c r="P34" s="210">
        <f>N34/O34*100</f>
        <v>94.03172742560105</v>
      </c>
      <c r="Q34" s="212">
        <f>M34-M33</f>
        <v>6223</v>
      </c>
      <c r="R34" s="167">
        <v>0.55</v>
      </c>
      <c r="S34" s="273">
        <v>333603</v>
      </c>
      <c r="T34" s="273"/>
      <c r="U34" s="85"/>
    </row>
    <row r="35" spans="1:21" ht="15" customHeight="1">
      <c r="A35" s="204" t="s">
        <v>273</v>
      </c>
      <c r="B35" s="2"/>
      <c r="C35" s="48">
        <f t="shared" si="1"/>
        <v>753800</v>
      </c>
      <c r="D35" s="6">
        <v>366900</v>
      </c>
      <c r="E35" s="6">
        <v>386900</v>
      </c>
      <c r="F35" s="165">
        <f t="shared" si="0"/>
        <v>94.83070560868441</v>
      </c>
      <c r="G35" s="170">
        <f>C35-C34</f>
        <v>700</v>
      </c>
      <c r="H35" s="167">
        <v>0.09</v>
      </c>
      <c r="I35" s="6">
        <v>151786</v>
      </c>
      <c r="J35" s="118"/>
      <c r="K35" s="204" t="s">
        <v>327</v>
      </c>
      <c r="L35" s="3"/>
      <c r="M35" s="207">
        <f>N35+O35</f>
        <v>1143722</v>
      </c>
      <c r="N35" s="6">
        <v>553858</v>
      </c>
      <c r="O35" s="6">
        <v>589864</v>
      </c>
      <c r="P35" s="210">
        <f>N35/O35*100</f>
        <v>93.89588108445336</v>
      </c>
      <c r="Q35" s="212">
        <f>M35-M34</f>
        <v>4878</v>
      </c>
      <c r="R35" s="167">
        <v>0.43</v>
      </c>
      <c r="S35" s="273">
        <v>336901</v>
      </c>
      <c r="T35" s="273"/>
      <c r="U35" s="85"/>
    </row>
    <row r="36" spans="1:21" ht="15" customHeight="1">
      <c r="A36" s="204" t="s">
        <v>274</v>
      </c>
      <c r="B36" s="1" t="s">
        <v>91</v>
      </c>
      <c r="C36" s="48">
        <f t="shared" si="1"/>
        <v>756835</v>
      </c>
      <c r="D36" s="6">
        <v>368402</v>
      </c>
      <c r="E36" s="6">
        <v>388433</v>
      </c>
      <c r="F36" s="165">
        <f t="shared" si="0"/>
        <v>94.84312609896688</v>
      </c>
      <c r="G36" s="170">
        <f>C36-C35</f>
        <v>3035</v>
      </c>
      <c r="H36" s="167">
        <v>0.4</v>
      </c>
      <c r="I36" s="6">
        <v>155075</v>
      </c>
      <c r="J36" s="118"/>
      <c r="K36" s="205" t="s">
        <v>328</v>
      </c>
      <c r="L36" s="53" t="s">
        <v>91</v>
      </c>
      <c r="M36" s="209">
        <f>SUM(N36:O36)</f>
        <v>1152325</v>
      </c>
      <c r="N36" s="81">
        <v>557664</v>
      </c>
      <c r="O36" s="81">
        <v>594661</v>
      </c>
      <c r="P36" s="214">
        <f>N36/O36*100</f>
        <v>93.77847210427454</v>
      </c>
      <c r="Q36" s="215">
        <f>M36-M35</f>
        <v>8603</v>
      </c>
      <c r="R36" s="178">
        <v>0.75</v>
      </c>
      <c r="S36" s="307">
        <v>338066</v>
      </c>
      <c r="T36" s="307"/>
      <c r="U36" s="85"/>
    </row>
    <row r="37" spans="1:21" ht="15" customHeight="1">
      <c r="A37" s="50"/>
      <c r="B37" s="1"/>
      <c r="C37" s="48"/>
      <c r="D37" s="6"/>
      <c r="E37" s="6"/>
      <c r="F37" s="165"/>
      <c r="G37" s="170"/>
      <c r="H37" s="167"/>
      <c r="I37" s="6"/>
      <c r="J37" s="118"/>
      <c r="K37" s="132" t="s">
        <v>102</v>
      </c>
      <c r="L37" s="133"/>
      <c r="M37" s="133"/>
      <c r="N37" s="133"/>
      <c r="O37" s="133"/>
      <c r="P37" s="133"/>
      <c r="Q37" s="133"/>
      <c r="R37" s="133"/>
      <c r="S37" s="118"/>
      <c r="T37" s="118"/>
      <c r="U37" s="85"/>
    </row>
    <row r="38" spans="1:21" ht="15" customHeight="1">
      <c r="A38" s="204" t="s">
        <v>275</v>
      </c>
      <c r="B38" s="2"/>
      <c r="C38" s="48">
        <f t="shared" si="1"/>
        <v>758000</v>
      </c>
      <c r="D38" s="6">
        <v>368800</v>
      </c>
      <c r="E38" s="6">
        <v>389200</v>
      </c>
      <c r="F38" s="165">
        <f t="shared" si="0"/>
        <v>94.7584789311408</v>
      </c>
      <c r="G38" s="170">
        <f>C38-C36</f>
        <v>1165</v>
      </c>
      <c r="H38" s="167">
        <v>0.15</v>
      </c>
      <c r="I38" s="6">
        <v>151948</v>
      </c>
      <c r="J38" s="118"/>
      <c r="K38" s="85"/>
      <c r="L38" s="85"/>
      <c r="M38" s="85"/>
      <c r="N38" s="85"/>
      <c r="O38" s="85"/>
      <c r="P38" s="85"/>
      <c r="Q38" s="85"/>
      <c r="R38" s="85"/>
      <c r="S38" s="85"/>
      <c r="T38" s="118"/>
      <c r="U38" s="85"/>
    </row>
    <row r="39" spans="1:21" ht="15" customHeight="1">
      <c r="A39" s="204" t="s">
        <v>276</v>
      </c>
      <c r="B39" s="2"/>
      <c r="C39" s="48">
        <f t="shared" si="1"/>
        <v>759200</v>
      </c>
      <c r="D39" s="6">
        <v>369300</v>
      </c>
      <c r="E39" s="6">
        <v>389900</v>
      </c>
      <c r="F39" s="165">
        <f t="shared" si="0"/>
        <v>94.71659399846114</v>
      </c>
      <c r="G39" s="170">
        <f>C39-C38</f>
        <v>1200</v>
      </c>
      <c r="H39" s="167">
        <v>0.16</v>
      </c>
      <c r="I39" s="6">
        <v>152624</v>
      </c>
      <c r="J39" s="118"/>
      <c r="K39" s="42"/>
      <c r="L39" s="42"/>
      <c r="M39" s="42"/>
      <c r="N39" s="42"/>
      <c r="O39" s="42"/>
      <c r="P39" s="42"/>
      <c r="Q39" s="42"/>
      <c r="R39" s="42"/>
      <c r="S39" s="42"/>
      <c r="T39" s="118"/>
      <c r="U39" s="85"/>
    </row>
    <row r="40" spans="1:21" ht="15" customHeight="1">
      <c r="A40" s="204" t="s">
        <v>277</v>
      </c>
      <c r="B40" s="43"/>
      <c r="C40" s="48">
        <f t="shared" si="1"/>
        <v>760400</v>
      </c>
      <c r="D40" s="6">
        <v>369800</v>
      </c>
      <c r="E40" s="6">
        <v>390600</v>
      </c>
      <c r="F40" s="165">
        <f t="shared" si="0"/>
        <v>94.67485919098823</v>
      </c>
      <c r="G40" s="170">
        <f>C40-C39</f>
        <v>1200</v>
      </c>
      <c r="H40" s="167">
        <v>0.16</v>
      </c>
      <c r="I40" s="6">
        <v>153433</v>
      </c>
      <c r="J40" s="118"/>
      <c r="K40" s="278" t="s">
        <v>224</v>
      </c>
      <c r="L40" s="278"/>
      <c r="M40" s="278"/>
      <c r="N40" s="278"/>
      <c r="O40" s="278"/>
      <c r="P40" s="278"/>
      <c r="Q40" s="278"/>
      <c r="R40" s="278"/>
      <c r="S40" s="278"/>
      <c r="T40" s="278"/>
      <c r="U40" s="85"/>
    </row>
    <row r="41" spans="1:21" ht="15" customHeight="1" thickBot="1">
      <c r="A41" s="204" t="s">
        <v>278</v>
      </c>
      <c r="B41" s="2"/>
      <c r="C41" s="48">
        <f t="shared" si="1"/>
        <v>761600</v>
      </c>
      <c r="D41" s="6">
        <v>370300</v>
      </c>
      <c r="E41" s="6">
        <v>391300</v>
      </c>
      <c r="F41" s="165">
        <f t="shared" si="0"/>
        <v>94.63327370304114</v>
      </c>
      <c r="G41" s="170">
        <f>C41-C40</f>
        <v>1200</v>
      </c>
      <c r="H41" s="167">
        <v>0.16</v>
      </c>
      <c r="I41" s="6">
        <v>153888</v>
      </c>
      <c r="J41" s="118"/>
      <c r="K41" s="7"/>
      <c r="L41" s="8"/>
      <c r="M41" s="8"/>
      <c r="N41" s="8"/>
      <c r="O41" s="8"/>
      <c r="P41" s="8"/>
      <c r="Q41" s="8"/>
      <c r="R41" s="8"/>
      <c r="S41" s="13"/>
      <c r="T41" s="42"/>
      <c r="U41" s="85"/>
    </row>
    <row r="42" spans="1:21" ht="15" customHeight="1">
      <c r="A42" s="204" t="s">
        <v>279</v>
      </c>
      <c r="B42" s="1" t="s">
        <v>91</v>
      </c>
      <c r="C42" s="48">
        <f t="shared" si="1"/>
        <v>768416</v>
      </c>
      <c r="D42" s="6">
        <v>370907</v>
      </c>
      <c r="E42" s="6">
        <v>397509</v>
      </c>
      <c r="F42" s="165">
        <f t="shared" si="0"/>
        <v>93.30782447693008</v>
      </c>
      <c r="G42" s="170">
        <f>C42-C41</f>
        <v>6816</v>
      </c>
      <c r="H42" s="167">
        <v>0.89</v>
      </c>
      <c r="I42" s="6">
        <v>158118</v>
      </c>
      <c r="J42" s="118"/>
      <c r="K42" s="308" t="s">
        <v>220</v>
      </c>
      <c r="L42" s="309"/>
      <c r="M42" s="314" t="s">
        <v>223</v>
      </c>
      <c r="N42" s="315"/>
      <c r="O42" s="316"/>
      <c r="P42" s="314" t="s">
        <v>222</v>
      </c>
      <c r="Q42" s="315"/>
      <c r="R42" s="316"/>
      <c r="S42" s="317" t="s">
        <v>221</v>
      </c>
      <c r="T42" s="318"/>
      <c r="U42" s="85"/>
    </row>
    <row r="43" spans="1:21" ht="15" customHeight="1">
      <c r="A43" s="50"/>
      <c r="B43" s="1"/>
      <c r="C43" s="48"/>
      <c r="D43" s="6"/>
      <c r="E43" s="6"/>
      <c r="F43" s="165"/>
      <c r="G43" s="166"/>
      <c r="H43" s="167"/>
      <c r="I43" s="6"/>
      <c r="J43" s="118"/>
      <c r="K43" s="310"/>
      <c r="L43" s="311"/>
      <c r="M43" s="319" t="s">
        <v>329</v>
      </c>
      <c r="N43" s="298" t="s">
        <v>219</v>
      </c>
      <c r="O43" s="298" t="s">
        <v>330</v>
      </c>
      <c r="P43" s="298" t="s">
        <v>93</v>
      </c>
      <c r="Q43" s="267" t="s">
        <v>329</v>
      </c>
      <c r="R43" s="270" t="s">
        <v>330</v>
      </c>
      <c r="S43" s="301" t="s">
        <v>331</v>
      </c>
      <c r="T43" s="304" t="s">
        <v>332</v>
      </c>
      <c r="U43" s="85"/>
    </row>
    <row r="44" spans="1:21" ht="15" customHeight="1">
      <c r="A44" s="204" t="s">
        <v>280</v>
      </c>
      <c r="B44" s="2"/>
      <c r="C44" s="48">
        <f t="shared" si="1"/>
        <v>770800</v>
      </c>
      <c r="D44" s="6">
        <v>371900</v>
      </c>
      <c r="E44" s="6">
        <v>398900</v>
      </c>
      <c r="F44" s="165">
        <f t="shared" si="0"/>
        <v>93.23138631235899</v>
      </c>
      <c r="G44" s="170">
        <f>C44-C42</f>
        <v>2384</v>
      </c>
      <c r="H44" s="167">
        <v>0.31</v>
      </c>
      <c r="I44" s="6">
        <v>155964</v>
      </c>
      <c r="J44" s="118"/>
      <c r="K44" s="310"/>
      <c r="L44" s="311"/>
      <c r="M44" s="320"/>
      <c r="N44" s="299"/>
      <c r="O44" s="299"/>
      <c r="P44" s="299"/>
      <c r="Q44" s="268"/>
      <c r="R44" s="271"/>
      <c r="S44" s="302"/>
      <c r="T44" s="305"/>
      <c r="U44" s="85"/>
    </row>
    <row r="45" spans="1:21" ht="15" customHeight="1">
      <c r="A45" s="204" t="s">
        <v>281</v>
      </c>
      <c r="B45" s="2"/>
      <c r="C45" s="48">
        <f t="shared" si="1"/>
        <v>773200</v>
      </c>
      <c r="D45" s="6">
        <v>373100</v>
      </c>
      <c r="E45" s="6">
        <v>400100</v>
      </c>
      <c r="F45" s="165">
        <f t="shared" si="0"/>
        <v>93.25168707823043</v>
      </c>
      <c r="G45" s="170">
        <f>C45-C44</f>
        <v>2400</v>
      </c>
      <c r="H45" s="167">
        <v>0.31</v>
      </c>
      <c r="I45" s="6">
        <v>155828</v>
      </c>
      <c r="J45" s="118"/>
      <c r="K45" s="310"/>
      <c r="L45" s="311"/>
      <c r="M45" s="320"/>
      <c r="N45" s="299"/>
      <c r="O45" s="299"/>
      <c r="P45" s="299"/>
      <c r="Q45" s="268"/>
      <c r="R45" s="271"/>
      <c r="S45" s="302"/>
      <c r="T45" s="305"/>
      <c r="U45" s="85"/>
    </row>
    <row r="46" spans="1:21" ht="15" customHeight="1">
      <c r="A46" s="204" t="s">
        <v>282</v>
      </c>
      <c r="B46" s="2"/>
      <c r="C46" s="48">
        <f t="shared" si="1"/>
        <v>775600</v>
      </c>
      <c r="D46" s="6">
        <v>374100</v>
      </c>
      <c r="E46" s="6">
        <v>401500</v>
      </c>
      <c r="F46" s="165">
        <f t="shared" si="0"/>
        <v>93.17559153175591</v>
      </c>
      <c r="G46" s="170">
        <f>C46-C45</f>
        <v>2400</v>
      </c>
      <c r="H46" s="167">
        <v>0.31</v>
      </c>
      <c r="I46" s="6">
        <v>155771</v>
      </c>
      <c r="J46" s="118"/>
      <c r="K46" s="312"/>
      <c r="L46" s="313"/>
      <c r="M46" s="321"/>
      <c r="N46" s="300"/>
      <c r="O46" s="300"/>
      <c r="P46" s="300"/>
      <c r="Q46" s="269"/>
      <c r="R46" s="272"/>
      <c r="S46" s="303"/>
      <c r="T46" s="306"/>
      <c r="U46" s="85"/>
    </row>
    <row r="47" spans="1:21" ht="15" customHeight="1">
      <c r="A47" s="204" t="s">
        <v>283</v>
      </c>
      <c r="B47" s="2"/>
      <c r="C47" s="48">
        <f t="shared" si="1"/>
        <v>777100</v>
      </c>
      <c r="D47" s="6">
        <v>374200</v>
      </c>
      <c r="E47" s="6">
        <v>402900</v>
      </c>
      <c r="F47" s="165">
        <f t="shared" si="0"/>
        <v>92.87664432861752</v>
      </c>
      <c r="G47" s="170">
        <f>C47-C46</f>
        <v>1500</v>
      </c>
      <c r="H47" s="167">
        <v>0.19</v>
      </c>
      <c r="I47" s="6">
        <v>156537</v>
      </c>
      <c r="J47" s="118"/>
      <c r="K47" s="256"/>
      <c r="L47" s="257"/>
      <c r="M47" s="179" t="s">
        <v>94</v>
      </c>
      <c r="N47" s="179" t="s">
        <v>94</v>
      </c>
      <c r="O47" s="180"/>
      <c r="P47" s="179"/>
      <c r="Q47" s="181" t="s">
        <v>218</v>
      </c>
      <c r="R47" s="180"/>
      <c r="S47" s="179" t="s">
        <v>94</v>
      </c>
      <c r="T47" s="179" t="s">
        <v>94</v>
      </c>
      <c r="U47" s="85"/>
    </row>
    <row r="48" spans="1:21" ht="15" customHeight="1">
      <c r="A48" s="204" t="s">
        <v>284</v>
      </c>
      <c r="B48" s="1" t="s">
        <v>91</v>
      </c>
      <c r="C48" s="48">
        <f t="shared" si="1"/>
        <v>757676</v>
      </c>
      <c r="D48" s="6">
        <v>363922</v>
      </c>
      <c r="E48" s="6">
        <v>393754</v>
      </c>
      <c r="F48" s="165">
        <f t="shared" si="0"/>
        <v>92.42369601324685</v>
      </c>
      <c r="G48" s="170">
        <f>C48-C47</f>
        <v>-19424</v>
      </c>
      <c r="H48" s="171" t="s">
        <v>217</v>
      </c>
      <c r="I48" s="6">
        <v>158886</v>
      </c>
      <c r="J48" s="118"/>
      <c r="K48" s="264" t="s">
        <v>216</v>
      </c>
      <c r="L48" s="265"/>
      <c r="M48" s="54">
        <f>SUM(M50,M54,M55,M58:M60,M64:M73)</f>
        <v>534538</v>
      </c>
      <c r="N48" s="54">
        <v>1152325</v>
      </c>
      <c r="O48" s="216">
        <f>M48*100/N48</f>
        <v>46.387781224914846</v>
      </c>
      <c r="P48" s="55">
        <f>SUM(P50,P54,P55,P58:P60,P64:P73)</f>
        <v>89.2</v>
      </c>
      <c r="Q48" s="56">
        <v>4197.39</v>
      </c>
      <c r="R48" s="216">
        <f>P48*100/Q48</f>
        <v>2.12513014039677</v>
      </c>
      <c r="S48" s="55">
        <v>5992.6</v>
      </c>
      <c r="T48" s="55">
        <v>274.5</v>
      </c>
      <c r="U48" s="85"/>
    </row>
    <row r="49" spans="1:21" ht="15" customHeight="1">
      <c r="A49" s="50"/>
      <c r="B49" s="1"/>
      <c r="C49" s="48"/>
      <c r="D49" s="6"/>
      <c r="E49" s="6"/>
      <c r="F49" s="165"/>
      <c r="G49" s="166"/>
      <c r="H49" s="167"/>
      <c r="I49" s="6"/>
      <c r="J49" s="118"/>
      <c r="K49" s="254"/>
      <c r="L49" s="255"/>
      <c r="M49" s="7"/>
      <c r="N49" s="7"/>
      <c r="O49" s="7"/>
      <c r="P49" s="9"/>
      <c r="Q49" s="7"/>
      <c r="R49" s="7"/>
      <c r="S49" s="7"/>
      <c r="T49" s="190"/>
      <c r="U49" s="85"/>
    </row>
    <row r="50" spans="1:21" ht="15" customHeight="1">
      <c r="A50" s="204" t="s">
        <v>285</v>
      </c>
      <c r="B50" s="2"/>
      <c r="C50" s="48">
        <f t="shared" si="1"/>
        <v>757700</v>
      </c>
      <c r="D50" s="6">
        <v>360900</v>
      </c>
      <c r="E50" s="6">
        <v>396800</v>
      </c>
      <c r="F50" s="165">
        <f t="shared" si="0"/>
        <v>90.95262096774194</v>
      </c>
      <c r="G50" s="170">
        <f>C50-C48</f>
        <v>24</v>
      </c>
      <c r="H50" s="167">
        <v>0</v>
      </c>
      <c r="I50" s="172" t="s">
        <v>214</v>
      </c>
      <c r="J50" s="118"/>
      <c r="K50" s="251" t="s">
        <v>348</v>
      </c>
      <c r="L50" s="251"/>
      <c r="M50" s="20">
        <v>334630</v>
      </c>
      <c r="N50" s="15">
        <v>430481</v>
      </c>
      <c r="O50" s="18">
        <v>77.7</v>
      </c>
      <c r="P50" s="18">
        <v>49.4</v>
      </c>
      <c r="Q50" s="28">
        <v>468.09</v>
      </c>
      <c r="R50" s="18">
        <v>10.6</v>
      </c>
      <c r="S50" s="18">
        <v>6773.9</v>
      </c>
      <c r="T50" s="18">
        <v>919.7</v>
      </c>
      <c r="U50" s="85"/>
    </row>
    <row r="51" spans="1:21" ht="15" customHeight="1">
      <c r="A51" s="204" t="s">
        <v>286</v>
      </c>
      <c r="B51" s="2"/>
      <c r="C51" s="48">
        <f t="shared" si="1"/>
        <v>761800</v>
      </c>
      <c r="D51" s="6">
        <v>355700</v>
      </c>
      <c r="E51" s="6">
        <v>406100</v>
      </c>
      <c r="F51" s="165">
        <f t="shared" si="0"/>
        <v>87.58926372814577</v>
      </c>
      <c r="G51" s="170">
        <f>C51-C50</f>
        <v>4100</v>
      </c>
      <c r="H51" s="167">
        <v>0.54</v>
      </c>
      <c r="I51" s="172" t="s">
        <v>214</v>
      </c>
      <c r="J51" s="118"/>
      <c r="K51" s="260">
        <v>1</v>
      </c>
      <c r="L51" s="261"/>
      <c r="M51" s="20">
        <v>322986</v>
      </c>
      <c r="N51" s="12" t="s">
        <v>209</v>
      </c>
      <c r="O51" s="12" t="s">
        <v>209</v>
      </c>
      <c r="P51" s="18">
        <v>48.1</v>
      </c>
      <c r="Q51" s="12" t="s">
        <v>209</v>
      </c>
      <c r="R51" s="12" t="s">
        <v>209</v>
      </c>
      <c r="S51" s="18">
        <v>6714.9</v>
      </c>
      <c r="T51" s="12" t="s">
        <v>209</v>
      </c>
      <c r="U51" s="85"/>
    </row>
    <row r="52" spans="1:21" ht="15" customHeight="1">
      <c r="A52" s="204" t="s">
        <v>287</v>
      </c>
      <c r="B52" s="2"/>
      <c r="C52" s="48">
        <f t="shared" si="1"/>
        <v>761600</v>
      </c>
      <c r="D52" s="6">
        <v>347700</v>
      </c>
      <c r="E52" s="6">
        <v>413900</v>
      </c>
      <c r="F52" s="165">
        <f t="shared" si="0"/>
        <v>84.00579850205364</v>
      </c>
      <c r="G52" s="170">
        <f>C52-C51</f>
        <v>-200</v>
      </c>
      <c r="H52" s="171" t="s">
        <v>215</v>
      </c>
      <c r="I52" s="172" t="s">
        <v>214</v>
      </c>
      <c r="J52" s="118"/>
      <c r="K52" s="260">
        <v>2</v>
      </c>
      <c r="L52" s="261"/>
      <c r="M52" s="20">
        <v>6183</v>
      </c>
      <c r="N52" s="12" t="s">
        <v>209</v>
      </c>
      <c r="O52" s="12" t="s">
        <v>209</v>
      </c>
      <c r="P52" s="18">
        <v>0.9</v>
      </c>
      <c r="Q52" s="12" t="s">
        <v>209</v>
      </c>
      <c r="R52" s="12" t="s">
        <v>209</v>
      </c>
      <c r="S52" s="18">
        <v>6870</v>
      </c>
      <c r="T52" s="12" t="s">
        <v>209</v>
      </c>
      <c r="U52" s="85"/>
    </row>
    <row r="53" spans="1:21" ht="15" customHeight="1">
      <c r="A53" s="204" t="s">
        <v>288</v>
      </c>
      <c r="B53" s="2"/>
      <c r="C53" s="48">
        <f t="shared" si="1"/>
        <v>743672</v>
      </c>
      <c r="D53" s="6">
        <v>333341</v>
      </c>
      <c r="E53" s="6">
        <v>410331</v>
      </c>
      <c r="F53" s="165">
        <f t="shared" si="0"/>
        <v>81.23709882996899</v>
      </c>
      <c r="G53" s="170">
        <f>C53-C52</f>
        <v>-17928</v>
      </c>
      <c r="H53" s="171" t="s">
        <v>213</v>
      </c>
      <c r="I53" s="6">
        <v>169117</v>
      </c>
      <c r="J53" s="118"/>
      <c r="K53" s="260">
        <v>3</v>
      </c>
      <c r="L53" s="261"/>
      <c r="M53" s="20">
        <v>5461</v>
      </c>
      <c r="N53" s="12" t="s">
        <v>209</v>
      </c>
      <c r="O53" s="12" t="s">
        <v>209</v>
      </c>
      <c r="P53" s="18">
        <v>0.4</v>
      </c>
      <c r="Q53" s="12" t="s">
        <v>209</v>
      </c>
      <c r="R53" s="12" t="s">
        <v>209</v>
      </c>
      <c r="S53" s="18">
        <v>13652.5</v>
      </c>
      <c r="T53" s="12" t="s">
        <v>209</v>
      </c>
      <c r="U53" s="85"/>
    </row>
    <row r="54" spans="1:21" ht="15" customHeight="1">
      <c r="A54" s="204" t="s">
        <v>289</v>
      </c>
      <c r="B54" s="2"/>
      <c r="C54" s="48">
        <f t="shared" si="1"/>
        <v>887510</v>
      </c>
      <c r="D54" s="6">
        <v>405264</v>
      </c>
      <c r="E54" s="6">
        <v>482246</v>
      </c>
      <c r="F54" s="165">
        <f t="shared" si="0"/>
        <v>84.03677791002933</v>
      </c>
      <c r="G54" s="170">
        <f>C54-C53</f>
        <v>143838</v>
      </c>
      <c r="H54" s="171">
        <v>19.34</v>
      </c>
      <c r="I54" s="6">
        <v>186375</v>
      </c>
      <c r="J54" s="118"/>
      <c r="K54" s="251" t="s">
        <v>333</v>
      </c>
      <c r="L54" s="252"/>
      <c r="M54" s="20">
        <v>16009</v>
      </c>
      <c r="N54" s="15">
        <v>50582</v>
      </c>
      <c r="O54" s="23">
        <v>31.649598671464158</v>
      </c>
      <c r="P54" s="23">
        <v>3</v>
      </c>
      <c r="Q54" s="27">
        <v>144.73</v>
      </c>
      <c r="R54" s="23">
        <v>2.1</v>
      </c>
      <c r="S54" s="18">
        <v>5336.3</v>
      </c>
      <c r="T54" s="23">
        <v>349.5</v>
      </c>
      <c r="U54" s="85"/>
    </row>
    <row r="55" spans="1:21" ht="15" customHeight="1">
      <c r="A55" s="51"/>
      <c r="B55" s="2"/>
      <c r="C55" s="48"/>
      <c r="D55" s="6"/>
      <c r="E55" s="6"/>
      <c r="F55" s="165"/>
      <c r="G55" s="166"/>
      <c r="H55" s="171"/>
      <c r="I55" s="6"/>
      <c r="J55" s="118"/>
      <c r="K55" s="251" t="s">
        <v>334</v>
      </c>
      <c r="L55" s="251"/>
      <c r="M55" s="21">
        <v>33284</v>
      </c>
      <c r="N55" s="19">
        <v>106041</v>
      </c>
      <c r="O55" s="24">
        <v>31.4</v>
      </c>
      <c r="P55" s="24">
        <v>6.6</v>
      </c>
      <c r="Q55" s="49">
        <v>374.72</v>
      </c>
      <c r="R55" s="23">
        <v>1.8</v>
      </c>
      <c r="S55" s="24">
        <v>5043</v>
      </c>
      <c r="T55" s="24">
        <v>283</v>
      </c>
      <c r="U55" s="85"/>
    </row>
    <row r="56" spans="1:21" ht="15" customHeight="1">
      <c r="A56" s="204" t="s">
        <v>290</v>
      </c>
      <c r="B56" s="3"/>
      <c r="C56" s="164">
        <f t="shared" si="1"/>
        <v>877197</v>
      </c>
      <c r="D56" s="6">
        <v>407430</v>
      </c>
      <c r="E56" s="6">
        <v>469767</v>
      </c>
      <c r="F56" s="165">
        <f t="shared" si="0"/>
        <v>86.73023009279068</v>
      </c>
      <c r="G56" s="170">
        <f>C56-C54</f>
        <v>-10313</v>
      </c>
      <c r="H56" s="171" t="s">
        <v>212</v>
      </c>
      <c r="I56" s="6">
        <v>187181</v>
      </c>
      <c r="J56" s="118"/>
      <c r="K56" s="260">
        <v>1</v>
      </c>
      <c r="L56" s="261"/>
      <c r="M56" s="20">
        <v>27675</v>
      </c>
      <c r="N56" s="12" t="s">
        <v>209</v>
      </c>
      <c r="O56" s="12" t="s">
        <v>209</v>
      </c>
      <c r="P56" s="18">
        <v>5</v>
      </c>
      <c r="Q56" s="12" t="s">
        <v>209</v>
      </c>
      <c r="R56" s="12" t="s">
        <v>209</v>
      </c>
      <c r="S56" s="18">
        <v>5535</v>
      </c>
      <c r="T56" s="12" t="s">
        <v>209</v>
      </c>
      <c r="U56" s="85"/>
    </row>
    <row r="57" spans="1:21" ht="15" customHeight="1">
      <c r="A57" s="204" t="s">
        <v>291</v>
      </c>
      <c r="B57" s="4" t="s">
        <v>91</v>
      </c>
      <c r="C57" s="164">
        <f t="shared" si="1"/>
        <v>927743</v>
      </c>
      <c r="D57" s="6">
        <v>443872</v>
      </c>
      <c r="E57" s="6">
        <v>483871</v>
      </c>
      <c r="F57" s="165">
        <f t="shared" si="0"/>
        <v>91.73354055109729</v>
      </c>
      <c r="G57" s="170">
        <f>C57-C56</f>
        <v>50546</v>
      </c>
      <c r="H57" s="171">
        <v>5.76</v>
      </c>
      <c r="I57" s="6">
        <v>195354</v>
      </c>
      <c r="J57" s="118"/>
      <c r="K57" s="260">
        <v>2</v>
      </c>
      <c r="L57" s="261"/>
      <c r="M57" s="20">
        <v>5609</v>
      </c>
      <c r="N57" s="12" t="s">
        <v>209</v>
      </c>
      <c r="O57" s="12" t="s">
        <v>209</v>
      </c>
      <c r="P57" s="18">
        <v>1.6</v>
      </c>
      <c r="Q57" s="12" t="s">
        <v>209</v>
      </c>
      <c r="R57" s="12" t="s">
        <v>209</v>
      </c>
      <c r="S57" s="18">
        <v>3505.6</v>
      </c>
      <c r="T57" s="12" t="s">
        <v>209</v>
      </c>
      <c r="U57" s="85"/>
    </row>
    <row r="58" spans="1:21" ht="15" customHeight="1">
      <c r="A58" s="204" t="s">
        <v>292</v>
      </c>
      <c r="B58" s="3"/>
      <c r="C58" s="164">
        <f t="shared" si="1"/>
        <v>942000</v>
      </c>
      <c r="D58" s="6">
        <v>450800</v>
      </c>
      <c r="E58" s="6">
        <v>491200</v>
      </c>
      <c r="F58" s="165">
        <f t="shared" si="0"/>
        <v>91.77524429967427</v>
      </c>
      <c r="G58" s="170">
        <f>C58-C57</f>
        <v>14257</v>
      </c>
      <c r="H58" s="171">
        <v>1.54</v>
      </c>
      <c r="I58" s="6">
        <v>194824</v>
      </c>
      <c r="J58" s="118"/>
      <c r="K58" s="251" t="s">
        <v>335</v>
      </c>
      <c r="L58" s="251"/>
      <c r="M58" s="20">
        <v>14019</v>
      </c>
      <c r="N58" s="15">
        <v>31843</v>
      </c>
      <c r="O58" s="23">
        <v>44.02537449360927</v>
      </c>
      <c r="P58" s="18">
        <v>2.2</v>
      </c>
      <c r="Q58" s="28">
        <v>271.23</v>
      </c>
      <c r="R58" s="24">
        <v>0.8</v>
      </c>
      <c r="S58" s="18">
        <v>6372.3</v>
      </c>
      <c r="T58" s="23">
        <v>117.4</v>
      </c>
      <c r="U58" s="85"/>
    </row>
    <row r="59" spans="1:21" ht="15" customHeight="1">
      <c r="A59" s="204" t="s">
        <v>293</v>
      </c>
      <c r="B59" s="3"/>
      <c r="C59" s="164">
        <f t="shared" si="1"/>
        <v>965100</v>
      </c>
      <c r="D59" s="6">
        <v>463700</v>
      </c>
      <c r="E59" s="6">
        <v>501400</v>
      </c>
      <c r="F59" s="165">
        <f t="shared" si="0"/>
        <v>92.48105305145592</v>
      </c>
      <c r="G59" s="170">
        <f>C59-C58</f>
        <v>23100</v>
      </c>
      <c r="H59" s="171">
        <v>2.45</v>
      </c>
      <c r="I59" s="6">
        <v>196218</v>
      </c>
      <c r="J59" s="118"/>
      <c r="K59" s="251" t="s">
        <v>336</v>
      </c>
      <c r="L59" s="251"/>
      <c r="M59" s="21">
        <v>6102</v>
      </c>
      <c r="N59" s="15">
        <v>25860</v>
      </c>
      <c r="O59" s="23">
        <v>23.59628770301624</v>
      </c>
      <c r="P59" s="24">
        <v>1.7</v>
      </c>
      <c r="Q59" s="28">
        <v>247.39</v>
      </c>
      <c r="R59" s="24">
        <v>0.7</v>
      </c>
      <c r="S59" s="18">
        <v>3589.4</v>
      </c>
      <c r="T59" s="18">
        <v>104.5</v>
      </c>
      <c r="U59" s="85"/>
    </row>
    <row r="60" spans="1:21" ht="15" customHeight="1">
      <c r="A60" s="204" t="s">
        <v>294</v>
      </c>
      <c r="B60" s="4" t="s">
        <v>91</v>
      </c>
      <c r="C60" s="164">
        <f t="shared" si="1"/>
        <v>957279</v>
      </c>
      <c r="D60" s="6">
        <v>460859</v>
      </c>
      <c r="E60" s="6">
        <v>496420</v>
      </c>
      <c r="F60" s="165">
        <f t="shared" si="0"/>
        <v>92.83650940735667</v>
      </c>
      <c r="G60" s="170">
        <f>C60-C59</f>
        <v>-7821</v>
      </c>
      <c r="H60" s="171" t="s">
        <v>211</v>
      </c>
      <c r="I60" s="6">
        <v>194652</v>
      </c>
      <c r="J60" s="118"/>
      <c r="K60" s="251" t="s">
        <v>337</v>
      </c>
      <c r="L60" s="251"/>
      <c r="M60" s="20">
        <v>25591</v>
      </c>
      <c r="N60" s="15">
        <v>68630</v>
      </c>
      <c r="O60" s="18">
        <v>37.3</v>
      </c>
      <c r="P60" s="18">
        <v>5</v>
      </c>
      <c r="Q60" s="28">
        <v>152.03</v>
      </c>
      <c r="R60" s="18">
        <v>3.3</v>
      </c>
      <c r="S60" s="18">
        <v>5118.2</v>
      </c>
      <c r="T60" s="18">
        <v>451.4</v>
      </c>
      <c r="U60" s="85"/>
    </row>
    <row r="61" spans="1:21" ht="15" customHeight="1">
      <c r="A61" s="50"/>
      <c r="B61" s="4"/>
      <c r="C61" s="164"/>
      <c r="D61" s="6"/>
      <c r="E61" s="6"/>
      <c r="F61" s="165"/>
      <c r="G61" s="166"/>
      <c r="H61" s="171"/>
      <c r="I61" s="6"/>
      <c r="J61" s="118"/>
      <c r="K61" s="260">
        <v>1</v>
      </c>
      <c r="L61" s="261"/>
      <c r="M61" s="20">
        <v>10533</v>
      </c>
      <c r="N61" s="12" t="s">
        <v>209</v>
      </c>
      <c r="O61" s="12" t="s">
        <v>209</v>
      </c>
      <c r="P61" s="18">
        <v>2.4</v>
      </c>
      <c r="Q61" s="12" t="s">
        <v>209</v>
      </c>
      <c r="R61" s="12" t="s">
        <v>209</v>
      </c>
      <c r="S61" s="18">
        <v>4388.8</v>
      </c>
      <c r="T61" s="12" t="s">
        <v>209</v>
      </c>
      <c r="U61" s="85"/>
    </row>
    <row r="62" spans="1:21" ht="15" customHeight="1">
      <c r="A62" s="204" t="s">
        <v>295</v>
      </c>
      <c r="B62" s="3"/>
      <c r="C62" s="164">
        <f t="shared" si="1"/>
        <v>960100</v>
      </c>
      <c r="D62" s="6">
        <v>462200</v>
      </c>
      <c r="E62" s="6">
        <v>497900</v>
      </c>
      <c r="F62" s="165">
        <f t="shared" si="0"/>
        <v>92.82988551918055</v>
      </c>
      <c r="G62" s="170">
        <f>C62-C60</f>
        <v>2821</v>
      </c>
      <c r="H62" s="171">
        <v>0.29</v>
      </c>
      <c r="I62" s="6">
        <v>195709</v>
      </c>
      <c r="J62" s="118"/>
      <c r="K62" s="260">
        <v>2</v>
      </c>
      <c r="L62" s="261"/>
      <c r="M62" s="14">
        <v>9046</v>
      </c>
      <c r="N62" s="12" t="s">
        <v>209</v>
      </c>
      <c r="O62" s="12" t="s">
        <v>209</v>
      </c>
      <c r="P62" s="18">
        <v>1.5</v>
      </c>
      <c r="Q62" s="12" t="s">
        <v>209</v>
      </c>
      <c r="R62" s="12" t="s">
        <v>209</v>
      </c>
      <c r="S62" s="16">
        <v>6030.7</v>
      </c>
      <c r="T62" s="12" t="s">
        <v>209</v>
      </c>
      <c r="U62" s="85"/>
    </row>
    <row r="63" spans="1:21" ht="15" customHeight="1">
      <c r="A63" s="204" t="s">
        <v>296</v>
      </c>
      <c r="B63" s="3"/>
      <c r="C63" s="164">
        <f t="shared" si="1"/>
        <v>959300</v>
      </c>
      <c r="D63" s="6">
        <v>461600</v>
      </c>
      <c r="E63" s="6">
        <v>497700</v>
      </c>
      <c r="F63" s="165">
        <f t="shared" si="0"/>
        <v>92.74663451878642</v>
      </c>
      <c r="G63" s="170">
        <f>C63-C62</f>
        <v>-800</v>
      </c>
      <c r="H63" s="171" t="s">
        <v>210</v>
      </c>
      <c r="I63" s="6">
        <v>195490</v>
      </c>
      <c r="J63" s="118"/>
      <c r="K63" s="260">
        <v>3</v>
      </c>
      <c r="L63" s="261"/>
      <c r="M63" s="14">
        <v>6012</v>
      </c>
      <c r="N63" s="12" t="s">
        <v>209</v>
      </c>
      <c r="O63" s="12" t="s">
        <v>209</v>
      </c>
      <c r="P63" s="18">
        <v>1.1</v>
      </c>
      <c r="Q63" s="12" t="s">
        <v>209</v>
      </c>
      <c r="R63" s="12" t="s">
        <v>209</v>
      </c>
      <c r="S63" s="18">
        <v>5465.5</v>
      </c>
      <c r="T63" s="12" t="s">
        <v>209</v>
      </c>
      <c r="U63" s="85"/>
    </row>
    <row r="64" spans="1:21" ht="15" customHeight="1">
      <c r="A64" s="204" t="s">
        <v>297</v>
      </c>
      <c r="B64" s="3"/>
      <c r="C64" s="164">
        <f t="shared" si="1"/>
        <v>958000</v>
      </c>
      <c r="D64" s="6">
        <v>461100</v>
      </c>
      <c r="E64" s="6">
        <v>496900</v>
      </c>
      <c r="F64" s="165">
        <f t="shared" si="0"/>
        <v>92.79533105252565</v>
      </c>
      <c r="G64" s="170">
        <f>C64-C63</f>
        <v>-1300</v>
      </c>
      <c r="H64" s="171" t="s">
        <v>208</v>
      </c>
      <c r="I64" s="6">
        <v>196079</v>
      </c>
      <c r="J64" s="118"/>
      <c r="K64" s="251" t="s">
        <v>338</v>
      </c>
      <c r="L64" s="253"/>
      <c r="M64" s="17">
        <v>9870</v>
      </c>
      <c r="N64" s="15">
        <v>28789</v>
      </c>
      <c r="O64" s="23">
        <v>34.283927889124314</v>
      </c>
      <c r="P64" s="24">
        <v>2.5</v>
      </c>
      <c r="Q64" s="28">
        <v>81.04</v>
      </c>
      <c r="R64" s="24">
        <v>3.1</v>
      </c>
      <c r="S64" s="18">
        <v>3948</v>
      </c>
      <c r="T64" s="18">
        <v>355.2</v>
      </c>
      <c r="U64" s="85"/>
    </row>
    <row r="65" spans="1:21" ht="15" customHeight="1">
      <c r="A65" s="204" t="s">
        <v>298</v>
      </c>
      <c r="B65" s="3"/>
      <c r="C65" s="164">
        <f t="shared" si="1"/>
        <v>962400</v>
      </c>
      <c r="D65" s="6">
        <v>462700</v>
      </c>
      <c r="E65" s="6">
        <v>499700</v>
      </c>
      <c r="F65" s="165">
        <f t="shared" si="0"/>
        <v>92.59555733440064</v>
      </c>
      <c r="G65" s="170">
        <f>C65-C64</f>
        <v>4400</v>
      </c>
      <c r="H65" s="171">
        <v>0.46</v>
      </c>
      <c r="I65" s="6">
        <v>197301</v>
      </c>
      <c r="J65" s="118"/>
      <c r="K65" s="251" t="s">
        <v>339</v>
      </c>
      <c r="L65" s="253"/>
      <c r="M65" s="14">
        <v>12376</v>
      </c>
      <c r="N65" s="15">
        <v>52585</v>
      </c>
      <c r="O65" s="23">
        <v>23.53522867737948</v>
      </c>
      <c r="P65" s="18">
        <v>2.6</v>
      </c>
      <c r="Q65" s="27">
        <v>59.75</v>
      </c>
      <c r="R65" s="24">
        <v>4.4</v>
      </c>
      <c r="S65" s="18">
        <v>4760</v>
      </c>
      <c r="T65" s="18">
        <v>880.1</v>
      </c>
      <c r="U65" s="85"/>
    </row>
    <row r="66" spans="1:21" ht="15" customHeight="1">
      <c r="A66" s="204" t="s">
        <v>299</v>
      </c>
      <c r="B66" s="4" t="s">
        <v>91</v>
      </c>
      <c r="C66" s="164">
        <f t="shared" si="1"/>
        <v>966187</v>
      </c>
      <c r="D66" s="6">
        <v>463477</v>
      </c>
      <c r="E66" s="6">
        <v>502710</v>
      </c>
      <c r="F66" s="165">
        <f t="shared" si="0"/>
        <v>92.1956993097412</v>
      </c>
      <c r="G66" s="170">
        <f>C66-C65</f>
        <v>3787</v>
      </c>
      <c r="H66" s="171">
        <v>0.39</v>
      </c>
      <c r="I66" s="6">
        <v>198161</v>
      </c>
      <c r="J66" s="118"/>
      <c r="K66" s="251" t="s">
        <v>340</v>
      </c>
      <c r="L66" s="253"/>
      <c r="M66" s="14">
        <v>6712</v>
      </c>
      <c r="N66" s="15">
        <v>12247</v>
      </c>
      <c r="O66" s="23">
        <v>54.80525843063607</v>
      </c>
      <c r="P66" s="18">
        <v>1.2</v>
      </c>
      <c r="Q66" s="27">
        <v>154.61</v>
      </c>
      <c r="R66" s="24">
        <v>0.8</v>
      </c>
      <c r="S66" s="18">
        <v>5593.3</v>
      </c>
      <c r="T66" s="23">
        <v>79.2</v>
      </c>
      <c r="U66" s="85"/>
    </row>
    <row r="67" spans="1:21" ht="15" customHeight="1">
      <c r="A67" s="50"/>
      <c r="B67" s="4"/>
      <c r="C67" s="164"/>
      <c r="D67" s="6"/>
      <c r="E67" s="6"/>
      <c r="F67" s="165"/>
      <c r="G67" s="166"/>
      <c r="H67" s="171"/>
      <c r="I67" s="6"/>
      <c r="J67" s="118"/>
      <c r="K67" s="251" t="s">
        <v>341</v>
      </c>
      <c r="L67" s="253"/>
      <c r="M67" s="14">
        <v>7162</v>
      </c>
      <c r="N67" s="15">
        <v>14423</v>
      </c>
      <c r="O67" s="23">
        <v>49.65679816959024</v>
      </c>
      <c r="P67" s="18">
        <v>1.7</v>
      </c>
      <c r="Q67" s="28">
        <v>13.74</v>
      </c>
      <c r="R67" s="24">
        <v>12.4</v>
      </c>
      <c r="S67" s="18">
        <v>4212.9</v>
      </c>
      <c r="T67" s="23">
        <v>1049.7</v>
      </c>
      <c r="U67" s="85"/>
    </row>
    <row r="68" spans="1:21" ht="15" customHeight="1">
      <c r="A68" s="204" t="s">
        <v>300</v>
      </c>
      <c r="B68" s="3"/>
      <c r="C68" s="164">
        <f t="shared" si="1"/>
        <v>968531</v>
      </c>
      <c r="D68" s="6">
        <v>463670</v>
      </c>
      <c r="E68" s="6">
        <v>504861</v>
      </c>
      <c r="F68" s="165">
        <f t="shared" si="0"/>
        <v>91.84112062528101</v>
      </c>
      <c r="G68" s="170">
        <f>C68-C66</f>
        <v>2344</v>
      </c>
      <c r="H68" s="171">
        <v>0.24</v>
      </c>
      <c r="I68" s="6">
        <v>199927</v>
      </c>
      <c r="J68" s="118"/>
      <c r="K68" s="251" t="s">
        <v>342</v>
      </c>
      <c r="L68" s="253"/>
      <c r="M68" s="14">
        <v>7818</v>
      </c>
      <c r="N68" s="15">
        <v>12321</v>
      </c>
      <c r="O68" s="23">
        <v>63.45264183102021</v>
      </c>
      <c r="P68" s="18">
        <v>2.3</v>
      </c>
      <c r="Q68" s="28">
        <v>9.67</v>
      </c>
      <c r="R68" s="24">
        <v>23.8</v>
      </c>
      <c r="S68" s="18">
        <v>3399.1</v>
      </c>
      <c r="T68" s="18">
        <v>1274.1</v>
      </c>
      <c r="U68" s="85"/>
    </row>
    <row r="69" spans="1:21" ht="15" customHeight="1">
      <c r="A69" s="204" t="s">
        <v>301</v>
      </c>
      <c r="B69" s="3"/>
      <c r="C69" s="164">
        <f t="shared" si="1"/>
        <v>971390</v>
      </c>
      <c r="D69" s="6">
        <v>463818</v>
      </c>
      <c r="E69" s="6">
        <v>507572</v>
      </c>
      <c r="F69" s="165">
        <f t="shared" si="0"/>
        <v>91.3797451396058</v>
      </c>
      <c r="G69" s="170">
        <f>C69-C68</f>
        <v>2859</v>
      </c>
      <c r="H69" s="171">
        <v>0.3</v>
      </c>
      <c r="I69" s="6">
        <v>200795</v>
      </c>
      <c r="J69" s="118"/>
      <c r="K69" s="258" t="s">
        <v>343</v>
      </c>
      <c r="L69" s="259"/>
      <c r="M69" s="14">
        <v>22082</v>
      </c>
      <c r="N69" s="15">
        <v>36080</v>
      </c>
      <c r="O69" s="23">
        <v>61.20288248337029</v>
      </c>
      <c r="P69" s="18">
        <v>3.9</v>
      </c>
      <c r="Q69" s="28">
        <v>13.45</v>
      </c>
      <c r="R69" s="24">
        <v>29</v>
      </c>
      <c r="S69" s="18">
        <v>5662.1</v>
      </c>
      <c r="T69" s="18">
        <v>2682.5</v>
      </c>
      <c r="U69" s="85"/>
    </row>
    <row r="70" spans="1:21" ht="15" customHeight="1">
      <c r="A70" s="204" t="s">
        <v>302</v>
      </c>
      <c r="B70" s="2"/>
      <c r="C70" s="164">
        <f t="shared" si="1"/>
        <v>973808</v>
      </c>
      <c r="D70" s="6">
        <v>464779</v>
      </c>
      <c r="E70" s="6">
        <v>509029</v>
      </c>
      <c r="F70" s="165">
        <f t="shared" si="0"/>
        <v>91.30697858078813</v>
      </c>
      <c r="G70" s="170">
        <f>C70-C69</f>
        <v>2418</v>
      </c>
      <c r="H70" s="171">
        <v>0.25</v>
      </c>
      <c r="I70" s="6">
        <v>201747</v>
      </c>
      <c r="J70" s="118"/>
      <c r="K70" s="251" t="s">
        <v>344</v>
      </c>
      <c r="L70" s="252"/>
      <c r="M70" s="15">
        <v>8011</v>
      </c>
      <c r="N70" s="15">
        <v>24591</v>
      </c>
      <c r="O70" s="23">
        <v>32.57695905005896</v>
      </c>
      <c r="P70" s="18">
        <v>1.8</v>
      </c>
      <c r="Q70" s="28">
        <v>110.8</v>
      </c>
      <c r="R70" s="24">
        <v>1.6</v>
      </c>
      <c r="S70" s="18">
        <v>4450.6</v>
      </c>
      <c r="T70" s="18">
        <v>221.9</v>
      </c>
      <c r="U70" s="85"/>
    </row>
    <row r="71" spans="1:21" ht="15" customHeight="1">
      <c r="A71" s="204" t="s">
        <v>303</v>
      </c>
      <c r="B71" s="2"/>
      <c r="C71" s="164">
        <f t="shared" si="1"/>
        <v>974420</v>
      </c>
      <c r="D71" s="6">
        <v>464363</v>
      </c>
      <c r="E71" s="6">
        <v>510057</v>
      </c>
      <c r="F71" s="165">
        <f t="shared" si="0"/>
        <v>91.04139341289307</v>
      </c>
      <c r="G71" s="170">
        <f>C71-C70</f>
        <v>612</v>
      </c>
      <c r="H71" s="171">
        <v>0.06</v>
      </c>
      <c r="I71" s="6">
        <v>202454</v>
      </c>
      <c r="J71" s="118"/>
      <c r="K71" s="251" t="s">
        <v>345</v>
      </c>
      <c r="L71" s="252"/>
      <c r="M71" s="15">
        <v>5032</v>
      </c>
      <c r="N71" s="15">
        <v>11961</v>
      </c>
      <c r="O71" s="23">
        <v>42.070061031686315</v>
      </c>
      <c r="P71" s="18">
        <v>1</v>
      </c>
      <c r="Q71" s="28">
        <v>26.98</v>
      </c>
      <c r="R71" s="24">
        <v>3.7</v>
      </c>
      <c r="S71" s="18">
        <v>5032</v>
      </c>
      <c r="T71" s="18">
        <v>443.3</v>
      </c>
      <c r="U71" s="85"/>
    </row>
    <row r="72" spans="1:21" ht="15" customHeight="1">
      <c r="A72" s="204" t="s">
        <v>304</v>
      </c>
      <c r="B72" s="1" t="s">
        <v>91</v>
      </c>
      <c r="C72" s="164">
        <f t="shared" si="1"/>
        <v>973418</v>
      </c>
      <c r="D72" s="6">
        <v>464889</v>
      </c>
      <c r="E72" s="6">
        <v>508529</v>
      </c>
      <c r="F72" s="165">
        <f t="shared" si="0"/>
        <v>91.41838518550564</v>
      </c>
      <c r="G72" s="170">
        <f>C72-C71</f>
        <v>-1002</v>
      </c>
      <c r="H72" s="171" t="s">
        <v>207</v>
      </c>
      <c r="I72" s="6">
        <v>211265</v>
      </c>
      <c r="J72" s="85"/>
      <c r="K72" s="251" t="s">
        <v>346</v>
      </c>
      <c r="L72" s="252"/>
      <c r="M72" s="11">
        <v>19948</v>
      </c>
      <c r="N72" s="31">
        <v>23032</v>
      </c>
      <c r="O72" s="23">
        <v>86.6099340048628</v>
      </c>
      <c r="P72" s="26">
        <v>3.3</v>
      </c>
      <c r="Q72" s="29">
        <v>20.31</v>
      </c>
      <c r="R72" s="26">
        <v>16.2</v>
      </c>
      <c r="S72" s="26">
        <v>6044.8</v>
      </c>
      <c r="T72" s="18">
        <v>1134</v>
      </c>
      <c r="U72" s="85"/>
    </row>
    <row r="73" spans="1:21" ht="15" customHeight="1">
      <c r="A73" s="182"/>
      <c r="B73" s="183"/>
      <c r="C73" s="184"/>
      <c r="D73" s="184"/>
      <c r="E73" s="184"/>
      <c r="F73" s="184"/>
      <c r="G73" s="184"/>
      <c r="H73" s="184"/>
      <c r="I73" s="184"/>
      <c r="J73" s="85"/>
      <c r="K73" s="242" t="s">
        <v>347</v>
      </c>
      <c r="L73" s="242"/>
      <c r="M73" s="22">
        <v>5892</v>
      </c>
      <c r="N73" s="87">
        <v>14953</v>
      </c>
      <c r="O73" s="25">
        <v>39.40346418778841</v>
      </c>
      <c r="P73" s="30">
        <v>1</v>
      </c>
      <c r="Q73" s="185">
        <v>115.57</v>
      </c>
      <c r="R73" s="30">
        <v>0.9</v>
      </c>
      <c r="S73" s="30">
        <v>5892</v>
      </c>
      <c r="T73" s="30">
        <v>129.4</v>
      </c>
      <c r="U73" s="66"/>
    </row>
    <row r="74" spans="1:21" ht="15" customHeight="1">
      <c r="A74" s="3"/>
      <c r="B74" s="3"/>
      <c r="C74" s="48"/>
      <c r="D74" s="6"/>
      <c r="E74" s="6"/>
      <c r="F74" s="165"/>
      <c r="G74" s="166"/>
      <c r="H74" s="167"/>
      <c r="I74" s="6"/>
      <c r="J74" s="85"/>
      <c r="K74" s="85" t="s">
        <v>204</v>
      </c>
      <c r="L74" s="7"/>
      <c r="M74" s="66"/>
      <c r="N74" s="66"/>
      <c r="O74" s="66"/>
      <c r="P74" s="66"/>
      <c r="Q74" s="66"/>
      <c r="R74" s="66"/>
      <c r="S74" s="66"/>
      <c r="T74" s="85"/>
      <c r="U74" s="66"/>
    </row>
    <row r="75" spans="1:21" ht="15" customHeight="1">
      <c r="A75" s="3"/>
      <c r="B75" s="3"/>
      <c r="C75" s="48"/>
      <c r="D75" s="6"/>
      <c r="E75" s="6"/>
      <c r="F75" s="165"/>
      <c r="G75" s="166"/>
      <c r="H75" s="167"/>
      <c r="I75" s="6"/>
      <c r="J75" s="85"/>
      <c r="K75" s="7" t="s">
        <v>106</v>
      </c>
      <c r="L75" s="85"/>
      <c r="M75" s="85"/>
      <c r="N75" s="85"/>
      <c r="O75" s="85"/>
      <c r="P75" s="85"/>
      <c r="Q75" s="85"/>
      <c r="R75" s="85"/>
      <c r="S75" s="85"/>
      <c r="T75" s="66"/>
      <c r="U75" s="85"/>
    </row>
    <row r="76" spans="1:21" ht="14.25">
      <c r="A76" s="3"/>
      <c r="B76" s="3"/>
      <c r="C76" s="48"/>
      <c r="D76" s="6"/>
      <c r="E76" s="6"/>
      <c r="F76" s="165"/>
      <c r="G76" s="166"/>
      <c r="H76" s="167"/>
      <c r="I76" s="6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</row>
    <row r="77" spans="1:21" ht="14.25">
      <c r="A77" s="3"/>
      <c r="B77" s="3"/>
      <c r="C77" s="48"/>
      <c r="D77" s="6"/>
      <c r="E77" s="6"/>
      <c r="F77" s="165"/>
      <c r="G77" s="166"/>
      <c r="H77" s="167"/>
      <c r="I77" s="6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</row>
    <row r="78" spans="1:21" ht="14.25">
      <c r="A78" s="4"/>
      <c r="B78" s="4"/>
      <c r="C78" s="48"/>
      <c r="D78" s="48"/>
      <c r="E78" s="48"/>
      <c r="F78" s="165"/>
      <c r="G78" s="166"/>
      <c r="H78" s="167"/>
      <c r="I78" s="48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</row>
    <row r="79" spans="1:21" ht="14.25">
      <c r="A79" s="4"/>
      <c r="B79" s="4"/>
      <c r="C79" s="48"/>
      <c r="D79" s="48"/>
      <c r="E79" s="48"/>
      <c r="F79" s="165"/>
      <c r="G79" s="166"/>
      <c r="H79" s="167"/>
      <c r="I79" s="48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</row>
    <row r="80" spans="1:21" ht="14.25">
      <c r="A80" s="3"/>
      <c r="B80" s="3"/>
      <c r="C80" s="48"/>
      <c r="D80" s="6"/>
      <c r="E80" s="6"/>
      <c r="F80" s="6"/>
      <c r="G80" s="166"/>
      <c r="H80" s="167"/>
      <c r="I80" s="6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</row>
    <row r="81" spans="1:21" ht="14.25">
      <c r="A81" s="3"/>
      <c r="B81" s="3"/>
      <c r="C81" s="48"/>
      <c r="D81" s="6"/>
      <c r="E81" s="6"/>
      <c r="F81" s="6"/>
      <c r="G81" s="166"/>
      <c r="H81" s="167"/>
      <c r="I81" s="6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</row>
    <row r="82" spans="1:21" ht="14.25">
      <c r="A82" s="41"/>
      <c r="B82" s="41"/>
      <c r="C82" s="48"/>
      <c r="D82" s="6"/>
      <c r="E82" s="6"/>
      <c r="F82" s="6"/>
      <c r="G82" s="166"/>
      <c r="H82" s="167"/>
      <c r="I82" s="6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</row>
    <row r="83" spans="1:21" ht="14.25">
      <c r="A83" s="3"/>
      <c r="B83" s="3"/>
      <c r="C83" s="48"/>
      <c r="D83" s="6"/>
      <c r="E83" s="6"/>
      <c r="F83" s="6"/>
      <c r="G83" s="166"/>
      <c r="H83" s="167"/>
      <c r="I83" s="48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</row>
    <row r="84" spans="1:21" ht="14.25">
      <c r="A84" s="4"/>
      <c r="B84" s="4"/>
      <c r="C84" s="48"/>
      <c r="D84" s="6"/>
      <c r="E84" s="6"/>
      <c r="F84" s="6"/>
      <c r="G84" s="166"/>
      <c r="H84" s="167"/>
      <c r="I84" s="6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</row>
    <row r="85" spans="1:21" ht="14.25">
      <c r="A85" s="4"/>
      <c r="B85" s="4"/>
      <c r="C85" s="48"/>
      <c r="D85" s="6"/>
      <c r="E85" s="6"/>
      <c r="F85" s="6"/>
      <c r="G85" s="166"/>
      <c r="H85" s="167"/>
      <c r="I85" s="6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</row>
    <row r="86" spans="1:21" ht="14.25">
      <c r="A86" s="3"/>
      <c r="B86" s="3"/>
      <c r="C86" s="48"/>
      <c r="D86" s="6"/>
      <c r="E86" s="6"/>
      <c r="F86" s="6"/>
      <c r="G86" s="166"/>
      <c r="H86" s="167"/>
      <c r="I86" s="6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</row>
    <row r="87" spans="1:21" ht="14.25">
      <c r="A87" s="3"/>
      <c r="B87" s="3"/>
      <c r="C87" s="48"/>
      <c r="D87" s="6"/>
      <c r="E87" s="6"/>
      <c r="F87" s="6"/>
      <c r="G87" s="166"/>
      <c r="H87" s="167"/>
      <c r="I87" s="6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</row>
    <row r="88" spans="1:21" ht="14.25">
      <c r="A88" s="7"/>
      <c r="B88" s="41"/>
      <c r="C88" s="48"/>
      <c r="D88" s="6"/>
      <c r="E88" s="6"/>
      <c r="F88" s="6"/>
      <c r="G88" s="166"/>
      <c r="H88" s="167"/>
      <c r="I88" s="6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</row>
    <row r="89" spans="1:21" ht="14.25">
      <c r="A89" s="3"/>
      <c r="B89" s="3"/>
      <c r="C89" s="48"/>
      <c r="D89" s="6"/>
      <c r="E89" s="6"/>
      <c r="F89" s="6"/>
      <c r="G89" s="166"/>
      <c r="H89" s="167"/>
      <c r="I89" s="6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</row>
    <row r="90" spans="1:21" ht="14.25">
      <c r="A90" s="4"/>
      <c r="B90" s="4"/>
      <c r="C90" s="48"/>
      <c r="D90" s="6"/>
      <c r="E90" s="6"/>
      <c r="F90" s="6"/>
      <c r="G90" s="166"/>
      <c r="H90" s="167"/>
      <c r="I90" s="6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</row>
    <row r="91" spans="1:21" ht="14.25">
      <c r="A91" s="3"/>
      <c r="B91" s="3"/>
      <c r="C91" s="48"/>
      <c r="D91" s="6"/>
      <c r="E91" s="6"/>
      <c r="F91" s="6"/>
      <c r="G91" s="166"/>
      <c r="H91" s="167"/>
      <c r="I91" s="6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</row>
    <row r="92" spans="1:21" ht="14.25">
      <c r="A92" s="3"/>
      <c r="B92" s="3"/>
      <c r="C92" s="48"/>
      <c r="D92" s="6"/>
      <c r="E92" s="6"/>
      <c r="F92" s="6"/>
      <c r="G92" s="166"/>
      <c r="H92" s="167"/>
      <c r="I92" s="6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</row>
    <row r="93" spans="1:21" ht="14.25">
      <c r="A93" s="3"/>
      <c r="B93" s="3"/>
      <c r="C93" s="48"/>
      <c r="D93" s="6"/>
      <c r="E93" s="6"/>
      <c r="F93" s="6"/>
      <c r="G93" s="166"/>
      <c r="H93" s="167"/>
      <c r="I93" s="6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</row>
    <row r="94" spans="1:21" ht="14.25">
      <c r="A94" s="3"/>
      <c r="B94" s="3"/>
      <c r="C94" s="48"/>
      <c r="D94" s="6"/>
      <c r="E94" s="48"/>
      <c r="F94" s="6"/>
      <c r="G94" s="166"/>
      <c r="H94" s="167"/>
      <c r="I94" s="6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</row>
    <row r="95" spans="1:21" ht="14.25">
      <c r="A95" s="3"/>
      <c r="B95" s="3"/>
      <c r="C95" s="48"/>
      <c r="D95" s="6"/>
      <c r="E95" s="6"/>
      <c r="F95" s="6"/>
      <c r="G95" s="166"/>
      <c r="H95" s="167"/>
      <c r="I95" s="6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</row>
    <row r="96" spans="1:21" ht="14.25">
      <c r="A96" s="4"/>
      <c r="B96" s="4"/>
      <c r="C96" s="48"/>
      <c r="D96" s="6"/>
      <c r="E96" s="6"/>
      <c r="F96" s="6"/>
      <c r="G96" s="166"/>
      <c r="H96" s="167"/>
      <c r="I96" s="6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</row>
    <row r="97" spans="1:21" ht="14.25">
      <c r="A97" s="3"/>
      <c r="B97" s="3"/>
      <c r="C97" s="48"/>
      <c r="D97" s="6"/>
      <c r="E97" s="6"/>
      <c r="F97" s="6"/>
      <c r="G97" s="166"/>
      <c r="H97" s="167"/>
      <c r="I97" s="6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</row>
    <row r="98" spans="1:21" ht="14.25">
      <c r="A98" s="3"/>
      <c r="B98" s="3"/>
      <c r="C98" s="48"/>
      <c r="D98" s="6"/>
      <c r="E98" s="6"/>
      <c r="F98" s="6"/>
      <c r="G98" s="166"/>
      <c r="H98" s="167"/>
      <c r="I98" s="6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</row>
    <row r="99" spans="1:21" ht="14.25">
      <c r="A99" s="3"/>
      <c r="B99" s="3"/>
      <c r="C99" s="48"/>
      <c r="D99" s="6"/>
      <c r="E99" s="6"/>
      <c r="F99" s="6"/>
      <c r="G99" s="166"/>
      <c r="H99" s="167"/>
      <c r="I99" s="6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</row>
    <row r="100" spans="1:21" ht="14.25">
      <c r="A100" s="3"/>
      <c r="B100" s="3"/>
      <c r="C100" s="48"/>
      <c r="D100" s="6"/>
      <c r="E100" s="6"/>
      <c r="F100" s="6"/>
      <c r="G100" s="166"/>
      <c r="H100" s="167"/>
      <c r="I100" s="6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</row>
    <row r="101" spans="1:21" ht="14.25">
      <c r="A101" s="3"/>
      <c r="B101" s="3"/>
      <c r="C101" s="48"/>
      <c r="D101" s="6"/>
      <c r="E101" s="6"/>
      <c r="F101" s="6"/>
      <c r="G101" s="166"/>
      <c r="H101" s="167"/>
      <c r="I101" s="6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</row>
    <row r="102" spans="1:21" ht="14.25">
      <c r="A102" s="4"/>
      <c r="B102" s="4"/>
      <c r="C102" s="48"/>
      <c r="D102" s="6"/>
      <c r="E102" s="6"/>
      <c r="F102" s="6"/>
      <c r="G102" s="166"/>
      <c r="H102" s="167"/>
      <c r="I102" s="6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</row>
    <row r="103" spans="1:21" ht="14.25">
      <c r="A103" s="3"/>
      <c r="B103" s="3"/>
      <c r="C103" s="48"/>
      <c r="D103" s="6"/>
      <c r="E103" s="6"/>
      <c r="F103" s="6"/>
      <c r="G103" s="166"/>
      <c r="H103" s="167"/>
      <c r="I103" s="6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</row>
    <row r="104" spans="1:21" ht="14.25">
      <c r="A104" s="3"/>
      <c r="B104" s="3"/>
      <c r="C104" s="48"/>
      <c r="D104" s="6"/>
      <c r="E104" s="6"/>
      <c r="F104" s="6"/>
      <c r="G104" s="166"/>
      <c r="H104" s="167"/>
      <c r="I104" s="6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</row>
    <row r="105" spans="1:21" ht="14.25">
      <c r="A105" s="5"/>
      <c r="B105" s="5"/>
      <c r="C105" s="186"/>
      <c r="D105" s="187"/>
      <c r="E105" s="187"/>
      <c r="F105" s="187"/>
      <c r="G105" s="188"/>
      <c r="H105" s="189"/>
      <c r="I105" s="187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1:21" ht="13.5">
      <c r="A106" s="156"/>
      <c r="B106" s="156"/>
      <c r="C106" s="118"/>
      <c r="D106" s="118"/>
      <c r="E106" s="118"/>
      <c r="F106" s="118"/>
      <c r="G106" s="118"/>
      <c r="H106" s="118"/>
      <c r="I106" s="118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</row>
    <row r="107" spans="1:21" ht="13.5">
      <c r="A107" s="156"/>
      <c r="B107" s="156"/>
      <c r="C107" s="118"/>
      <c r="D107" s="118"/>
      <c r="E107" s="118"/>
      <c r="F107" s="118"/>
      <c r="G107" s="118"/>
      <c r="H107" s="118"/>
      <c r="I107" s="118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</row>
    <row r="108" spans="1:21" ht="13.5">
      <c r="A108" s="156"/>
      <c r="B108" s="156"/>
      <c r="C108" s="118"/>
      <c r="D108" s="118"/>
      <c r="E108" s="118"/>
      <c r="F108" s="118"/>
      <c r="G108" s="118"/>
      <c r="H108" s="118"/>
      <c r="I108" s="118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</row>
    <row r="109" spans="1:21" ht="13.5">
      <c r="A109" s="156"/>
      <c r="B109" s="156"/>
      <c r="C109" s="118"/>
      <c r="D109" s="118"/>
      <c r="E109" s="118"/>
      <c r="F109" s="118"/>
      <c r="G109" s="118"/>
      <c r="H109" s="118"/>
      <c r="I109" s="118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</row>
    <row r="110" spans="1:21" ht="13.5">
      <c r="A110" s="156"/>
      <c r="B110" s="156"/>
      <c r="C110" s="118"/>
      <c r="D110" s="118"/>
      <c r="E110" s="118"/>
      <c r="F110" s="118"/>
      <c r="G110" s="118"/>
      <c r="H110" s="118"/>
      <c r="I110" s="118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</row>
    <row r="111" spans="1:21" ht="13.5">
      <c r="A111" s="156"/>
      <c r="B111" s="156"/>
      <c r="C111" s="118"/>
      <c r="D111" s="118"/>
      <c r="E111" s="118"/>
      <c r="F111" s="118"/>
      <c r="G111" s="118"/>
      <c r="H111" s="118"/>
      <c r="I111" s="118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</row>
    <row r="112" spans="1:21" ht="13.5">
      <c r="A112" s="156"/>
      <c r="B112" s="156"/>
      <c r="C112" s="118"/>
      <c r="D112" s="118"/>
      <c r="E112" s="118"/>
      <c r="F112" s="118"/>
      <c r="G112" s="118"/>
      <c r="H112" s="118"/>
      <c r="I112" s="118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</row>
    <row r="113" spans="1:21" ht="13.5">
      <c r="A113" s="156"/>
      <c r="B113" s="156"/>
      <c r="C113" s="118"/>
      <c r="D113" s="118"/>
      <c r="E113" s="118"/>
      <c r="F113" s="118"/>
      <c r="G113" s="118"/>
      <c r="H113" s="118"/>
      <c r="I113" s="118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</row>
    <row r="114" spans="1:21" ht="13.5">
      <c r="A114" s="156"/>
      <c r="B114" s="156"/>
      <c r="C114" s="118"/>
      <c r="D114" s="118"/>
      <c r="E114" s="118"/>
      <c r="F114" s="118"/>
      <c r="G114" s="118"/>
      <c r="H114" s="118"/>
      <c r="I114" s="118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</row>
    <row r="115" spans="1:21" ht="13.5">
      <c r="A115" s="156"/>
      <c r="B115" s="156"/>
      <c r="C115" s="118"/>
      <c r="D115" s="118"/>
      <c r="E115" s="118"/>
      <c r="F115" s="118"/>
      <c r="G115" s="118"/>
      <c r="H115" s="118"/>
      <c r="I115" s="118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</row>
    <row r="116" spans="1:21" ht="13.5">
      <c r="A116" s="156"/>
      <c r="B116" s="156"/>
      <c r="C116" s="118"/>
      <c r="D116" s="118"/>
      <c r="E116" s="118"/>
      <c r="F116" s="118"/>
      <c r="G116" s="118"/>
      <c r="H116" s="118"/>
      <c r="I116" s="118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</row>
    <row r="117" spans="1:21" ht="13.5">
      <c r="A117" s="156"/>
      <c r="B117" s="156"/>
      <c r="C117" s="118"/>
      <c r="D117" s="118"/>
      <c r="E117" s="118"/>
      <c r="F117" s="118"/>
      <c r="G117" s="118"/>
      <c r="H117" s="118"/>
      <c r="I117" s="118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</row>
    <row r="118" spans="1:21" ht="13.5">
      <c r="A118" s="156"/>
      <c r="B118" s="156"/>
      <c r="C118" s="118"/>
      <c r="D118" s="118"/>
      <c r="E118" s="118"/>
      <c r="F118" s="118"/>
      <c r="G118" s="118"/>
      <c r="H118" s="118"/>
      <c r="I118" s="118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</row>
    <row r="119" spans="1:21" ht="13.5">
      <c r="A119" s="156"/>
      <c r="B119" s="156"/>
      <c r="C119" s="118"/>
      <c r="D119" s="118"/>
      <c r="E119" s="118"/>
      <c r="F119" s="118"/>
      <c r="G119" s="118"/>
      <c r="H119" s="118"/>
      <c r="I119" s="118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</row>
    <row r="120" spans="1:21" ht="13.5">
      <c r="A120" s="156"/>
      <c r="B120" s="156"/>
      <c r="C120" s="118"/>
      <c r="D120" s="118"/>
      <c r="E120" s="118"/>
      <c r="F120" s="118"/>
      <c r="G120" s="118"/>
      <c r="H120" s="118"/>
      <c r="I120" s="118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</row>
    <row r="121" spans="1:21" ht="13.5">
      <c r="A121" s="156"/>
      <c r="B121" s="156"/>
      <c r="C121" s="118"/>
      <c r="D121" s="118"/>
      <c r="E121" s="118"/>
      <c r="F121" s="118"/>
      <c r="G121" s="118"/>
      <c r="H121" s="118"/>
      <c r="I121" s="118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</row>
    <row r="122" spans="1:21" ht="13.5">
      <c r="A122" s="156"/>
      <c r="B122" s="156"/>
      <c r="C122" s="118"/>
      <c r="D122" s="118"/>
      <c r="E122" s="118"/>
      <c r="F122" s="118"/>
      <c r="G122" s="118"/>
      <c r="H122" s="118"/>
      <c r="I122" s="118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</row>
    <row r="123" spans="1:21" ht="13.5">
      <c r="A123" s="156"/>
      <c r="B123" s="156"/>
      <c r="C123" s="118"/>
      <c r="D123" s="118"/>
      <c r="E123" s="118"/>
      <c r="F123" s="118"/>
      <c r="G123" s="118"/>
      <c r="H123" s="118"/>
      <c r="I123" s="118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</row>
    <row r="124" spans="1:21" ht="13.5">
      <c r="A124" s="156"/>
      <c r="B124" s="156"/>
      <c r="C124" s="118"/>
      <c r="D124" s="118"/>
      <c r="E124" s="118"/>
      <c r="F124" s="118"/>
      <c r="G124" s="118"/>
      <c r="H124" s="118"/>
      <c r="I124" s="118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</row>
    <row r="125" spans="1:21" ht="13.5">
      <c r="A125" s="156"/>
      <c r="B125" s="156"/>
      <c r="C125" s="118"/>
      <c r="D125" s="118"/>
      <c r="E125" s="118"/>
      <c r="F125" s="118"/>
      <c r="G125" s="118"/>
      <c r="H125" s="118"/>
      <c r="I125" s="118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</row>
    <row r="126" spans="1:21" ht="13.5">
      <c r="A126" s="156"/>
      <c r="B126" s="156"/>
      <c r="C126" s="118"/>
      <c r="D126" s="118"/>
      <c r="E126" s="118"/>
      <c r="F126" s="118"/>
      <c r="G126" s="118"/>
      <c r="H126" s="118"/>
      <c r="I126" s="118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</row>
    <row r="127" spans="1:21" ht="13.5">
      <c r="A127" s="156"/>
      <c r="B127" s="156"/>
      <c r="C127" s="118"/>
      <c r="D127" s="118"/>
      <c r="E127" s="118"/>
      <c r="F127" s="118"/>
      <c r="G127" s="118"/>
      <c r="H127" s="118"/>
      <c r="I127" s="118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</row>
    <row r="128" spans="1:21" ht="13.5">
      <c r="A128" s="156"/>
      <c r="B128" s="156"/>
      <c r="C128" s="118"/>
      <c r="D128" s="118"/>
      <c r="E128" s="118"/>
      <c r="F128" s="118"/>
      <c r="G128" s="118"/>
      <c r="H128" s="118"/>
      <c r="I128" s="118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</row>
  </sheetData>
  <sheetProtection/>
  <mergeCells count="87">
    <mergeCell ref="S43:S46"/>
    <mergeCell ref="T43:T46"/>
    <mergeCell ref="S35:T35"/>
    <mergeCell ref="S36:T36"/>
    <mergeCell ref="K42:L46"/>
    <mergeCell ref="M42:O42"/>
    <mergeCell ref="P42:R42"/>
    <mergeCell ref="S42:T42"/>
    <mergeCell ref="M43:M46"/>
    <mergeCell ref="N43:N46"/>
    <mergeCell ref="S27:T27"/>
    <mergeCell ref="S28:T28"/>
    <mergeCell ref="O43:O46"/>
    <mergeCell ref="P43:P46"/>
    <mergeCell ref="S29:T29"/>
    <mergeCell ref="S30:T30"/>
    <mergeCell ref="S31:T31"/>
    <mergeCell ref="S32:T32"/>
    <mergeCell ref="S33:T33"/>
    <mergeCell ref="S34:T34"/>
    <mergeCell ref="S21:T21"/>
    <mergeCell ref="S22:T22"/>
    <mergeCell ref="S23:T23"/>
    <mergeCell ref="S24:T24"/>
    <mergeCell ref="S25:T25"/>
    <mergeCell ref="S26:T26"/>
    <mergeCell ref="S6:T7"/>
    <mergeCell ref="S8:T8"/>
    <mergeCell ref="S9:T9"/>
    <mergeCell ref="S10:T10"/>
    <mergeCell ref="S11:T11"/>
    <mergeCell ref="K4:T4"/>
    <mergeCell ref="A3:I3"/>
    <mergeCell ref="A5:I5"/>
    <mergeCell ref="A15:B15"/>
    <mergeCell ref="A32:B32"/>
    <mergeCell ref="A10:B13"/>
    <mergeCell ref="C10:H11"/>
    <mergeCell ref="I10:I13"/>
    <mergeCell ref="C12:C13"/>
    <mergeCell ref="D12:D13"/>
    <mergeCell ref="E12:E13"/>
    <mergeCell ref="F12:F13"/>
    <mergeCell ref="G12:G13"/>
    <mergeCell ref="K40:T40"/>
    <mergeCell ref="S12:T12"/>
    <mergeCell ref="S14:T14"/>
    <mergeCell ref="S15:T15"/>
    <mergeCell ref="S16:T16"/>
    <mergeCell ref="S18:T18"/>
    <mergeCell ref="S13:T13"/>
    <mergeCell ref="S19:T19"/>
    <mergeCell ref="K53:L53"/>
    <mergeCell ref="H12:H13"/>
    <mergeCell ref="K51:L51"/>
    <mergeCell ref="K50:L50"/>
    <mergeCell ref="K48:L48"/>
    <mergeCell ref="S17:T17"/>
    <mergeCell ref="Q43:Q46"/>
    <mergeCell ref="R43:R46"/>
    <mergeCell ref="K52:L52"/>
    <mergeCell ref="S20:T20"/>
    <mergeCell ref="K54:L54"/>
    <mergeCell ref="K64:L64"/>
    <mergeCell ref="K55:L55"/>
    <mergeCell ref="K56:L56"/>
    <mergeCell ref="K57:L57"/>
    <mergeCell ref="K60:L60"/>
    <mergeCell ref="K58:L58"/>
    <mergeCell ref="K68:L68"/>
    <mergeCell ref="K69:L69"/>
    <mergeCell ref="K70:L70"/>
    <mergeCell ref="K65:L65"/>
    <mergeCell ref="K66:L66"/>
    <mergeCell ref="K61:L61"/>
    <mergeCell ref="K62:L62"/>
    <mergeCell ref="K63:L63"/>
    <mergeCell ref="K73:L73"/>
    <mergeCell ref="A7:I8"/>
    <mergeCell ref="M6:R6"/>
    <mergeCell ref="K6:L7"/>
    <mergeCell ref="K59:L59"/>
    <mergeCell ref="K72:L72"/>
    <mergeCell ref="K67:L67"/>
    <mergeCell ref="K49:L49"/>
    <mergeCell ref="K47:L47"/>
    <mergeCell ref="K71:L71"/>
  </mergeCells>
  <printOptions horizontalCentered="1"/>
  <pageMargins left="0.984251968503937" right="0.984251968503937" top="0.5905511811023623" bottom="0.5905511811023623" header="0.35433070866141736" footer="0.35433070866141736"/>
  <pageSetup fitToHeight="1" fitToWidth="1" horizontalDpi="600" verticalDpi="6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875" style="45" customWidth="1"/>
    <col min="2" max="2" width="2.75390625" style="45" customWidth="1"/>
    <col min="3" max="3" width="15.25390625" style="45" customWidth="1"/>
    <col min="4" max="4" width="2.75390625" style="45" customWidth="1"/>
    <col min="5" max="8" width="13.125" style="45" customWidth="1"/>
    <col min="9" max="9" width="14.25390625" style="45" customWidth="1"/>
    <col min="10" max="10" width="13.125" style="45" customWidth="1"/>
    <col min="11" max="11" width="3.125" style="45" customWidth="1"/>
    <col min="12" max="13" width="2.75390625" style="45" customWidth="1"/>
    <col min="14" max="14" width="15.25390625" style="45" customWidth="1"/>
    <col min="15" max="15" width="2.75390625" style="45" customWidth="1"/>
    <col min="16" max="16" width="13.125" style="45" customWidth="1"/>
    <col min="17" max="18" width="13.125" style="47" customWidth="1"/>
    <col min="19" max="19" width="13.125" style="45" customWidth="1"/>
    <col min="20" max="20" width="14.25390625" style="45" customWidth="1"/>
    <col min="21" max="21" width="13.125" style="45" customWidth="1"/>
    <col min="22" max="16384" width="9.00390625" style="45" customWidth="1"/>
  </cols>
  <sheetData>
    <row r="1" spans="1:21" ht="20.25" customHeight="1">
      <c r="A1" s="154" t="s">
        <v>120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66"/>
      <c r="R1" s="66"/>
      <c r="S1" s="85"/>
      <c r="T1" s="85"/>
      <c r="U1" s="121" t="s">
        <v>121</v>
      </c>
    </row>
    <row r="2" spans="1:21" ht="20.2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66"/>
      <c r="R2" s="66"/>
      <c r="S2" s="85"/>
      <c r="T2" s="85"/>
      <c r="U2" s="120"/>
    </row>
    <row r="3" spans="1:21" ht="20.2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66"/>
      <c r="R3" s="66"/>
      <c r="S3" s="85"/>
      <c r="T3" s="85"/>
      <c r="U3" s="120"/>
    </row>
    <row r="4" spans="1:21" ht="20.2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66"/>
      <c r="R4" s="66"/>
      <c r="S4" s="85"/>
      <c r="T4" s="85"/>
      <c r="U4" s="85"/>
    </row>
    <row r="5" spans="1:21" ht="20.25" customHeight="1">
      <c r="A5" s="85"/>
      <c r="B5" s="278" t="s">
        <v>467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</row>
    <row r="6" spans="1:21" ht="20.25" customHeight="1">
      <c r="A6" s="85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</row>
    <row r="7" spans="1:21" ht="20.25" customHeight="1" thickBot="1">
      <c r="A7" s="85"/>
      <c r="B7" s="116"/>
      <c r="C7" s="116"/>
      <c r="D7" s="116"/>
      <c r="E7" s="116"/>
      <c r="F7" s="116"/>
      <c r="G7" s="116"/>
      <c r="H7" s="116"/>
      <c r="I7" s="116"/>
      <c r="J7" s="116"/>
      <c r="K7" s="118"/>
      <c r="L7" s="118"/>
      <c r="M7" s="116"/>
      <c r="N7" s="116"/>
      <c r="O7" s="116"/>
      <c r="P7" s="116"/>
      <c r="Q7" s="117"/>
      <c r="R7" s="117"/>
      <c r="S7" s="116"/>
      <c r="T7" s="116"/>
      <c r="U7" s="116"/>
    </row>
    <row r="8" spans="1:21" s="10" customFormat="1" ht="20.25" customHeight="1">
      <c r="A8" s="114"/>
      <c r="B8" s="323" t="s">
        <v>122</v>
      </c>
      <c r="C8" s="323"/>
      <c r="D8" s="115"/>
      <c r="E8" s="113" t="s">
        <v>50</v>
      </c>
      <c r="F8" s="325" t="s">
        <v>53</v>
      </c>
      <c r="G8" s="326"/>
      <c r="H8" s="327"/>
      <c r="I8" s="113" t="s">
        <v>54</v>
      </c>
      <c r="J8" s="324" t="s">
        <v>56</v>
      </c>
      <c r="K8" s="11"/>
      <c r="L8" s="114"/>
      <c r="M8" s="323" t="s">
        <v>122</v>
      </c>
      <c r="N8" s="323"/>
      <c r="O8" s="50"/>
      <c r="P8" s="113" t="s">
        <v>50</v>
      </c>
      <c r="Q8" s="325" t="s">
        <v>53</v>
      </c>
      <c r="R8" s="326"/>
      <c r="S8" s="327"/>
      <c r="T8" s="113" t="s">
        <v>54</v>
      </c>
      <c r="U8" s="324" t="s">
        <v>56</v>
      </c>
    </row>
    <row r="9" spans="1:21" s="10" customFormat="1" ht="20.25" customHeight="1">
      <c r="A9" s="86"/>
      <c r="B9" s="324"/>
      <c r="C9" s="324"/>
      <c r="D9" s="112"/>
      <c r="E9" s="106" t="s">
        <v>240</v>
      </c>
      <c r="F9" s="111" t="s">
        <v>0</v>
      </c>
      <c r="G9" s="110" t="s">
        <v>51</v>
      </c>
      <c r="H9" s="107" t="s">
        <v>52</v>
      </c>
      <c r="I9" s="106" t="s">
        <v>55</v>
      </c>
      <c r="J9" s="328"/>
      <c r="K9" s="11"/>
      <c r="L9" s="86"/>
      <c r="M9" s="324"/>
      <c r="N9" s="324"/>
      <c r="O9" s="105"/>
      <c r="P9" s="106" t="s">
        <v>239</v>
      </c>
      <c r="Q9" s="109" t="s">
        <v>0</v>
      </c>
      <c r="R9" s="108" t="s">
        <v>51</v>
      </c>
      <c r="S9" s="107" t="s">
        <v>52</v>
      </c>
      <c r="T9" s="106" t="s">
        <v>55</v>
      </c>
      <c r="U9" s="328"/>
    </row>
    <row r="10" spans="1:21" s="10" customFormat="1" ht="20.25" customHeight="1">
      <c r="A10" s="7"/>
      <c r="B10" s="104"/>
      <c r="C10" s="104"/>
      <c r="D10" s="103"/>
      <c r="E10" s="7"/>
      <c r="F10" s="7"/>
      <c r="G10" s="7"/>
      <c r="H10" s="7"/>
      <c r="I10" s="7"/>
      <c r="J10" s="7"/>
      <c r="K10" s="11"/>
      <c r="L10" s="11"/>
      <c r="M10" s="7"/>
      <c r="N10" s="7"/>
      <c r="O10" s="7"/>
      <c r="P10" s="7"/>
      <c r="Q10" s="33"/>
      <c r="R10" s="33"/>
      <c r="S10" s="7"/>
      <c r="T10" s="7"/>
      <c r="U10" s="7"/>
    </row>
    <row r="11" spans="1:21" s="10" customFormat="1" ht="20.25" customHeight="1">
      <c r="A11" s="7"/>
      <c r="B11" s="264" t="s">
        <v>123</v>
      </c>
      <c r="C11" s="264"/>
      <c r="D11" s="80"/>
      <c r="E11" s="217">
        <f>SUM(E13:E20,E22,E25,E31,P11,P18,P24,P32,P38)</f>
        <v>4197.389999999999</v>
      </c>
      <c r="F11" s="218">
        <f>SUM(F13:F20,F22,F25,F31,Q11,Q18,Q24,Q32,Q38)</f>
        <v>1152325</v>
      </c>
      <c r="G11" s="218">
        <f>SUM(G13:G20,G22,G25,G31,R11,R18,R24,R32,R38)</f>
        <v>557664</v>
      </c>
      <c r="H11" s="218">
        <f>SUM(H13:H20,H22,H25,H31,S11,S18,S24,S32,S38)</f>
        <v>594661</v>
      </c>
      <c r="I11" s="219">
        <f>F11/E11</f>
        <v>274.53369832205254</v>
      </c>
      <c r="J11" s="218">
        <f>SUM(J13:J20,J22,J25,J31,U11,U18,U24,U32,U38)</f>
        <v>338036</v>
      </c>
      <c r="K11" s="7"/>
      <c r="L11" s="7"/>
      <c r="M11" s="322" t="s">
        <v>25</v>
      </c>
      <c r="N11" s="322"/>
      <c r="O11" s="92"/>
      <c r="P11" s="227">
        <f>SUM(P12:P16)</f>
        <v>196.04000000000002</v>
      </c>
      <c r="Q11" s="218">
        <f>SUM(Q12:Q16)</f>
        <v>82251</v>
      </c>
      <c r="R11" s="225">
        <f>SUM(R12:R16)</f>
        <v>39985</v>
      </c>
      <c r="S11" s="225">
        <f>SUM(S12:S16)</f>
        <v>42266</v>
      </c>
      <c r="T11" s="226">
        <f>Q11/P11</f>
        <v>419.5623342175066</v>
      </c>
      <c r="U11" s="225">
        <f>SUM(U12:U16)</f>
        <v>21490</v>
      </c>
    </row>
    <row r="12" spans="1:21" s="10" customFormat="1" ht="20.25" customHeight="1">
      <c r="A12" s="7"/>
      <c r="B12" s="50"/>
      <c r="C12" s="50"/>
      <c r="D12" s="79"/>
      <c r="E12" s="7"/>
      <c r="F12" s="7"/>
      <c r="G12" s="7"/>
      <c r="H12" s="7"/>
      <c r="I12" s="7"/>
      <c r="J12" s="7"/>
      <c r="K12" s="7"/>
      <c r="L12" s="7"/>
      <c r="M12" s="99"/>
      <c r="N12" s="99" t="s">
        <v>26</v>
      </c>
      <c r="O12" s="98"/>
      <c r="P12" s="97">
        <v>110.8</v>
      </c>
      <c r="Q12" s="93">
        <v>24591</v>
      </c>
      <c r="R12" s="93">
        <v>11996</v>
      </c>
      <c r="S12" s="93">
        <v>12595</v>
      </c>
      <c r="T12" s="59">
        <v>221.9</v>
      </c>
      <c r="U12" s="93">
        <v>6064</v>
      </c>
    </row>
    <row r="13" spans="1:21" s="10" customFormat="1" ht="20.25" customHeight="1">
      <c r="A13" s="7"/>
      <c r="B13" s="50"/>
      <c r="C13" s="78" t="s">
        <v>1</v>
      </c>
      <c r="D13" s="79"/>
      <c r="E13" s="7">
        <v>468.09</v>
      </c>
      <c r="F13" s="33">
        <v>430481</v>
      </c>
      <c r="G13" s="33">
        <v>209860</v>
      </c>
      <c r="H13" s="31">
        <v>220621</v>
      </c>
      <c r="I13" s="58">
        <v>919.7</v>
      </c>
      <c r="J13" s="31">
        <v>141097</v>
      </c>
      <c r="K13" s="7"/>
      <c r="L13" s="7"/>
      <c r="M13" s="99"/>
      <c r="N13" s="99" t="s">
        <v>27</v>
      </c>
      <c r="O13" s="98"/>
      <c r="P13" s="97">
        <v>26.98</v>
      </c>
      <c r="Q13" s="93">
        <v>11961</v>
      </c>
      <c r="R13" s="93">
        <v>5639</v>
      </c>
      <c r="S13" s="93">
        <v>6322</v>
      </c>
      <c r="T13" s="59">
        <v>443.3</v>
      </c>
      <c r="U13" s="93">
        <v>2758</v>
      </c>
    </row>
    <row r="14" spans="1:21" s="10" customFormat="1" ht="20.25" customHeight="1">
      <c r="A14" s="7"/>
      <c r="B14" s="50"/>
      <c r="C14" s="78" t="s">
        <v>2</v>
      </c>
      <c r="D14" s="79"/>
      <c r="E14" s="7">
        <v>144.73</v>
      </c>
      <c r="F14" s="33">
        <v>50582</v>
      </c>
      <c r="G14" s="33">
        <v>24123</v>
      </c>
      <c r="H14" s="31">
        <v>26459</v>
      </c>
      <c r="I14" s="58">
        <v>349.5</v>
      </c>
      <c r="J14" s="31">
        <v>14248</v>
      </c>
      <c r="K14" s="7"/>
      <c r="L14" s="7"/>
      <c r="M14" s="99"/>
      <c r="N14" s="99" t="s">
        <v>28</v>
      </c>
      <c r="O14" s="98"/>
      <c r="P14" s="97">
        <v>6.11</v>
      </c>
      <c r="Q14" s="93">
        <v>11406</v>
      </c>
      <c r="R14" s="93">
        <v>5490</v>
      </c>
      <c r="S14" s="93">
        <v>5916</v>
      </c>
      <c r="T14" s="59">
        <v>1866.8</v>
      </c>
      <c r="U14" s="93">
        <v>2757</v>
      </c>
    </row>
    <row r="15" spans="1:21" s="10" customFormat="1" ht="20.25" customHeight="1">
      <c r="A15" s="7"/>
      <c r="B15" s="50"/>
      <c r="C15" s="78" t="s">
        <v>3</v>
      </c>
      <c r="D15" s="79"/>
      <c r="E15" s="7">
        <v>374.72</v>
      </c>
      <c r="F15" s="33">
        <v>106041</v>
      </c>
      <c r="G15" s="33">
        <v>51680</v>
      </c>
      <c r="H15" s="31">
        <v>54361</v>
      </c>
      <c r="I15" s="58">
        <v>283</v>
      </c>
      <c r="J15" s="31">
        <v>28144</v>
      </c>
      <c r="K15" s="7"/>
      <c r="L15" s="7"/>
      <c r="M15" s="99"/>
      <c r="N15" s="99" t="s">
        <v>29</v>
      </c>
      <c r="O15" s="98"/>
      <c r="P15" s="97">
        <v>31.84</v>
      </c>
      <c r="Q15" s="93">
        <v>11261</v>
      </c>
      <c r="R15" s="93">
        <v>5478</v>
      </c>
      <c r="S15" s="93">
        <v>5783</v>
      </c>
      <c r="T15" s="59">
        <v>353.7</v>
      </c>
      <c r="U15" s="93">
        <v>2902</v>
      </c>
    </row>
    <row r="16" spans="1:21" s="10" customFormat="1" ht="20.25" customHeight="1">
      <c r="A16" s="7"/>
      <c r="B16" s="50"/>
      <c r="C16" s="78" t="s">
        <v>4</v>
      </c>
      <c r="D16" s="79"/>
      <c r="E16" s="7">
        <v>271.23</v>
      </c>
      <c r="F16" s="33">
        <v>31843</v>
      </c>
      <c r="G16" s="33">
        <v>15309</v>
      </c>
      <c r="H16" s="31">
        <v>16534</v>
      </c>
      <c r="I16" s="58">
        <v>117.4</v>
      </c>
      <c r="J16" s="31">
        <v>9072</v>
      </c>
      <c r="K16" s="7"/>
      <c r="L16" s="7"/>
      <c r="M16" s="99"/>
      <c r="N16" s="99" t="s">
        <v>30</v>
      </c>
      <c r="O16" s="98"/>
      <c r="P16" s="97">
        <v>20.31</v>
      </c>
      <c r="Q16" s="93">
        <v>23032</v>
      </c>
      <c r="R16" s="93">
        <v>11382</v>
      </c>
      <c r="S16" s="93">
        <v>11650</v>
      </c>
      <c r="T16" s="59">
        <v>1134</v>
      </c>
      <c r="U16" s="93">
        <v>7009</v>
      </c>
    </row>
    <row r="17" spans="1:21" s="10" customFormat="1" ht="20.25" customHeight="1">
      <c r="A17" s="7"/>
      <c r="B17" s="50"/>
      <c r="C17" s="78" t="s">
        <v>5</v>
      </c>
      <c r="D17" s="79"/>
      <c r="E17" s="7">
        <v>247.39</v>
      </c>
      <c r="F17" s="33">
        <v>25860</v>
      </c>
      <c r="G17" s="33">
        <v>12102</v>
      </c>
      <c r="H17" s="31">
        <v>13758</v>
      </c>
      <c r="I17" s="58">
        <v>104.5</v>
      </c>
      <c r="J17" s="31">
        <v>7125</v>
      </c>
      <c r="K17" s="7"/>
      <c r="L17" s="7"/>
      <c r="M17" s="99"/>
      <c r="N17" s="99"/>
      <c r="O17" s="98"/>
      <c r="P17" s="97"/>
      <c r="Q17" s="93"/>
      <c r="R17" s="93"/>
      <c r="S17" s="95"/>
      <c r="T17" s="96"/>
      <c r="U17" s="95"/>
    </row>
    <row r="18" spans="1:21" s="10" customFormat="1" ht="20.25" customHeight="1">
      <c r="A18" s="7"/>
      <c r="B18" s="50"/>
      <c r="C18" s="78" t="s">
        <v>6</v>
      </c>
      <c r="D18" s="79"/>
      <c r="E18" s="7">
        <v>152.03</v>
      </c>
      <c r="F18" s="33">
        <v>68630</v>
      </c>
      <c r="G18" s="33">
        <v>31800</v>
      </c>
      <c r="H18" s="31">
        <v>36830</v>
      </c>
      <c r="I18" s="58">
        <v>451.4</v>
      </c>
      <c r="J18" s="31">
        <v>20284</v>
      </c>
      <c r="K18" s="7"/>
      <c r="L18" s="7"/>
      <c r="M18" s="322" t="s">
        <v>31</v>
      </c>
      <c r="N18" s="322"/>
      <c r="O18" s="92"/>
      <c r="P18" s="227">
        <f>SUM(P19:P22)</f>
        <v>359.58000000000004</v>
      </c>
      <c r="Q18" s="218">
        <f>SUM(Q19:Q22)</f>
        <v>47134</v>
      </c>
      <c r="R18" s="225">
        <f>SUM(R19:R22)</f>
        <v>22514</v>
      </c>
      <c r="S18" s="225">
        <f>SUM(S19:S22)</f>
        <v>24620</v>
      </c>
      <c r="T18" s="226">
        <f>Q18/P18</f>
        <v>131.08070526725623</v>
      </c>
      <c r="U18" s="225">
        <f>SUM(U19:U22)</f>
        <v>11803</v>
      </c>
    </row>
    <row r="19" spans="1:21" s="10" customFormat="1" ht="20.25" customHeight="1">
      <c r="A19" s="7"/>
      <c r="B19" s="50"/>
      <c r="C19" s="78" t="s">
        <v>7</v>
      </c>
      <c r="D19" s="79"/>
      <c r="E19" s="7">
        <v>81.04</v>
      </c>
      <c r="F19" s="33">
        <v>28789</v>
      </c>
      <c r="G19" s="33">
        <v>13669</v>
      </c>
      <c r="H19" s="31">
        <v>15120</v>
      </c>
      <c r="I19" s="58">
        <v>355.2</v>
      </c>
      <c r="J19" s="31">
        <v>7608</v>
      </c>
      <c r="K19" s="7"/>
      <c r="L19" s="7"/>
      <c r="M19" s="99"/>
      <c r="N19" s="99" t="s">
        <v>32</v>
      </c>
      <c r="O19" s="98"/>
      <c r="P19" s="97">
        <v>124.2</v>
      </c>
      <c r="Q19" s="93">
        <v>12584</v>
      </c>
      <c r="R19" s="93">
        <v>5956</v>
      </c>
      <c r="S19" s="93">
        <v>6628</v>
      </c>
      <c r="T19" s="59">
        <v>101.3</v>
      </c>
      <c r="U19" s="93">
        <v>3242</v>
      </c>
    </row>
    <row r="20" spans="1:21" s="10" customFormat="1" ht="20.25" customHeight="1">
      <c r="A20" s="7"/>
      <c r="B20" s="50"/>
      <c r="C20" s="78" t="s">
        <v>8</v>
      </c>
      <c r="D20" s="79"/>
      <c r="E20" s="7">
        <v>59.75</v>
      </c>
      <c r="F20" s="33">
        <v>52585</v>
      </c>
      <c r="G20" s="33">
        <v>25668</v>
      </c>
      <c r="H20" s="31">
        <v>26917</v>
      </c>
      <c r="I20" s="58">
        <v>880.1</v>
      </c>
      <c r="J20" s="31">
        <v>13473</v>
      </c>
      <c r="K20" s="7"/>
      <c r="L20" s="7"/>
      <c r="M20" s="99"/>
      <c r="N20" s="99" t="s">
        <v>33</v>
      </c>
      <c r="O20" s="98"/>
      <c r="P20" s="97">
        <v>59.11</v>
      </c>
      <c r="Q20" s="93">
        <v>7994</v>
      </c>
      <c r="R20" s="93">
        <v>3778</v>
      </c>
      <c r="S20" s="93">
        <v>4216</v>
      </c>
      <c r="T20" s="59">
        <v>135.2</v>
      </c>
      <c r="U20" s="93">
        <v>2008</v>
      </c>
    </row>
    <row r="21" spans="1:21" s="10" customFormat="1" ht="20.25" customHeight="1">
      <c r="A21" s="7"/>
      <c r="B21" s="50"/>
      <c r="C21" s="50"/>
      <c r="D21" s="79"/>
      <c r="E21" s="7"/>
      <c r="F21" s="7"/>
      <c r="G21" s="7"/>
      <c r="H21" s="7"/>
      <c r="I21" s="102"/>
      <c r="J21" s="7"/>
      <c r="K21" s="7"/>
      <c r="L21" s="7"/>
      <c r="M21" s="99"/>
      <c r="N21" s="99" t="s">
        <v>34</v>
      </c>
      <c r="O21" s="98"/>
      <c r="P21" s="97">
        <v>122.54</v>
      </c>
      <c r="Q21" s="93">
        <v>17244</v>
      </c>
      <c r="R21" s="93">
        <v>8297</v>
      </c>
      <c r="S21" s="93">
        <v>8947</v>
      </c>
      <c r="T21" s="59">
        <v>140.7</v>
      </c>
      <c r="U21" s="93">
        <v>4314</v>
      </c>
    </row>
    <row r="22" spans="1:21" s="10" customFormat="1" ht="20.25" customHeight="1">
      <c r="A22" s="7"/>
      <c r="B22" s="264" t="s">
        <v>9</v>
      </c>
      <c r="C22" s="264"/>
      <c r="D22" s="100"/>
      <c r="E22" s="220">
        <f>SUM(E23)</f>
        <v>154.61</v>
      </c>
      <c r="F22" s="221">
        <f>SUM(F23)</f>
        <v>12247</v>
      </c>
      <c r="G22" s="222">
        <f>SUM(G23)</f>
        <v>5520</v>
      </c>
      <c r="H22" s="222">
        <f>SUM(H23)</f>
        <v>6727</v>
      </c>
      <c r="I22" s="223">
        <f>F22/E22</f>
        <v>79.21221137054523</v>
      </c>
      <c r="J22" s="222">
        <f>SUM(J23)</f>
        <v>3977</v>
      </c>
      <c r="K22" s="7"/>
      <c r="L22" s="7"/>
      <c r="M22" s="99"/>
      <c r="N22" s="99" t="s">
        <v>35</v>
      </c>
      <c r="O22" s="98"/>
      <c r="P22" s="97">
        <v>53.73</v>
      </c>
      <c r="Q22" s="93">
        <v>9312</v>
      </c>
      <c r="R22" s="93">
        <v>4483</v>
      </c>
      <c r="S22" s="93">
        <v>4829</v>
      </c>
      <c r="T22" s="59">
        <v>173.3</v>
      </c>
      <c r="U22" s="93">
        <v>2239</v>
      </c>
    </row>
    <row r="23" spans="1:21" s="10" customFormat="1" ht="20.25" customHeight="1">
      <c r="A23" s="7"/>
      <c r="B23" s="50"/>
      <c r="C23" s="78" t="s">
        <v>10</v>
      </c>
      <c r="D23" s="79"/>
      <c r="E23" s="7">
        <v>154.61</v>
      </c>
      <c r="F23" s="33">
        <v>12247</v>
      </c>
      <c r="G23" s="33">
        <v>5520</v>
      </c>
      <c r="H23" s="31">
        <v>6727</v>
      </c>
      <c r="I23" s="58">
        <v>79.2</v>
      </c>
      <c r="J23" s="31">
        <v>3977</v>
      </c>
      <c r="K23" s="7"/>
      <c r="L23" s="7"/>
      <c r="M23" s="99"/>
      <c r="N23" s="99"/>
      <c r="O23" s="98"/>
      <c r="P23" s="97"/>
      <c r="Q23" s="93"/>
      <c r="R23" s="93"/>
      <c r="S23" s="95"/>
      <c r="T23" s="59"/>
      <c r="U23" s="95"/>
    </row>
    <row r="24" spans="1:21" s="10" customFormat="1" ht="20.25" customHeight="1">
      <c r="A24" s="7"/>
      <c r="B24" s="50"/>
      <c r="C24" s="50"/>
      <c r="D24" s="79"/>
      <c r="E24" s="7"/>
      <c r="F24" s="7"/>
      <c r="G24" s="7"/>
      <c r="H24" s="31"/>
      <c r="I24" s="102"/>
      <c r="J24" s="7"/>
      <c r="K24" s="7"/>
      <c r="L24" s="7"/>
      <c r="M24" s="322" t="s">
        <v>36</v>
      </c>
      <c r="N24" s="322"/>
      <c r="O24" s="92"/>
      <c r="P24" s="227">
        <f>SUM(P25:P30)</f>
        <v>265.12</v>
      </c>
      <c r="Q24" s="218">
        <f>SUM(Q25:Q30)</f>
        <v>41391</v>
      </c>
      <c r="R24" s="225">
        <f>SUM(R25:R30)</f>
        <v>19735</v>
      </c>
      <c r="S24" s="225">
        <f>SUM(S25:S30)</f>
        <v>21656</v>
      </c>
      <c r="T24" s="226">
        <f>Q24/P24</f>
        <v>156.1217561858781</v>
      </c>
      <c r="U24" s="225">
        <f>SUM(U25:U30)</f>
        <v>10323</v>
      </c>
    </row>
    <row r="25" spans="1:21" s="10" customFormat="1" ht="20.25" customHeight="1">
      <c r="A25" s="7"/>
      <c r="B25" s="264" t="s">
        <v>11</v>
      </c>
      <c r="C25" s="264"/>
      <c r="D25" s="100"/>
      <c r="E25" s="220">
        <f>SUM(E26:E29)</f>
        <v>98.3</v>
      </c>
      <c r="F25" s="218">
        <f>SUM(F26:F29)</f>
        <v>43332</v>
      </c>
      <c r="G25" s="224">
        <f>SUM(G26:G29)</f>
        <v>21061</v>
      </c>
      <c r="H25" s="224">
        <f>SUM(H26:H29)</f>
        <v>22271</v>
      </c>
      <c r="I25" s="219">
        <f>F25/E25</f>
        <v>440.8138351983723</v>
      </c>
      <c r="J25" s="225">
        <f>SUM(J26:J29)</f>
        <v>10863</v>
      </c>
      <c r="K25" s="7"/>
      <c r="L25" s="7"/>
      <c r="M25" s="99"/>
      <c r="N25" s="99" t="s">
        <v>37</v>
      </c>
      <c r="O25" s="98"/>
      <c r="P25" s="97">
        <v>29.94</v>
      </c>
      <c r="Q25" s="93">
        <v>6567</v>
      </c>
      <c r="R25" s="93">
        <v>3174</v>
      </c>
      <c r="S25" s="93">
        <v>3393</v>
      </c>
      <c r="T25" s="59">
        <v>219.3</v>
      </c>
      <c r="U25" s="93">
        <v>1624</v>
      </c>
    </row>
    <row r="26" spans="1:21" s="10" customFormat="1" ht="20.25" customHeight="1">
      <c r="A26" s="7"/>
      <c r="B26" s="50"/>
      <c r="C26" s="78" t="s">
        <v>12</v>
      </c>
      <c r="D26" s="79"/>
      <c r="E26" s="7">
        <v>13.74</v>
      </c>
      <c r="F26" s="33">
        <v>14423</v>
      </c>
      <c r="G26" s="33">
        <v>6976</v>
      </c>
      <c r="H26" s="33">
        <v>7447</v>
      </c>
      <c r="I26" s="58">
        <v>1049.7</v>
      </c>
      <c r="J26" s="31">
        <v>3607</v>
      </c>
      <c r="K26" s="7"/>
      <c r="L26" s="7"/>
      <c r="M26" s="99"/>
      <c r="N26" s="99" t="s">
        <v>38</v>
      </c>
      <c r="O26" s="98"/>
      <c r="P26" s="97">
        <v>26.58</v>
      </c>
      <c r="Q26" s="93">
        <v>6230</v>
      </c>
      <c r="R26" s="93">
        <v>2962</v>
      </c>
      <c r="S26" s="93">
        <v>3268</v>
      </c>
      <c r="T26" s="59">
        <v>234.4</v>
      </c>
      <c r="U26" s="93">
        <v>1567</v>
      </c>
    </row>
    <row r="27" spans="1:21" s="10" customFormat="1" ht="20.25" customHeight="1">
      <c r="A27" s="7"/>
      <c r="B27" s="50"/>
      <c r="C27" s="78" t="s">
        <v>13</v>
      </c>
      <c r="D27" s="79"/>
      <c r="E27" s="7">
        <v>13.31</v>
      </c>
      <c r="F27" s="33">
        <v>13678</v>
      </c>
      <c r="G27" s="33">
        <v>6650</v>
      </c>
      <c r="H27" s="33">
        <v>7028</v>
      </c>
      <c r="I27" s="58">
        <v>1027.6</v>
      </c>
      <c r="J27" s="31">
        <v>3457</v>
      </c>
      <c r="K27" s="7"/>
      <c r="L27" s="7"/>
      <c r="M27" s="99"/>
      <c r="N27" s="99" t="s">
        <v>39</v>
      </c>
      <c r="O27" s="98"/>
      <c r="P27" s="97">
        <v>98.88</v>
      </c>
      <c r="Q27" s="93">
        <v>8855</v>
      </c>
      <c r="R27" s="93">
        <v>4224</v>
      </c>
      <c r="S27" s="93">
        <v>4631</v>
      </c>
      <c r="T27" s="59">
        <v>89.6</v>
      </c>
      <c r="U27" s="93">
        <v>2243</v>
      </c>
    </row>
    <row r="28" spans="1:21" s="10" customFormat="1" ht="20.25" customHeight="1">
      <c r="A28" s="7"/>
      <c r="B28" s="50"/>
      <c r="C28" s="78" t="s">
        <v>14</v>
      </c>
      <c r="D28" s="79"/>
      <c r="E28" s="7">
        <v>56.15</v>
      </c>
      <c r="F28" s="33">
        <v>10960</v>
      </c>
      <c r="G28" s="33">
        <v>5386</v>
      </c>
      <c r="H28" s="33">
        <v>5574</v>
      </c>
      <c r="I28" s="58">
        <v>195.2</v>
      </c>
      <c r="J28" s="31">
        <v>2854</v>
      </c>
      <c r="K28" s="7"/>
      <c r="L28" s="7"/>
      <c r="M28" s="99"/>
      <c r="N28" s="99" t="s">
        <v>40</v>
      </c>
      <c r="O28" s="98"/>
      <c r="P28" s="97">
        <v>47.9</v>
      </c>
      <c r="Q28" s="93">
        <v>10024</v>
      </c>
      <c r="R28" s="93">
        <v>4760</v>
      </c>
      <c r="S28" s="93">
        <v>5264</v>
      </c>
      <c r="T28" s="59">
        <v>209.3</v>
      </c>
      <c r="U28" s="93">
        <v>2447</v>
      </c>
    </row>
    <row r="29" spans="1:21" s="10" customFormat="1" ht="20.25" customHeight="1">
      <c r="A29" s="7"/>
      <c r="B29" s="50"/>
      <c r="C29" s="78" t="s">
        <v>15</v>
      </c>
      <c r="D29" s="79"/>
      <c r="E29" s="101">
        <v>15.1</v>
      </c>
      <c r="F29" s="33">
        <v>4271</v>
      </c>
      <c r="G29" s="33">
        <v>2049</v>
      </c>
      <c r="H29" s="33">
        <v>2222</v>
      </c>
      <c r="I29" s="58">
        <v>282.8</v>
      </c>
      <c r="J29" s="31">
        <v>945</v>
      </c>
      <c r="K29" s="7"/>
      <c r="L29" s="7"/>
      <c r="M29" s="99"/>
      <c r="N29" s="99" t="s">
        <v>41</v>
      </c>
      <c r="O29" s="98"/>
      <c r="P29" s="97">
        <v>47.49</v>
      </c>
      <c r="Q29" s="93">
        <v>3911</v>
      </c>
      <c r="R29" s="93">
        <v>1862</v>
      </c>
      <c r="S29" s="93">
        <v>2049</v>
      </c>
      <c r="T29" s="59">
        <v>82.4</v>
      </c>
      <c r="U29" s="93">
        <v>948</v>
      </c>
    </row>
    <row r="30" spans="1:21" s="10" customFormat="1" ht="20.25" customHeight="1">
      <c r="A30" s="7"/>
      <c r="B30" s="50"/>
      <c r="C30" s="50"/>
      <c r="D30" s="79"/>
      <c r="E30" s="7"/>
      <c r="F30" s="7"/>
      <c r="G30" s="7"/>
      <c r="H30" s="7"/>
      <c r="I30" s="7"/>
      <c r="J30" s="7"/>
      <c r="K30" s="7"/>
      <c r="L30" s="7"/>
      <c r="M30" s="99"/>
      <c r="N30" s="99" t="s">
        <v>42</v>
      </c>
      <c r="O30" s="98"/>
      <c r="P30" s="97">
        <v>14.33</v>
      </c>
      <c r="Q30" s="93">
        <v>5804</v>
      </c>
      <c r="R30" s="93">
        <v>2753</v>
      </c>
      <c r="S30" s="93">
        <v>3051</v>
      </c>
      <c r="T30" s="59">
        <v>405</v>
      </c>
      <c r="U30" s="93">
        <v>1494</v>
      </c>
    </row>
    <row r="31" spans="1:21" s="10" customFormat="1" ht="20.25" customHeight="1">
      <c r="A31" s="7"/>
      <c r="B31" s="264" t="s">
        <v>16</v>
      </c>
      <c r="C31" s="264"/>
      <c r="D31" s="100"/>
      <c r="E31" s="220">
        <f>SUM(E32:E39)</f>
        <v>709.3100000000001</v>
      </c>
      <c r="F31" s="218">
        <f>SUM(F32:F39)</f>
        <v>75826</v>
      </c>
      <c r="G31" s="225">
        <f>SUM(G32:G39)</f>
        <v>38422</v>
      </c>
      <c r="H31" s="225">
        <f>SUM(H32:H39)</f>
        <v>37404</v>
      </c>
      <c r="I31" s="226">
        <f>F31/E31</f>
        <v>106.90107287363776</v>
      </c>
      <c r="J31" s="225">
        <f>SUM(J32:J39)</f>
        <v>23103</v>
      </c>
      <c r="K31" s="7"/>
      <c r="L31" s="7"/>
      <c r="M31" s="99"/>
      <c r="N31" s="99"/>
      <c r="O31" s="98"/>
      <c r="P31" s="97"/>
      <c r="Q31" s="93"/>
      <c r="R31" s="93"/>
      <c r="S31" s="95"/>
      <c r="T31" s="96"/>
      <c r="U31" s="95"/>
    </row>
    <row r="32" spans="1:21" s="10" customFormat="1" ht="20.25" customHeight="1">
      <c r="A32" s="7"/>
      <c r="B32" s="50"/>
      <c r="C32" s="78" t="s">
        <v>17</v>
      </c>
      <c r="D32" s="79"/>
      <c r="E32" s="94">
        <v>9.67</v>
      </c>
      <c r="F32" s="93">
        <v>12321</v>
      </c>
      <c r="G32" s="93">
        <v>5962</v>
      </c>
      <c r="H32" s="93">
        <v>6359</v>
      </c>
      <c r="I32" s="59">
        <v>1274.1</v>
      </c>
      <c r="J32" s="60">
        <v>3301</v>
      </c>
      <c r="K32" s="7"/>
      <c r="L32" s="7"/>
      <c r="M32" s="322" t="s">
        <v>43</v>
      </c>
      <c r="N32" s="322"/>
      <c r="O32" s="92"/>
      <c r="P32" s="227">
        <f>SUM(P33:P36)</f>
        <v>561.46</v>
      </c>
      <c r="Q32" s="218">
        <f>SUM(Q33:Q36)</f>
        <v>45394</v>
      </c>
      <c r="R32" s="225">
        <f>SUM(R33:R36)</f>
        <v>21416</v>
      </c>
      <c r="S32" s="225">
        <f>SUM(S33:S36)</f>
        <v>23978</v>
      </c>
      <c r="T32" s="226">
        <f>Q32/P32</f>
        <v>80.84992697609802</v>
      </c>
      <c r="U32" s="225">
        <f>SUM(U33:U36)</f>
        <v>12828</v>
      </c>
    </row>
    <row r="33" spans="1:21" s="10" customFormat="1" ht="20.25" customHeight="1">
      <c r="A33" s="7"/>
      <c r="B33" s="50"/>
      <c r="C33" s="78" t="s">
        <v>18</v>
      </c>
      <c r="D33" s="79"/>
      <c r="E33" s="94">
        <v>35.43</v>
      </c>
      <c r="F33" s="93">
        <v>19271</v>
      </c>
      <c r="G33" s="93">
        <v>9413</v>
      </c>
      <c r="H33" s="93">
        <v>9858</v>
      </c>
      <c r="I33" s="59">
        <v>543.9</v>
      </c>
      <c r="J33" s="60">
        <v>4907</v>
      </c>
      <c r="K33" s="7"/>
      <c r="L33" s="7"/>
      <c r="M33" s="99"/>
      <c r="N33" s="99" t="s">
        <v>44</v>
      </c>
      <c r="O33" s="98"/>
      <c r="P33" s="97">
        <v>182.96</v>
      </c>
      <c r="Q33" s="93">
        <v>13565</v>
      </c>
      <c r="R33" s="93">
        <v>6415</v>
      </c>
      <c r="S33" s="93">
        <v>7150</v>
      </c>
      <c r="T33" s="59">
        <v>74.1</v>
      </c>
      <c r="U33" s="93">
        <v>3844</v>
      </c>
    </row>
    <row r="34" spans="1:21" s="10" customFormat="1" ht="20.25" customHeight="1">
      <c r="A34" s="7"/>
      <c r="B34" s="50"/>
      <c r="C34" s="78" t="s">
        <v>19</v>
      </c>
      <c r="D34" s="79"/>
      <c r="E34" s="94">
        <v>13.45</v>
      </c>
      <c r="F34" s="93">
        <v>36080</v>
      </c>
      <c r="G34" s="93">
        <v>19082</v>
      </c>
      <c r="H34" s="93">
        <v>16998</v>
      </c>
      <c r="I34" s="59">
        <v>2682.5</v>
      </c>
      <c r="J34" s="60">
        <v>12680</v>
      </c>
      <c r="K34" s="7"/>
      <c r="L34" s="7"/>
      <c r="M34" s="99"/>
      <c r="N34" s="99" t="s">
        <v>45</v>
      </c>
      <c r="O34" s="98"/>
      <c r="P34" s="97">
        <v>157.91</v>
      </c>
      <c r="Q34" s="93">
        <v>11440</v>
      </c>
      <c r="R34" s="93">
        <v>5366</v>
      </c>
      <c r="S34" s="93">
        <v>6074</v>
      </c>
      <c r="T34" s="59">
        <v>72.4</v>
      </c>
      <c r="U34" s="93">
        <v>3503</v>
      </c>
    </row>
    <row r="35" spans="1:21" s="10" customFormat="1" ht="20.25" customHeight="1">
      <c r="A35" s="7"/>
      <c r="B35" s="50"/>
      <c r="C35" s="78" t="s">
        <v>20</v>
      </c>
      <c r="D35" s="79"/>
      <c r="E35" s="94">
        <v>74.59</v>
      </c>
      <c r="F35" s="93">
        <v>987</v>
      </c>
      <c r="G35" s="93">
        <v>464</v>
      </c>
      <c r="H35" s="93">
        <v>523</v>
      </c>
      <c r="I35" s="59">
        <v>13.2</v>
      </c>
      <c r="J35" s="60">
        <v>251</v>
      </c>
      <c r="K35" s="7"/>
      <c r="L35" s="7"/>
      <c r="M35" s="99"/>
      <c r="N35" s="99" t="s">
        <v>46</v>
      </c>
      <c r="O35" s="98"/>
      <c r="P35" s="97">
        <v>115.57</v>
      </c>
      <c r="Q35" s="93">
        <v>14953</v>
      </c>
      <c r="R35" s="93">
        <v>7049</v>
      </c>
      <c r="S35" s="93">
        <v>7904</v>
      </c>
      <c r="T35" s="59">
        <v>129.4</v>
      </c>
      <c r="U35" s="93">
        <v>4099</v>
      </c>
    </row>
    <row r="36" spans="1:21" s="10" customFormat="1" ht="20.25" customHeight="1">
      <c r="A36" s="7"/>
      <c r="B36" s="50"/>
      <c r="C36" s="78" t="s">
        <v>21</v>
      </c>
      <c r="D36" s="79"/>
      <c r="E36" s="94">
        <v>142.58</v>
      </c>
      <c r="F36" s="93">
        <v>1534</v>
      </c>
      <c r="G36" s="93">
        <v>735</v>
      </c>
      <c r="H36" s="93">
        <v>799</v>
      </c>
      <c r="I36" s="59">
        <v>10.8</v>
      </c>
      <c r="J36" s="60">
        <v>416</v>
      </c>
      <c r="K36" s="7"/>
      <c r="L36" s="7"/>
      <c r="M36" s="99"/>
      <c r="N36" s="99" t="s">
        <v>47</v>
      </c>
      <c r="O36" s="98"/>
      <c r="P36" s="97">
        <v>105.02</v>
      </c>
      <c r="Q36" s="93">
        <v>5436</v>
      </c>
      <c r="R36" s="93">
        <v>2586</v>
      </c>
      <c r="S36" s="93">
        <v>2850</v>
      </c>
      <c r="T36" s="59">
        <v>51.8</v>
      </c>
      <c r="U36" s="93">
        <v>1382</v>
      </c>
    </row>
    <row r="37" spans="1:21" s="10" customFormat="1" ht="20.25" customHeight="1">
      <c r="A37" s="7"/>
      <c r="B37" s="50"/>
      <c r="C37" s="78" t="s">
        <v>22</v>
      </c>
      <c r="D37" s="79"/>
      <c r="E37" s="94">
        <v>74.58</v>
      </c>
      <c r="F37" s="93">
        <v>3421</v>
      </c>
      <c r="G37" s="93">
        <v>1652</v>
      </c>
      <c r="H37" s="93">
        <v>1769</v>
      </c>
      <c r="I37" s="59">
        <v>45.9</v>
      </c>
      <c r="J37" s="60">
        <v>858</v>
      </c>
      <c r="K37" s="7"/>
      <c r="L37" s="7"/>
      <c r="M37" s="99"/>
      <c r="N37" s="99"/>
      <c r="O37" s="98"/>
      <c r="P37" s="97"/>
      <c r="Q37" s="93"/>
      <c r="R37" s="93"/>
      <c r="S37" s="95"/>
      <c r="T37" s="96"/>
      <c r="U37" s="95"/>
    </row>
    <row r="38" spans="1:21" s="10" customFormat="1" ht="20.25" customHeight="1">
      <c r="A38" s="7"/>
      <c r="B38" s="50"/>
      <c r="C38" s="78" t="s">
        <v>23</v>
      </c>
      <c r="D38" s="79"/>
      <c r="E38" s="94">
        <v>136.77</v>
      </c>
      <c r="F38" s="93">
        <v>921</v>
      </c>
      <c r="G38" s="93">
        <v>440</v>
      </c>
      <c r="H38" s="93">
        <v>481</v>
      </c>
      <c r="I38" s="59">
        <v>6.7</v>
      </c>
      <c r="J38" s="60">
        <v>253</v>
      </c>
      <c r="K38" s="7"/>
      <c r="L38" s="7"/>
      <c r="M38" s="322" t="s">
        <v>48</v>
      </c>
      <c r="N38" s="322"/>
      <c r="O38" s="92"/>
      <c r="P38" s="227">
        <f>SUM(P39)</f>
        <v>53.99</v>
      </c>
      <c r="Q38" s="218">
        <f>SUM(Q39)</f>
        <v>9939</v>
      </c>
      <c r="R38" s="225">
        <f>SUM(R39)</f>
        <v>4800</v>
      </c>
      <c r="S38" s="225">
        <f>SUM(S39)</f>
        <v>5139</v>
      </c>
      <c r="T38" s="228">
        <f>Q38/P38</f>
        <v>184.08964623078347</v>
      </c>
      <c r="U38" s="225">
        <f>SUM(U39)</f>
        <v>2598</v>
      </c>
    </row>
    <row r="39" spans="1:21" s="10" customFormat="1" ht="20.25" customHeight="1">
      <c r="A39" s="11"/>
      <c r="B39" s="50"/>
      <c r="C39" s="78" t="s">
        <v>24</v>
      </c>
      <c r="D39" s="79"/>
      <c r="E39" s="91">
        <v>222.24</v>
      </c>
      <c r="F39" s="60">
        <v>1291</v>
      </c>
      <c r="G39" s="90">
        <v>674</v>
      </c>
      <c r="H39" s="90">
        <v>617</v>
      </c>
      <c r="I39" s="59">
        <v>5.8</v>
      </c>
      <c r="J39" s="90">
        <v>437</v>
      </c>
      <c r="K39" s="7"/>
      <c r="L39" s="7"/>
      <c r="M39" s="78"/>
      <c r="N39" s="78" t="s">
        <v>49</v>
      </c>
      <c r="O39" s="50"/>
      <c r="P39" s="89">
        <v>53.99</v>
      </c>
      <c r="Q39" s="60">
        <v>9939</v>
      </c>
      <c r="R39" s="60">
        <v>4800</v>
      </c>
      <c r="S39" s="60">
        <v>5139</v>
      </c>
      <c r="T39" s="59">
        <v>184.1</v>
      </c>
      <c r="U39" s="60">
        <v>2598</v>
      </c>
    </row>
    <row r="40" spans="1:21" s="10" customFormat="1" ht="20.25" customHeight="1">
      <c r="A40" s="86"/>
      <c r="B40" s="86"/>
      <c r="C40" s="86"/>
      <c r="D40" s="88"/>
      <c r="E40" s="86"/>
      <c r="F40" s="86"/>
      <c r="G40" s="86"/>
      <c r="H40" s="86"/>
      <c r="I40" s="86"/>
      <c r="J40" s="86"/>
      <c r="K40" s="7"/>
      <c r="L40" s="7"/>
      <c r="M40" s="86"/>
      <c r="N40" s="86"/>
      <c r="O40" s="86"/>
      <c r="P40" s="86"/>
      <c r="Q40" s="87"/>
      <c r="R40" s="87"/>
      <c r="S40" s="86"/>
      <c r="T40" s="86"/>
      <c r="U40" s="86"/>
    </row>
    <row r="41" spans="1:21" s="10" customFormat="1" ht="20.25" customHeight="1">
      <c r="A41" s="7"/>
      <c r="B41" s="85" t="s">
        <v>107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33"/>
      <c r="R41" s="33"/>
      <c r="S41" s="7"/>
      <c r="T41" s="7"/>
      <c r="U41" s="7"/>
    </row>
    <row r="42" spans="1:21" ht="20.25" customHeight="1">
      <c r="A42" s="85"/>
      <c r="B42" s="7" t="s">
        <v>109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66"/>
      <c r="R42" s="66"/>
      <c r="S42" s="85"/>
      <c r="T42" s="85"/>
      <c r="U42" s="85"/>
    </row>
  </sheetData>
  <sheetProtection/>
  <mergeCells count="16">
    <mergeCell ref="U8:U9"/>
    <mergeCell ref="M11:N11"/>
    <mergeCell ref="B5:U5"/>
    <mergeCell ref="M18:N18"/>
    <mergeCell ref="F8:H8"/>
    <mergeCell ref="J8:J9"/>
    <mergeCell ref="B25:C25"/>
    <mergeCell ref="M38:N38"/>
    <mergeCell ref="M8:N9"/>
    <mergeCell ref="Q8:S8"/>
    <mergeCell ref="M24:N24"/>
    <mergeCell ref="M32:N32"/>
    <mergeCell ref="B31:C31"/>
    <mergeCell ref="B22:C22"/>
    <mergeCell ref="B8:C9"/>
    <mergeCell ref="B11:C11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95" r:id="rId1"/>
  <ignoredErrors>
    <ignoredError sqref="I11 I22 I25 I31 T11 T18 T24 T32 T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75390625" style="45" customWidth="1"/>
    <col min="2" max="2" width="8.625" style="45" customWidth="1"/>
    <col min="3" max="3" width="2.375" style="46" customWidth="1"/>
    <col min="4" max="4" width="14.875" style="45" customWidth="1"/>
    <col min="5" max="18" width="16.625" style="45" customWidth="1"/>
    <col min="19" max="16384" width="9.00390625" style="45" customWidth="1"/>
  </cols>
  <sheetData>
    <row r="1" spans="1:48" ht="15" customHeight="1">
      <c r="A1" s="191" t="s">
        <v>349</v>
      </c>
      <c r="B1" s="85"/>
      <c r="C1" s="118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131" t="s">
        <v>350</v>
      </c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</row>
    <row r="2" spans="1:48" ht="18" customHeight="1">
      <c r="A2" s="329" t="s">
        <v>135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</row>
    <row r="3" spans="1:48" ht="1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</row>
    <row r="4" spans="1:48" ht="15" customHeight="1">
      <c r="A4" s="330" t="s">
        <v>136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</row>
    <row r="5" spans="1:48" ht="15" customHeight="1" thickBo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62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</row>
    <row r="6" spans="1:48" ht="15" customHeight="1">
      <c r="A6" s="340" t="s">
        <v>81</v>
      </c>
      <c r="B6" s="341"/>
      <c r="C6" s="344" t="s">
        <v>95</v>
      </c>
      <c r="D6" s="345"/>
      <c r="E6" s="334" t="s">
        <v>58</v>
      </c>
      <c r="F6" s="334" t="s">
        <v>59</v>
      </c>
      <c r="G6" s="68" t="s">
        <v>410</v>
      </c>
      <c r="H6" s="334" t="s">
        <v>60</v>
      </c>
      <c r="I6" s="334" t="s">
        <v>61</v>
      </c>
      <c r="J6" s="334" t="s">
        <v>62</v>
      </c>
      <c r="K6" s="338" t="s">
        <v>96</v>
      </c>
      <c r="L6" s="69" t="s">
        <v>125</v>
      </c>
      <c r="M6" s="69" t="s">
        <v>127</v>
      </c>
      <c r="N6" s="69" t="s">
        <v>128</v>
      </c>
      <c r="O6" s="69" t="s">
        <v>130</v>
      </c>
      <c r="P6" s="69" t="s">
        <v>132</v>
      </c>
      <c r="Q6" s="69" t="s">
        <v>133</v>
      </c>
      <c r="R6" s="67" t="s">
        <v>134</v>
      </c>
      <c r="S6" s="118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</row>
    <row r="7" spans="1:48" ht="15" customHeight="1">
      <c r="A7" s="342"/>
      <c r="B7" s="343"/>
      <c r="C7" s="346"/>
      <c r="D7" s="347"/>
      <c r="E7" s="335"/>
      <c r="F7" s="335"/>
      <c r="G7" s="130" t="s">
        <v>124</v>
      </c>
      <c r="H7" s="335"/>
      <c r="I7" s="335"/>
      <c r="J7" s="335"/>
      <c r="K7" s="339"/>
      <c r="L7" s="130" t="s">
        <v>126</v>
      </c>
      <c r="M7" s="130" t="s">
        <v>126</v>
      </c>
      <c r="N7" s="130" t="s">
        <v>129</v>
      </c>
      <c r="O7" s="130" t="s">
        <v>131</v>
      </c>
      <c r="P7" s="130" t="s">
        <v>126</v>
      </c>
      <c r="Q7" s="130" t="s">
        <v>126</v>
      </c>
      <c r="R7" s="129" t="s">
        <v>126</v>
      </c>
      <c r="S7" s="118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</row>
    <row r="8" spans="1:48" ht="15" customHeight="1">
      <c r="A8" s="118"/>
      <c r="B8" s="128"/>
      <c r="C8" s="127"/>
      <c r="D8" s="126"/>
      <c r="E8" s="126"/>
      <c r="F8" s="126"/>
      <c r="G8" s="126"/>
      <c r="H8" s="126"/>
      <c r="I8" s="126"/>
      <c r="J8" s="126"/>
      <c r="K8" s="126"/>
      <c r="L8" s="118"/>
      <c r="M8" s="118"/>
      <c r="N8" s="118"/>
      <c r="O8" s="118"/>
      <c r="P8" s="118"/>
      <c r="Q8" s="118"/>
      <c r="R8" s="118"/>
      <c r="S8" s="118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</row>
    <row r="9" spans="1:48" ht="15" customHeight="1">
      <c r="A9" s="333" t="s">
        <v>108</v>
      </c>
      <c r="B9" s="332"/>
      <c r="C9" s="78" t="s">
        <v>351</v>
      </c>
      <c r="D9" s="32">
        <v>756835</v>
      </c>
      <c r="E9" s="32">
        <v>24786</v>
      </c>
      <c r="F9" s="32">
        <v>17778</v>
      </c>
      <c r="G9" s="32">
        <v>4185</v>
      </c>
      <c r="H9" s="32">
        <v>1296</v>
      </c>
      <c r="I9" s="32">
        <v>7338</v>
      </c>
      <c r="J9" s="32">
        <v>772</v>
      </c>
      <c r="K9" s="32">
        <v>7008</v>
      </c>
      <c r="L9" s="34">
        <v>32.7</v>
      </c>
      <c r="M9" s="39">
        <v>23.5</v>
      </c>
      <c r="N9" s="39">
        <v>168.8</v>
      </c>
      <c r="O9" s="39">
        <v>49.7</v>
      </c>
      <c r="P9" s="39">
        <v>9.7</v>
      </c>
      <c r="Q9" s="40">
        <v>1.02</v>
      </c>
      <c r="R9" s="34">
        <v>9.3</v>
      </c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</row>
    <row r="10" spans="1:48" ht="15" customHeight="1">
      <c r="A10" s="331" t="s">
        <v>355</v>
      </c>
      <c r="B10" s="332"/>
      <c r="C10" s="11"/>
      <c r="D10" s="32">
        <v>754500</v>
      </c>
      <c r="E10" s="32">
        <v>25115</v>
      </c>
      <c r="F10" s="32">
        <v>18829</v>
      </c>
      <c r="G10" s="32">
        <v>4614</v>
      </c>
      <c r="H10" s="32">
        <v>1219</v>
      </c>
      <c r="I10" s="32">
        <v>7012</v>
      </c>
      <c r="J10" s="32">
        <v>786</v>
      </c>
      <c r="K10" s="32">
        <v>6286</v>
      </c>
      <c r="L10" s="34">
        <v>33.3</v>
      </c>
      <c r="M10" s="34">
        <v>25</v>
      </c>
      <c r="N10" s="34">
        <v>183.7</v>
      </c>
      <c r="O10" s="34">
        <v>46.3</v>
      </c>
      <c r="P10" s="34">
        <v>9.3</v>
      </c>
      <c r="Q10" s="35">
        <v>1.04</v>
      </c>
      <c r="R10" s="34">
        <v>8.3</v>
      </c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</row>
    <row r="11" spans="1:48" ht="15" customHeight="1">
      <c r="A11" s="331" t="s">
        <v>356</v>
      </c>
      <c r="B11" s="332"/>
      <c r="C11" s="11"/>
      <c r="D11" s="32">
        <v>749600</v>
      </c>
      <c r="E11" s="32">
        <v>25540</v>
      </c>
      <c r="F11" s="32">
        <v>18327</v>
      </c>
      <c r="G11" s="32">
        <v>4356</v>
      </c>
      <c r="H11" s="32">
        <v>1246</v>
      </c>
      <c r="I11" s="32">
        <v>7121</v>
      </c>
      <c r="J11" s="32">
        <v>819</v>
      </c>
      <c r="K11" s="32">
        <v>7213</v>
      </c>
      <c r="L11" s="34">
        <v>34.1</v>
      </c>
      <c r="M11" s="39">
        <v>24.4</v>
      </c>
      <c r="N11" s="39">
        <v>170.6</v>
      </c>
      <c r="O11" s="39">
        <v>46.5</v>
      </c>
      <c r="P11" s="39">
        <v>9.5</v>
      </c>
      <c r="Q11" s="40">
        <v>1.09</v>
      </c>
      <c r="R11" s="34">
        <v>9.6</v>
      </c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</row>
    <row r="12" spans="1:48" ht="15" customHeight="1">
      <c r="A12" s="331" t="s">
        <v>357</v>
      </c>
      <c r="B12" s="332"/>
      <c r="C12" s="4"/>
      <c r="D12" s="32">
        <v>759200</v>
      </c>
      <c r="E12" s="32">
        <v>25520</v>
      </c>
      <c r="F12" s="32">
        <v>17711</v>
      </c>
      <c r="G12" s="32">
        <v>4252</v>
      </c>
      <c r="H12" s="32">
        <v>1286</v>
      </c>
      <c r="I12" s="32">
        <v>6776</v>
      </c>
      <c r="J12" s="32">
        <v>729</v>
      </c>
      <c r="K12" s="32">
        <v>7809</v>
      </c>
      <c r="L12" s="34">
        <v>33.6</v>
      </c>
      <c r="M12" s="34">
        <v>23.3</v>
      </c>
      <c r="N12" s="34">
        <v>166.6</v>
      </c>
      <c r="O12" s="34">
        <v>48</v>
      </c>
      <c r="P12" s="34" t="s">
        <v>354</v>
      </c>
      <c r="Q12" s="35">
        <v>0.96</v>
      </c>
      <c r="R12" s="34">
        <v>10.3</v>
      </c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</row>
    <row r="13" spans="1:48" ht="15" customHeight="1">
      <c r="A13" s="331" t="s">
        <v>358</v>
      </c>
      <c r="B13" s="332"/>
      <c r="C13" s="78"/>
      <c r="D13" s="32">
        <v>764300</v>
      </c>
      <c r="E13" s="33">
        <v>23133</v>
      </c>
      <c r="F13" s="32">
        <v>20016</v>
      </c>
      <c r="G13" s="32">
        <v>4460</v>
      </c>
      <c r="H13" s="32">
        <v>1240</v>
      </c>
      <c r="I13" s="32">
        <v>6787</v>
      </c>
      <c r="J13" s="32">
        <v>762</v>
      </c>
      <c r="K13" s="32">
        <v>3117</v>
      </c>
      <c r="L13" s="34">
        <v>30.3</v>
      </c>
      <c r="M13" s="34">
        <v>26.2</v>
      </c>
      <c r="N13" s="34">
        <v>192.8</v>
      </c>
      <c r="O13" s="34">
        <v>50.9</v>
      </c>
      <c r="P13" s="34">
        <v>8.9</v>
      </c>
      <c r="Q13" s="35">
        <v>1</v>
      </c>
      <c r="R13" s="34">
        <v>4.1</v>
      </c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</row>
    <row r="14" spans="1:48" ht="15" customHeight="1">
      <c r="A14" s="63"/>
      <c r="B14" s="125"/>
      <c r="C14" s="78"/>
      <c r="D14" s="32"/>
      <c r="E14" s="33"/>
      <c r="F14" s="32"/>
      <c r="G14" s="32"/>
      <c r="H14" s="32"/>
      <c r="I14" s="32"/>
      <c r="J14" s="32"/>
      <c r="K14" s="32"/>
      <c r="L14" s="34"/>
      <c r="M14" s="34"/>
      <c r="N14" s="34"/>
      <c r="O14" s="34"/>
      <c r="P14" s="34"/>
      <c r="Q14" s="85"/>
      <c r="R14" s="34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</row>
    <row r="15" spans="1:48" ht="15" customHeight="1">
      <c r="A15" s="331" t="s">
        <v>359</v>
      </c>
      <c r="B15" s="332"/>
      <c r="C15" s="78" t="s">
        <v>351</v>
      </c>
      <c r="D15" s="32">
        <v>768416</v>
      </c>
      <c r="E15" s="33">
        <v>23958</v>
      </c>
      <c r="F15" s="32">
        <v>17698</v>
      </c>
      <c r="G15" s="32">
        <v>3514</v>
      </c>
      <c r="H15" s="32">
        <v>1170</v>
      </c>
      <c r="I15" s="32">
        <v>7426</v>
      </c>
      <c r="J15" s="32">
        <v>777</v>
      </c>
      <c r="K15" s="32">
        <v>6260</v>
      </c>
      <c r="L15" s="34">
        <v>31.2</v>
      </c>
      <c r="M15" s="34">
        <v>23</v>
      </c>
      <c r="N15" s="34">
        <v>146.7</v>
      </c>
      <c r="O15" s="34">
        <v>46.6</v>
      </c>
      <c r="P15" s="34">
        <v>9.7</v>
      </c>
      <c r="Q15" s="35">
        <v>1.01</v>
      </c>
      <c r="R15" s="34">
        <v>8.1</v>
      </c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</row>
    <row r="16" spans="1:48" ht="15" customHeight="1">
      <c r="A16" s="331" t="s">
        <v>360</v>
      </c>
      <c r="B16" s="332"/>
      <c r="C16" s="78"/>
      <c r="D16" s="32">
        <v>777700</v>
      </c>
      <c r="E16" s="32">
        <v>24386</v>
      </c>
      <c r="F16" s="32">
        <v>19095</v>
      </c>
      <c r="G16" s="32">
        <v>4123</v>
      </c>
      <c r="H16" s="32">
        <v>1214</v>
      </c>
      <c r="I16" s="32">
        <v>7375</v>
      </c>
      <c r="J16" s="32">
        <v>712</v>
      </c>
      <c r="K16" s="32">
        <v>5291</v>
      </c>
      <c r="L16" s="34">
        <v>31.4</v>
      </c>
      <c r="M16" s="34">
        <v>24.6</v>
      </c>
      <c r="N16" s="34">
        <v>169.1</v>
      </c>
      <c r="O16" s="34">
        <v>47.4</v>
      </c>
      <c r="P16" s="34">
        <v>9.5</v>
      </c>
      <c r="Q16" s="35">
        <v>0.92</v>
      </c>
      <c r="R16" s="34">
        <v>6.8</v>
      </c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</row>
    <row r="17" spans="1:48" ht="15" customHeight="1">
      <c r="A17" s="331" t="s">
        <v>361</v>
      </c>
      <c r="B17" s="332"/>
      <c r="C17" s="78"/>
      <c r="D17" s="32">
        <v>777100</v>
      </c>
      <c r="E17" s="32">
        <v>22862</v>
      </c>
      <c r="F17" s="32">
        <v>18322</v>
      </c>
      <c r="G17" s="32">
        <v>3553</v>
      </c>
      <c r="H17" s="32">
        <v>1151</v>
      </c>
      <c r="I17" s="32">
        <v>9017</v>
      </c>
      <c r="J17" s="32">
        <v>662</v>
      </c>
      <c r="K17" s="32">
        <v>4540</v>
      </c>
      <c r="L17" s="34">
        <v>29.4</v>
      </c>
      <c r="M17" s="34">
        <v>23.6</v>
      </c>
      <c r="N17" s="34">
        <v>155.4</v>
      </c>
      <c r="O17" s="34">
        <v>47.9</v>
      </c>
      <c r="P17" s="34">
        <v>11.6</v>
      </c>
      <c r="Q17" s="35">
        <v>0.85</v>
      </c>
      <c r="R17" s="34">
        <v>5.8</v>
      </c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</row>
    <row r="18" spans="1:48" ht="15" customHeight="1">
      <c r="A18" s="331" t="s">
        <v>362</v>
      </c>
      <c r="B18" s="332"/>
      <c r="C18" s="78"/>
      <c r="D18" s="32">
        <v>764400</v>
      </c>
      <c r="E18" s="32">
        <v>19664</v>
      </c>
      <c r="F18" s="32">
        <v>18168</v>
      </c>
      <c r="G18" s="32">
        <v>3226</v>
      </c>
      <c r="H18" s="32">
        <v>1001</v>
      </c>
      <c r="I18" s="32">
        <v>6256</v>
      </c>
      <c r="J18" s="32">
        <v>643</v>
      </c>
      <c r="K18" s="32">
        <v>1496</v>
      </c>
      <c r="L18" s="34">
        <v>25.7</v>
      </c>
      <c r="M18" s="34">
        <v>23.8</v>
      </c>
      <c r="N18" s="34">
        <v>164.1</v>
      </c>
      <c r="O18" s="34">
        <v>48.4</v>
      </c>
      <c r="P18" s="34">
        <v>8.2</v>
      </c>
      <c r="Q18" s="35">
        <v>0.84</v>
      </c>
      <c r="R18" s="34">
        <v>2</v>
      </c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</row>
    <row r="19" spans="1:48" ht="15" customHeight="1">
      <c r="A19" s="331" t="s">
        <v>363</v>
      </c>
      <c r="B19" s="332"/>
      <c r="C19" s="78"/>
      <c r="D19" s="32">
        <v>749900</v>
      </c>
      <c r="E19" s="32">
        <v>19398</v>
      </c>
      <c r="F19" s="32">
        <v>17559</v>
      </c>
      <c r="G19" s="32">
        <v>2798</v>
      </c>
      <c r="H19" s="32">
        <v>881</v>
      </c>
      <c r="I19" s="32">
        <v>6778</v>
      </c>
      <c r="J19" s="32">
        <v>680</v>
      </c>
      <c r="K19" s="32">
        <v>1839</v>
      </c>
      <c r="L19" s="34">
        <v>25.9</v>
      </c>
      <c r="M19" s="34">
        <v>23.4</v>
      </c>
      <c r="N19" s="34">
        <v>144.2</v>
      </c>
      <c r="O19" s="34">
        <v>43.4</v>
      </c>
      <c r="P19" s="34">
        <v>9</v>
      </c>
      <c r="Q19" s="35">
        <v>0.91</v>
      </c>
      <c r="R19" s="34">
        <v>2.5</v>
      </c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</row>
    <row r="20" spans="1:48" ht="15" customHeight="1">
      <c r="A20" s="64"/>
      <c r="B20" s="125"/>
      <c r="C20" s="78"/>
      <c r="D20" s="32"/>
      <c r="E20" s="32"/>
      <c r="F20" s="32"/>
      <c r="G20" s="32"/>
      <c r="H20" s="32"/>
      <c r="I20" s="32"/>
      <c r="J20" s="32"/>
      <c r="K20" s="32"/>
      <c r="L20" s="34"/>
      <c r="M20" s="34"/>
      <c r="N20" s="34"/>
      <c r="O20" s="34"/>
      <c r="P20" s="34"/>
      <c r="Q20" s="35"/>
      <c r="R20" s="34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</row>
    <row r="21" spans="1:48" ht="15" customHeight="1">
      <c r="A21" s="331" t="s">
        <v>364</v>
      </c>
      <c r="B21" s="332"/>
      <c r="C21" s="78" t="s">
        <v>351</v>
      </c>
      <c r="D21" s="32">
        <v>757676</v>
      </c>
      <c r="E21" s="32">
        <v>21279</v>
      </c>
      <c r="F21" s="33">
        <v>16953</v>
      </c>
      <c r="G21" s="33">
        <v>2756</v>
      </c>
      <c r="H21" s="33">
        <v>949</v>
      </c>
      <c r="I21" s="33">
        <v>8958</v>
      </c>
      <c r="J21" s="33">
        <v>766</v>
      </c>
      <c r="K21" s="32">
        <v>4326</v>
      </c>
      <c r="L21" s="34">
        <v>28.1</v>
      </c>
      <c r="M21" s="34">
        <v>22.4</v>
      </c>
      <c r="N21" s="34">
        <v>129.5</v>
      </c>
      <c r="O21" s="34">
        <v>42.7</v>
      </c>
      <c r="P21" s="34">
        <v>11.8</v>
      </c>
      <c r="Q21" s="35">
        <v>1.01</v>
      </c>
      <c r="R21" s="34">
        <v>5.7</v>
      </c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</row>
    <row r="22" spans="1:48" ht="15" customHeight="1">
      <c r="A22" s="331" t="s">
        <v>365</v>
      </c>
      <c r="B22" s="332"/>
      <c r="C22" s="78"/>
      <c r="D22" s="32">
        <v>736600</v>
      </c>
      <c r="E22" s="32">
        <v>23463</v>
      </c>
      <c r="F22" s="33">
        <v>15659</v>
      </c>
      <c r="G22" s="33">
        <v>2588</v>
      </c>
      <c r="H22" s="33">
        <v>950</v>
      </c>
      <c r="I22" s="33">
        <v>11798</v>
      </c>
      <c r="J22" s="33">
        <v>713</v>
      </c>
      <c r="K22" s="32">
        <v>7804</v>
      </c>
      <c r="L22" s="34">
        <v>31.9</v>
      </c>
      <c r="M22" s="34">
        <v>22.6</v>
      </c>
      <c r="N22" s="34">
        <v>110.3</v>
      </c>
      <c r="O22" s="34">
        <v>38.9</v>
      </c>
      <c r="P22" s="34">
        <v>16</v>
      </c>
      <c r="Q22" s="35">
        <v>0.97</v>
      </c>
      <c r="R22" s="34">
        <v>9.2</v>
      </c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</row>
    <row r="23" spans="1:48" ht="15" customHeight="1">
      <c r="A23" s="331" t="s">
        <v>366</v>
      </c>
      <c r="B23" s="332"/>
      <c r="C23" s="78"/>
      <c r="D23" s="32">
        <v>737300</v>
      </c>
      <c r="E23" s="32">
        <v>24983</v>
      </c>
      <c r="F23" s="32">
        <v>15351</v>
      </c>
      <c r="G23" s="32">
        <v>2750</v>
      </c>
      <c r="H23" s="32">
        <v>1019</v>
      </c>
      <c r="I23" s="32">
        <v>8151</v>
      </c>
      <c r="J23" s="32">
        <v>750</v>
      </c>
      <c r="K23" s="32">
        <v>9632</v>
      </c>
      <c r="L23" s="34">
        <v>33.9</v>
      </c>
      <c r="M23" s="34">
        <v>20.8</v>
      </c>
      <c r="N23" s="34">
        <v>110.1</v>
      </c>
      <c r="O23" s="34">
        <v>39.2</v>
      </c>
      <c r="P23" s="34">
        <v>11.1</v>
      </c>
      <c r="Q23" s="35">
        <v>1.02</v>
      </c>
      <c r="R23" s="34">
        <v>13.1</v>
      </c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</row>
    <row r="24" spans="1:48" ht="15" customHeight="1">
      <c r="A24" s="331" t="s">
        <v>367</v>
      </c>
      <c r="B24" s="332"/>
      <c r="C24" s="78"/>
      <c r="D24" s="32">
        <v>741000</v>
      </c>
      <c r="E24" s="32">
        <v>24032</v>
      </c>
      <c r="F24" s="32">
        <v>16091</v>
      </c>
      <c r="G24" s="32">
        <v>2740</v>
      </c>
      <c r="H24" s="32">
        <v>843</v>
      </c>
      <c r="I24" s="32">
        <v>9878</v>
      </c>
      <c r="J24" s="32">
        <v>811</v>
      </c>
      <c r="K24" s="32">
        <v>7941</v>
      </c>
      <c r="L24" s="34">
        <v>32.4</v>
      </c>
      <c r="M24" s="34">
        <v>21.7</v>
      </c>
      <c r="N24" s="34">
        <v>114</v>
      </c>
      <c r="O24" s="34">
        <v>33.9</v>
      </c>
      <c r="P24" s="34">
        <v>13.3</v>
      </c>
      <c r="Q24" s="35">
        <v>1.09</v>
      </c>
      <c r="R24" s="34">
        <v>10.7</v>
      </c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</row>
    <row r="25" spans="1:48" ht="15" customHeight="1">
      <c r="A25" s="331" t="s">
        <v>368</v>
      </c>
      <c r="B25" s="332"/>
      <c r="C25" s="78"/>
      <c r="D25" s="32">
        <v>743700</v>
      </c>
      <c r="E25" s="32" t="s">
        <v>353</v>
      </c>
      <c r="F25" s="32" t="s">
        <v>353</v>
      </c>
      <c r="G25" s="32" t="s">
        <v>353</v>
      </c>
      <c r="H25" s="32" t="s">
        <v>353</v>
      </c>
      <c r="I25" s="32" t="s">
        <v>353</v>
      </c>
      <c r="J25" s="32" t="s">
        <v>353</v>
      </c>
      <c r="K25" s="32" t="s">
        <v>353</v>
      </c>
      <c r="L25" s="32" t="s">
        <v>353</v>
      </c>
      <c r="M25" s="32" t="s">
        <v>353</v>
      </c>
      <c r="N25" s="32" t="s">
        <v>353</v>
      </c>
      <c r="O25" s="32" t="s">
        <v>353</v>
      </c>
      <c r="P25" s="32" t="s">
        <v>353</v>
      </c>
      <c r="Q25" s="32" t="s">
        <v>353</v>
      </c>
      <c r="R25" s="32" t="s">
        <v>353</v>
      </c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</row>
    <row r="26" spans="1:48" ht="15" customHeight="1">
      <c r="A26" s="63"/>
      <c r="B26" s="125"/>
      <c r="C26" s="78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</row>
    <row r="27" spans="1:48" ht="15" customHeight="1">
      <c r="A27" s="331" t="s">
        <v>369</v>
      </c>
      <c r="B27" s="332"/>
      <c r="C27" s="78"/>
      <c r="D27" s="32">
        <v>887500</v>
      </c>
      <c r="E27" s="32" t="s">
        <v>353</v>
      </c>
      <c r="F27" s="32" t="s">
        <v>353</v>
      </c>
      <c r="G27" s="32" t="s">
        <v>353</v>
      </c>
      <c r="H27" s="32" t="s">
        <v>353</v>
      </c>
      <c r="I27" s="32" t="s">
        <v>353</v>
      </c>
      <c r="J27" s="32" t="s">
        <v>353</v>
      </c>
      <c r="K27" s="32" t="s">
        <v>353</v>
      </c>
      <c r="L27" s="32" t="s">
        <v>353</v>
      </c>
      <c r="M27" s="32" t="s">
        <v>353</v>
      </c>
      <c r="N27" s="32" t="s">
        <v>353</v>
      </c>
      <c r="O27" s="32" t="s">
        <v>353</v>
      </c>
      <c r="P27" s="32" t="s">
        <v>353</v>
      </c>
      <c r="Q27" s="32" t="s">
        <v>353</v>
      </c>
      <c r="R27" s="32" t="s">
        <v>353</v>
      </c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</row>
    <row r="28" spans="1:48" ht="15" customHeight="1">
      <c r="A28" s="331" t="s">
        <v>370</v>
      </c>
      <c r="B28" s="332"/>
      <c r="C28" s="78"/>
      <c r="D28" s="32">
        <v>877200</v>
      </c>
      <c r="E28" s="32" t="s">
        <v>353</v>
      </c>
      <c r="F28" s="32" t="s">
        <v>353</v>
      </c>
      <c r="G28" s="32" t="s">
        <v>353</v>
      </c>
      <c r="H28" s="32" t="s">
        <v>353</v>
      </c>
      <c r="I28" s="32" t="s">
        <v>353</v>
      </c>
      <c r="J28" s="32" t="s">
        <v>353</v>
      </c>
      <c r="K28" s="32" t="s">
        <v>353</v>
      </c>
      <c r="L28" s="32" t="s">
        <v>353</v>
      </c>
      <c r="M28" s="32" t="s">
        <v>353</v>
      </c>
      <c r="N28" s="32" t="s">
        <v>353</v>
      </c>
      <c r="O28" s="32" t="s">
        <v>353</v>
      </c>
      <c r="P28" s="32" t="s">
        <v>353</v>
      </c>
      <c r="Q28" s="32" t="s">
        <v>353</v>
      </c>
      <c r="R28" s="32" t="s">
        <v>353</v>
      </c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</row>
    <row r="29" spans="1:48" ht="15" customHeight="1">
      <c r="A29" s="331" t="s">
        <v>371</v>
      </c>
      <c r="B29" s="332"/>
      <c r="C29" s="78" t="s">
        <v>351</v>
      </c>
      <c r="D29" s="32">
        <v>927743</v>
      </c>
      <c r="E29" s="32">
        <v>37289</v>
      </c>
      <c r="F29" s="32">
        <v>15185</v>
      </c>
      <c r="G29" s="32">
        <v>3241</v>
      </c>
      <c r="H29" s="32">
        <v>1428</v>
      </c>
      <c r="I29" s="32">
        <v>12797</v>
      </c>
      <c r="J29" s="32">
        <v>1234</v>
      </c>
      <c r="K29" s="32">
        <v>22104</v>
      </c>
      <c r="L29" s="34">
        <v>40.2</v>
      </c>
      <c r="M29" s="34">
        <v>16.4</v>
      </c>
      <c r="N29" s="34">
        <v>86.9</v>
      </c>
      <c r="O29" s="34">
        <v>36.9</v>
      </c>
      <c r="P29" s="34">
        <v>13.8</v>
      </c>
      <c r="Q29" s="35">
        <v>1.33</v>
      </c>
      <c r="R29" s="34">
        <v>23.8</v>
      </c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</row>
    <row r="30" spans="1:48" ht="15" customHeight="1">
      <c r="A30" s="331" t="s">
        <v>372</v>
      </c>
      <c r="B30" s="332"/>
      <c r="C30" s="78"/>
      <c r="D30" s="32">
        <v>945100</v>
      </c>
      <c r="E30" s="32">
        <v>34339</v>
      </c>
      <c r="F30" s="32">
        <v>13475</v>
      </c>
      <c r="G30" s="32">
        <v>3018</v>
      </c>
      <c r="H30" s="32">
        <v>1479</v>
      </c>
      <c r="I30" s="32">
        <v>11401</v>
      </c>
      <c r="J30" s="32">
        <v>1156</v>
      </c>
      <c r="K30" s="32">
        <v>20864</v>
      </c>
      <c r="L30" s="34">
        <v>36.3</v>
      </c>
      <c r="M30" s="34">
        <v>14.3</v>
      </c>
      <c r="N30" s="34">
        <v>87.9</v>
      </c>
      <c r="O30" s="34">
        <v>41.3</v>
      </c>
      <c r="P30" s="34">
        <v>12.1</v>
      </c>
      <c r="Q30" s="35">
        <v>1.22</v>
      </c>
      <c r="R30" s="34">
        <v>22.1</v>
      </c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</row>
    <row r="31" spans="1:48" ht="15" customHeight="1">
      <c r="A31" s="331" t="s">
        <v>373</v>
      </c>
      <c r="B31" s="332"/>
      <c r="C31" s="78"/>
      <c r="D31" s="32">
        <v>952600</v>
      </c>
      <c r="E31" s="32">
        <v>32131</v>
      </c>
      <c r="F31" s="32">
        <v>12979</v>
      </c>
      <c r="G31" s="32">
        <v>2650</v>
      </c>
      <c r="H31" s="32">
        <v>2009</v>
      </c>
      <c r="I31" s="32">
        <v>9615</v>
      </c>
      <c r="J31" s="32">
        <v>1112</v>
      </c>
      <c r="K31" s="32">
        <v>19152</v>
      </c>
      <c r="L31" s="34">
        <v>33.7</v>
      </c>
      <c r="M31" s="34">
        <v>13.6</v>
      </c>
      <c r="N31" s="34">
        <v>82.5</v>
      </c>
      <c r="O31" s="34">
        <v>58.8</v>
      </c>
      <c r="P31" s="34">
        <v>10.1</v>
      </c>
      <c r="Q31" s="35">
        <v>1.17</v>
      </c>
      <c r="R31" s="34">
        <v>20.1</v>
      </c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</row>
    <row r="32" spans="1:48" ht="15" customHeight="1">
      <c r="A32" s="63"/>
      <c r="B32" s="125"/>
      <c r="C32" s="78"/>
      <c r="D32" s="32"/>
      <c r="E32" s="85"/>
      <c r="F32" s="32"/>
      <c r="G32" s="32"/>
      <c r="H32" s="32"/>
      <c r="I32" s="32"/>
      <c r="J32" s="32"/>
      <c r="K32" s="32"/>
      <c r="L32" s="34"/>
      <c r="M32" s="34"/>
      <c r="N32" s="34"/>
      <c r="O32" s="34"/>
      <c r="P32" s="34"/>
      <c r="Q32" s="35"/>
      <c r="R32" s="34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</row>
    <row r="33" spans="1:48" ht="15" customHeight="1">
      <c r="A33" s="331" t="s">
        <v>374</v>
      </c>
      <c r="B33" s="332"/>
      <c r="C33" s="78" t="s">
        <v>351</v>
      </c>
      <c r="D33" s="32">
        <v>957279</v>
      </c>
      <c r="E33" s="32">
        <v>26283</v>
      </c>
      <c r="F33" s="32">
        <v>12688</v>
      </c>
      <c r="G33" s="32">
        <v>2190</v>
      </c>
      <c r="H33" s="32">
        <v>2043</v>
      </c>
      <c r="I33" s="32">
        <v>8069</v>
      </c>
      <c r="J33" s="32">
        <v>1135</v>
      </c>
      <c r="K33" s="32">
        <v>13595</v>
      </c>
      <c r="L33" s="34">
        <v>27.5</v>
      </c>
      <c r="M33" s="34">
        <v>13.3</v>
      </c>
      <c r="N33" s="34">
        <v>83.3</v>
      </c>
      <c r="O33" s="34">
        <v>72.1</v>
      </c>
      <c r="P33" s="34">
        <v>8.4</v>
      </c>
      <c r="Q33" s="35">
        <v>1.19</v>
      </c>
      <c r="R33" s="34">
        <v>14.2</v>
      </c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</row>
    <row r="34" spans="1:48" ht="15" customHeight="1">
      <c r="A34" s="331" t="s">
        <v>375</v>
      </c>
      <c r="B34" s="332"/>
      <c r="C34" s="78"/>
      <c r="D34" s="32">
        <v>960000</v>
      </c>
      <c r="E34" s="32">
        <v>22177</v>
      </c>
      <c r="F34" s="32">
        <v>11210</v>
      </c>
      <c r="G34" s="32">
        <v>1888</v>
      </c>
      <c r="H34" s="32">
        <v>1870</v>
      </c>
      <c r="I34" s="32">
        <v>7514</v>
      </c>
      <c r="J34" s="32">
        <v>1045</v>
      </c>
      <c r="K34" s="32">
        <v>10967</v>
      </c>
      <c r="L34" s="34">
        <v>23.1</v>
      </c>
      <c r="M34" s="34">
        <v>11.7</v>
      </c>
      <c r="N34" s="34">
        <v>85.1</v>
      </c>
      <c r="O34" s="34">
        <v>77.8</v>
      </c>
      <c r="P34" s="34">
        <v>7.8</v>
      </c>
      <c r="Q34" s="35">
        <v>1.09</v>
      </c>
      <c r="R34" s="34">
        <v>11.4</v>
      </c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</row>
    <row r="35" spans="1:48" ht="15" customHeight="1">
      <c r="A35" s="331" t="s">
        <v>376</v>
      </c>
      <c r="B35" s="332"/>
      <c r="C35" s="78"/>
      <c r="D35" s="32">
        <v>959000</v>
      </c>
      <c r="E35" s="32">
        <v>20626</v>
      </c>
      <c r="F35" s="32">
        <v>10251</v>
      </c>
      <c r="G35" s="32">
        <v>1484</v>
      </c>
      <c r="H35" s="32">
        <v>1725</v>
      </c>
      <c r="I35" s="32">
        <v>7614</v>
      </c>
      <c r="J35" s="32">
        <v>986</v>
      </c>
      <c r="K35" s="32">
        <v>10375</v>
      </c>
      <c r="L35" s="34">
        <v>21.5</v>
      </c>
      <c r="M35" s="34">
        <v>10.7</v>
      </c>
      <c r="N35" s="34">
        <v>71.9</v>
      </c>
      <c r="O35" s="34">
        <v>77.2</v>
      </c>
      <c r="P35" s="34">
        <v>7.9</v>
      </c>
      <c r="Q35" s="35">
        <v>1.03</v>
      </c>
      <c r="R35" s="34">
        <v>10.8</v>
      </c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</row>
    <row r="36" spans="1:48" ht="15" customHeight="1">
      <c r="A36" s="331" t="s">
        <v>377</v>
      </c>
      <c r="B36" s="332"/>
      <c r="C36" s="78"/>
      <c r="D36" s="32">
        <v>958000</v>
      </c>
      <c r="E36" s="32">
        <v>19355</v>
      </c>
      <c r="F36" s="32">
        <v>10165</v>
      </c>
      <c r="G36" s="32">
        <v>1284</v>
      </c>
      <c r="H36" s="32">
        <v>1717</v>
      </c>
      <c r="I36" s="32">
        <v>7354</v>
      </c>
      <c r="J36" s="32">
        <v>908</v>
      </c>
      <c r="K36" s="32">
        <v>9190</v>
      </c>
      <c r="L36" s="34">
        <v>20.2</v>
      </c>
      <c r="M36" s="34">
        <v>10.6</v>
      </c>
      <c r="N36" s="34">
        <v>66.3</v>
      </c>
      <c r="O36" s="34">
        <v>81.5</v>
      </c>
      <c r="P36" s="34">
        <v>7.7</v>
      </c>
      <c r="Q36" s="35">
        <v>0.95</v>
      </c>
      <c r="R36" s="34">
        <v>9.6</v>
      </c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</row>
    <row r="37" spans="1:48" ht="15" customHeight="1">
      <c r="A37" s="331" t="s">
        <v>378</v>
      </c>
      <c r="B37" s="332"/>
      <c r="C37" s="78"/>
      <c r="D37" s="32">
        <v>962000</v>
      </c>
      <c r="E37" s="32">
        <v>19006</v>
      </c>
      <c r="F37" s="32">
        <v>9038</v>
      </c>
      <c r="G37" s="32">
        <v>1116</v>
      </c>
      <c r="H37" s="32">
        <v>1729</v>
      </c>
      <c r="I37" s="32">
        <v>7425</v>
      </c>
      <c r="J37" s="32">
        <v>930</v>
      </c>
      <c r="K37" s="32">
        <v>9968</v>
      </c>
      <c r="L37" s="34">
        <v>19.8</v>
      </c>
      <c r="M37" s="34">
        <v>9.4</v>
      </c>
      <c r="N37" s="34">
        <v>58.7</v>
      </c>
      <c r="O37" s="34">
        <v>83.4</v>
      </c>
      <c r="P37" s="34">
        <v>7.7</v>
      </c>
      <c r="Q37" s="35">
        <v>0.97</v>
      </c>
      <c r="R37" s="34">
        <v>10.4</v>
      </c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</row>
    <row r="38" spans="1:48" ht="15" customHeight="1">
      <c r="A38" s="63"/>
      <c r="B38" s="125"/>
      <c r="C38" s="78"/>
      <c r="D38" s="32"/>
      <c r="E38" s="32"/>
      <c r="F38" s="32"/>
      <c r="G38" s="32"/>
      <c r="H38" s="32"/>
      <c r="I38" s="32"/>
      <c r="J38" s="32"/>
      <c r="K38" s="32"/>
      <c r="L38" s="34"/>
      <c r="M38" s="34"/>
      <c r="N38" s="34"/>
      <c r="O38" s="34"/>
      <c r="P38" s="34"/>
      <c r="Q38" s="35"/>
      <c r="R38" s="34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</row>
    <row r="39" spans="1:48" ht="15" customHeight="1">
      <c r="A39" s="331" t="s">
        <v>379</v>
      </c>
      <c r="B39" s="332"/>
      <c r="C39" s="78" t="s">
        <v>351</v>
      </c>
      <c r="D39" s="32">
        <v>966187</v>
      </c>
      <c r="E39" s="32">
        <v>18264</v>
      </c>
      <c r="F39" s="32">
        <v>8775</v>
      </c>
      <c r="G39" s="32">
        <v>952</v>
      </c>
      <c r="H39" s="32">
        <v>1592</v>
      </c>
      <c r="I39" s="32">
        <v>7413</v>
      </c>
      <c r="J39" s="32">
        <v>824</v>
      </c>
      <c r="K39" s="32">
        <v>9489</v>
      </c>
      <c r="L39" s="34">
        <v>18.9</v>
      </c>
      <c r="M39" s="34">
        <v>9.1</v>
      </c>
      <c r="N39" s="34">
        <v>52.1</v>
      </c>
      <c r="O39" s="34">
        <v>80.2</v>
      </c>
      <c r="P39" s="34">
        <v>7.7</v>
      </c>
      <c r="Q39" s="35">
        <v>0.85</v>
      </c>
      <c r="R39" s="34">
        <v>9.8</v>
      </c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</row>
    <row r="40" spans="1:48" ht="15" customHeight="1">
      <c r="A40" s="331" t="s">
        <v>380</v>
      </c>
      <c r="B40" s="332"/>
      <c r="C40" s="78"/>
      <c r="D40" s="32">
        <v>969000</v>
      </c>
      <c r="E40" s="32">
        <v>16848</v>
      </c>
      <c r="F40" s="32">
        <v>9075</v>
      </c>
      <c r="G40" s="32">
        <v>871</v>
      </c>
      <c r="H40" s="32">
        <v>1597</v>
      </c>
      <c r="I40" s="32">
        <v>7494</v>
      </c>
      <c r="J40" s="32">
        <v>863</v>
      </c>
      <c r="K40" s="32">
        <v>7773</v>
      </c>
      <c r="L40" s="34">
        <v>17.4</v>
      </c>
      <c r="M40" s="34">
        <v>9.4</v>
      </c>
      <c r="N40" s="34">
        <v>51.7</v>
      </c>
      <c r="O40" s="34">
        <v>86.6</v>
      </c>
      <c r="P40" s="34">
        <v>7.7</v>
      </c>
      <c r="Q40" s="35">
        <v>0.89</v>
      </c>
      <c r="R40" s="34">
        <v>8</v>
      </c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</row>
    <row r="41" spans="1:48" ht="15" customHeight="1">
      <c r="A41" s="331" t="s">
        <v>381</v>
      </c>
      <c r="B41" s="332"/>
      <c r="C41" s="78"/>
      <c r="D41" s="32">
        <v>969000</v>
      </c>
      <c r="E41" s="32">
        <v>16556</v>
      </c>
      <c r="F41" s="32">
        <v>9559</v>
      </c>
      <c r="G41" s="32">
        <v>852</v>
      </c>
      <c r="H41" s="32">
        <v>1664</v>
      </c>
      <c r="I41" s="32">
        <v>7848</v>
      </c>
      <c r="J41" s="32">
        <v>810</v>
      </c>
      <c r="K41" s="32">
        <v>6997</v>
      </c>
      <c r="L41" s="34">
        <v>17.1</v>
      </c>
      <c r="M41" s="34">
        <v>9.9</v>
      </c>
      <c r="N41" s="34">
        <v>51.5</v>
      </c>
      <c r="O41" s="34">
        <v>91.3</v>
      </c>
      <c r="P41" s="34">
        <v>8.1</v>
      </c>
      <c r="Q41" s="35">
        <v>0.84</v>
      </c>
      <c r="R41" s="34">
        <v>7.2</v>
      </c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</row>
    <row r="42" spans="1:48" ht="15" customHeight="1">
      <c r="A42" s="331" t="s">
        <v>382</v>
      </c>
      <c r="B42" s="332"/>
      <c r="C42" s="78"/>
      <c r="D42" s="32">
        <v>970000</v>
      </c>
      <c r="E42" s="32">
        <v>17678</v>
      </c>
      <c r="F42" s="32">
        <v>8627</v>
      </c>
      <c r="G42" s="32">
        <v>816</v>
      </c>
      <c r="H42" s="32">
        <v>1611</v>
      </c>
      <c r="I42" s="32">
        <v>8137</v>
      </c>
      <c r="J42" s="32">
        <v>764</v>
      </c>
      <c r="K42" s="32">
        <v>9051</v>
      </c>
      <c r="L42" s="34">
        <v>18.2</v>
      </c>
      <c r="M42" s="34">
        <v>8.9</v>
      </c>
      <c r="N42" s="34">
        <v>46.2</v>
      </c>
      <c r="O42" s="34">
        <v>83.5</v>
      </c>
      <c r="P42" s="34">
        <v>8.4</v>
      </c>
      <c r="Q42" s="35">
        <v>0.79</v>
      </c>
      <c r="R42" s="34">
        <v>9.3</v>
      </c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</row>
    <row r="43" spans="1:48" ht="15" customHeight="1">
      <c r="A43" s="331" t="s">
        <v>383</v>
      </c>
      <c r="B43" s="332"/>
      <c r="C43" s="78"/>
      <c r="D43" s="32">
        <v>972000</v>
      </c>
      <c r="E43" s="32">
        <v>16291</v>
      </c>
      <c r="F43" s="32">
        <v>8654</v>
      </c>
      <c r="G43" s="32">
        <v>731</v>
      </c>
      <c r="H43" s="32">
        <v>1458</v>
      </c>
      <c r="I43" s="32">
        <v>7956</v>
      </c>
      <c r="J43" s="32">
        <v>821</v>
      </c>
      <c r="K43" s="32">
        <v>7637</v>
      </c>
      <c r="L43" s="34">
        <v>16.8</v>
      </c>
      <c r="M43" s="34">
        <v>8.9</v>
      </c>
      <c r="N43" s="34">
        <v>44.9</v>
      </c>
      <c r="O43" s="34">
        <v>82.1</v>
      </c>
      <c r="P43" s="34">
        <v>8.2</v>
      </c>
      <c r="Q43" s="35">
        <v>0.84</v>
      </c>
      <c r="R43" s="34">
        <v>7.9</v>
      </c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</row>
    <row r="44" spans="1:48" ht="15" customHeight="1">
      <c r="A44" s="63"/>
      <c r="B44" s="125"/>
      <c r="C44" s="78"/>
      <c r="D44" s="32"/>
      <c r="E44" s="32"/>
      <c r="F44" s="32"/>
      <c r="G44" s="32"/>
      <c r="H44" s="32"/>
      <c r="I44" s="32"/>
      <c r="J44" s="32"/>
      <c r="K44" s="32"/>
      <c r="L44" s="34"/>
      <c r="M44" s="34"/>
      <c r="N44" s="34"/>
      <c r="O44" s="34"/>
      <c r="P44" s="34"/>
      <c r="Q44" s="35"/>
      <c r="R44" s="34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</row>
    <row r="45" spans="1:48" ht="15" customHeight="1">
      <c r="A45" s="331" t="s">
        <v>384</v>
      </c>
      <c r="B45" s="332"/>
      <c r="C45" s="78" t="s">
        <v>351</v>
      </c>
      <c r="D45" s="32">
        <v>973418</v>
      </c>
      <c r="E45" s="32">
        <v>16303</v>
      </c>
      <c r="F45" s="32">
        <v>8810</v>
      </c>
      <c r="G45" s="32">
        <v>629</v>
      </c>
      <c r="H45" s="32">
        <v>1479</v>
      </c>
      <c r="I45" s="32">
        <v>8159</v>
      </c>
      <c r="J45" s="32">
        <v>751</v>
      </c>
      <c r="K45" s="32">
        <v>7493</v>
      </c>
      <c r="L45" s="34">
        <v>16.7</v>
      </c>
      <c r="M45" s="34">
        <v>9.1</v>
      </c>
      <c r="N45" s="34">
        <v>38.6</v>
      </c>
      <c r="O45" s="34">
        <v>83.2</v>
      </c>
      <c r="P45" s="34">
        <v>8.4</v>
      </c>
      <c r="Q45" s="35">
        <v>0.77</v>
      </c>
      <c r="R45" s="34">
        <v>7.7</v>
      </c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</row>
    <row r="46" spans="1:48" ht="15" customHeight="1">
      <c r="A46" s="331" t="s">
        <v>385</v>
      </c>
      <c r="B46" s="332"/>
      <c r="C46" s="78"/>
      <c r="D46" s="32">
        <v>976000</v>
      </c>
      <c r="E46" s="32">
        <v>15815</v>
      </c>
      <c r="F46" s="32">
        <v>8855</v>
      </c>
      <c r="G46" s="32">
        <v>547</v>
      </c>
      <c r="H46" s="32">
        <v>1564</v>
      </c>
      <c r="I46" s="32">
        <v>8091</v>
      </c>
      <c r="J46" s="32">
        <v>682</v>
      </c>
      <c r="K46" s="32">
        <v>6960</v>
      </c>
      <c r="L46" s="34">
        <v>16.2</v>
      </c>
      <c r="M46" s="34">
        <v>9.1</v>
      </c>
      <c r="N46" s="34">
        <v>34.6</v>
      </c>
      <c r="O46" s="34">
        <v>90</v>
      </c>
      <c r="P46" s="34">
        <v>8.3</v>
      </c>
      <c r="Q46" s="35">
        <v>0.7</v>
      </c>
      <c r="R46" s="34">
        <v>7.1</v>
      </c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</row>
    <row r="47" spans="1:48" ht="15" customHeight="1">
      <c r="A47" s="331" t="s">
        <v>386</v>
      </c>
      <c r="B47" s="332"/>
      <c r="C47" s="78"/>
      <c r="D47" s="32">
        <v>977000</v>
      </c>
      <c r="E47" s="32">
        <v>16084</v>
      </c>
      <c r="F47" s="32">
        <v>8703</v>
      </c>
      <c r="G47" s="32">
        <v>501</v>
      </c>
      <c r="H47" s="32">
        <v>1572</v>
      </c>
      <c r="I47" s="32">
        <v>8398</v>
      </c>
      <c r="J47" s="32">
        <v>791</v>
      </c>
      <c r="K47" s="32">
        <v>7381</v>
      </c>
      <c r="L47" s="34">
        <v>16.5</v>
      </c>
      <c r="M47" s="34">
        <v>8.9</v>
      </c>
      <c r="N47" s="34">
        <v>31.1</v>
      </c>
      <c r="O47" s="34">
        <v>89</v>
      </c>
      <c r="P47" s="34">
        <v>8.6</v>
      </c>
      <c r="Q47" s="35">
        <v>0.81</v>
      </c>
      <c r="R47" s="34">
        <v>7.6</v>
      </c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</row>
    <row r="48" spans="1:48" ht="15" customHeight="1">
      <c r="A48" s="331" t="s">
        <v>387</v>
      </c>
      <c r="B48" s="332"/>
      <c r="C48" s="78"/>
      <c r="D48" s="32">
        <v>979000</v>
      </c>
      <c r="E48" s="32">
        <v>16277</v>
      </c>
      <c r="F48" s="32">
        <v>8155</v>
      </c>
      <c r="G48" s="32">
        <v>400</v>
      </c>
      <c r="H48" s="32">
        <v>1343</v>
      </c>
      <c r="I48" s="32">
        <v>8393</v>
      </c>
      <c r="J48" s="32">
        <v>722</v>
      </c>
      <c r="K48" s="32">
        <v>8122</v>
      </c>
      <c r="L48" s="34">
        <v>16.6</v>
      </c>
      <c r="M48" s="34">
        <v>8.3</v>
      </c>
      <c r="N48" s="34">
        <v>24.6</v>
      </c>
      <c r="O48" s="34">
        <v>81.2</v>
      </c>
      <c r="P48" s="34">
        <v>8.5</v>
      </c>
      <c r="Q48" s="35">
        <v>0.74</v>
      </c>
      <c r="R48" s="34">
        <v>8.3</v>
      </c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</row>
    <row r="49" spans="1:48" ht="15" customHeight="1">
      <c r="A49" s="331" t="s">
        <v>388</v>
      </c>
      <c r="B49" s="332"/>
      <c r="C49" s="64"/>
      <c r="D49" s="32">
        <v>984000</v>
      </c>
      <c r="E49" s="32">
        <v>16953</v>
      </c>
      <c r="F49" s="32">
        <v>8365</v>
      </c>
      <c r="G49" s="32">
        <v>390</v>
      </c>
      <c r="H49" s="32">
        <v>1303</v>
      </c>
      <c r="I49" s="32">
        <v>8670</v>
      </c>
      <c r="J49" s="32">
        <v>684</v>
      </c>
      <c r="K49" s="32">
        <v>8588</v>
      </c>
      <c r="L49" s="34">
        <v>17.2</v>
      </c>
      <c r="M49" s="34">
        <v>8.5</v>
      </c>
      <c r="N49" s="34">
        <v>23</v>
      </c>
      <c r="O49" s="34">
        <v>71.4</v>
      </c>
      <c r="P49" s="34">
        <v>8.8</v>
      </c>
      <c r="Q49" s="35">
        <v>0.7</v>
      </c>
      <c r="R49" s="34">
        <v>8.7</v>
      </c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</row>
    <row r="50" spans="1:48" ht="15" customHeight="1">
      <c r="A50" s="63"/>
      <c r="B50" s="125"/>
      <c r="C50" s="64"/>
      <c r="D50" s="32"/>
      <c r="E50" s="32"/>
      <c r="F50" s="32"/>
      <c r="G50" s="32"/>
      <c r="H50" s="32"/>
      <c r="I50" s="32"/>
      <c r="J50" s="32"/>
      <c r="K50" s="32"/>
      <c r="L50" s="34"/>
      <c r="M50" s="34"/>
      <c r="N50" s="34"/>
      <c r="O50" s="34"/>
      <c r="P50" s="34"/>
      <c r="Q50" s="3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</row>
    <row r="51" spans="1:48" ht="15" customHeight="1">
      <c r="A51" s="331" t="s">
        <v>389</v>
      </c>
      <c r="B51" s="332"/>
      <c r="C51" s="78" t="s">
        <v>351</v>
      </c>
      <c r="D51" s="32">
        <v>980499</v>
      </c>
      <c r="E51" s="32">
        <v>17433</v>
      </c>
      <c r="F51" s="32">
        <v>8604</v>
      </c>
      <c r="G51" s="32">
        <v>355</v>
      </c>
      <c r="H51" s="32">
        <v>1233</v>
      </c>
      <c r="I51" s="32">
        <v>8380</v>
      </c>
      <c r="J51" s="32">
        <v>763</v>
      </c>
      <c r="K51" s="32">
        <v>8829</v>
      </c>
      <c r="L51" s="34">
        <v>17.8</v>
      </c>
      <c r="M51" s="34">
        <v>8.8</v>
      </c>
      <c r="N51" s="34">
        <v>20.4</v>
      </c>
      <c r="O51" s="34">
        <v>66.1</v>
      </c>
      <c r="P51" s="34">
        <v>8.5</v>
      </c>
      <c r="Q51" s="35">
        <v>0.78</v>
      </c>
      <c r="R51" s="34">
        <v>9</v>
      </c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</row>
    <row r="52" spans="1:48" ht="15" customHeight="1">
      <c r="A52" s="331" t="s">
        <v>390</v>
      </c>
      <c r="B52" s="332"/>
      <c r="C52" s="78"/>
      <c r="D52" s="32">
        <v>982000</v>
      </c>
      <c r="E52" s="32">
        <v>13291</v>
      </c>
      <c r="F52" s="32">
        <v>7830</v>
      </c>
      <c r="G52" s="32">
        <v>299</v>
      </c>
      <c r="H52" s="32">
        <v>1175</v>
      </c>
      <c r="I52" s="32">
        <v>8998</v>
      </c>
      <c r="J52" s="32">
        <v>783</v>
      </c>
      <c r="K52" s="32">
        <v>5461</v>
      </c>
      <c r="L52" s="34">
        <v>13.5</v>
      </c>
      <c r="M52" s="34">
        <v>8</v>
      </c>
      <c r="N52" s="34">
        <v>22.5</v>
      </c>
      <c r="O52" s="34">
        <v>81.2</v>
      </c>
      <c r="P52" s="34">
        <v>9.2</v>
      </c>
      <c r="Q52" s="35">
        <v>0.8</v>
      </c>
      <c r="R52" s="34">
        <v>5.6</v>
      </c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</row>
    <row r="53" spans="1:48" ht="15" customHeight="1">
      <c r="A53" s="331" t="s">
        <v>391</v>
      </c>
      <c r="B53" s="332"/>
      <c r="C53" s="78"/>
      <c r="D53" s="32">
        <v>985000</v>
      </c>
      <c r="E53" s="32">
        <v>18006</v>
      </c>
      <c r="F53" s="32">
        <v>7779</v>
      </c>
      <c r="G53" s="32">
        <v>287</v>
      </c>
      <c r="H53" s="32">
        <v>1152</v>
      </c>
      <c r="I53" s="32">
        <v>8616</v>
      </c>
      <c r="J53" s="32">
        <v>793</v>
      </c>
      <c r="K53" s="32">
        <v>10227</v>
      </c>
      <c r="L53" s="34">
        <v>18.3</v>
      </c>
      <c r="M53" s="34">
        <v>7.9</v>
      </c>
      <c r="N53" s="34">
        <v>15.9</v>
      </c>
      <c r="O53" s="34">
        <v>60.1</v>
      </c>
      <c r="P53" s="34">
        <v>8.8</v>
      </c>
      <c r="Q53" s="35">
        <v>0.81</v>
      </c>
      <c r="R53" s="34">
        <v>10.4</v>
      </c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</row>
    <row r="54" spans="1:48" ht="15" customHeight="1">
      <c r="A54" s="331" t="s">
        <v>392</v>
      </c>
      <c r="B54" s="332"/>
      <c r="C54" s="78"/>
      <c r="D54" s="32">
        <v>991000</v>
      </c>
      <c r="E54" s="32">
        <v>17006</v>
      </c>
      <c r="F54" s="32">
        <v>7823</v>
      </c>
      <c r="G54" s="32">
        <v>262</v>
      </c>
      <c r="H54" s="32">
        <v>1138</v>
      </c>
      <c r="I54" s="32">
        <v>8553</v>
      </c>
      <c r="J54" s="32">
        <v>852</v>
      </c>
      <c r="K54" s="32">
        <v>9183</v>
      </c>
      <c r="L54" s="34">
        <v>17.2</v>
      </c>
      <c r="M54" s="34">
        <v>7.9</v>
      </c>
      <c r="N54" s="34">
        <v>15.4</v>
      </c>
      <c r="O54" s="34">
        <v>62.7</v>
      </c>
      <c r="P54" s="34">
        <v>8.7</v>
      </c>
      <c r="Q54" s="35">
        <v>0.86</v>
      </c>
      <c r="R54" s="34">
        <v>9.3</v>
      </c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</row>
    <row r="55" spans="1:48" ht="15" customHeight="1">
      <c r="A55" s="331" t="s">
        <v>393</v>
      </c>
      <c r="B55" s="332"/>
      <c r="C55" s="78"/>
      <c r="D55" s="32">
        <v>998000</v>
      </c>
      <c r="E55" s="32">
        <v>17185</v>
      </c>
      <c r="F55" s="32">
        <v>7622</v>
      </c>
      <c r="G55" s="32">
        <v>279</v>
      </c>
      <c r="H55" s="32">
        <v>1106</v>
      </c>
      <c r="I55" s="32">
        <v>9229</v>
      </c>
      <c r="J55" s="32">
        <v>883</v>
      </c>
      <c r="K55" s="32">
        <v>9563</v>
      </c>
      <c r="L55" s="34">
        <v>17.2</v>
      </c>
      <c r="M55" s="34">
        <v>7.6</v>
      </c>
      <c r="N55" s="34">
        <v>16.2</v>
      </c>
      <c r="O55" s="34">
        <v>60.5</v>
      </c>
      <c r="P55" s="34">
        <v>9.2</v>
      </c>
      <c r="Q55" s="35">
        <v>0.88</v>
      </c>
      <c r="R55" s="34">
        <v>9.6</v>
      </c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</row>
    <row r="56" spans="1:48" ht="15" customHeight="1">
      <c r="A56" s="63"/>
      <c r="B56" s="125"/>
      <c r="C56" s="78"/>
      <c r="D56" s="85"/>
      <c r="E56" s="32"/>
      <c r="F56" s="32"/>
      <c r="G56" s="32"/>
      <c r="H56" s="32"/>
      <c r="I56" s="32"/>
      <c r="J56" s="32"/>
      <c r="K56" s="32"/>
      <c r="L56" s="34"/>
      <c r="M56" s="34"/>
      <c r="N56" s="34"/>
      <c r="O56" s="34"/>
      <c r="P56" s="34"/>
      <c r="Q56" s="3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</row>
    <row r="57" spans="1:48" ht="15" customHeight="1">
      <c r="A57" s="331" t="s">
        <v>394</v>
      </c>
      <c r="B57" s="332"/>
      <c r="C57" s="78" t="s">
        <v>352</v>
      </c>
      <c r="D57" s="32">
        <v>999535</v>
      </c>
      <c r="E57" s="32">
        <v>18125</v>
      </c>
      <c r="F57" s="32">
        <v>7776</v>
      </c>
      <c r="G57" s="32">
        <v>237</v>
      </c>
      <c r="H57" s="32">
        <v>1078</v>
      </c>
      <c r="I57" s="32">
        <v>9766</v>
      </c>
      <c r="J57" s="32">
        <v>955</v>
      </c>
      <c r="K57" s="32">
        <v>10349</v>
      </c>
      <c r="L57" s="34">
        <v>18.1</v>
      </c>
      <c r="M57" s="34">
        <v>7.8</v>
      </c>
      <c r="N57" s="34">
        <v>13.1</v>
      </c>
      <c r="O57" s="34">
        <v>56.1</v>
      </c>
      <c r="P57" s="34">
        <v>9.8</v>
      </c>
      <c r="Q57" s="35">
        <v>0.96</v>
      </c>
      <c r="R57" s="34">
        <v>10.4</v>
      </c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</row>
    <row r="58" spans="1:48" ht="15" customHeight="1">
      <c r="A58" s="331" t="s">
        <v>395</v>
      </c>
      <c r="B58" s="332"/>
      <c r="C58" s="78"/>
      <c r="D58" s="32">
        <v>1009348</v>
      </c>
      <c r="E58" s="32">
        <v>19065</v>
      </c>
      <c r="F58" s="32">
        <v>7512</v>
      </c>
      <c r="G58" s="32">
        <v>234</v>
      </c>
      <c r="H58" s="32">
        <v>1077</v>
      </c>
      <c r="I58" s="32">
        <v>10154</v>
      </c>
      <c r="J58" s="32">
        <v>1042</v>
      </c>
      <c r="K58" s="32">
        <v>11553</v>
      </c>
      <c r="L58" s="34">
        <v>18.9</v>
      </c>
      <c r="M58" s="34">
        <v>7.4</v>
      </c>
      <c r="N58" s="34">
        <v>12.3</v>
      </c>
      <c r="O58" s="34">
        <v>53.5</v>
      </c>
      <c r="P58" s="34">
        <v>10.1</v>
      </c>
      <c r="Q58" s="35">
        <v>1.03</v>
      </c>
      <c r="R58" s="34">
        <v>11.4</v>
      </c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</row>
    <row r="59" spans="1:48" ht="15" customHeight="1">
      <c r="A59" s="331" t="s">
        <v>396</v>
      </c>
      <c r="B59" s="332"/>
      <c r="C59" s="78"/>
      <c r="D59" s="32">
        <v>1021450</v>
      </c>
      <c r="E59" s="32">
        <v>19818</v>
      </c>
      <c r="F59" s="32">
        <v>7644</v>
      </c>
      <c r="G59" s="32">
        <v>236</v>
      </c>
      <c r="H59" s="32">
        <v>1049</v>
      </c>
      <c r="I59" s="32">
        <v>10020</v>
      </c>
      <c r="J59" s="32">
        <v>1087</v>
      </c>
      <c r="K59" s="32">
        <v>12174</v>
      </c>
      <c r="L59" s="34">
        <v>19.4</v>
      </c>
      <c r="M59" s="34">
        <v>7.5</v>
      </c>
      <c r="N59" s="34">
        <v>11.9</v>
      </c>
      <c r="O59" s="34">
        <v>50.3</v>
      </c>
      <c r="P59" s="34">
        <v>9.8</v>
      </c>
      <c r="Q59" s="35">
        <v>1.06</v>
      </c>
      <c r="R59" s="34">
        <v>11.9</v>
      </c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</row>
    <row r="60" spans="1:48" ht="15" customHeight="1">
      <c r="A60" s="331" t="s">
        <v>397</v>
      </c>
      <c r="B60" s="332"/>
      <c r="C60" s="78"/>
      <c r="D60" s="32">
        <v>1036942</v>
      </c>
      <c r="E60" s="32">
        <v>20312</v>
      </c>
      <c r="F60" s="32">
        <v>7882</v>
      </c>
      <c r="G60" s="32">
        <v>226</v>
      </c>
      <c r="H60" s="32">
        <v>981</v>
      </c>
      <c r="I60" s="32">
        <v>9743</v>
      </c>
      <c r="J60" s="32">
        <v>1030</v>
      </c>
      <c r="K60" s="32">
        <v>12430</v>
      </c>
      <c r="L60" s="34">
        <v>19.6</v>
      </c>
      <c r="M60" s="34">
        <v>7.6</v>
      </c>
      <c r="N60" s="34">
        <v>11.1</v>
      </c>
      <c r="O60" s="34">
        <v>46.1</v>
      </c>
      <c r="P60" s="34">
        <v>9.4</v>
      </c>
      <c r="Q60" s="35">
        <v>0.99</v>
      </c>
      <c r="R60" s="34">
        <v>12</v>
      </c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</row>
    <row r="61" spans="1:48" ht="15" customHeight="1">
      <c r="A61" s="331" t="s">
        <v>398</v>
      </c>
      <c r="B61" s="332"/>
      <c r="C61" s="78"/>
      <c r="D61" s="32">
        <v>1052801</v>
      </c>
      <c r="E61" s="32">
        <v>19723</v>
      </c>
      <c r="F61" s="32">
        <v>7857</v>
      </c>
      <c r="G61" s="32">
        <v>228</v>
      </c>
      <c r="H61" s="32">
        <v>993</v>
      </c>
      <c r="I61" s="32">
        <v>9023</v>
      </c>
      <c r="J61" s="32">
        <v>1053</v>
      </c>
      <c r="K61" s="32">
        <v>11866</v>
      </c>
      <c r="L61" s="34">
        <v>18.7</v>
      </c>
      <c r="M61" s="34">
        <v>7.5</v>
      </c>
      <c r="N61" s="34">
        <v>11.6</v>
      </c>
      <c r="O61" s="34">
        <v>47.9</v>
      </c>
      <c r="P61" s="34">
        <v>8.6</v>
      </c>
      <c r="Q61" s="35">
        <v>1</v>
      </c>
      <c r="R61" s="34">
        <v>11.3</v>
      </c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</row>
    <row r="62" spans="1:48" ht="15" customHeight="1">
      <c r="A62" s="63"/>
      <c r="B62" s="125"/>
      <c r="C62" s="78"/>
      <c r="D62" s="85"/>
      <c r="E62" s="32"/>
      <c r="F62" s="32"/>
      <c r="G62" s="32"/>
      <c r="H62" s="32"/>
      <c r="I62" s="32"/>
      <c r="J62" s="32"/>
      <c r="K62" s="32"/>
      <c r="L62" s="34"/>
      <c r="M62" s="34"/>
      <c r="N62" s="34"/>
      <c r="O62" s="34"/>
      <c r="P62" s="34"/>
      <c r="Q62" s="35"/>
      <c r="R62" s="34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</row>
    <row r="63" spans="1:48" ht="15" customHeight="1">
      <c r="A63" s="331" t="s">
        <v>399</v>
      </c>
      <c r="B63" s="332"/>
      <c r="C63" s="78" t="s">
        <v>352</v>
      </c>
      <c r="D63" s="32">
        <v>1066896</v>
      </c>
      <c r="E63" s="32">
        <v>18817</v>
      </c>
      <c r="F63" s="32">
        <v>7706</v>
      </c>
      <c r="G63" s="32">
        <v>186</v>
      </c>
      <c r="H63" s="32">
        <v>901</v>
      </c>
      <c r="I63" s="32">
        <v>8427</v>
      </c>
      <c r="J63" s="32">
        <v>1120</v>
      </c>
      <c r="K63" s="32">
        <v>11111</v>
      </c>
      <c r="L63" s="34">
        <v>17.6</v>
      </c>
      <c r="M63" s="34">
        <v>7.2</v>
      </c>
      <c r="N63" s="34">
        <v>9.9</v>
      </c>
      <c r="O63" s="34">
        <v>45.7</v>
      </c>
      <c r="P63" s="34">
        <v>7.9</v>
      </c>
      <c r="Q63" s="35">
        <v>1.05</v>
      </c>
      <c r="R63" s="34">
        <v>10.4</v>
      </c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</row>
    <row r="64" spans="1:48" ht="15" customHeight="1">
      <c r="A64" s="331" t="s">
        <v>400</v>
      </c>
      <c r="B64" s="332"/>
      <c r="C64" s="78"/>
      <c r="D64" s="32">
        <v>1078685</v>
      </c>
      <c r="E64" s="32">
        <v>18062</v>
      </c>
      <c r="F64" s="32">
        <v>7539</v>
      </c>
      <c r="G64" s="32">
        <v>166</v>
      </c>
      <c r="H64" s="32">
        <v>842</v>
      </c>
      <c r="I64" s="32">
        <v>7784</v>
      </c>
      <c r="J64" s="32">
        <v>1167</v>
      </c>
      <c r="K64" s="32">
        <v>10523</v>
      </c>
      <c r="L64" s="34">
        <v>16.7</v>
      </c>
      <c r="M64" s="34">
        <v>7</v>
      </c>
      <c r="N64" s="34">
        <v>9.2</v>
      </c>
      <c r="O64" s="34">
        <v>44.5</v>
      </c>
      <c r="P64" s="34">
        <v>7.2</v>
      </c>
      <c r="Q64" s="35">
        <v>1.08</v>
      </c>
      <c r="R64" s="34">
        <v>9.8</v>
      </c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</row>
    <row r="65" spans="1:48" ht="15" customHeight="1">
      <c r="A65" s="331" t="s">
        <v>401</v>
      </c>
      <c r="B65" s="332"/>
      <c r="C65" s="78"/>
      <c r="D65" s="32">
        <v>1088566</v>
      </c>
      <c r="E65" s="32">
        <v>17009</v>
      </c>
      <c r="F65" s="32">
        <v>7506</v>
      </c>
      <c r="G65" s="32">
        <v>160</v>
      </c>
      <c r="H65" s="32">
        <v>901</v>
      </c>
      <c r="I65" s="32">
        <v>7335</v>
      </c>
      <c r="J65" s="32">
        <v>1163</v>
      </c>
      <c r="K65" s="32">
        <v>9503</v>
      </c>
      <c r="L65" s="34">
        <v>15.6</v>
      </c>
      <c r="M65" s="34">
        <v>6.9</v>
      </c>
      <c r="N65" s="34">
        <v>9.4</v>
      </c>
      <c r="O65" s="34">
        <v>50.3</v>
      </c>
      <c r="P65" s="34">
        <v>6.7</v>
      </c>
      <c r="Q65" s="35">
        <v>1.07</v>
      </c>
      <c r="R65" s="34">
        <v>8.7</v>
      </c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</row>
    <row r="66" spans="1:48" ht="15" customHeight="1">
      <c r="A66" s="331" t="s">
        <v>402</v>
      </c>
      <c r="B66" s="332"/>
      <c r="C66" s="78"/>
      <c r="D66" s="32">
        <v>1097284</v>
      </c>
      <c r="E66" s="32">
        <v>16462</v>
      </c>
      <c r="F66" s="32">
        <v>7466</v>
      </c>
      <c r="G66" s="32">
        <v>123</v>
      </c>
      <c r="H66" s="32">
        <v>786</v>
      </c>
      <c r="I66" s="32">
        <v>7180</v>
      </c>
      <c r="J66" s="32">
        <v>1151</v>
      </c>
      <c r="K66" s="32">
        <v>8996</v>
      </c>
      <c r="L66" s="34">
        <v>15</v>
      </c>
      <c r="M66" s="34">
        <v>6.8</v>
      </c>
      <c r="N66" s="34">
        <v>7.5</v>
      </c>
      <c r="O66" s="34">
        <v>45.6</v>
      </c>
      <c r="P66" s="34">
        <v>6.5</v>
      </c>
      <c r="Q66" s="35">
        <v>1.05</v>
      </c>
      <c r="R66" s="34">
        <v>8.2</v>
      </c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</row>
    <row r="67" spans="1:48" ht="15" customHeight="1">
      <c r="A67" s="331" t="s">
        <v>403</v>
      </c>
      <c r="B67" s="332"/>
      <c r="C67" s="78"/>
      <c r="D67" s="32">
        <v>1107627</v>
      </c>
      <c r="E67" s="32">
        <v>15863</v>
      </c>
      <c r="F67" s="32">
        <v>7361</v>
      </c>
      <c r="G67" s="32">
        <v>137</v>
      </c>
      <c r="H67" s="32">
        <v>737</v>
      </c>
      <c r="I67" s="32">
        <v>7046</v>
      </c>
      <c r="J67" s="32">
        <v>1275</v>
      </c>
      <c r="K67" s="32">
        <v>8502</v>
      </c>
      <c r="L67" s="34">
        <v>14.3</v>
      </c>
      <c r="M67" s="34">
        <v>6.6</v>
      </c>
      <c r="N67" s="34">
        <v>8.6</v>
      </c>
      <c r="O67" s="34">
        <v>44.4</v>
      </c>
      <c r="P67" s="34">
        <v>6.4</v>
      </c>
      <c r="Q67" s="35">
        <v>1.15</v>
      </c>
      <c r="R67" s="34">
        <v>7.7</v>
      </c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</row>
    <row r="68" spans="1:48" ht="15" customHeight="1">
      <c r="A68" s="63"/>
      <c r="B68" s="125"/>
      <c r="C68" s="78"/>
      <c r="D68" s="32"/>
      <c r="E68" s="32"/>
      <c r="F68" s="32"/>
      <c r="G68" s="32"/>
      <c r="H68" s="32"/>
      <c r="I68" s="85"/>
      <c r="J68" s="32"/>
      <c r="K68" s="32"/>
      <c r="L68" s="34"/>
      <c r="M68" s="85"/>
      <c r="N68" s="34"/>
      <c r="O68" s="34"/>
      <c r="P68" s="34"/>
      <c r="Q68" s="35"/>
      <c r="R68" s="34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</row>
    <row r="69" spans="1:48" ht="15" customHeight="1">
      <c r="A69" s="331" t="s">
        <v>404</v>
      </c>
      <c r="B69" s="332"/>
      <c r="C69" s="78" t="s">
        <v>352</v>
      </c>
      <c r="D69" s="32">
        <v>1116217</v>
      </c>
      <c r="E69" s="32">
        <v>15138</v>
      </c>
      <c r="F69" s="32">
        <v>7681</v>
      </c>
      <c r="G69" s="32">
        <v>125</v>
      </c>
      <c r="H69" s="32">
        <v>702</v>
      </c>
      <c r="I69" s="32">
        <v>6932</v>
      </c>
      <c r="J69" s="32">
        <v>1267</v>
      </c>
      <c r="K69" s="32">
        <v>7457</v>
      </c>
      <c r="L69" s="34">
        <v>13.6</v>
      </c>
      <c r="M69" s="34">
        <v>6.9</v>
      </c>
      <c r="N69" s="34">
        <v>8.3</v>
      </c>
      <c r="O69" s="34">
        <v>44.3</v>
      </c>
      <c r="P69" s="34">
        <v>6.2</v>
      </c>
      <c r="Q69" s="35">
        <v>1.14</v>
      </c>
      <c r="R69" s="34">
        <v>6.7</v>
      </c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</row>
    <row r="70" spans="1:48" ht="15" customHeight="1">
      <c r="A70" s="331" t="s">
        <v>405</v>
      </c>
      <c r="B70" s="332"/>
      <c r="C70" s="31"/>
      <c r="D70" s="33">
        <v>1122579</v>
      </c>
      <c r="E70" s="33">
        <v>14320</v>
      </c>
      <c r="F70" s="33">
        <v>7676</v>
      </c>
      <c r="G70" s="33">
        <v>103</v>
      </c>
      <c r="H70" s="33">
        <v>696</v>
      </c>
      <c r="I70" s="32">
        <v>6974</v>
      </c>
      <c r="J70" s="33">
        <v>1318</v>
      </c>
      <c r="K70" s="32">
        <v>6644</v>
      </c>
      <c r="L70" s="34">
        <v>12.8</v>
      </c>
      <c r="M70" s="34">
        <v>6.8</v>
      </c>
      <c r="N70" s="34">
        <v>7.2</v>
      </c>
      <c r="O70" s="34">
        <v>46.4</v>
      </c>
      <c r="P70" s="34">
        <v>6.2</v>
      </c>
      <c r="Q70" s="35">
        <v>1.17</v>
      </c>
      <c r="R70" s="34">
        <v>5.9</v>
      </c>
      <c r="S70" s="6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</row>
    <row r="71" spans="1:48" ht="15" customHeight="1">
      <c r="A71" s="331" t="s">
        <v>406</v>
      </c>
      <c r="B71" s="332"/>
      <c r="C71" s="11"/>
      <c r="D71" s="32">
        <v>1129065</v>
      </c>
      <c r="E71" s="32">
        <v>14418</v>
      </c>
      <c r="F71" s="32">
        <v>7224</v>
      </c>
      <c r="G71" s="32">
        <v>86</v>
      </c>
      <c r="H71" s="32">
        <v>685</v>
      </c>
      <c r="I71" s="33">
        <v>7149</v>
      </c>
      <c r="J71" s="32">
        <v>1358</v>
      </c>
      <c r="K71" s="32">
        <v>7194</v>
      </c>
      <c r="L71" s="34">
        <v>12.8</v>
      </c>
      <c r="M71" s="34">
        <v>6.4</v>
      </c>
      <c r="N71" s="34">
        <v>6</v>
      </c>
      <c r="O71" s="34">
        <v>45.4</v>
      </c>
      <c r="P71" s="34">
        <v>6.3</v>
      </c>
      <c r="Q71" s="35">
        <v>1.2</v>
      </c>
      <c r="R71" s="34">
        <v>6.4</v>
      </c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</row>
    <row r="72" spans="1:48" ht="15" customHeight="1">
      <c r="A72" s="331" t="s">
        <v>407</v>
      </c>
      <c r="B72" s="332"/>
      <c r="C72" s="11"/>
      <c r="D72" s="32">
        <v>1134996</v>
      </c>
      <c r="E72" s="32">
        <v>14212</v>
      </c>
      <c r="F72" s="32">
        <v>7538</v>
      </c>
      <c r="G72" s="32">
        <v>82</v>
      </c>
      <c r="H72" s="32">
        <v>624</v>
      </c>
      <c r="I72" s="32">
        <v>6678</v>
      </c>
      <c r="J72" s="32">
        <v>1392</v>
      </c>
      <c r="K72" s="32">
        <v>6674</v>
      </c>
      <c r="L72" s="34">
        <v>12.5</v>
      </c>
      <c r="M72" s="34">
        <v>6.6</v>
      </c>
      <c r="N72" s="34">
        <v>5.8</v>
      </c>
      <c r="O72" s="34">
        <v>42.1</v>
      </c>
      <c r="P72" s="34">
        <v>5.9</v>
      </c>
      <c r="Q72" s="35">
        <v>1.23</v>
      </c>
      <c r="R72" s="34">
        <v>5.9</v>
      </c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</row>
    <row r="73" spans="1:48" ht="15" customHeight="1">
      <c r="A73" s="331" t="s">
        <v>408</v>
      </c>
      <c r="B73" s="332"/>
      <c r="C73" s="11"/>
      <c r="D73" s="32">
        <v>1139583</v>
      </c>
      <c r="E73" s="32">
        <v>13965</v>
      </c>
      <c r="F73" s="32">
        <v>7597</v>
      </c>
      <c r="G73" s="32">
        <v>94</v>
      </c>
      <c r="H73" s="32">
        <v>659</v>
      </c>
      <c r="I73" s="32">
        <v>6571</v>
      </c>
      <c r="J73" s="32">
        <v>1371</v>
      </c>
      <c r="K73" s="32">
        <v>6368</v>
      </c>
      <c r="L73" s="34">
        <v>12.3</v>
      </c>
      <c r="M73" s="34">
        <v>6.7</v>
      </c>
      <c r="N73" s="34">
        <v>6.7</v>
      </c>
      <c r="O73" s="34">
        <v>45.1</v>
      </c>
      <c r="P73" s="34">
        <v>5.8</v>
      </c>
      <c r="Q73" s="35">
        <v>1.2</v>
      </c>
      <c r="R73" s="34">
        <v>5.6</v>
      </c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</row>
    <row r="74" spans="1:48" ht="15" customHeight="1">
      <c r="A74" s="63"/>
      <c r="B74" s="125"/>
      <c r="C74" s="11"/>
      <c r="D74" s="32"/>
      <c r="E74" s="32"/>
      <c r="F74" s="32"/>
      <c r="G74" s="32"/>
      <c r="H74" s="32"/>
      <c r="I74" s="32"/>
      <c r="J74" s="32"/>
      <c r="K74" s="32"/>
      <c r="L74" s="34"/>
      <c r="M74" s="34"/>
      <c r="N74" s="34"/>
      <c r="O74" s="34"/>
      <c r="P74" s="34"/>
      <c r="Q74" s="35"/>
      <c r="R74" s="34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</row>
    <row r="75" spans="1:48" s="72" customFormat="1" ht="15" customHeight="1">
      <c r="A75" s="336" t="s">
        <v>409</v>
      </c>
      <c r="B75" s="337"/>
      <c r="C75" s="192" t="s">
        <v>351</v>
      </c>
      <c r="D75" s="70">
        <v>1152325</v>
      </c>
      <c r="E75" s="71">
        <v>13256</v>
      </c>
      <c r="F75" s="71">
        <v>7657</v>
      </c>
      <c r="G75" s="71">
        <v>66</v>
      </c>
      <c r="H75" s="71">
        <v>557</v>
      </c>
      <c r="I75" s="71">
        <v>6552</v>
      </c>
      <c r="J75" s="71">
        <v>1374</v>
      </c>
      <c r="K75" s="71">
        <f>E75-F75</f>
        <v>5599</v>
      </c>
      <c r="L75" s="229">
        <f>1000*E75/D75</f>
        <v>11.503699043238669</v>
      </c>
      <c r="M75" s="229">
        <f>1000*F75/D75</f>
        <v>6.644826763282928</v>
      </c>
      <c r="N75" s="229">
        <f>1000*G75/E75</f>
        <v>4.978877489438744</v>
      </c>
      <c r="O75" s="229">
        <f>1000*H75/E75</f>
        <v>42.018708509354255</v>
      </c>
      <c r="P75" s="229">
        <f>1000*I75/D75</f>
        <v>5.685895906102879</v>
      </c>
      <c r="Q75" s="230">
        <f>1000*J75/D75</f>
        <v>1.1923719436790836</v>
      </c>
      <c r="R75" s="229">
        <f>1000*K75/D75</f>
        <v>4.858872279955742</v>
      </c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</row>
    <row r="76" spans="1:48" ht="15" customHeight="1">
      <c r="A76" s="66" t="s">
        <v>205</v>
      </c>
      <c r="B76" s="85"/>
      <c r="C76" s="118"/>
      <c r="D76" s="85"/>
      <c r="E76" s="85"/>
      <c r="F76" s="85"/>
      <c r="G76" s="85"/>
      <c r="H76" s="85"/>
      <c r="I76" s="85"/>
      <c r="J76" s="32"/>
      <c r="K76" s="85"/>
      <c r="L76" s="85"/>
      <c r="M76" s="85"/>
      <c r="N76" s="123"/>
      <c r="O76" s="123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</row>
    <row r="77" spans="1:48" ht="15" customHeight="1">
      <c r="A77" s="7" t="s">
        <v>97</v>
      </c>
      <c r="B77" s="85"/>
      <c r="C77" s="118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</row>
  </sheetData>
  <sheetProtection/>
  <mergeCells count="66">
    <mergeCell ref="I6:I7"/>
    <mergeCell ref="A65:B65"/>
    <mergeCell ref="A66:B66"/>
    <mergeCell ref="A67:B67"/>
    <mergeCell ref="J6:J7"/>
    <mergeCell ref="K6:K7"/>
    <mergeCell ref="A6:B7"/>
    <mergeCell ref="C6:D7"/>
    <mergeCell ref="E6:E7"/>
    <mergeCell ref="F6:F7"/>
    <mergeCell ref="H6:H7"/>
    <mergeCell ref="A52:B52"/>
    <mergeCell ref="A53:B53"/>
    <mergeCell ref="A58:B58"/>
    <mergeCell ref="A75:B75"/>
    <mergeCell ref="A10:B10"/>
    <mergeCell ref="A70:B70"/>
    <mergeCell ref="A71:B71"/>
    <mergeCell ref="A72:B72"/>
    <mergeCell ref="A73:B73"/>
    <mergeCell ref="A69:B69"/>
    <mergeCell ref="A36:B36"/>
    <mergeCell ref="A30:B30"/>
    <mergeCell ref="A31:B31"/>
    <mergeCell ref="A64:B64"/>
    <mergeCell ref="A59:B59"/>
    <mergeCell ref="A60:B60"/>
    <mergeCell ref="A63:B63"/>
    <mergeCell ref="A61:B61"/>
    <mergeCell ref="A46:B46"/>
    <mergeCell ref="A51:B51"/>
    <mergeCell ref="A48:B48"/>
    <mergeCell ref="A37:B37"/>
    <mergeCell ref="A39:B39"/>
    <mergeCell ref="A40:B40"/>
    <mergeCell ref="A41:B41"/>
    <mergeCell ref="A47:B47"/>
    <mergeCell ref="A34:B34"/>
    <mergeCell ref="A35:B35"/>
    <mergeCell ref="A27:B27"/>
    <mergeCell ref="A54:B54"/>
    <mergeCell ref="A55:B55"/>
    <mergeCell ref="A57:B57"/>
    <mergeCell ref="A42:B42"/>
    <mergeCell ref="A43:B43"/>
    <mergeCell ref="A45:B45"/>
    <mergeCell ref="A49:B49"/>
    <mergeCell ref="A16:B16"/>
    <mergeCell ref="A17:B17"/>
    <mergeCell ref="A22:B22"/>
    <mergeCell ref="A23:B23"/>
    <mergeCell ref="A33:B33"/>
    <mergeCell ref="A28:B28"/>
    <mergeCell ref="A29:B29"/>
    <mergeCell ref="A19:B19"/>
    <mergeCell ref="A25:B25"/>
    <mergeCell ref="A2:S2"/>
    <mergeCell ref="A4:S4"/>
    <mergeCell ref="A24:B24"/>
    <mergeCell ref="A18:B18"/>
    <mergeCell ref="A21:B21"/>
    <mergeCell ref="A12:B12"/>
    <mergeCell ref="A11:B11"/>
    <mergeCell ref="A9:B9"/>
    <mergeCell ref="A13:B13"/>
    <mergeCell ref="A15:B1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6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97" width="2.625" style="10" customWidth="1"/>
    <col min="98" max="16384" width="9.00390625" style="10" customWidth="1"/>
  </cols>
  <sheetData>
    <row r="1" spans="1:97" ht="15" customHeight="1">
      <c r="A1" s="154" t="s">
        <v>137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121" t="s">
        <v>200</v>
      </c>
    </row>
    <row r="2" spans="1:97" ht="15" customHeight="1">
      <c r="A2" s="85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120"/>
    </row>
    <row r="3" spans="1:97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97" ht="1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</row>
    <row r="5" spans="1:97" ht="15" customHeight="1">
      <c r="A5" s="254" t="s">
        <v>139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BY5" s="254"/>
      <c r="BZ5" s="254"/>
      <c r="CA5" s="254"/>
      <c r="CB5" s="254"/>
      <c r="CC5" s="254"/>
      <c r="CD5" s="254"/>
      <c r="CE5" s="254"/>
      <c r="CF5" s="254"/>
      <c r="CG5" s="254"/>
      <c r="CH5" s="254"/>
      <c r="CI5" s="254"/>
      <c r="CJ5" s="254"/>
      <c r="CK5" s="254"/>
      <c r="CL5" s="254"/>
      <c r="CM5" s="254"/>
      <c r="CN5" s="254"/>
      <c r="CO5" s="254"/>
      <c r="CP5" s="254"/>
      <c r="CQ5" s="254"/>
      <c r="CR5" s="254"/>
      <c r="CS5" s="254"/>
    </row>
    <row r="6" spans="1:97" ht="15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</row>
    <row r="7" spans="1:97" ht="15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</row>
    <row r="8" spans="1:97" ht="1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</row>
    <row r="9" spans="1:97" ht="15" customHeight="1" thickBo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</row>
    <row r="10" spans="1:97" ht="15" customHeight="1">
      <c r="A10" s="114"/>
      <c r="B10" s="323" t="s">
        <v>138</v>
      </c>
      <c r="C10" s="323"/>
      <c r="D10" s="323"/>
      <c r="E10" s="323"/>
      <c r="F10" s="323"/>
      <c r="G10" s="323"/>
      <c r="H10" s="323"/>
      <c r="I10" s="193"/>
      <c r="J10" s="365" t="s">
        <v>141</v>
      </c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66"/>
      <c r="AH10" s="365" t="s">
        <v>147</v>
      </c>
      <c r="AI10" s="318"/>
      <c r="AJ10" s="318"/>
      <c r="AK10" s="318"/>
      <c r="AL10" s="318"/>
      <c r="AM10" s="318"/>
      <c r="AN10" s="318"/>
      <c r="AO10" s="318"/>
      <c r="AP10" s="318"/>
      <c r="AQ10" s="318"/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8"/>
      <c r="BE10" s="318"/>
      <c r="BF10" s="318"/>
      <c r="BG10" s="318"/>
      <c r="BH10" s="318"/>
      <c r="BI10" s="318"/>
      <c r="BJ10" s="318"/>
      <c r="BK10" s="318"/>
      <c r="BL10" s="318"/>
      <c r="BM10" s="318"/>
      <c r="BN10" s="318"/>
      <c r="BO10" s="318"/>
      <c r="BP10" s="318"/>
      <c r="BQ10" s="318"/>
      <c r="BR10" s="318"/>
      <c r="BS10" s="318"/>
      <c r="BT10" s="318"/>
      <c r="BU10" s="318"/>
      <c r="BV10" s="318"/>
      <c r="BW10" s="366"/>
      <c r="BX10" s="360" t="s">
        <v>144</v>
      </c>
      <c r="BY10" s="360"/>
      <c r="BZ10" s="360"/>
      <c r="CA10" s="360"/>
      <c r="CB10" s="360"/>
      <c r="CC10" s="360"/>
      <c r="CD10" s="360"/>
      <c r="CE10" s="360" t="s">
        <v>145</v>
      </c>
      <c r="CF10" s="360"/>
      <c r="CG10" s="360"/>
      <c r="CH10" s="360"/>
      <c r="CI10" s="360"/>
      <c r="CJ10" s="360"/>
      <c r="CK10" s="360"/>
      <c r="CL10" s="360" t="s">
        <v>146</v>
      </c>
      <c r="CM10" s="360"/>
      <c r="CN10" s="360"/>
      <c r="CO10" s="360"/>
      <c r="CP10" s="360"/>
      <c r="CQ10" s="360"/>
      <c r="CR10" s="283"/>
      <c r="CS10" s="114"/>
    </row>
    <row r="11" spans="1:97" ht="15" customHeight="1">
      <c r="A11" s="11"/>
      <c r="B11" s="260"/>
      <c r="C11" s="260"/>
      <c r="D11" s="260"/>
      <c r="E11" s="260"/>
      <c r="F11" s="260"/>
      <c r="G11" s="260"/>
      <c r="H11" s="260"/>
      <c r="I11" s="135"/>
      <c r="J11" s="367" t="s">
        <v>142</v>
      </c>
      <c r="K11" s="368"/>
      <c r="L11" s="368"/>
      <c r="M11" s="368"/>
      <c r="N11" s="368"/>
      <c r="O11" s="368"/>
      <c r="P11" s="368"/>
      <c r="Q11" s="369"/>
      <c r="R11" s="348" t="s">
        <v>51</v>
      </c>
      <c r="S11" s="348"/>
      <c r="T11" s="348"/>
      <c r="U11" s="348"/>
      <c r="V11" s="348"/>
      <c r="W11" s="348"/>
      <c r="X11" s="348"/>
      <c r="Y11" s="348"/>
      <c r="Z11" s="348" t="s">
        <v>52</v>
      </c>
      <c r="AA11" s="348"/>
      <c r="AB11" s="348"/>
      <c r="AC11" s="348"/>
      <c r="AD11" s="348"/>
      <c r="AE11" s="348"/>
      <c r="AF11" s="348"/>
      <c r="AG11" s="348"/>
      <c r="AH11" s="348" t="s">
        <v>142</v>
      </c>
      <c r="AI11" s="348"/>
      <c r="AJ11" s="348"/>
      <c r="AK11" s="348"/>
      <c r="AL11" s="348"/>
      <c r="AM11" s="348"/>
      <c r="AN11" s="348"/>
      <c r="AO11" s="348"/>
      <c r="AP11" s="348" t="s">
        <v>51</v>
      </c>
      <c r="AQ11" s="348"/>
      <c r="AR11" s="348"/>
      <c r="AS11" s="348"/>
      <c r="AT11" s="348"/>
      <c r="AU11" s="348"/>
      <c r="AV11" s="348"/>
      <c r="AW11" s="348"/>
      <c r="AX11" s="348" t="s">
        <v>52</v>
      </c>
      <c r="AY11" s="348"/>
      <c r="AZ11" s="348"/>
      <c r="BA11" s="348"/>
      <c r="BB11" s="348"/>
      <c r="BC11" s="348"/>
      <c r="BD11" s="348"/>
      <c r="BE11" s="348"/>
      <c r="BF11" s="348" t="s">
        <v>143</v>
      </c>
      <c r="BG11" s="348"/>
      <c r="BH11" s="348"/>
      <c r="BI11" s="348"/>
      <c r="BJ11" s="348"/>
      <c r="BK11" s="348"/>
      <c r="BL11" s="348"/>
      <c r="BM11" s="348"/>
      <c r="BN11" s="348"/>
      <c r="BO11" s="348"/>
      <c r="BP11" s="348"/>
      <c r="BQ11" s="348"/>
      <c r="BR11" s="348"/>
      <c r="BS11" s="348"/>
      <c r="BT11" s="348"/>
      <c r="BU11" s="348"/>
      <c r="BV11" s="348"/>
      <c r="BW11" s="348"/>
      <c r="BX11" s="361"/>
      <c r="BY11" s="361"/>
      <c r="BZ11" s="361"/>
      <c r="CA11" s="361"/>
      <c r="CB11" s="361"/>
      <c r="CC11" s="361"/>
      <c r="CD11" s="361"/>
      <c r="CE11" s="361"/>
      <c r="CF11" s="361"/>
      <c r="CG11" s="361"/>
      <c r="CH11" s="361"/>
      <c r="CI11" s="361"/>
      <c r="CJ11" s="361"/>
      <c r="CK11" s="361"/>
      <c r="CL11" s="361"/>
      <c r="CM11" s="361"/>
      <c r="CN11" s="361"/>
      <c r="CO11" s="361"/>
      <c r="CP11" s="361"/>
      <c r="CQ11" s="361"/>
      <c r="CR11" s="363"/>
      <c r="CS11" s="11"/>
    </row>
    <row r="12" spans="1:97" ht="15" customHeight="1">
      <c r="A12" s="86"/>
      <c r="B12" s="324"/>
      <c r="C12" s="324"/>
      <c r="D12" s="324"/>
      <c r="E12" s="324"/>
      <c r="F12" s="324"/>
      <c r="G12" s="324"/>
      <c r="H12" s="324"/>
      <c r="I12" s="88"/>
      <c r="J12" s="370"/>
      <c r="K12" s="371"/>
      <c r="L12" s="371"/>
      <c r="M12" s="371"/>
      <c r="N12" s="371"/>
      <c r="O12" s="371"/>
      <c r="P12" s="371"/>
      <c r="Q12" s="372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 t="s">
        <v>57</v>
      </c>
      <c r="BG12" s="348"/>
      <c r="BH12" s="348"/>
      <c r="BI12" s="348"/>
      <c r="BJ12" s="348"/>
      <c r="BK12" s="348"/>
      <c r="BL12" s="348" t="s">
        <v>51</v>
      </c>
      <c r="BM12" s="348"/>
      <c r="BN12" s="348"/>
      <c r="BO12" s="348"/>
      <c r="BP12" s="348"/>
      <c r="BQ12" s="348"/>
      <c r="BR12" s="348" t="s">
        <v>52</v>
      </c>
      <c r="BS12" s="348"/>
      <c r="BT12" s="348"/>
      <c r="BU12" s="348"/>
      <c r="BV12" s="348"/>
      <c r="BW12" s="348"/>
      <c r="BX12" s="362"/>
      <c r="BY12" s="362"/>
      <c r="BZ12" s="362"/>
      <c r="CA12" s="362"/>
      <c r="CB12" s="362"/>
      <c r="CC12" s="362"/>
      <c r="CD12" s="362"/>
      <c r="CE12" s="362"/>
      <c r="CF12" s="362"/>
      <c r="CG12" s="362"/>
      <c r="CH12" s="362"/>
      <c r="CI12" s="362"/>
      <c r="CJ12" s="362"/>
      <c r="CK12" s="362"/>
      <c r="CL12" s="362"/>
      <c r="CM12" s="362"/>
      <c r="CN12" s="362"/>
      <c r="CO12" s="362"/>
      <c r="CP12" s="362"/>
      <c r="CQ12" s="362"/>
      <c r="CR12" s="364"/>
      <c r="CS12" s="86"/>
    </row>
    <row r="13" spans="1:97" ht="15" customHeight="1">
      <c r="A13" s="132"/>
      <c r="B13" s="132"/>
      <c r="C13" s="132"/>
      <c r="D13" s="132"/>
      <c r="E13" s="132"/>
      <c r="F13" s="132"/>
      <c r="G13" s="132"/>
      <c r="H13" s="132"/>
      <c r="I13" s="13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</row>
    <row r="14" spans="1:97" s="73" customFormat="1" ht="15" customHeight="1">
      <c r="A14" s="195"/>
      <c r="B14" s="264" t="s">
        <v>0</v>
      </c>
      <c r="C14" s="264"/>
      <c r="D14" s="264"/>
      <c r="E14" s="264"/>
      <c r="F14" s="264"/>
      <c r="G14" s="264"/>
      <c r="H14" s="264"/>
      <c r="I14" s="196"/>
      <c r="J14" s="373">
        <f>SUM(J16:Q29)</f>
        <v>13256</v>
      </c>
      <c r="K14" s="356"/>
      <c r="L14" s="356"/>
      <c r="M14" s="356"/>
      <c r="N14" s="356"/>
      <c r="O14" s="356"/>
      <c r="P14" s="356"/>
      <c r="Q14" s="356"/>
      <c r="R14" s="355">
        <f>SUM(R16:Y29)</f>
        <v>6892</v>
      </c>
      <c r="S14" s="355"/>
      <c r="T14" s="355"/>
      <c r="U14" s="355"/>
      <c r="V14" s="355"/>
      <c r="W14" s="355"/>
      <c r="X14" s="355"/>
      <c r="Y14" s="355"/>
      <c r="Z14" s="355">
        <f>SUM(Z16:AG29)</f>
        <v>6364</v>
      </c>
      <c r="AA14" s="356"/>
      <c r="AB14" s="356"/>
      <c r="AC14" s="356"/>
      <c r="AD14" s="356"/>
      <c r="AE14" s="356"/>
      <c r="AF14" s="356"/>
      <c r="AG14" s="356"/>
      <c r="AH14" s="355">
        <f>SUM(AH16:AO29)</f>
        <v>7657</v>
      </c>
      <c r="AI14" s="356"/>
      <c r="AJ14" s="356"/>
      <c r="AK14" s="356"/>
      <c r="AL14" s="356"/>
      <c r="AM14" s="356"/>
      <c r="AN14" s="356"/>
      <c r="AO14" s="356"/>
      <c r="AP14" s="355">
        <f>SUM(AP16:AW29)</f>
        <v>4032</v>
      </c>
      <c r="AQ14" s="356"/>
      <c r="AR14" s="356"/>
      <c r="AS14" s="356"/>
      <c r="AT14" s="356"/>
      <c r="AU14" s="356"/>
      <c r="AV14" s="356"/>
      <c r="AW14" s="356"/>
      <c r="AX14" s="355">
        <f>SUM(AX16:BE29)</f>
        <v>3625</v>
      </c>
      <c r="AY14" s="356"/>
      <c r="AZ14" s="356"/>
      <c r="BA14" s="356"/>
      <c r="BB14" s="356"/>
      <c r="BC14" s="356"/>
      <c r="BD14" s="356"/>
      <c r="BE14" s="356"/>
      <c r="BF14" s="356">
        <f>SUM(BF16:BK29)</f>
        <v>66</v>
      </c>
      <c r="BG14" s="356"/>
      <c r="BH14" s="356"/>
      <c r="BI14" s="356"/>
      <c r="BJ14" s="356"/>
      <c r="BK14" s="356"/>
      <c r="BL14" s="356">
        <f>SUM(BL16:BQ29)</f>
        <v>42</v>
      </c>
      <c r="BM14" s="356"/>
      <c r="BN14" s="356"/>
      <c r="BO14" s="356"/>
      <c r="BP14" s="356"/>
      <c r="BQ14" s="356"/>
      <c r="BR14" s="356">
        <f>SUM(BR16:BW29)</f>
        <v>24</v>
      </c>
      <c r="BS14" s="356"/>
      <c r="BT14" s="356"/>
      <c r="BU14" s="356"/>
      <c r="BV14" s="356"/>
      <c r="BW14" s="356"/>
      <c r="BX14" s="356">
        <f>SUM(BX16:CD29)</f>
        <v>557</v>
      </c>
      <c r="BY14" s="356"/>
      <c r="BZ14" s="356"/>
      <c r="CA14" s="356"/>
      <c r="CB14" s="356"/>
      <c r="CC14" s="356"/>
      <c r="CD14" s="356"/>
      <c r="CE14" s="356">
        <f>SUM(CE16:CK29)</f>
        <v>6552</v>
      </c>
      <c r="CF14" s="356"/>
      <c r="CG14" s="356"/>
      <c r="CH14" s="356"/>
      <c r="CI14" s="356"/>
      <c r="CJ14" s="356"/>
      <c r="CK14" s="356"/>
      <c r="CL14" s="356">
        <f>SUM(CL16:CR29)</f>
        <v>1374</v>
      </c>
      <c r="CM14" s="356"/>
      <c r="CN14" s="356"/>
      <c r="CO14" s="356"/>
      <c r="CP14" s="356"/>
      <c r="CQ14" s="356"/>
      <c r="CR14" s="356"/>
      <c r="CS14" s="82"/>
    </row>
    <row r="15" spans="1:97" ht="15" customHeight="1">
      <c r="A15" s="11"/>
      <c r="B15" s="11"/>
      <c r="C15" s="11"/>
      <c r="D15" s="11"/>
      <c r="E15" s="11"/>
      <c r="F15" s="11"/>
      <c r="G15" s="11"/>
      <c r="H15" s="11"/>
      <c r="I15" s="135"/>
      <c r="J15" s="136"/>
      <c r="K15" s="136"/>
      <c r="L15" s="136"/>
      <c r="M15" s="136"/>
      <c r="N15" s="136"/>
      <c r="O15" s="136"/>
      <c r="P15" s="136"/>
      <c r="Q15" s="136"/>
      <c r="R15" s="144"/>
      <c r="S15" s="144"/>
      <c r="T15" s="144"/>
      <c r="U15" s="144"/>
      <c r="V15" s="144"/>
      <c r="W15" s="144"/>
      <c r="X15" s="144"/>
      <c r="Y15" s="144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7"/>
    </row>
    <row r="16" spans="1:97" ht="15" customHeight="1">
      <c r="A16" s="11"/>
      <c r="B16" s="251" t="s">
        <v>468</v>
      </c>
      <c r="C16" s="251"/>
      <c r="D16" s="251"/>
      <c r="E16" s="251"/>
      <c r="F16" s="251"/>
      <c r="G16" s="251"/>
      <c r="H16" s="251"/>
      <c r="I16" s="135"/>
      <c r="J16" s="357">
        <v>1157</v>
      </c>
      <c r="K16" s="354"/>
      <c r="L16" s="354"/>
      <c r="M16" s="354"/>
      <c r="N16" s="354"/>
      <c r="O16" s="354"/>
      <c r="P16" s="354"/>
      <c r="Q16" s="354"/>
      <c r="R16" s="353">
        <v>612</v>
      </c>
      <c r="S16" s="353"/>
      <c r="T16" s="353"/>
      <c r="U16" s="353"/>
      <c r="V16" s="353"/>
      <c r="W16" s="353"/>
      <c r="X16" s="353"/>
      <c r="Y16" s="353"/>
      <c r="Z16" s="353">
        <v>545</v>
      </c>
      <c r="AA16" s="354"/>
      <c r="AB16" s="354"/>
      <c r="AC16" s="354"/>
      <c r="AD16" s="354"/>
      <c r="AE16" s="354"/>
      <c r="AF16" s="354"/>
      <c r="AG16" s="354"/>
      <c r="AH16" s="353">
        <v>685</v>
      </c>
      <c r="AI16" s="354"/>
      <c r="AJ16" s="354"/>
      <c r="AK16" s="354"/>
      <c r="AL16" s="354"/>
      <c r="AM16" s="354"/>
      <c r="AN16" s="354"/>
      <c r="AO16" s="354"/>
      <c r="AP16" s="353">
        <v>351</v>
      </c>
      <c r="AQ16" s="354"/>
      <c r="AR16" s="354"/>
      <c r="AS16" s="354"/>
      <c r="AT16" s="354"/>
      <c r="AU16" s="354"/>
      <c r="AV16" s="354"/>
      <c r="AW16" s="354"/>
      <c r="AX16" s="353">
        <v>334</v>
      </c>
      <c r="AY16" s="354"/>
      <c r="AZ16" s="354"/>
      <c r="BA16" s="354"/>
      <c r="BB16" s="354"/>
      <c r="BC16" s="354"/>
      <c r="BD16" s="354"/>
      <c r="BE16" s="354"/>
      <c r="BF16" s="354">
        <v>4</v>
      </c>
      <c r="BG16" s="354"/>
      <c r="BH16" s="354"/>
      <c r="BI16" s="354"/>
      <c r="BJ16" s="354"/>
      <c r="BK16" s="354"/>
      <c r="BL16" s="354">
        <v>3</v>
      </c>
      <c r="BM16" s="354"/>
      <c r="BN16" s="354"/>
      <c r="BO16" s="354"/>
      <c r="BP16" s="354"/>
      <c r="BQ16" s="354"/>
      <c r="BR16" s="354">
        <v>1</v>
      </c>
      <c r="BS16" s="354"/>
      <c r="BT16" s="354"/>
      <c r="BU16" s="354"/>
      <c r="BV16" s="354"/>
      <c r="BW16" s="354"/>
      <c r="BX16" s="354">
        <v>49</v>
      </c>
      <c r="BY16" s="354"/>
      <c r="BZ16" s="354"/>
      <c r="CA16" s="354"/>
      <c r="CB16" s="354"/>
      <c r="CC16" s="354"/>
      <c r="CD16" s="354"/>
      <c r="CE16" s="354">
        <v>243</v>
      </c>
      <c r="CF16" s="354"/>
      <c r="CG16" s="354"/>
      <c r="CH16" s="354"/>
      <c r="CI16" s="354"/>
      <c r="CJ16" s="354"/>
      <c r="CK16" s="354"/>
      <c r="CL16" s="354">
        <v>85</v>
      </c>
      <c r="CM16" s="354"/>
      <c r="CN16" s="354"/>
      <c r="CO16" s="354"/>
      <c r="CP16" s="354"/>
      <c r="CQ16" s="354"/>
      <c r="CR16" s="354"/>
      <c r="CS16" s="7"/>
    </row>
    <row r="17" spans="1:97" ht="15" customHeight="1">
      <c r="A17" s="11"/>
      <c r="B17" s="251" t="s">
        <v>469</v>
      </c>
      <c r="C17" s="251"/>
      <c r="D17" s="251"/>
      <c r="E17" s="251"/>
      <c r="F17" s="251"/>
      <c r="G17" s="251"/>
      <c r="H17" s="251"/>
      <c r="I17" s="135"/>
      <c r="J17" s="357">
        <v>1023</v>
      </c>
      <c r="K17" s="354"/>
      <c r="L17" s="354"/>
      <c r="M17" s="354"/>
      <c r="N17" s="354"/>
      <c r="O17" s="354"/>
      <c r="P17" s="354"/>
      <c r="Q17" s="354"/>
      <c r="R17" s="353">
        <v>521</v>
      </c>
      <c r="S17" s="353"/>
      <c r="T17" s="353"/>
      <c r="U17" s="353"/>
      <c r="V17" s="353"/>
      <c r="W17" s="353"/>
      <c r="X17" s="353"/>
      <c r="Y17" s="353"/>
      <c r="Z17" s="353">
        <v>502</v>
      </c>
      <c r="AA17" s="354"/>
      <c r="AB17" s="354"/>
      <c r="AC17" s="354"/>
      <c r="AD17" s="354"/>
      <c r="AE17" s="354"/>
      <c r="AF17" s="354"/>
      <c r="AG17" s="354"/>
      <c r="AH17" s="353">
        <v>609</v>
      </c>
      <c r="AI17" s="354"/>
      <c r="AJ17" s="354"/>
      <c r="AK17" s="354"/>
      <c r="AL17" s="354"/>
      <c r="AM17" s="354"/>
      <c r="AN17" s="354"/>
      <c r="AO17" s="354"/>
      <c r="AP17" s="353">
        <v>314</v>
      </c>
      <c r="AQ17" s="354"/>
      <c r="AR17" s="354"/>
      <c r="AS17" s="354"/>
      <c r="AT17" s="354"/>
      <c r="AU17" s="354"/>
      <c r="AV17" s="354"/>
      <c r="AW17" s="354"/>
      <c r="AX17" s="353">
        <v>295</v>
      </c>
      <c r="AY17" s="354"/>
      <c r="AZ17" s="354"/>
      <c r="BA17" s="354"/>
      <c r="BB17" s="354"/>
      <c r="BC17" s="354"/>
      <c r="BD17" s="354"/>
      <c r="BE17" s="354"/>
      <c r="BF17" s="354">
        <v>7</v>
      </c>
      <c r="BG17" s="354"/>
      <c r="BH17" s="354"/>
      <c r="BI17" s="354"/>
      <c r="BJ17" s="354"/>
      <c r="BK17" s="354"/>
      <c r="BL17" s="354">
        <v>4</v>
      </c>
      <c r="BM17" s="354"/>
      <c r="BN17" s="354"/>
      <c r="BO17" s="354"/>
      <c r="BP17" s="354"/>
      <c r="BQ17" s="354"/>
      <c r="BR17" s="354">
        <v>3</v>
      </c>
      <c r="BS17" s="354"/>
      <c r="BT17" s="354"/>
      <c r="BU17" s="354"/>
      <c r="BV17" s="354"/>
      <c r="BW17" s="354"/>
      <c r="BX17" s="354">
        <v>49</v>
      </c>
      <c r="BY17" s="354"/>
      <c r="BZ17" s="354"/>
      <c r="CA17" s="354"/>
      <c r="CB17" s="354"/>
      <c r="CC17" s="354"/>
      <c r="CD17" s="354"/>
      <c r="CE17" s="354">
        <v>280</v>
      </c>
      <c r="CF17" s="354"/>
      <c r="CG17" s="354"/>
      <c r="CH17" s="354"/>
      <c r="CI17" s="354"/>
      <c r="CJ17" s="354"/>
      <c r="CK17" s="354"/>
      <c r="CL17" s="354">
        <v>131</v>
      </c>
      <c r="CM17" s="354"/>
      <c r="CN17" s="354"/>
      <c r="CO17" s="354"/>
      <c r="CP17" s="354"/>
      <c r="CQ17" s="354"/>
      <c r="CR17" s="354"/>
      <c r="CS17" s="7"/>
    </row>
    <row r="18" spans="1:97" ht="15" customHeight="1">
      <c r="A18" s="11"/>
      <c r="B18" s="251" t="s">
        <v>470</v>
      </c>
      <c r="C18" s="251"/>
      <c r="D18" s="251"/>
      <c r="E18" s="251"/>
      <c r="F18" s="251"/>
      <c r="G18" s="251"/>
      <c r="H18" s="251"/>
      <c r="I18" s="135"/>
      <c r="J18" s="357">
        <v>1115</v>
      </c>
      <c r="K18" s="354"/>
      <c r="L18" s="354"/>
      <c r="M18" s="354"/>
      <c r="N18" s="354"/>
      <c r="O18" s="354"/>
      <c r="P18" s="354"/>
      <c r="Q18" s="354"/>
      <c r="R18" s="353">
        <v>568</v>
      </c>
      <c r="S18" s="353"/>
      <c r="T18" s="353"/>
      <c r="U18" s="353"/>
      <c r="V18" s="353"/>
      <c r="W18" s="353"/>
      <c r="X18" s="353"/>
      <c r="Y18" s="353"/>
      <c r="Z18" s="353">
        <v>547</v>
      </c>
      <c r="AA18" s="354"/>
      <c r="AB18" s="354"/>
      <c r="AC18" s="354"/>
      <c r="AD18" s="354"/>
      <c r="AE18" s="354"/>
      <c r="AF18" s="354"/>
      <c r="AG18" s="354"/>
      <c r="AH18" s="353">
        <v>675</v>
      </c>
      <c r="AI18" s="354"/>
      <c r="AJ18" s="354"/>
      <c r="AK18" s="354"/>
      <c r="AL18" s="354"/>
      <c r="AM18" s="354"/>
      <c r="AN18" s="354"/>
      <c r="AO18" s="354"/>
      <c r="AP18" s="353">
        <v>366</v>
      </c>
      <c r="AQ18" s="354"/>
      <c r="AR18" s="354"/>
      <c r="AS18" s="354"/>
      <c r="AT18" s="354"/>
      <c r="AU18" s="354"/>
      <c r="AV18" s="354"/>
      <c r="AW18" s="354"/>
      <c r="AX18" s="353">
        <v>309</v>
      </c>
      <c r="AY18" s="354"/>
      <c r="AZ18" s="354"/>
      <c r="BA18" s="354"/>
      <c r="BB18" s="354"/>
      <c r="BC18" s="354"/>
      <c r="BD18" s="354"/>
      <c r="BE18" s="354"/>
      <c r="BF18" s="354">
        <v>9</v>
      </c>
      <c r="BG18" s="354"/>
      <c r="BH18" s="354"/>
      <c r="BI18" s="354"/>
      <c r="BJ18" s="354"/>
      <c r="BK18" s="354"/>
      <c r="BL18" s="354">
        <v>4</v>
      </c>
      <c r="BM18" s="354"/>
      <c r="BN18" s="354"/>
      <c r="BO18" s="354"/>
      <c r="BP18" s="354"/>
      <c r="BQ18" s="354"/>
      <c r="BR18" s="354">
        <v>5</v>
      </c>
      <c r="BS18" s="354"/>
      <c r="BT18" s="354"/>
      <c r="BU18" s="354"/>
      <c r="BV18" s="354"/>
      <c r="BW18" s="354"/>
      <c r="BX18" s="354">
        <v>51</v>
      </c>
      <c r="BY18" s="354"/>
      <c r="BZ18" s="354"/>
      <c r="CA18" s="354"/>
      <c r="CB18" s="354"/>
      <c r="CC18" s="354"/>
      <c r="CD18" s="354"/>
      <c r="CE18" s="354">
        <v>690</v>
      </c>
      <c r="CF18" s="354"/>
      <c r="CG18" s="354"/>
      <c r="CH18" s="354"/>
      <c r="CI18" s="354"/>
      <c r="CJ18" s="354"/>
      <c r="CK18" s="354"/>
      <c r="CL18" s="354">
        <v>127</v>
      </c>
      <c r="CM18" s="354"/>
      <c r="CN18" s="354"/>
      <c r="CO18" s="354"/>
      <c r="CP18" s="354"/>
      <c r="CQ18" s="354"/>
      <c r="CR18" s="354"/>
      <c r="CS18" s="7"/>
    </row>
    <row r="19" spans="1:97" ht="15" customHeight="1">
      <c r="A19" s="11"/>
      <c r="B19" s="251" t="s">
        <v>471</v>
      </c>
      <c r="C19" s="251"/>
      <c r="D19" s="251"/>
      <c r="E19" s="251"/>
      <c r="F19" s="251"/>
      <c r="G19" s="251"/>
      <c r="H19" s="251"/>
      <c r="I19" s="135"/>
      <c r="J19" s="357">
        <v>1053</v>
      </c>
      <c r="K19" s="354"/>
      <c r="L19" s="354"/>
      <c r="M19" s="354"/>
      <c r="N19" s="354"/>
      <c r="O19" s="354"/>
      <c r="P19" s="354"/>
      <c r="Q19" s="354"/>
      <c r="R19" s="353">
        <v>534</v>
      </c>
      <c r="S19" s="353"/>
      <c r="T19" s="353"/>
      <c r="U19" s="353"/>
      <c r="V19" s="353"/>
      <c r="W19" s="353"/>
      <c r="X19" s="353"/>
      <c r="Y19" s="353"/>
      <c r="Z19" s="353">
        <v>519</v>
      </c>
      <c r="AA19" s="354"/>
      <c r="AB19" s="354"/>
      <c r="AC19" s="354"/>
      <c r="AD19" s="354"/>
      <c r="AE19" s="354"/>
      <c r="AF19" s="354"/>
      <c r="AG19" s="354"/>
      <c r="AH19" s="353">
        <v>607</v>
      </c>
      <c r="AI19" s="354"/>
      <c r="AJ19" s="354"/>
      <c r="AK19" s="354"/>
      <c r="AL19" s="354"/>
      <c r="AM19" s="354"/>
      <c r="AN19" s="354"/>
      <c r="AO19" s="354"/>
      <c r="AP19" s="353">
        <v>331</v>
      </c>
      <c r="AQ19" s="354"/>
      <c r="AR19" s="354"/>
      <c r="AS19" s="354"/>
      <c r="AT19" s="354"/>
      <c r="AU19" s="354"/>
      <c r="AV19" s="354"/>
      <c r="AW19" s="354"/>
      <c r="AX19" s="353">
        <v>276</v>
      </c>
      <c r="AY19" s="354"/>
      <c r="AZ19" s="354"/>
      <c r="BA19" s="354"/>
      <c r="BB19" s="354"/>
      <c r="BC19" s="354"/>
      <c r="BD19" s="354"/>
      <c r="BE19" s="354"/>
      <c r="BF19" s="354">
        <v>4</v>
      </c>
      <c r="BG19" s="354"/>
      <c r="BH19" s="354"/>
      <c r="BI19" s="354"/>
      <c r="BJ19" s="354"/>
      <c r="BK19" s="354"/>
      <c r="BL19" s="354">
        <v>1</v>
      </c>
      <c r="BM19" s="354"/>
      <c r="BN19" s="354"/>
      <c r="BO19" s="354"/>
      <c r="BP19" s="354"/>
      <c r="BQ19" s="354"/>
      <c r="BR19" s="354">
        <v>3</v>
      </c>
      <c r="BS19" s="354"/>
      <c r="BT19" s="354"/>
      <c r="BU19" s="354"/>
      <c r="BV19" s="354"/>
      <c r="BW19" s="354"/>
      <c r="BX19" s="354">
        <v>45</v>
      </c>
      <c r="BY19" s="354"/>
      <c r="BZ19" s="354"/>
      <c r="CA19" s="354"/>
      <c r="CB19" s="354"/>
      <c r="CC19" s="354"/>
      <c r="CD19" s="354"/>
      <c r="CE19" s="354">
        <v>814</v>
      </c>
      <c r="CF19" s="354"/>
      <c r="CG19" s="354"/>
      <c r="CH19" s="354"/>
      <c r="CI19" s="354"/>
      <c r="CJ19" s="354"/>
      <c r="CK19" s="354"/>
      <c r="CL19" s="354">
        <v>125</v>
      </c>
      <c r="CM19" s="354"/>
      <c r="CN19" s="354"/>
      <c r="CO19" s="354"/>
      <c r="CP19" s="354"/>
      <c r="CQ19" s="354"/>
      <c r="CR19" s="354"/>
      <c r="CS19" s="7"/>
    </row>
    <row r="20" spans="1:97" ht="15" customHeight="1">
      <c r="A20" s="11"/>
      <c r="B20" s="11"/>
      <c r="C20" s="11"/>
      <c r="D20" s="11"/>
      <c r="E20" s="11"/>
      <c r="F20" s="11"/>
      <c r="G20" s="11"/>
      <c r="H20" s="11"/>
      <c r="I20" s="135"/>
      <c r="J20" s="136"/>
      <c r="K20" s="136"/>
      <c r="L20" s="136"/>
      <c r="M20" s="136"/>
      <c r="N20" s="136"/>
      <c r="O20" s="136"/>
      <c r="P20" s="136"/>
      <c r="Q20" s="136"/>
      <c r="R20" s="144"/>
      <c r="S20" s="144"/>
      <c r="T20" s="144"/>
      <c r="U20" s="144"/>
      <c r="V20" s="144"/>
      <c r="W20" s="144"/>
      <c r="X20" s="144"/>
      <c r="Y20" s="144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7"/>
    </row>
    <row r="21" spans="1:97" ht="15" customHeight="1">
      <c r="A21" s="11"/>
      <c r="B21" s="251" t="s">
        <v>472</v>
      </c>
      <c r="C21" s="251"/>
      <c r="D21" s="251"/>
      <c r="E21" s="251"/>
      <c r="F21" s="251"/>
      <c r="G21" s="251"/>
      <c r="H21" s="251"/>
      <c r="I21" s="135"/>
      <c r="J21" s="357">
        <v>1070</v>
      </c>
      <c r="K21" s="354"/>
      <c r="L21" s="354"/>
      <c r="M21" s="354"/>
      <c r="N21" s="354"/>
      <c r="O21" s="354"/>
      <c r="P21" s="354"/>
      <c r="Q21" s="354"/>
      <c r="R21" s="353">
        <v>568</v>
      </c>
      <c r="S21" s="353"/>
      <c r="T21" s="353"/>
      <c r="U21" s="353"/>
      <c r="V21" s="353"/>
      <c r="W21" s="353"/>
      <c r="X21" s="353"/>
      <c r="Y21" s="353"/>
      <c r="Z21" s="353">
        <v>502</v>
      </c>
      <c r="AA21" s="354"/>
      <c r="AB21" s="354"/>
      <c r="AC21" s="354"/>
      <c r="AD21" s="354"/>
      <c r="AE21" s="354"/>
      <c r="AF21" s="354"/>
      <c r="AG21" s="354"/>
      <c r="AH21" s="353">
        <v>601</v>
      </c>
      <c r="AI21" s="354"/>
      <c r="AJ21" s="354"/>
      <c r="AK21" s="354"/>
      <c r="AL21" s="354"/>
      <c r="AM21" s="354"/>
      <c r="AN21" s="354"/>
      <c r="AO21" s="354"/>
      <c r="AP21" s="353">
        <v>313</v>
      </c>
      <c r="AQ21" s="354"/>
      <c r="AR21" s="354"/>
      <c r="AS21" s="354"/>
      <c r="AT21" s="354"/>
      <c r="AU21" s="354"/>
      <c r="AV21" s="354"/>
      <c r="AW21" s="354"/>
      <c r="AX21" s="353">
        <v>288</v>
      </c>
      <c r="AY21" s="354"/>
      <c r="AZ21" s="354"/>
      <c r="BA21" s="354"/>
      <c r="BB21" s="354"/>
      <c r="BC21" s="354"/>
      <c r="BD21" s="354"/>
      <c r="BE21" s="354"/>
      <c r="BF21" s="354">
        <v>6</v>
      </c>
      <c r="BG21" s="354"/>
      <c r="BH21" s="354"/>
      <c r="BI21" s="354"/>
      <c r="BJ21" s="354"/>
      <c r="BK21" s="354"/>
      <c r="BL21" s="354">
        <v>3</v>
      </c>
      <c r="BM21" s="354"/>
      <c r="BN21" s="354"/>
      <c r="BO21" s="354"/>
      <c r="BP21" s="354"/>
      <c r="BQ21" s="354"/>
      <c r="BR21" s="354">
        <v>3</v>
      </c>
      <c r="BS21" s="354"/>
      <c r="BT21" s="354"/>
      <c r="BU21" s="354"/>
      <c r="BV21" s="354"/>
      <c r="BW21" s="354"/>
      <c r="BX21" s="354">
        <v>57</v>
      </c>
      <c r="BY21" s="354"/>
      <c r="BZ21" s="354"/>
      <c r="CA21" s="354"/>
      <c r="CB21" s="354"/>
      <c r="CC21" s="354"/>
      <c r="CD21" s="354"/>
      <c r="CE21" s="354">
        <v>730</v>
      </c>
      <c r="CF21" s="354"/>
      <c r="CG21" s="354"/>
      <c r="CH21" s="354"/>
      <c r="CI21" s="354"/>
      <c r="CJ21" s="354"/>
      <c r="CK21" s="354"/>
      <c r="CL21" s="354">
        <v>123</v>
      </c>
      <c r="CM21" s="354"/>
      <c r="CN21" s="354"/>
      <c r="CO21" s="354"/>
      <c r="CP21" s="354"/>
      <c r="CQ21" s="354"/>
      <c r="CR21" s="354"/>
      <c r="CS21" s="7"/>
    </row>
    <row r="22" spans="1:97" ht="15" customHeight="1">
      <c r="A22" s="11"/>
      <c r="B22" s="251" t="s">
        <v>473</v>
      </c>
      <c r="C22" s="251"/>
      <c r="D22" s="251"/>
      <c r="E22" s="251"/>
      <c r="F22" s="251"/>
      <c r="G22" s="251"/>
      <c r="H22" s="251"/>
      <c r="I22" s="135"/>
      <c r="J22" s="357">
        <v>1106</v>
      </c>
      <c r="K22" s="354"/>
      <c r="L22" s="354"/>
      <c r="M22" s="354"/>
      <c r="N22" s="354"/>
      <c r="O22" s="354"/>
      <c r="P22" s="354"/>
      <c r="Q22" s="354"/>
      <c r="R22" s="353">
        <v>614</v>
      </c>
      <c r="S22" s="353"/>
      <c r="T22" s="353"/>
      <c r="U22" s="353"/>
      <c r="V22" s="353"/>
      <c r="W22" s="353"/>
      <c r="X22" s="353"/>
      <c r="Y22" s="353"/>
      <c r="Z22" s="353">
        <v>492</v>
      </c>
      <c r="AA22" s="354"/>
      <c r="AB22" s="354"/>
      <c r="AC22" s="354"/>
      <c r="AD22" s="354"/>
      <c r="AE22" s="354"/>
      <c r="AF22" s="354"/>
      <c r="AG22" s="354"/>
      <c r="AH22" s="353">
        <v>570</v>
      </c>
      <c r="AI22" s="354"/>
      <c r="AJ22" s="354"/>
      <c r="AK22" s="354"/>
      <c r="AL22" s="354"/>
      <c r="AM22" s="354"/>
      <c r="AN22" s="354"/>
      <c r="AO22" s="354"/>
      <c r="AP22" s="353">
        <v>317</v>
      </c>
      <c r="AQ22" s="354"/>
      <c r="AR22" s="354"/>
      <c r="AS22" s="354"/>
      <c r="AT22" s="354"/>
      <c r="AU22" s="354"/>
      <c r="AV22" s="354"/>
      <c r="AW22" s="354"/>
      <c r="AX22" s="353">
        <v>253</v>
      </c>
      <c r="AY22" s="354"/>
      <c r="AZ22" s="354"/>
      <c r="BA22" s="354"/>
      <c r="BB22" s="354"/>
      <c r="BC22" s="354"/>
      <c r="BD22" s="354"/>
      <c r="BE22" s="354"/>
      <c r="BF22" s="354">
        <v>6</v>
      </c>
      <c r="BG22" s="354"/>
      <c r="BH22" s="354"/>
      <c r="BI22" s="354"/>
      <c r="BJ22" s="354"/>
      <c r="BK22" s="354"/>
      <c r="BL22" s="354">
        <v>5</v>
      </c>
      <c r="BM22" s="354"/>
      <c r="BN22" s="354"/>
      <c r="BO22" s="354"/>
      <c r="BP22" s="354"/>
      <c r="BQ22" s="354"/>
      <c r="BR22" s="354">
        <v>1</v>
      </c>
      <c r="BS22" s="354"/>
      <c r="BT22" s="354"/>
      <c r="BU22" s="354"/>
      <c r="BV22" s="354"/>
      <c r="BW22" s="354"/>
      <c r="BX22" s="354">
        <v>43</v>
      </c>
      <c r="BY22" s="354"/>
      <c r="BZ22" s="354"/>
      <c r="CA22" s="354"/>
      <c r="CB22" s="354"/>
      <c r="CC22" s="354"/>
      <c r="CD22" s="354"/>
      <c r="CE22" s="354">
        <v>691</v>
      </c>
      <c r="CF22" s="354"/>
      <c r="CG22" s="354"/>
      <c r="CH22" s="354"/>
      <c r="CI22" s="354"/>
      <c r="CJ22" s="354"/>
      <c r="CK22" s="354"/>
      <c r="CL22" s="354">
        <v>99</v>
      </c>
      <c r="CM22" s="354"/>
      <c r="CN22" s="354"/>
      <c r="CO22" s="354"/>
      <c r="CP22" s="354"/>
      <c r="CQ22" s="354"/>
      <c r="CR22" s="354"/>
      <c r="CS22" s="7"/>
    </row>
    <row r="23" spans="1:97" ht="15" customHeight="1">
      <c r="A23" s="11"/>
      <c r="B23" s="251" t="s">
        <v>474</v>
      </c>
      <c r="C23" s="251"/>
      <c r="D23" s="251"/>
      <c r="E23" s="251"/>
      <c r="F23" s="251"/>
      <c r="G23" s="251"/>
      <c r="H23" s="251"/>
      <c r="I23" s="135"/>
      <c r="J23" s="357">
        <v>1222</v>
      </c>
      <c r="K23" s="354"/>
      <c r="L23" s="354"/>
      <c r="M23" s="354"/>
      <c r="N23" s="354"/>
      <c r="O23" s="354"/>
      <c r="P23" s="354"/>
      <c r="Q23" s="354"/>
      <c r="R23" s="353">
        <v>659</v>
      </c>
      <c r="S23" s="353"/>
      <c r="T23" s="353"/>
      <c r="U23" s="353"/>
      <c r="V23" s="353"/>
      <c r="W23" s="353"/>
      <c r="X23" s="353"/>
      <c r="Y23" s="353"/>
      <c r="Z23" s="353">
        <v>563</v>
      </c>
      <c r="AA23" s="354"/>
      <c r="AB23" s="354"/>
      <c r="AC23" s="354"/>
      <c r="AD23" s="354"/>
      <c r="AE23" s="354"/>
      <c r="AF23" s="354"/>
      <c r="AG23" s="354"/>
      <c r="AH23" s="353">
        <v>605</v>
      </c>
      <c r="AI23" s="354"/>
      <c r="AJ23" s="354"/>
      <c r="AK23" s="354"/>
      <c r="AL23" s="354"/>
      <c r="AM23" s="354"/>
      <c r="AN23" s="354"/>
      <c r="AO23" s="354"/>
      <c r="AP23" s="353">
        <v>308</v>
      </c>
      <c r="AQ23" s="354"/>
      <c r="AR23" s="354"/>
      <c r="AS23" s="354"/>
      <c r="AT23" s="354"/>
      <c r="AU23" s="354"/>
      <c r="AV23" s="354"/>
      <c r="AW23" s="354"/>
      <c r="AX23" s="353">
        <v>297</v>
      </c>
      <c r="AY23" s="354"/>
      <c r="AZ23" s="354"/>
      <c r="BA23" s="354"/>
      <c r="BB23" s="354"/>
      <c r="BC23" s="354"/>
      <c r="BD23" s="354"/>
      <c r="BE23" s="354"/>
      <c r="BF23" s="354">
        <v>2</v>
      </c>
      <c r="BG23" s="354"/>
      <c r="BH23" s="354"/>
      <c r="BI23" s="354"/>
      <c r="BJ23" s="354"/>
      <c r="BK23" s="354"/>
      <c r="BL23" s="354" t="s">
        <v>209</v>
      </c>
      <c r="BM23" s="354"/>
      <c r="BN23" s="354"/>
      <c r="BO23" s="354"/>
      <c r="BP23" s="354"/>
      <c r="BQ23" s="354"/>
      <c r="BR23" s="354">
        <v>2</v>
      </c>
      <c r="BS23" s="354"/>
      <c r="BT23" s="354"/>
      <c r="BU23" s="354"/>
      <c r="BV23" s="354"/>
      <c r="BW23" s="354"/>
      <c r="BX23" s="354">
        <v>54</v>
      </c>
      <c r="BY23" s="354"/>
      <c r="BZ23" s="354"/>
      <c r="CA23" s="354"/>
      <c r="CB23" s="354"/>
      <c r="CC23" s="354"/>
      <c r="CD23" s="354"/>
      <c r="CE23" s="354">
        <v>280</v>
      </c>
      <c r="CF23" s="354"/>
      <c r="CG23" s="354"/>
      <c r="CH23" s="354"/>
      <c r="CI23" s="354"/>
      <c r="CJ23" s="354"/>
      <c r="CK23" s="354"/>
      <c r="CL23" s="354">
        <v>115</v>
      </c>
      <c r="CM23" s="354"/>
      <c r="CN23" s="354"/>
      <c r="CO23" s="354"/>
      <c r="CP23" s="354"/>
      <c r="CQ23" s="354"/>
      <c r="CR23" s="354"/>
      <c r="CS23" s="7"/>
    </row>
    <row r="24" spans="1:97" ht="15" customHeight="1">
      <c r="A24" s="11"/>
      <c r="B24" s="251" t="s">
        <v>475</v>
      </c>
      <c r="C24" s="251"/>
      <c r="D24" s="251"/>
      <c r="E24" s="251"/>
      <c r="F24" s="251"/>
      <c r="G24" s="251"/>
      <c r="H24" s="251"/>
      <c r="I24" s="135"/>
      <c r="J24" s="357">
        <v>1207</v>
      </c>
      <c r="K24" s="354"/>
      <c r="L24" s="354"/>
      <c r="M24" s="354"/>
      <c r="N24" s="354"/>
      <c r="O24" s="354"/>
      <c r="P24" s="354"/>
      <c r="Q24" s="354"/>
      <c r="R24" s="353">
        <v>655</v>
      </c>
      <c r="S24" s="353"/>
      <c r="T24" s="353"/>
      <c r="U24" s="353"/>
      <c r="V24" s="353"/>
      <c r="W24" s="353"/>
      <c r="X24" s="353"/>
      <c r="Y24" s="353"/>
      <c r="Z24" s="353">
        <v>552</v>
      </c>
      <c r="AA24" s="354"/>
      <c r="AB24" s="354"/>
      <c r="AC24" s="354"/>
      <c r="AD24" s="354"/>
      <c r="AE24" s="354"/>
      <c r="AF24" s="354"/>
      <c r="AG24" s="354"/>
      <c r="AH24" s="353">
        <v>595</v>
      </c>
      <c r="AI24" s="354"/>
      <c r="AJ24" s="354"/>
      <c r="AK24" s="354"/>
      <c r="AL24" s="354"/>
      <c r="AM24" s="354"/>
      <c r="AN24" s="354"/>
      <c r="AO24" s="354"/>
      <c r="AP24" s="353">
        <v>297</v>
      </c>
      <c r="AQ24" s="354"/>
      <c r="AR24" s="354"/>
      <c r="AS24" s="354"/>
      <c r="AT24" s="354"/>
      <c r="AU24" s="354"/>
      <c r="AV24" s="354"/>
      <c r="AW24" s="354"/>
      <c r="AX24" s="353">
        <v>298</v>
      </c>
      <c r="AY24" s="354"/>
      <c r="AZ24" s="354"/>
      <c r="BA24" s="354"/>
      <c r="BB24" s="354"/>
      <c r="BC24" s="354"/>
      <c r="BD24" s="354"/>
      <c r="BE24" s="354"/>
      <c r="BF24" s="354">
        <v>12</v>
      </c>
      <c r="BG24" s="354"/>
      <c r="BH24" s="354"/>
      <c r="BI24" s="354"/>
      <c r="BJ24" s="354"/>
      <c r="BK24" s="354"/>
      <c r="BL24" s="354">
        <v>9</v>
      </c>
      <c r="BM24" s="354"/>
      <c r="BN24" s="354"/>
      <c r="BO24" s="354"/>
      <c r="BP24" s="354"/>
      <c r="BQ24" s="354"/>
      <c r="BR24" s="354">
        <v>3</v>
      </c>
      <c r="BS24" s="354"/>
      <c r="BT24" s="354"/>
      <c r="BU24" s="354"/>
      <c r="BV24" s="354"/>
      <c r="BW24" s="354"/>
      <c r="BX24" s="354">
        <v>47</v>
      </c>
      <c r="BY24" s="354"/>
      <c r="BZ24" s="354"/>
      <c r="CA24" s="354"/>
      <c r="CB24" s="354"/>
      <c r="CC24" s="354"/>
      <c r="CD24" s="354"/>
      <c r="CE24" s="354">
        <v>162</v>
      </c>
      <c r="CF24" s="354"/>
      <c r="CG24" s="354"/>
      <c r="CH24" s="354"/>
      <c r="CI24" s="354"/>
      <c r="CJ24" s="354"/>
      <c r="CK24" s="354"/>
      <c r="CL24" s="354">
        <v>118</v>
      </c>
      <c r="CM24" s="354"/>
      <c r="CN24" s="354"/>
      <c r="CO24" s="354"/>
      <c r="CP24" s="354"/>
      <c r="CQ24" s="354"/>
      <c r="CR24" s="354"/>
      <c r="CS24" s="7"/>
    </row>
    <row r="25" spans="1:97" ht="15" customHeight="1">
      <c r="A25" s="11"/>
      <c r="B25" s="11"/>
      <c r="C25" s="11"/>
      <c r="D25" s="11"/>
      <c r="E25" s="11"/>
      <c r="F25" s="11"/>
      <c r="G25" s="11"/>
      <c r="H25" s="11"/>
      <c r="I25" s="135"/>
      <c r="J25" s="136"/>
      <c r="K25" s="136"/>
      <c r="L25" s="136"/>
      <c r="M25" s="136"/>
      <c r="N25" s="136"/>
      <c r="O25" s="136"/>
      <c r="P25" s="136"/>
      <c r="Q25" s="136"/>
      <c r="R25" s="144"/>
      <c r="S25" s="144"/>
      <c r="T25" s="144"/>
      <c r="U25" s="144"/>
      <c r="V25" s="144"/>
      <c r="W25" s="144"/>
      <c r="X25" s="144"/>
      <c r="Y25" s="144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7"/>
    </row>
    <row r="26" spans="1:97" ht="15" customHeight="1">
      <c r="A26" s="11"/>
      <c r="B26" s="251" t="s">
        <v>476</v>
      </c>
      <c r="C26" s="251"/>
      <c r="D26" s="251"/>
      <c r="E26" s="251"/>
      <c r="F26" s="251"/>
      <c r="G26" s="251"/>
      <c r="H26" s="251"/>
      <c r="I26" s="135"/>
      <c r="J26" s="357">
        <v>1101</v>
      </c>
      <c r="K26" s="354"/>
      <c r="L26" s="354"/>
      <c r="M26" s="354"/>
      <c r="N26" s="354"/>
      <c r="O26" s="354"/>
      <c r="P26" s="354"/>
      <c r="Q26" s="354"/>
      <c r="R26" s="353">
        <v>558</v>
      </c>
      <c r="S26" s="353"/>
      <c r="T26" s="353"/>
      <c r="U26" s="353"/>
      <c r="V26" s="353"/>
      <c r="W26" s="353"/>
      <c r="X26" s="353"/>
      <c r="Y26" s="353"/>
      <c r="Z26" s="353">
        <v>543</v>
      </c>
      <c r="AA26" s="354"/>
      <c r="AB26" s="354"/>
      <c r="AC26" s="354"/>
      <c r="AD26" s="354"/>
      <c r="AE26" s="354"/>
      <c r="AF26" s="354"/>
      <c r="AG26" s="354"/>
      <c r="AH26" s="353">
        <v>589</v>
      </c>
      <c r="AI26" s="354"/>
      <c r="AJ26" s="354"/>
      <c r="AK26" s="354"/>
      <c r="AL26" s="354"/>
      <c r="AM26" s="354"/>
      <c r="AN26" s="354"/>
      <c r="AO26" s="354"/>
      <c r="AP26" s="353">
        <v>309</v>
      </c>
      <c r="AQ26" s="354"/>
      <c r="AR26" s="354"/>
      <c r="AS26" s="354"/>
      <c r="AT26" s="354"/>
      <c r="AU26" s="354"/>
      <c r="AV26" s="354"/>
      <c r="AW26" s="354"/>
      <c r="AX26" s="353">
        <v>280</v>
      </c>
      <c r="AY26" s="354"/>
      <c r="AZ26" s="354"/>
      <c r="BA26" s="354"/>
      <c r="BB26" s="354"/>
      <c r="BC26" s="354"/>
      <c r="BD26" s="354"/>
      <c r="BE26" s="354"/>
      <c r="BF26" s="354" t="s">
        <v>209</v>
      </c>
      <c r="BG26" s="354"/>
      <c r="BH26" s="354"/>
      <c r="BI26" s="354"/>
      <c r="BJ26" s="354"/>
      <c r="BK26" s="354"/>
      <c r="BL26" s="354" t="s">
        <v>209</v>
      </c>
      <c r="BM26" s="354"/>
      <c r="BN26" s="354"/>
      <c r="BO26" s="354"/>
      <c r="BP26" s="354"/>
      <c r="BQ26" s="354"/>
      <c r="BR26" s="354" t="s">
        <v>209</v>
      </c>
      <c r="BS26" s="354"/>
      <c r="BT26" s="354"/>
      <c r="BU26" s="354"/>
      <c r="BV26" s="354"/>
      <c r="BW26" s="354"/>
      <c r="BX26" s="354">
        <v>30</v>
      </c>
      <c r="BY26" s="354"/>
      <c r="BZ26" s="354"/>
      <c r="CA26" s="354"/>
      <c r="CB26" s="354"/>
      <c r="CC26" s="354"/>
      <c r="CD26" s="354"/>
      <c r="CE26" s="354">
        <v>270</v>
      </c>
      <c r="CF26" s="354"/>
      <c r="CG26" s="354"/>
      <c r="CH26" s="354"/>
      <c r="CI26" s="354"/>
      <c r="CJ26" s="354"/>
      <c r="CK26" s="354"/>
      <c r="CL26" s="354">
        <v>107</v>
      </c>
      <c r="CM26" s="354"/>
      <c r="CN26" s="354"/>
      <c r="CO26" s="354"/>
      <c r="CP26" s="354"/>
      <c r="CQ26" s="354"/>
      <c r="CR26" s="354"/>
      <c r="CS26" s="7"/>
    </row>
    <row r="27" spans="1:97" ht="15" customHeight="1">
      <c r="A27" s="11"/>
      <c r="B27" s="251" t="s">
        <v>477</v>
      </c>
      <c r="C27" s="251"/>
      <c r="D27" s="251"/>
      <c r="E27" s="251"/>
      <c r="F27" s="251"/>
      <c r="G27" s="251"/>
      <c r="H27" s="251"/>
      <c r="I27" s="135"/>
      <c r="J27" s="357">
        <v>1096</v>
      </c>
      <c r="K27" s="354"/>
      <c r="L27" s="354"/>
      <c r="M27" s="354"/>
      <c r="N27" s="354"/>
      <c r="O27" s="354"/>
      <c r="P27" s="354"/>
      <c r="Q27" s="354"/>
      <c r="R27" s="353">
        <v>551</v>
      </c>
      <c r="S27" s="353"/>
      <c r="T27" s="353"/>
      <c r="U27" s="353"/>
      <c r="V27" s="353"/>
      <c r="W27" s="353"/>
      <c r="X27" s="353"/>
      <c r="Y27" s="353"/>
      <c r="Z27" s="353">
        <v>545</v>
      </c>
      <c r="AA27" s="354"/>
      <c r="AB27" s="354"/>
      <c r="AC27" s="354"/>
      <c r="AD27" s="354"/>
      <c r="AE27" s="354"/>
      <c r="AF27" s="354"/>
      <c r="AG27" s="354"/>
      <c r="AH27" s="353">
        <v>649</v>
      </c>
      <c r="AI27" s="354"/>
      <c r="AJ27" s="354"/>
      <c r="AK27" s="354"/>
      <c r="AL27" s="354"/>
      <c r="AM27" s="354"/>
      <c r="AN27" s="354"/>
      <c r="AO27" s="354"/>
      <c r="AP27" s="353">
        <v>350</v>
      </c>
      <c r="AQ27" s="354"/>
      <c r="AR27" s="354"/>
      <c r="AS27" s="354"/>
      <c r="AT27" s="354"/>
      <c r="AU27" s="354"/>
      <c r="AV27" s="354"/>
      <c r="AW27" s="354"/>
      <c r="AX27" s="353">
        <v>299</v>
      </c>
      <c r="AY27" s="354"/>
      <c r="AZ27" s="354"/>
      <c r="BA27" s="354"/>
      <c r="BB27" s="354"/>
      <c r="BC27" s="354"/>
      <c r="BD27" s="354"/>
      <c r="BE27" s="354"/>
      <c r="BF27" s="354">
        <v>6</v>
      </c>
      <c r="BG27" s="354"/>
      <c r="BH27" s="354"/>
      <c r="BI27" s="354"/>
      <c r="BJ27" s="354"/>
      <c r="BK27" s="354"/>
      <c r="BL27" s="354">
        <v>4</v>
      </c>
      <c r="BM27" s="354"/>
      <c r="BN27" s="354"/>
      <c r="BO27" s="354"/>
      <c r="BP27" s="354"/>
      <c r="BQ27" s="354"/>
      <c r="BR27" s="354">
        <v>2</v>
      </c>
      <c r="BS27" s="354"/>
      <c r="BT27" s="354"/>
      <c r="BU27" s="354"/>
      <c r="BV27" s="354"/>
      <c r="BW27" s="354"/>
      <c r="BX27" s="354">
        <v>41</v>
      </c>
      <c r="BY27" s="354"/>
      <c r="BZ27" s="354"/>
      <c r="CA27" s="354"/>
      <c r="CB27" s="354"/>
      <c r="CC27" s="354"/>
      <c r="CD27" s="354"/>
      <c r="CE27" s="354">
        <v>838</v>
      </c>
      <c r="CF27" s="354"/>
      <c r="CG27" s="354"/>
      <c r="CH27" s="354"/>
      <c r="CI27" s="354"/>
      <c r="CJ27" s="354"/>
      <c r="CK27" s="354"/>
      <c r="CL27" s="354">
        <v>120</v>
      </c>
      <c r="CM27" s="354"/>
      <c r="CN27" s="354"/>
      <c r="CO27" s="354"/>
      <c r="CP27" s="354"/>
      <c r="CQ27" s="354"/>
      <c r="CR27" s="354"/>
      <c r="CS27" s="7"/>
    </row>
    <row r="28" spans="1:97" ht="15" customHeight="1">
      <c r="A28" s="11"/>
      <c r="B28" s="251" t="s">
        <v>478</v>
      </c>
      <c r="C28" s="251"/>
      <c r="D28" s="251"/>
      <c r="E28" s="251"/>
      <c r="F28" s="251"/>
      <c r="G28" s="251"/>
      <c r="H28" s="251"/>
      <c r="I28" s="135"/>
      <c r="J28" s="357">
        <v>1054</v>
      </c>
      <c r="K28" s="354"/>
      <c r="L28" s="354"/>
      <c r="M28" s="354"/>
      <c r="N28" s="354"/>
      <c r="O28" s="354"/>
      <c r="P28" s="354"/>
      <c r="Q28" s="354"/>
      <c r="R28" s="353">
        <v>529</v>
      </c>
      <c r="S28" s="353"/>
      <c r="T28" s="353"/>
      <c r="U28" s="353"/>
      <c r="V28" s="353"/>
      <c r="W28" s="353"/>
      <c r="X28" s="353"/>
      <c r="Y28" s="353"/>
      <c r="Z28" s="353">
        <v>525</v>
      </c>
      <c r="AA28" s="354"/>
      <c r="AB28" s="354"/>
      <c r="AC28" s="354"/>
      <c r="AD28" s="354"/>
      <c r="AE28" s="354"/>
      <c r="AF28" s="354"/>
      <c r="AG28" s="354"/>
      <c r="AH28" s="353">
        <v>653</v>
      </c>
      <c r="AI28" s="354"/>
      <c r="AJ28" s="354"/>
      <c r="AK28" s="354"/>
      <c r="AL28" s="354"/>
      <c r="AM28" s="354"/>
      <c r="AN28" s="354"/>
      <c r="AO28" s="354"/>
      <c r="AP28" s="353">
        <v>336</v>
      </c>
      <c r="AQ28" s="354"/>
      <c r="AR28" s="354"/>
      <c r="AS28" s="354"/>
      <c r="AT28" s="354"/>
      <c r="AU28" s="354"/>
      <c r="AV28" s="354"/>
      <c r="AW28" s="354"/>
      <c r="AX28" s="353">
        <v>317</v>
      </c>
      <c r="AY28" s="354"/>
      <c r="AZ28" s="354"/>
      <c r="BA28" s="354"/>
      <c r="BB28" s="354"/>
      <c r="BC28" s="354"/>
      <c r="BD28" s="354"/>
      <c r="BE28" s="354"/>
      <c r="BF28" s="354">
        <v>5</v>
      </c>
      <c r="BG28" s="354"/>
      <c r="BH28" s="354"/>
      <c r="BI28" s="354"/>
      <c r="BJ28" s="354"/>
      <c r="BK28" s="354"/>
      <c r="BL28" s="354">
        <v>5</v>
      </c>
      <c r="BM28" s="354"/>
      <c r="BN28" s="354"/>
      <c r="BO28" s="354"/>
      <c r="BP28" s="354"/>
      <c r="BQ28" s="354"/>
      <c r="BR28" s="354" t="s">
        <v>209</v>
      </c>
      <c r="BS28" s="354"/>
      <c r="BT28" s="354"/>
      <c r="BU28" s="354"/>
      <c r="BV28" s="354"/>
      <c r="BW28" s="354"/>
      <c r="BX28" s="354">
        <v>42</v>
      </c>
      <c r="BY28" s="354"/>
      <c r="BZ28" s="354"/>
      <c r="CA28" s="354"/>
      <c r="CB28" s="354"/>
      <c r="CC28" s="354"/>
      <c r="CD28" s="354"/>
      <c r="CE28" s="354">
        <v>922</v>
      </c>
      <c r="CF28" s="354"/>
      <c r="CG28" s="354"/>
      <c r="CH28" s="354"/>
      <c r="CI28" s="354"/>
      <c r="CJ28" s="354"/>
      <c r="CK28" s="354"/>
      <c r="CL28" s="354">
        <v>115</v>
      </c>
      <c r="CM28" s="354"/>
      <c r="CN28" s="354"/>
      <c r="CO28" s="354"/>
      <c r="CP28" s="354"/>
      <c r="CQ28" s="354"/>
      <c r="CR28" s="354"/>
      <c r="CS28" s="7"/>
    </row>
    <row r="29" spans="1:97" ht="15" customHeight="1">
      <c r="A29" s="11"/>
      <c r="B29" s="251" t="s">
        <v>479</v>
      </c>
      <c r="C29" s="251"/>
      <c r="D29" s="251"/>
      <c r="E29" s="251"/>
      <c r="F29" s="251"/>
      <c r="G29" s="251"/>
      <c r="H29" s="251"/>
      <c r="I29" s="135"/>
      <c r="J29" s="357">
        <v>1052</v>
      </c>
      <c r="K29" s="354"/>
      <c r="L29" s="354"/>
      <c r="M29" s="354"/>
      <c r="N29" s="354"/>
      <c r="O29" s="354"/>
      <c r="P29" s="354"/>
      <c r="Q29" s="354"/>
      <c r="R29" s="353">
        <v>523</v>
      </c>
      <c r="S29" s="353"/>
      <c r="T29" s="353"/>
      <c r="U29" s="353"/>
      <c r="V29" s="353"/>
      <c r="W29" s="353"/>
      <c r="X29" s="353"/>
      <c r="Y29" s="353"/>
      <c r="Z29" s="353">
        <v>529</v>
      </c>
      <c r="AA29" s="354"/>
      <c r="AB29" s="354"/>
      <c r="AC29" s="354"/>
      <c r="AD29" s="354"/>
      <c r="AE29" s="354"/>
      <c r="AF29" s="354"/>
      <c r="AG29" s="354"/>
      <c r="AH29" s="353">
        <v>819</v>
      </c>
      <c r="AI29" s="354"/>
      <c r="AJ29" s="354"/>
      <c r="AK29" s="354"/>
      <c r="AL29" s="354"/>
      <c r="AM29" s="354"/>
      <c r="AN29" s="354"/>
      <c r="AO29" s="354"/>
      <c r="AP29" s="353">
        <v>440</v>
      </c>
      <c r="AQ29" s="354"/>
      <c r="AR29" s="354"/>
      <c r="AS29" s="354"/>
      <c r="AT29" s="354"/>
      <c r="AU29" s="354"/>
      <c r="AV29" s="354"/>
      <c r="AW29" s="354"/>
      <c r="AX29" s="353">
        <v>379</v>
      </c>
      <c r="AY29" s="354"/>
      <c r="AZ29" s="354"/>
      <c r="BA29" s="354"/>
      <c r="BB29" s="354"/>
      <c r="BC29" s="354"/>
      <c r="BD29" s="354"/>
      <c r="BE29" s="354"/>
      <c r="BF29" s="354">
        <v>5</v>
      </c>
      <c r="BG29" s="354"/>
      <c r="BH29" s="354"/>
      <c r="BI29" s="354"/>
      <c r="BJ29" s="354"/>
      <c r="BK29" s="354"/>
      <c r="BL29" s="354">
        <v>4</v>
      </c>
      <c r="BM29" s="354"/>
      <c r="BN29" s="354"/>
      <c r="BO29" s="354"/>
      <c r="BP29" s="354"/>
      <c r="BQ29" s="354"/>
      <c r="BR29" s="354">
        <v>1</v>
      </c>
      <c r="BS29" s="354"/>
      <c r="BT29" s="354"/>
      <c r="BU29" s="354"/>
      <c r="BV29" s="354"/>
      <c r="BW29" s="354"/>
      <c r="BX29" s="354">
        <v>49</v>
      </c>
      <c r="BY29" s="354"/>
      <c r="BZ29" s="354"/>
      <c r="CA29" s="354"/>
      <c r="CB29" s="354"/>
      <c r="CC29" s="354"/>
      <c r="CD29" s="354"/>
      <c r="CE29" s="354">
        <v>632</v>
      </c>
      <c r="CF29" s="354"/>
      <c r="CG29" s="354"/>
      <c r="CH29" s="354"/>
      <c r="CI29" s="354"/>
      <c r="CJ29" s="354"/>
      <c r="CK29" s="354"/>
      <c r="CL29" s="354">
        <v>109</v>
      </c>
      <c r="CM29" s="354"/>
      <c r="CN29" s="354"/>
      <c r="CO29" s="354"/>
      <c r="CP29" s="354"/>
      <c r="CQ29" s="354"/>
      <c r="CR29" s="354"/>
      <c r="CS29" s="7"/>
    </row>
    <row r="30" spans="1:97" ht="15" customHeight="1">
      <c r="A30" s="86"/>
      <c r="B30" s="86"/>
      <c r="C30" s="86"/>
      <c r="D30" s="86"/>
      <c r="E30" s="86"/>
      <c r="F30" s="86"/>
      <c r="G30" s="86"/>
      <c r="H30" s="86"/>
      <c r="I30" s="88"/>
      <c r="J30" s="134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</row>
    <row r="31" spans="1:97" ht="15" customHeight="1">
      <c r="A31" s="7" t="s">
        <v>202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</row>
    <row r="32" spans="1:97" ht="1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</row>
    <row r="33" spans="1:97" ht="1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</row>
    <row r="34" spans="1:97" ht="1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</row>
    <row r="35" spans="1:97" ht="1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</row>
    <row r="36" spans="1:97" ht="1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</row>
    <row r="37" spans="1:97" ht="1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</row>
    <row r="38" spans="1:97" ht="1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</row>
    <row r="39" spans="1:97" ht="1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</row>
    <row r="40" spans="1:97" ht="15" customHeight="1">
      <c r="A40" s="254" t="s">
        <v>140</v>
      </c>
      <c r="B40" s="254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54"/>
      <c r="BD40" s="254"/>
      <c r="BE40" s="254"/>
      <c r="BF40" s="254"/>
      <c r="BG40" s="254"/>
      <c r="BH40" s="254"/>
      <c r="BI40" s="254"/>
      <c r="BJ40" s="254"/>
      <c r="BK40" s="254"/>
      <c r="BL40" s="254"/>
      <c r="BM40" s="254"/>
      <c r="BN40" s="254"/>
      <c r="BO40" s="254"/>
      <c r="BP40" s="254"/>
      <c r="BQ40" s="254"/>
      <c r="BR40" s="254"/>
      <c r="BS40" s="254"/>
      <c r="BT40" s="254"/>
      <c r="BU40" s="254"/>
      <c r="BV40" s="254"/>
      <c r="BW40" s="254"/>
      <c r="BX40" s="254"/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254"/>
      <c r="CN40" s="254"/>
      <c r="CO40" s="254"/>
      <c r="CP40" s="254"/>
      <c r="CQ40" s="254"/>
      <c r="CR40" s="254"/>
      <c r="CS40" s="254"/>
    </row>
    <row r="41" spans="1:97" ht="15" customHeight="1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</row>
    <row r="42" spans="1:97" ht="1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</row>
    <row r="43" spans="1:97" ht="1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</row>
    <row r="44" spans="1:97" ht="15" customHeight="1">
      <c r="A44" s="114"/>
      <c r="B44" s="351" t="s">
        <v>98</v>
      </c>
      <c r="C44" s="351"/>
      <c r="D44" s="351"/>
      <c r="E44" s="351"/>
      <c r="F44" s="351"/>
      <c r="G44" s="193"/>
      <c r="H44" s="349" t="s">
        <v>164</v>
      </c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49"/>
      <c r="Z44" s="350" t="s">
        <v>165</v>
      </c>
      <c r="AA44" s="350"/>
      <c r="AB44" s="350"/>
      <c r="AC44" s="350"/>
      <c r="AD44" s="350"/>
      <c r="AE44" s="350"/>
      <c r="AF44" s="350" t="s">
        <v>166</v>
      </c>
      <c r="AG44" s="350"/>
      <c r="AH44" s="350"/>
      <c r="AI44" s="350"/>
      <c r="AJ44" s="350"/>
      <c r="AK44" s="350"/>
      <c r="AL44" s="350" t="s">
        <v>167</v>
      </c>
      <c r="AM44" s="350"/>
      <c r="AN44" s="350"/>
      <c r="AO44" s="350"/>
      <c r="AP44" s="350"/>
      <c r="AQ44" s="350"/>
      <c r="AR44" s="350" t="s">
        <v>168</v>
      </c>
      <c r="AS44" s="350"/>
      <c r="AT44" s="350"/>
      <c r="AU44" s="350"/>
      <c r="AV44" s="350"/>
      <c r="AW44" s="350"/>
      <c r="AX44" s="350" t="s">
        <v>169</v>
      </c>
      <c r="AY44" s="350"/>
      <c r="AZ44" s="350"/>
      <c r="BA44" s="350"/>
      <c r="BB44" s="350"/>
      <c r="BC44" s="350"/>
      <c r="BD44" s="350" t="s">
        <v>170</v>
      </c>
      <c r="BE44" s="350"/>
      <c r="BF44" s="350"/>
      <c r="BG44" s="350"/>
      <c r="BH44" s="350"/>
      <c r="BI44" s="350"/>
      <c r="BJ44" s="350" t="s">
        <v>171</v>
      </c>
      <c r="BK44" s="350"/>
      <c r="BL44" s="350"/>
      <c r="BM44" s="350"/>
      <c r="BN44" s="350"/>
      <c r="BO44" s="350"/>
      <c r="BP44" s="350" t="s">
        <v>172</v>
      </c>
      <c r="BQ44" s="350"/>
      <c r="BR44" s="350"/>
      <c r="BS44" s="350"/>
      <c r="BT44" s="350"/>
      <c r="BU44" s="350"/>
      <c r="BV44" s="350" t="s">
        <v>173</v>
      </c>
      <c r="BW44" s="350"/>
      <c r="BX44" s="350"/>
      <c r="BY44" s="350"/>
      <c r="BZ44" s="350"/>
      <c r="CA44" s="350"/>
      <c r="CB44" s="350" t="s">
        <v>174</v>
      </c>
      <c r="CC44" s="350"/>
      <c r="CD44" s="350"/>
      <c r="CE44" s="350"/>
      <c r="CF44" s="350"/>
      <c r="CG44" s="350"/>
      <c r="CH44" s="350" t="s">
        <v>175</v>
      </c>
      <c r="CI44" s="350"/>
      <c r="CJ44" s="350"/>
      <c r="CK44" s="350"/>
      <c r="CL44" s="350"/>
      <c r="CM44" s="350"/>
      <c r="CN44" s="350" t="s">
        <v>176</v>
      </c>
      <c r="CO44" s="350"/>
      <c r="CP44" s="350"/>
      <c r="CQ44" s="350"/>
      <c r="CR44" s="350"/>
      <c r="CS44" s="358"/>
    </row>
    <row r="45" spans="1:97" ht="15" customHeight="1">
      <c r="A45" s="86"/>
      <c r="B45" s="352"/>
      <c r="C45" s="352"/>
      <c r="D45" s="352"/>
      <c r="E45" s="352"/>
      <c r="F45" s="352"/>
      <c r="G45" s="88"/>
      <c r="H45" s="348" t="s">
        <v>57</v>
      </c>
      <c r="I45" s="348"/>
      <c r="J45" s="348"/>
      <c r="K45" s="348"/>
      <c r="L45" s="348"/>
      <c r="M45" s="348"/>
      <c r="N45" s="348" t="s">
        <v>51</v>
      </c>
      <c r="O45" s="348"/>
      <c r="P45" s="348"/>
      <c r="Q45" s="348"/>
      <c r="R45" s="348"/>
      <c r="S45" s="348"/>
      <c r="T45" s="348" t="s">
        <v>52</v>
      </c>
      <c r="U45" s="348"/>
      <c r="V45" s="348"/>
      <c r="W45" s="348"/>
      <c r="X45" s="348"/>
      <c r="Y45" s="348"/>
      <c r="Z45" s="348" t="s">
        <v>51</v>
      </c>
      <c r="AA45" s="348"/>
      <c r="AB45" s="348"/>
      <c r="AC45" s="348" t="s">
        <v>52</v>
      </c>
      <c r="AD45" s="348"/>
      <c r="AE45" s="348"/>
      <c r="AF45" s="348" t="s">
        <v>51</v>
      </c>
      <c r="AG45" s="348"/>
      <c r="AH45" s="348"/>
      <c r="AI45" s="348" t="s">
        <v>52</v>
      </c>
      <c r="AJ45" s="348"/>
      <c r="AK45" s="348"/>
      <c r="AL45" s="348" t="s">
        <v>51</v>
      </c>
      <c r="AM45" s="348"/>
      <c r="AN45" s="348"/>
      <c r="AO45" s="348" t="s">
        <v>52</v>
      </c>
      <c r="AP45" s="348"/>
      <c r="AQ45" s="348"/>
      <c r="AR45" s="348" t="s">
        <v>51</v>
      </c>
      <c r="AS45" s="348"/>
      <c r="AT45" s="348"/>
      <c r="AU45" s="348" t="s">
        <v>52</v>
      </c>
      <c r="AV45" s="348"/>
      <c r="AW45" s="348"/>
      <c r="AX45" s="348" t="s">
        <v>51</v>
      </c>
      <c r="AY45" s="348"/>
      <c r="AZ45" s="348"/>
      <c r="BA45" s="348" t="s">
        <v>52</v>
      </c>
      <c r="BB45" s="348"/>
      <c r="BC45" s="348"/>
      <c r="BD45" s="348" t="s">
        <v>51</v>
      </c>
      <c r="BE45" s="348"/>
      <c r="BF45" s="348"/>
      <c r="BG45" s="348" t="s">
        <v>52</v>
      </c>
      <c r="BH45" s="348"/>
      <c r="BI45" s="348"/>
      <c r="BJ45" s="348" t="s">
        <v>51</v>
      </c>
      <c r="BK45" s="348"/>
      <c r="BL45" s="348"/>
      <c r="BM45" s="348" t="s">
        <v>52</v>
      </c>
      <c r="BN45" s="348"/>
      <c r="BO45" s="348"/>
      <c r="BP45" s="348" t="s">
        <v>51</v>
      </c>
      <c r="BQ45" s="348"/>
      <c r="BR45" s="348"/>
      <c r="BS45" s="348" t="s">
        <v>52</v>
      </c>
      <c r="BT45" s="348"/>
      <c r="BU45" s="348"/>
      <c r="BV45" s="348" t="s">
        <v>51</v>
      </c>
      <c r="BW45" s="348"/>
      <c r="BX45" s="348"/>
      <c r="BY45" s="348" t="s">
        <v>52</v>
      </c>
      <c r="BZ45" s="348"/>
      <c r="CA45" s="348"/>
      <c r="CB45" s="348" t="s">
        <v>51</v>
      </c>
      <c r="CC45" s="348"/>
      <c r="CD45" s="348"/>
      <c r="CE45" s="348" t="s">
        <v>52</v>
      </c>
      <c r="CF45" s="348"/>
      <c r="CG45" s="348"/>
      <c r="CH45" s="348" t="s">
        <v>51</v>
      </c>
      <c r="CI45" s="348"/>
      <c r="CJ45" s="348"/>
      <c r="CK45" s="348" t="s">
        <v>52</v>
      </c>
      <c r="CL45" s="348"/>
      <c r="CM45" s="348"/>
      <c r="CN45" s="348" t="s">
        <v>51</v>
      </c>
      <c r="CO45" s="348"/>
      <c r="CP45" s="348"/>
      <c r="CQ45" s="348" t="s">
        <v>52</v>
      </c>
      <c r="CR45" s="348"/>
      <c r="CS45" s="359"/>
    </row>
    <row r="46" spans="1:97" ht="15" customHeight="1">
      <c r="A46" s="132"/>
      <c r="B46" s="132"/>
      <c r="C46" s="132"/>
      <c r="D46" s="132"/>
      <c r="E46" s="132"/>
      <c r="F46" s="132"/>
      <c r="G46" s="13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</row>
    <row r="47" spans="1:97" s="73" customFormat="1" ht="15" customHeight="1">
      <c r="A47" s="264" t="s">
        <v>0</v>
      </c>
      <c r="B47" s="264"/>
      <c r="C47" s="264"/>
      <c r="D47" s="264"/>
      <c r="E47" s="264"/>
      <c r="F47" s="264"/>
      <c r="G47" s="265"/>
      <c r="H47" s="373">
        <f>SUM(H49:M65)</f>
        <v>13256</v>
      </c>
      <c r="I47" s="356"/>
      <c r="J47" s="356"/>
      <c r="K47" s="356"/>
      <c r="L47" s="356"/>
      <c r="M47" s="356"/>
      <c r="N47" s="355">
        <f>SUM(N49:S65)</f>
        <v>6892</v>
      </c>
      <c r="O47" s="355"/>
      <c r="P47" s="355"/>
      <c r="Q47" s="355"/>
      <c r="R47" s="355"/>
      <c r="S47" s="355"/>
      <c r="T47" s="355">
        <f>SUM(T49:Y65)</f>
        <v>6364</v>
      </c>
      <c r="U47" s="356"/>
      <c r="V47" s="356"/>
      <c r="W47" s="356"/>
      <c r="X47" s="356"/>
      <c r="Y47" s="356"/>
      <c r="Z47" s="356">
        <f>SUM(Z49:AB65)</f>
        <v>612</v>
      </c>
      <c r="AA47" s="356"/>
      <c r="AB47" s="356"/>
      <c r="AC47" s="356">
        <f>SUM(AC49:AE65)</f>
        <v>545</v>
      </c>
      <c r="AD47" s="356"/>
      <c r="AE47" s="356"/>
      <c r="AF47" s="356">
        <f>SUM(AF49:AH65)</f>
        <v>521</v>
      </c>
      <c r="AG47" s="356"/>
      <c r="AH47" s="356"/>
      <c r="AI47" s="356">
        <f>SUM(AI49:AK65)</f>
        <v>502</v>
      </c>
      <c r="AJ47" s="356"/>
      <c r="AK47" s="356"/>
      <c r="AL47" s="356">
        <f>SUM(AL49:AN65)</f>
        <v>568</v>
      </c>
      <c r="AM47" s="356"/>
      <c r="AN47" s="356"/>
      <c r="AO47" s="356">
        <f>SUM(AO49:AQ65)</f>
        <v>547</v>
      </c>
      <c r="AP47" s="356"/>
      <c r="AQ47" s="356"/>
      <c r="AR47" s="356">
        <f>SUM(AR49:AT65)</f>
        <v>534</v>
      </c>
      <c r="AS47" s="356"/>
      <c r="AT47" s="356"/>
      <c r="AU47" s="356">
        <f>SUM(AU49:AW65)</f>
        <v>519</v>
      </c>
      <c r="AV47" s="356"/>
      <c r="AW47" s="356"/>
      <c r="AX47" s="356">
        <f>SUM(AX49:AZ65)</f>
        <v>568</v>
      </c>
      <c r="AY47" s="356"/>
      <c r="AZ47" s="356"/>
      <c r="BA47" s="356">
        <f>SUM(BA49:BC65)</f>
        <v>502</v>
      </c>
      <c r="BB47" s="356"/>
      <c r="BC47" s="356"/>
      <c r="BD47" s="356">
        <f>SUM(BD49:BF65)</f>
        <v>614</v>
      </c>
      <c r="BE47" s="356"/>
      <c r="BF47" s="356"/>
      <c r="BG47" s="356">
        <f>SUM(BG49:BI65)</f>
        <v>492</v>
      </c>
      <c r="BH47" s="356"/>
      <c r="BI47" s="356"/>
      <c r="BJ47" s="356">
        <f>SUM(BJ49:BL65)</f>
        <v>659</v>
      </c>
      <c r="BK47" s="356"/>
      <c r="BL47" s="356"/>
      <c r="BM47" s="356">
        <f>SUM(BM49:BO65)</f>
        <v>563</v>
      </c>
      <c r="BN47" s="356"/>
      <c r="BO47" s="356"/>
      <c r="BP47" s="356">
        <f>SUM(BP49:BR65)</f>
        <v>655</v>
      </c>
      <c r="BQ47" s="356"/>
      <c r="BR47" s="356"/>
      <c r="BS47" s="356">
        <f>SUM(BS49:BU65)</f>
        <v>552</v>
      </c>
      <c r="BT47" s="356"/>
      <c r="BU47" s="356"/>
      <c r="BV47" s="356">
        <f>SUM(BV49:BX65)</f>
        <v>558</v>
      </c>
      <c r="BW47" s="356"/>
      <c r="BX47" s="356"/>
      <c r="BY47" s="356">
        <f>SUM(BY49:CA65)</f>
        <v>543</v>
      </c>
      <c r="BZ47" s="356"/>
      <c r="CA47" s="356"/>
      <c r="CB47" s="356">
        <f>SUM(CB49:CD65)</f>
        <v>551</v>
      </c>
      <c r="CC47" s="356"/>
      <c r="CD47" s="356"/>
      <c r="CE47" s="356">
        <f>SUM(CE49:CG65)</f>
        <v>545</v>
      </c>
      <c r="CF47" s="356"/>
      <c r="CG47" s="356"/>
      <c r="CH47" s="356">
        <f>SUM(CH49:CJ65)</f>
        <v>529</v>
      </c>
      <c r="CI47" s="356"/>
      <c r="CJ47" s="356"/>
      <c r="CK47" s="356">
        <f>SUM(CK49:CM65)</f>
        <v>525</v>
      </c>
      <c r="CL47" s="356"/>
      <c r="CM47" s="356"/>
      <c r="CN47" s="356">
        <f>SUM(CN49:CP65)</f>
        <v>523</v>
      </c>
      <c r="CO47" s="356"/>
      <c r="CP47" s="356"/>
      <c r="CQ47" s="356">
        <f>SUM(CQ49:CS65)</f>
        <v>529</v>
      </c>
      <c r="CR47" s="356"/>
      <c r="CS47" s="356"/>
    </row>
    <row r="48" spans="1:97" ht="15" customHeight="1">
      <c r="A48" s="11"/>
      <c r="B48" s="11"/>
      <c r="C48" s="11"/>
      <c r="D48" s="11"/>
      <c r="E48" s="11"/>
      <c r="F48" s="11"/>
      <c r="G48" s="135"/>
      <c r="H48" s="136"/>
      <c r="I48" s="136"/>
      <c r="J48" s="136"/>
      <c r="K48" s="136"/>
      <c r="L48" s="136"/>
      <c r="M48" s="136"/>
      <c r="N48" s="144"/>
      <c r="O48" s="144"/>
      <c r="P48" s="144"/>
      <c r="Q48" s="144"/>
      <c r="R48" s="144"/>
      <c r="S48" s="144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</row>
    <row r="49" spans="1:97" ht="15" customHeight="1">
      <c r="A49" s="11"/>
      <c r="B49" s="251" t="s">
        <v>148</v>
      </c>
      <c r="C49" s="251"/>
      <c r="D49" s="251"/>
      <c r="E49" s="251"/>
      <c r="F49" s="251"/>
      <c r="G49" s="252"/>
      <c r="H49" s="357">
        <v>5255</v>
      </c>
      <c r="I49" s="354"/>
      <c r="J49" s="354"/>
      <c r="K49" s="354"/>
      <c r="L49" s="354"/>
      <c r="M49" s="354"/>
      <c r="N49" s="353">
        <v>2774</v>
      </c>
      <c r="O49" s="353"/>
      <c r="P49" s="353"/>
      <c r="Q49" s="353"/>
      <c r="R49" s="353"/>
      <c r="S49" s="353"/>
      <c r="T49" s="353">
        <v>2481</v>
      </c>
      <c r="U49" s="354"/>
      <c r="V49" s="354"/>
      <c r="W49" s="354"/>
      <c r="X49" s="354"/>
      <c r="Y49" s="354"/>
      <c r="Z49" s="354">
        <v>248</v>
      </c>
      <c r="AA49" s="354"/>
      <c r="AB49" s="354"/>
      <c r="AC49" s="354">
        <v>208</v>
      </c>
      <c r="AD49" s="354"/>
      <c r="AE49" s="354"/>
      <c r="AF49" s="354">
        <v>208</v>
      </c>
      <c r="AG49" s="354"/>
      <c r="AH49" s="354"/>
      <c r="AI49" s="354">
        <v>205</v>
      </c>
      <c r="AJ49" s="354"/>
      <c r="AK49" s="354"/>
      <c r="AL49" s="354">
        <v>226</v>
      </c>
      <c r="AM49" s="354"/>
      <c r="AN49" s="354"/>
      <c r="AO49" s="354">
        <v>215</v>
      </c>
      <c r="AP49" s="354"/>
      <c r="AQ49" s="354"/>
      <c r="AR49" s="354">
        <v>210</v>
      </c>
      <c r="AS49" s="354"/>
      <c r="AT49" s="354"/>
      <c r="AU49" s="354">
        <v>196</v>
      </c>
      <c r="AV49" s="354"/>
      <c r="AW49" s="354"/>
      <c r="AX49" s="354">
        <v>233</v>
      </c>
      <c r="AY49" s="354"/>
      <c r="AZ49" s="354"/>
      <c r="BA49" s="354">
        <v>181</v>
      </c>
      <c r="BB49" s="354"/>
      <c r="BC49" s="354"/>
      <c r="BD49" s="354">
        <v>246</v>
      </c>
      <c r="BE49" s="354"/>
      <c r="BF49" s="354"/>
      <c r="BG49" s="354">
        <v>176</v>
      </c>
      <c r="BH49" s="354"/>
      <c r="BI49" s="354"/>
      <c r="BJ49" s="354">
        <v>258</v>
      </c>
      <c r="BK49" s="354"/>
      <c r="BL49" s="354"/>
      <c r="BM49" s="354">
        <v>227</v>
      </c>
      <c r="BN49" s="354"/>
      <c r="BO49" s="354"/>
      <c r="BP49" s="354">
        <v>258</v>
      </c>
      <c r="BQ49" s="354"/>
      <c r="BR49" s="354"/>
      <c r="BS49" s="354">
        <v>214</v>
      </c>
      <c r="BT49" s="354"/>
      <c r="BU49" s="354"/>
      <c r="BV49" s="354">
        <v>221</v>
      </c>
      <c r="BW49" s="354"/>
      <c r="BX49" s="354"/>
      <c r="BY49" s="354">
        <v>203</v>
      </c>
      <c r="BZ49" s="354"/>
      <c r="CA49" s="354"/>
      <c r="CB49" s="354">
        <v>218</v>
      </c>
      <c r="CC49" s="354"/>
      <c r="CD49" s="354"/>
      <c r="CE49" s="354">
        <v>222</v>
      </c>
      <c r="CF49" s="354"/>
      <c r="CG49" s="354"/>
      <c r="CH49" s="354">
        <v>229</v>
      </c>
      <c r="CI49" s="354"/>
      <c r="CJ49" s="354"/>
      <c r="CK49" s="354">
        <v>206</v>
      </c>
      <c r="CL49" s="354"/>
      <c r="CM49" s="354"/>
      <c r="CN49" s="354">
        <v>219</v>
      </c>
      <c r="CO49" s="354"/>
      <c r="CP49" s="354"/>
      <c r="CQ49" s="354">
        <v>228</v>
      </c>
      <c r="CR49" s="354"/>
      <c r="CS49" s="354"/>
    </row>
    <row r="50" spans="1:97" ht="15" customHeight="1">
      <c r="A50" s="11"/>
      <c r="B50" s="251" t="s">
        <v>149</v>
      </c>
      <c r="C50" s="251"/>
      <c r="D50" s="251"/>
      <c r="E50" s="251"/>
      <c r="F50" s="251"/>
      <c r="G50" s="252"/>
      <c r="H50" s="357">
        <v>524</v>
      </c>
      <c r="I50" s="354"/>
      <c r="J50" s="354"/>
      <c r="K50" s="354"/>
      <c r="L50" s="354"/>
      <c r="M50" s="354"/>
      <c r="N50" s="353">
        <v>252</v>
      </c>
      <c r="O50" s="353"/>
      <c r="P50" s="353"/>
      <c r="Q50" s="353"/>
      <c r="R50" s="353"/>
      <c r="S50" s="353"/>
      <c r="T50" s="353">
        <v>272</v>
      </c>
      <c r="U50" s="354"/>
      <c r="V50" s="354"/>
      <c r="W50" s="354"/>
      <c r="X50" s="354"/>
      <c r="Y50" s="354"/>
      <c r="Z50" s="354">
        <v>24</v>
      </c>
      <c r="AA50" s="354"/>
      <c r="AB50" s="354"/>
      <c r="AC50" s="354">
        <v>24</v>
      </c>
      <c r="AD50" s="354"/>
      <c r="AE50" s="354"/>
      <c r="AF50" s="354">
        <v>19</v>
      </c>
      <c r="AG50" s="354"/>
      <c r="AH50" s="354"/>
      <c r="AI50" s="354">
        <v>23</v>
      </c>
      <c r="AJ50" s="354"/>
      <c r="AK50" s="354"/>
      <c r="AL50" s="354">
        <v>14</v>
      </c>
      <c r="AM50" s="354"/>
      <c r="AN50" s="354"/>
      <c r="AO50" s="354">
        <v>25</v>
      </c>
      <c r="AP50" s="354"/>
      <c r="AQ50" s="354"/>
      <c r="AR50" s="354">
        <v>21</v>
      </c>
      <c r="AS50" s="354"/>
      <c r="AT50" s="354"/>
      <c r="AU50" s="354">
        <v>14</v>
      </c>
      <c r="AV50" s="354"/>
      <c r="AW50" s="354"/>
      <c r="AX50" s="354">
        <v>17</v>
      </c>
      <c r="AY50" s="354"/>
      <c r="AZ50" s="354"/>
      <c r="BA50" s="354">
        <v>19</v>
      </c>
      <c r="BB50" s="354"/>
      <c r="BC50" s="354"/>
      <c r="BD50" s="354">
        <v>22</v>
      </c>
      <c r="BE50" s="354"/>
      <c r="BF50" s="354"/>
      <c r="BG50" s="354">
        <v>26</v>
      </c>
      <c r="BH50" s="354"/>
      <c r="BI50" s="354"/>
      <c r="BJ50" s="354">
        <v>27</v>
      </c>
      <c r="BK50" s="354"/>
      <c r="BL50" s="354"/>
      <c r="BM50" s="354">
        <v>21</v>
      </c>
      <c r="BN50" s="354"/>
      <c r="BO50" s="354"/>
      <c r="BP50" s="354">
        <v>27</v>
      </c>
      <c r="BQ50" s="354"/>
      <c r="BR50" s="354"/>
      <c r="BS50" s="354">
        <v>20</v>
      </c>
      <c r="BT50" s="354"/>
      <c r="BU50" s="354"/>
      <c r="BV50" s="354">
        <v>24</v>
      </c>
      <c r="BW50" s="354"/>
      <c r="BX50" s="354"/>
      <c r="BY50" s="354">
        <v>31</v>
      </c>
      <c r="BZ50" s="354"/>
      <c r="CA50" s="354"/>
      <c r="CB50" s="354">
        <v>29</v>
      </c>
      <c r="CC50" s="354"/>
      <c r="CD50" s="354"/>
      <c r="CE50" s="354">
        <v>28</v>
      </c>
      <c r="CF50" s="354"/>
      <c r="CG50" s="354"/>
      <c r="CH50" s="354">
        <v>14</v>
      </c>
      <c r="CI50" s="354"/>
      <c r="CJ50" s="354"/>
      <c r="CK50" s="354">
        <v>23</v>
      </c>
      <c r="CL50" s="354"/>
      <c r="CM50" s="354"/>
      <c r="CN50" s="354">
        <v>14</v>
      </c>
      <c r="CO50" s="354"/>
      <c r="CP50" s="354"/>
      <c r="CQ50" s="354">
        <v>18</v>
      </c>
      <c r="CR50" s="354"/>
      <c r="CS50" s="354"/>
    </row>
    <row r="51" spans="1:97" ht="15" customHeight="1">
      <c r="A51" s="11"/>
      <c r="B51" s="251" t="s">
        <v>150</v>
      </c>
      <c r="C51" s="251"/>
      <c r="D51" s="251"/>
      <c r="E51" s="251"/>
      <c r="F51" s="251"/>
      <c r="G51" s="252"/>
      <c r="H51" s="357">
        <v>1223</v>
      </c>
      <c r="I51" s="354"/>
      <c r="J51" s="354"/>
      <c r="K51" s="354"/>
      <c r="L51" s="354"/>
      <c r="M51" s="354"/>
      <c r="N51" s="353">
        <v>613</v>
      </c>
      <c r="O51" s="353"/>
      <c r="P51" s="353"/>
      <c r="Q51" s="353"/>
      <c r="R51" s="353"/>
      <c r="S51" s="353"/>
      <c r="T51" s="353">
        <v>610</v>
      </c>
      <c r="U51" s="354"/>
      <c r="V51" s="354"/>
      <c r="W51" s="354"/>
      <c r="X51" s="354"/>
      <c r="Y51" s="354"/>
      <c r="Z51" s="354">
        <v>50</v>
      </c>
      <c r="AA51" s="354"/>
      <c r="AB51" s="354"/>
      <c r="AC51" s="354">
        <v>47</v>
      </c>
      <c r="AD51" s="354"/>
      <c r="AE51" s="354"/>
      <c r="AF51" s="354">
        <v>55</v>
      </c>
      <c r="AG51" s="354"/>
      <c r="AH51" s="354"/>
      <c r="AI51" s="354">
        <v>51</v>
      </c>
      <c r="AJ51" s="354"/>
      <c r="AK51" s="354"/>
      <c r="AL51" s="354">
        <v>57</v>
      </c>
      <c r="AM51" s="354"/>
      <c r="AN51" s="354"/>
      <c r="AO51" s="354">
        <v>42</v>
      </c>
      <c r="AP51" s="354"/>
      <c r="AQ51" s="354"/>
      <c r="AR51" s="354">
        <v>43</v>
      </c>
      <c r="AS51" s="354"/>
      <c r="AT51" s="354"/>
      <c r="AU51" s="354">
        <v>50</v>
      </c>
      <c r="AV51" s="354"/>
      <c r="AW51" s="354"/>
      <c r="AX51" s="354">
        <v>53</v>
      </c>
      <c r="AY51" s="354"/>
      <c r="AZ51" s="354"/>
      <c r="BA51" s="354">
        <v>56</v>
      </c>
      <c r="BB51" s="354"/>
      <c r="BC51" s="354"/>
      <c r="BD51" s="354">
        <v>52</v>
      </c>
      <c r="BE51" s="354"/>
      <c r="BF51" s="354"/>
      <c r="BG51" s="354">
        <v>51</v>
      </c>
      <c r="BH51" s="354"/>
      <c r="BI51" s="354"/>
      <c r="BJ51" s="354">
        <v>58</v>
      </c>
      <c r="BK51" s="354"/>
      <c r="BL51" s="354"/>
      <c r="BM51" s="354">
        <v>61</v>
      </c>
      <c r="BN51" s="354"/>
      <c r="BO51" s="354"/>
      <c r="BP51" s="354">
        <v>60</v>
      </c>
      <c r="BQ51" s="354"/>
      <c r="BR51" s="354"/>
      <c r="BS51" s="354">
        <v>49</v>
      </c>
      <c r="BT51" s="354"/>
      <c r="BU51" s="354"/>
      <c r="BV51" s="354">
        <v>51</v>
      </c>
      <c r="BW51" s="354"/>
      <c r="BX51" s="354"/>
      <c r="BY51" s="354">
        <v>48</v>
      </c>
      <c r="BZ51" s="354"/>
      <c r="CA51" s="354"/>
      <c r="CB51" s="354">
        <v>50</v>
      </c>
      <c r="CC51" s="354"/>
      <c r="CD51" s="354"/>
      <c r="CE51" s="354">
        <v>49</v>
      </c>
      <c r="CF51" s="354"/>
      <c r="CG51" s="354"/>
      <c r="CH51" s="354">
        <v>45</v>
      </c>
      <c r="CI51" s="354"/>
      <c r="CJ51" s="354"/>
      <c r="CK51" s="354">
        <v>58</v>
      </c>
      <c r="CL51" s="354"/>
      <c r="CM51" s="354"/>
      <c r="CN51" s="354">
        <v>39</v>
      </c>
      <c r="CO51" s="354"/>
      <c r="CP51" s="354"/>
      <c r="CQ51" s="354">
        <v>48</v>
      </c>
      <c r="CR51" s="354"/>
      <c r="CS51" s="354"/>
    </row>
    <row r="52" spans="1:97" ht="15" customHeight="1">
      <c r="A52" s="11"/>
      <c r="B52" s="251" t="s">
        <v>151</v>
      </c>
      <c r="C52" s="251"/>
      <c r="D52" s="251"/>
      <c r="E52" s="251"/>
      <c r="F52" s="251"/>
      <c r="G52" s="252"/>
      <c r="H52" s="357">
        <v>321</v>
      </c>
      <c r="I52" s="354"/>
      <c r="J52" s="354"/>
      <c r="K52" s="354"/>
      <c r="L52" s="354"/>
      <c r="M52" s="354"/>
      <c r="N52" s="353">
        <v>160</v>
      </c>
      <c r="O52" s="353"/>
      <c r="P52" s="353"/>
      <c r="Q52" s="353"/>
      <c r="R52" s="353"/>
      <c r="S52" s="353"/>
      <c r="T52" s="353">
        <v>161</v>
      </c>
      <c r="U52" s="354"/>
      <c r="V52" s="354"/>
      <c r="W52" s="354"/>
      <c r="X52" s="354"/>
      <c r="Y52" s="354"/>
      <c r="Z52" s="354">
        <v>14</v>
      </c>
      <c r="AA52" s="354"/>
      <c r="AB52" s="354"/>
      <c r="AC52" s="354">
        <v>15</v>
      </c>
      <c r="AD52" s="354"/>
      <c r="AE52" s="354"/>
      <c r="AF52" s="354">
        <v>9</v>
      </c>
      <c r="AG52" s="354"/>
      <c r="AH52" s="354"/>
      <c r="AI52" s="354">
        <v>13</v>
      </c>
      <c r="AJ52" s="354"/>
      <c r="AK52" s="354"/>
      <c r="AL52" s="354">
        <v>14</v>
      </c>
      <c r="AM52" s="354"/>
      <c r="AN52" s="354"/>
      <c r="AO52" s="354">
        <v>18</v>
      </c>
      <c r="AP52" s="354"/>
      <c r="AQ52" s="354"/>
      <c r="AR52" s="354">
        <v>15</v>
      </c>
      <c r="AS52" s="354"/>
      <c r="AT52" s="354"/>
      <c r="AU52" s="354">
        <v>14</v>
      </c>
      <c r="AV52" s="354"/>
      <c r="AW52" s="354"/>
      <c r="AX52" s="354">
        <v>15</v>
      </c>
      <c r="AY52" s="354"/>
      <c r="AZ52" s="354"/>
      <c r="BA52" s="354">
        <v>17</v>
      </c>
      <c r="BB52" s="354"/>
      <c r="BC52" s="354"/>
      <c r="BD52" s="354">
        <v>15</v>
      </c>
      <c r="BE52" s="354"/>
      <c r="BF52" s="354"/>
      <c r="BG52" s="354">
        <v>10</v>
      </c>
      <c r="BH52" s="354"/>
      <c r="BI52" s="354"/>
      <c r="BJ52" s="354">
        <v>15</v>
      </c>
      <c r="BK52" s="354"/>
      <c r="BL52" s="354"/>
      <c r="BM52" s="354">
        <v>10</v>
      </c>
      <c r="BN52" s="354"/>
      <c r="BO52" s="354"/>
      <c r="BP52" s="354">
        <v>17</v>
      </c>
      <c r="BQ52" s="354"/>
      <c r="BR52" s="354"/>
      <c r="BS52" s="354">
        <v>14</v>
      </c>
      <c r="BT52" s="354"/>
      <c r="BU52" s="354"/>
      <c r="BV52" s="354">
        <v>11</v>
      </c>
      <c r="BW52" s="354"/>
      <c r="BX52" s="354"/>
      <c r="BY52" s="354">
        <v>13</v>
      </c>
      <c r="BZ52" s="354"/>
      <c r="CA52" s="354"/>
      <c r="CB52" s="354">
        <v>11</v>
      </c>
      <c r="CC52" s="354"/>
      <c r="CD52" s="354"/>
      <c r="CE52" s="354">
        <v>15</v>
      </c>
      <c r="CF52" s="354"/>
      <c r="CG52" s="354"/>
      <c r="CH52" s="354">
        <v>12</v>
      </c>
      <c r="CI52" s="354"/>
      <c r="CJ52" s="354"/>
      <c r="CK52" s="354">
        <v>12</v>
      </c>
      <c r="CL52" s="354"/>
      <c r="CM52" s="354"/>
      <c r="CN52" s="354">
        <v>12</v>
      </c>
      <c r="CO52" s="354"/>
      <c r="CP52" s="354"/>
      <c r="CQ52" s="354">
        <v>10</v>
      </c>
      <c r="CR52" s="354"/>
      <c r="CS52" s="354"/>
    </row>
    <row r="53" spans="1:97" ht="15" customHeight="1">
      <c r="A53" s="11"/>
      <c r="B53" s="251" t="s">
        <v>152</v>
      </c>
      <c r="C53" s="251"/>
      <c r="D53" s="251"/>
      <c r="E53" s="251"/>
      <c r="F53" s="251"/>
      <c r="G53" s="252"/>
      <c r="H53" s="357">
        <v>249</v>
      </c>
      <c r="I53" s="354"/>
      <c r="J53" s="354"/>
      <c r="K53" s="354"/>
      <c r="L53" s="354"/>
      <c r="M53" s="354"/>
      <c r="N53" s="353">
        <v>117</v>
      </c>
      <c r="O53" s="353"/>
      <c r="P53" s="353"/>
      <c r="Q53" s="353"/>
      <c r="R53" s="353"/>
      <c r="S53" s="353"/>
      <c r="T53" s="353">
        <v>132</v>
      </c>
      <c r="U53" s="354"/>
      <c r="V53" s="354"/>
      <c r="W53" s="354"/>
      <c r="X53" s="354"/>
      <c r="Y53" s="354"/>
      <c r="Z53" s="354">
        <v>13</v>
      </c>
      <c r="AA53" s="354"/>
      <c r="AB53" s="354"/>
      <c r="AC53" s="354">
        <v>4</v>
      </c>
      <c r="AD53" s="354"/>
      <c r="AE53" s="354"/>
      <c r="AF53" s="354">
        <v>6</v>
      </c>
      <c r="AG53" s="354"/>
      <c r="AH53" s="354"/>
      <c r="AI53" s="354">
        <v>17</v>
      </c>
      <c r="AJ53" s="354"/>
      <c r="AK53" s="354"/>
      <c r="AL53" s="354">
        <v>6</v>
      </c>
      <c r="AM53" s="354"/>
      <c r="AN53" s="354"/>
      <c r="AO53" s="354">
        <v>10</v>
      </c>
      <c r="AP53" s="354"/>
      <c r="AQ53" s="354"/>
      <c r="AR53" s="354">
        <v>7</v>
      </c>
      <c r="AS53" s="354"/>
      <c r="AT53" s="354"/>
      <c r="AU53" s="354">
        <v>15</v>
      </c>
      <c r="AV53" s="354"/>
      <c r="AW53" s="354"/>
      <c r="AX53" s="354">
        <v>10</v>
      </c>
      <c r="AY53" s="354"/>
      <c r="AZ53" s="354"/>
      <c r="BA53" s="354">
        <v>6</v>
      </c>
      <c r="BB53" s="354"/>
      <c r="BC53" s="354"/>
      <c r="BD53" s="354">
        <v>12</v>
      </c>
      <c r="BE53" s="354"/>
      <c r="BF53" s="354"/>
      <c r="BG53" s="354">
        <v>11</v>
      </c>
      <c r="BH53" s="354"/>
      <c r="BI53" s="354"/>
      <c r="BJ53" s="354">
        <v>8</v>
      </c>
      <c r="BK53" s="354"/>
      <c r="BL53" s="354"/>
      <c r="BM53" s="354">
        <v>14</v>
      </c>
      <c r="BN53" s="354"/>
      <c r="BO53" s="354"/>
      <c r="BP53" s="354">
        <v>15</v>
      </c>
      <c r="BQ53" s="354"/>
      <c r="BR53" s="354"/>
      <c r="BS53" s="354">
        <v>11</v>
      </c>
      <c r="BT53" s="354"/>
      <c r="BU53" s="354"/>
      <c r="BV53" s="354">
        <v>13</v>
      </c>
      <c r="BW53" s="354"/>
      <c r="BX53" s="354"/>
      <c r="BY53" s="354">
        <v>14</v>
      </c>
      <c r="BZ53" s="354"/>
      <c r="CA53" s="354"/>
      <c r="CB53" s="354">
        <v>7</v>
      </c>
      <c r="CC53" s="354"/>
      <c r="CD53" s="354"/>
      <c r="CE53" s="354">
        <v>11</v>
      </c>
      <c r="CF53" s="354"/>
      <c r="CG53" s="354"/>
      <c r="CH53" s="354">
        <v>9</v>
      </c>
      <c r="CI53" s="354"/>
      <c r="CJ53" s="354"/>
      <c r="CK53" s="354">
        <v>8</v>
      </c>
      <c r="CL53" s="354"/>
      <c r="CM53" s="354"/>
      <c r="CN53" s="354">
        <v>11</v>
      </c>
      <c r="CO53" s="354"/>
      <c r="CP53" s="354"/>
      <c r="CQ53" s="354">
        <v>11</v>
      </c>
      <c r="CR53" s="354"/>
      <c r="CS53" s="354"/>
    </row>
    <row r="54" spans="1:97" ht="15" customHeight="1">
      <c r="A54" s="11"/>
      <c r="B54" s="251" t="s">
        <v>153</v>
      </c>
      <c r="C54" s="251"/>
      <c r="D54" s="251"/>
      <c r="E54" s="251"/>
      <c r="F54" s="251"/>
      <c r="G54" s="252"/>
      <c r="H54" s="357">
        <v>768</v>
      </c>
      <c r="I54" s="354"/>
      <c r="J54" s="354"/>
      <c r="K54" s="354"/>
      <c r="L54" s="354"/>
      <c r="M54" s="354"/>
      <c r="N54" s="353">
        <v>393</v>
      </c>
      <c r="O54" s="353"/>
      <c r="P54" s="353"/>
      <c r="Q54" s="353"/>
      <c r="R54" s="353"/>
      <c r="S54" s="353"/>
      <c r="T54" s="353">
        <v>375</v>
      </c>
      <c r="U54" s="354"/>
      <c r="V54" s="354"/>
      <c r="W54" s="354"/>
      <c r="X54" s="354"/>
      <c r="Y54" s="354"/>
      <c r="Z54" s="354">
        <v>42</v>
      </c>
      <c r="AA54" s="354"/>
      <c r="AB54" s="354"/>
      <c r="AC54" s="354">
        <v>51</v>
      </c>
      <c r="AD54" s="354"/>
      <c r="AE54" s="354"/>
      <c r="AF54" s="354">
        <v>34</v>
      </c>
      <c r="AG54" s="354"/>
      <c r="AH54" s="354"/>
      <c r="AI54" s="354">
        <v>21</v>
      </c>
      <c r="AJ54" s="354"/>
      <c r="AK54" s="354"/>
      <c r="AL54" s="354">
        <v>32</v>
      </c>
      <c r="AM54" s="354"/>
      <c r="AN54" s="354"/>
      <c r="AO54" s="354">
        <v>30</v>
      </c>
      <c r="AP54" s="354"/>
      <c r="AQ54" s="354"/>
      <c r="AR54" s="354">
        <v>26</v>
      </c>
      <c r="AS54" s="354"/>
      <c r="AT54" s="354"/>
      <c r="AU54" s="354">
        <v>21</v>
      </c>
      <c r="AV54" s="354"/>
      <c r="AW54" s="354"/>
      <c r="AX54" s="354">
        <v>30</v>
      </c>
      <c r="AY54" s="354"/>
      <c r="AZ54" s="354"/>
      <c r="BA54" s="354">
        <v>32</v>
      </c>
      <c r="BB54" s="354"/>
      <c r="BC54" s="354"/>
      <c r="BD54" s="354">
        <v>38</v>
      </c>
      <c r="BE54" s="354"/>
      <c r="BF54" s="354"/>
      <c r="BG54" s="354">
        <v>31</v>
      </c>
      <c r="BH54" s="354"/>
      <c r="BI54" s="354"/>
      <c r="BJ54" s="354">
        <v>39</v>
      </c>
      <c r="BK54" s="354"/>
      <c r="BL54" s="354"/>
      <c r="BM54" s="354">
        <v>34</v>
      </c>
      <c r="BN54" s="354"/>
      <c r="BO54" s="354"/>
      <c r="BP54" s="354">
        <v>39</v>
      </c>
      <c r="BQ54" s="354"/>
      <c r="BR54" s="354"/>
      <c r="BS54" s="354">
        <v>35</v>
      </c>
      <c r="BT54" s="354"/>
      <c r="BU54" s="354"/>
      <c r="BV54" s="354">
        <v>25</v>
      </c>
      <c r="BW54" s="354"/>
      <c r="BX54" s="354"/>
      <c r="BY54" s="354">
        <v>34</v>
      </c>
      <c r="BZ54" s="354"/>
      <c r="CA54" s="354"/>
      <c r="CB54" s="354">
        <v>28</v>
      </c>
      <c r="CC54" s="354"/>
      <c r="CD54" s="354"/>
      <c r="CE54" s="354">
        <v>33</v>
      </c>
      <c r="CF54" s="354"/>
      <c r="CG54" s="354"/>
      <c r="CH54" s="354">
        <v>24</v>
      </c>
      <c r="CI54" s="354"/>
      <c r="CJ54" s="354"/>
      <c r="CK54" s="354">
        <v>29</v>
      </c>
      <c r="CL54" s="354"/>
      <c r="CM54" s="354"/>
      <c r="CN54" s="354">
        <v>36</v>
      </c>
      <c r="CO54" s="354"/>
      <c r="CP54" s="354"/>
      <c r="CQ54" s="354">
        <v>24</v>
      </c>
      <c r="CR54" s="354"/>
      <c r="CS54" s="354"/>
    </row>
    <row r="55" spans="1:97" ht="15" customHeight="1">
      <c r="A55" s="11"/>
      <c r="B55" s="251" t="s">
        <v>154</v>
      </c>
      <c r="C55" s="251"/>
      <c r="D55" s="251"/>
      <c r="E55" s="251"/>
      <c r="F55" s="251"/>
      <c r="G55" s="252"/>
      <c r="H55" s="357">
        <v>278</v>
      </c>
      <c r="I55" s="354"/>
      <c r="J55" s="354"/>
      <c r="K55" s="354"/>
      <c r="L55" s="354"/>
      <c r="M55" s="354"/>
      <c r="N55" s="353">
        <v>127</v>
      </c>
      <c r="O55" s="353"/>
      <c r="P55" s="353"/>
      <c r="Q55" s="353"/>
      <c r="R55" s="353"/>
      <c r="S55" s="353"/>
      <c r="T55" s="353">
        <v>151</v>
      </c>
      <c r="U55" s="354"/>
      <c r="V55" s="354"/>
      <c r="W55" s="354"/>
      <c r="X55" s="354"/>
      <c r="Y55" s="354"/>
      <c r="Z55" s="354">
        <v>8</v>
      </c>
      <c r="AA55" s="354"/>
      <c r="AB55" s="354"/>
      <c r="AC55" s="354">
        <v>9</v>
      </c>
      <c r="AD55" s="354"/>
      <c r="AE55" s="354"/>
      <c r="AF55" s="354">
        <v>9</v>
      </c>
      <c r="AG55" s="354"/>
      <c r="AH55" s="354"/>
      <c r="AI55" s="354">
        <v>10</v>
      </c>
      <c r="AJ55" s="354"/>
      <c r="AK55" s="354"/>
      <c r="AL55" s="354">
        <v>7</v>
      </c>
      <c r="AM55" s="354"/>
      <c r="AN55" s="354"/>
      <c r="AO55" s="354">
        <v>11</v>
      </c>
      <c r="AP55" s="354"/>
      <c r="AQ55" s="354"/>
      <c r="AR55" s="354">
        <v>9</v>
      </c>
      <c r="AS55" s="354"/>
      <c r="AT55" s="354"/>
      <c r="AU55" s="354">
        <v>24</v>
      </c>
      <c r="AV55" s="354"/>
      <c r="AW55" s="354"/>
      <c r="AX55" s="354">
        <v>9</v>
      </c>
      <c r="AY55" s="354"/>
      <c r="AZ55" s="354"/>
      <c r="BA55" s="354">
        <v>14</v>
      </c>
      <c r="BB55" s="354"/>
      <c r="BC55" s="354"/>
      <c r="BD55" s="354">
        <v>17</v>
      </c>
      <c r="BE55" s="354"/>
      <c r="BF55" s="354"/>
      <c r="BG55" s="354">
        <v>12</v>
      </c>
      <c r="BH55" s="354"/>
      <c r="BI55" s="354"/>
      <c r="BJ55" s="354">
        <v>15</v>
      </c>
      <c r="BK55" s="354"/>
      <c r="BL55" s="354"/>
      <c r="BM55" s="354">
        <v>12</v>
      </c>
      <c r="BN55" s="354"/>
      <c r="BO55" s="354"/>
      <c r="BP55" s="354">
        <v>12</v>
      </c>
      <c r="BQ55" s="354"/>
      <c r="BR55" s="354"/>
      <c r="BS55" s="354">
        <v>14</v>
      </c>
      <c r="BT55" s="354"/>
      <c r="BU55" s="354"/>
      <c r="BV55" s="354">
        <v>13</v>
      </c>
      <c r="BW55" s="354"/>
      <c r="BX55" s="354"/>
      <c r="BY55" s="354">
        <v>16</v>
      </c>
      <c r="BZ55" s="354"/>
      <c r="CA55" s="354"/>
      <c r="CB55" s="354">
        <v>8</v>
      </c>
      <c r="CC55" s="354"/>
      <c r="CD55" s="354"/>
      <c r="CE55" s="354">
        <v>10</v>
      </c>
      <c r="CF55" s="354"/>
      <c r="CG55" s="354"/>
      <c r="CH55" s="354">
        <v>9</v>
      </c>
      <c r="CI55" s="354"/>
      <c r="CJ55" s="354"/>
      <c r="CK55" s="354">
        <v>12</v>
      </c>
      <c r="CL55" s="354"/>
      <c r="CM55" s="354"/>
      <c r="CN55" s="354">
        <v>11</v>
      </c>
      <c r="CO55" s="354"/>
      <c r="CP55" s="354"/>
      <c r="CQ55" s="354">
        <v>7</v>
      </c>
      <c r="CR55" s="354"/>
      <c r="CS55" s="354"/>
    </row>
    <row r="56" spans="1:97" ht="15" customHeight="1">
      <c r="A56" s="11"/>
      <c r="B56" s="251" t="s">
        <v>155</v>
      </c>
      <c r="C56" s="251"/>
      <c r="D56" s="251"/>
      <c r="E56" s="251"/>
      <c r="F56" s="251"/>
      <c r="G56" s="252"/>
      <c r="H56" s="357">
        <v>675</v>
      </c>
      <c r="I56" s="354"/>
      <c r="J56" s="354"/>
      <c r="K56" s="354"/>
      <c r="L56" s="354"/>
      <c r="M56" s="354"/>
      <c r="N56" s="353">
        <v>367</v>
      </c>
      <c r="O56" s="353"/>
      <c r="P56" s="353"/>
      <c r="Q56" s="353"/>
      <c r="R56" s="353"/>
      <c r="S56" s="353"/>
      <c r="T56" s="353">
        <v>308</v>
      </c>
      <c r="U56" s="354"/>
      <c r="V56" s="354"/>
      <c r="W56" s="354"/>
      <c r="X56" s="354"/>
      <c r="Y56" s="354"/>
      <c r="Z56" s="354">
        <v>36</v>
      </c>
      <c r="AA56" s="354"/>
      <c r="AB56" s="354"/>
      <c r="AC56" s="354">
        <v>29</v>
      </c>
      <c r="AD56" s="354"/>
      <c r="AE56" s="354"/>
      <c r="AF56" s="354">
        <v>27</v>
      </c>
      <c r="AG56" s="354"/>
      <c r="AH56" s="354"/>
      <c r="AI56" s="354">
        <v>25</v>
      </c>
      <c r="AJ56" s="354"/>
      <c r="AK56" s="354"/>
      <c r="AL56" s="354">
        <v>41</v>
      </c>
      <c r="AM56" s="354"/>
      <c r="AN56" s="354"/>
      <c r="AO56" s="354">
        <v>22</v>
      </c>
      <c r="AP56" s="354"/>
      <c r="AQ56" s="354"/>
      <c r="AR56" s="354">
        <v>34</v>
      </c>
      <c r="AS56" s="354"/>
      <c r="AT56" s="354"/>
      <c r="AU56" s="354">
        <v>30</v>
      </c>
      <c r="AV56" s="354"/>
      <c r="AW56" s="354"/>
      <c r="AX56" s="354">
        <v>30</v>
      </c>
      <c r="AY56" s="354"/>
      <c r="AZ56" s="354"/>
      <c r="BA56" s="354">
        <v>24</v>
      </c>
      <c r="BB56" s="354"/>
      <c r="BC56" s="354"/>
      <c r="BD56" s="354">
        <v>33</v>
      </c>
      <c r="BE56" s="354"/>
      <c r="BF56" s="354"/>
      <c r="BG56" s="354">
        <v>16</v>
      </c>
      <c r="BH56" s="354"/>
      <c r="BI56" s="354"/>
      <c r="BJ56" s="354">
        <v>34</v>
      </c>
      <c r="BK56" s="354"/>
      <c r="BL56" s="354"/>
      <c r="BM56" s="354">
        <v>22</v>
      </c>
      <c r="BN56" s="354"/>
      <c r="BO56" s="354"/>
      <c r="BP56" s="354">
        <v>31</v>
      </c>
      <c r="BQ56" s="354"/>
      <c r="BR56" s="354"/>
      <c r="BS56" s="354">
        <v>33</v>
      </c>
      <c r="BT56" s="354"/>
      <c r="BU56" s="354"/>
      <c r="BV56" s="354">
        <v>30</v>
      </c>
      <c r="BW56" s="354"/>
      <c r="BX56" s="354"/>
      <c r="BY56" s="354">
        <v>24</v>
      </c>
      <c r="BZ56" s="354"/>
      <c r="CA56" s="354"/>
      <c r="CB56" s="354">
        <v>24</v>
      </c>
      <c r="CC56" s="354"/>
      <c r="CD56" s="354"/>
      <c r="CE56" s="354">
        <v>21</v>
      </c>
      <c r="CF56" s="354"/>
      <c r="CG56" s="354"/>
      <c r="CH56" s="354">
        <v>24</v>
      </c>
      <c r="CI56" s="354"/>
      <c r="CJ56" s="354"/>
      <c r="CK56" s="354">
        <v>40</v>
      </c>
      <c r="CL56" s="354"/>
      <c r="CM56" s="354"/>
      <c r="CN56" s="354">
        <v>23</v>
      </c>
      <c r="CO56" s="354"/>
      <c r="CP56" s="354"/>
      <c r="CQ56" s="354">
        <v>22</v>
      </c>
      <c r="CR56" s="354"/>
      <c r="CS56" s="354"/>
    </row>
    <row r="57" spans="1:97" ht="15" customHeight="1">
      <c r="A57" s="11"/>
      <c r="B57" s="78"/>
      <c r="C57" s="78"/>
      <c r="D57" s="78"/>
      <c r="E57" s="78"/>
      <c r="F57" s="78"/>
      <c r="G57" s="84"/>
      <c r="H57" s="136"/>
      <c r="I57" s="136"/>
      <c r="J57" s="136"/>
      <c r="K57" s="136"/>
      <c r="L57" s="136"/>
      <c r="M57" s="136"/>
      <c r="N57" s="144"/>
      <c r="O57" s="144"/>
      <c r="P57" s="144"/>
      <c r="Q57" s="144"/>
      <c r="R57" s="144"/>
      <c r="S57" s="144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136"/>
      <c r="CI57" s="136"/>
      <c r="CJ57" s="136"/>
      <c r="CK57" s="136"/>
      <c r="CL57" s="136"/>
      <c r="CM57" s="136"/>
      <c r="CN57" s="136"/>
      <c r="CO57" s="136"/>
      <c r="CP57" s="136"/>
      <c r="CQ57" s="136"/>
      <c r="CR57" s="136"/>
      <c r="CS57" s="136"/>
    </row>
    <row r="58" spans="1:97" ht="15" customHeight="1">
      <c r="A58" s="11"/>
      <c r="B58" s="251" t="s">
        <v>156</v>
      </c>
      <c r="C58" s="251"/>
      <c r="D58" s="251"/>
      <c r="E58" s="251"/>
      <c r="F58" s="251"/>
      <c r="G58" s="252"/>
      <c r="H58" s="357">
        <v>114</v>
      </c>
      <c r="I58" s="354"/>
      <c r="J58" s="354"/>
      <c r="K58" s="354"/>
      <c r="L58" s="354"/>
      <c r="M58" s="354"/>
      <c r="N58" s="353">
        <v>67</v>
      </c>
      <c r="O58" s="353"/>
      <c r="P58" s="353"/>
      <c r="Q58" s="353"/>
      <c r="R58" s="353"/>
      <c r="S58" s="353"/>
      <c r="T58" s="353">
        <v>47</v>
      </c>
      <c r="U58" s="354"/>
      <c r="V58" s="354"/>
      <c r="W58" s="354"/>
      <c r="X58" s="354"/>
      <c r="Y58" s="354"/>
      <c r="Z58" s="354">
        <v>3</v>
      </c>
      <c r="AA58" s="354"/>
      <c r="AB58" s="354"/>
      <c r="AC58" s="354">
        <v>4</v>
      </c>
      <c r="AD58" s="354"/>
      <c r="AE58" s="354"/>
      <c r="AF58" s="354">
        <v>4</v>
      </c>
      <c r="AG58" s="354"/>
      <c r="AH58" s="354"/>
      <c r="AI58" s="354">
        <v>2</v>
      </c>
      <c r="AJ58" s="354"/>
      <c r="AK58" s="354"/>
      <c r="AL58" s="354">
        <v>8</v>
      </c>
      <c r="AM58" s="354"/>
      <c r="AN58" s="354"/>
      <c r="AO58" s="354">
        <v>4</v>
      </c>
      <c r="AP58" s="354"/>
      <c r="AQ58" s="354"/>
      <c r="AR58" s="354">
        <v>5</v>
      </c>
      <c r="AS58" s="354"/>
      <c r="AT58" s="354"/>
      <c r="AU58" s="354">
        <v>3</v>
      </c>
      <c r="AV58" s="354"/>
      <c r="AW58" s="354"/>
      <c r="AX58" s="354">
        <v>4</v>
      </c>
      <c r="AY58" s="354"/>
      <c r="AZ58" s="354"/>
      <c r="BA58" s="354">
        <v>6</v>
      </c>
      <c r="BB58" s="354"/>
      <c r="BC58" s="354"/>
      <c r="BD58" s="354">
        <v>6</v>
      </c>
      <c r="BE58" s="354"/>
      <c r="BF58" s="354"/>
      <c r="BG58" s="354" t="s">
        <v>209</v>
      </c>
      <c r="BH58" s="354"/>
      <c r="BI58" s="354"/>
      <c r="BJ58" s="354">
        <v>6</v>
      </c>
      <c r="BK58" s="354"/>
      <c r="BL58" s="354"/>
      <c r="BM58" s="354">
        <v>1</v>
      </c>
      <c r="BN58" s="354"/>
      <c r="BO58" s="354"/>
      <c r="BP58" s="354">
        <v>7</v>
      </c>
      <c r="BQ58" s="354"/>
      <c r="BR58" s="354"/>
      <c r="BS58" s="354">
        <v>7</v>
      </c>
      <c r="BT58" s="354"/>
      <c r="BU58" s="354"/>
      <c r="BV58" s="354">
        <v>8</v>
      </c>
      <c r="BW58" s="354"/>
      <c r="BX58" s="354"/>
      <c r="BY58" s="354">
        <v>7</v>
      </c>
      <c r="BZ58" s="354"/>
      <c r="CA58" s="354"/>
      <c r="CB58" s="354">
        <v>5</v>
      </c>
      <c r="CC58" s="354"/>
      <c r="CD58" s="354"/>
      <c r="CE58" s="354">
        <v>4</v>
      </c>
      <c r="CF58" s="354"/>
      <c r="CG58" s="354"/>
      <c r="CH58" s="354">
        <v>8</v>
      </c>
      <c r="CI58" s="354"/>
      <c r="CJ58" s="354"/>
      <c r="CK58" s="354">
        <v>3</v>
      </c>
      <c r="CL58" s="354"/>
      <c r="CM58" s="354"/>
      <c r="CN58" s="354">
        <v>3</v>
      </c>
      <c r="CO58" s="354"/>
      <c r="CP58" s="354"/>
      <c r="CQ58" s="354">
        <v>6</v>
      </c>
      <c r="CR58" s="354"/>
      <c r="CS58" s="354"/>
    </row>
    <row r="59" spans="1:97" ht="15" customHeight="1">
      <c r="A59" s="11"/>
      <c r="B59" s="251" t="s">
        <v>157</v>
      </c>
      <c r="C59" s="251"/>
      <c r="D59" s="251"/>
      <c r="E59" s="251"/>
      <c r="F59" s="251"/>
      <c r="G59" s="252"/>
      <c r="H59" s="357">
        <v>537</v>
      </c>
      <c r="I59" s="354"/>
      <c r="J59" s="354"/>
      <c r="K59" s="354"/>
      <c r="L59" s="354"/>
      <c r="M59" s="354"/>
      <c r="N59" s="353">
        <v>277</v>
      </c>
      <c r="O59" s="353"/>
      <c r="P59" s="353"/>
      <c r="Q59" s="353"/>
      <c r="R59" s="353"/>
      <c r="S59" s="353"/>
      <c r="T59" s="353">
        <v>260</v>
      </c>
      <c r="U59" s="354"/>
      <c r="V59" s="354"/>
      <c r="W59" s="354"/>
      <c r="X59" s="354"/>
      <c r="Y59" s="354"/>
      <c r="Z59" s="354">
        <v>20</v>
      </c>
      <c r="AA59" s="354"/>
      <c r="AB59" s="354"/>
      <c r="AC59" s="354">
        <v>22</v>
      </c>
      <c r="AD59" s="354"/>
      <c r="AE59" s="354"/>
      <c r="AF59" s="354">
        <v>28</v>
      </c>
      <c r="AG59" s="354"/>
      <c r="AH59" s="354"/>
      <c r="AI59" s="354">
        <v>14</v>
      </c>
      <c r="AJ59" s="354"/>
      <c r="AK59" s="354"/>
      <c r="AL59" s="354">
        <v>17</v>
      </c>
      <c r="AM59" s="354"/>
      <c r="AN59" s="354"/>
      <c r="AO59" s="354">
        <v>29</v>
      </c>
      <c r="AP59" s="354"/>
      <c r="AQ59" s="354"/>
      <c r="AR59" s="354">
        <v>21</v>
      </c>
      <c r="AS59" s="354"/>
      <c r="AT59" s="354"/>
      <c r="AU59" s="354">
        <v>26</v>
      </c>
      <c r="AV59" s="354"/>
      <c r="AW59" s="354"/>
      <c r="AX59" s="354">
        <v>34</v>
      </c>
      <c r="AY59" s="354"/>
      <c r="AZ59" s="354"/>
      <c r="BA59" s="354">
        <v>28</v>
      </c>
      <c r="BB59" s="354"/>
      <c r="BC59" s="354"/>
      <c r="BD59" s="354">
        <v>27</v>
      </c>
      <c r="BE59" s="354"/>
      <c r="BF59" s="354"/>
      <c r="BG59" s="354">
        <v>21</v>
      </c>
      <c r="BH59" s="354"/>
      <c r="BI59" s="354"/>
      <c r="BJ59" s="354">
        <v>31</v>
      </c>
      <c r="BK59" s="354"/>
      <c r="BL59" s="354"/>
      <c r="BM59" s="354">
        <v>20</v>
      </c>
      <c r="BN59" s="354"/>
      <c r="BO59" s="354"/>
      <c r="BP59" s="354">
        <v>28</v>
      </c>
      <c r="BQ59" s="354"/>
      <c r="BR59" s="354"/>
      <c r="BS59" s="354">
        <v>26</v>
      </c>
      <c r="BT59" s="354"/>
      <c r="BU59" s="354"/>
      <c r="BV59" s="354">
        <v>15</v>
      </c>
      <c r="BW59" s="354"/>
      <c r="BX59" s="354"/>
      <c r="BY59" s="354">
        <v>21</v>
      </c>
      <c r="BZ59" s="354"/>
      <c r="CA59" s="354"/>
      <c r="CB59" s="354">
        <v>18</v>
      </c>
      <c r="CC59" s="354"/>
      <c r="CD59" s="354"/>
      <c r="CE59" s="354">
        <v>15</v>
      </c>
      <c r="CF59" s="354"/>
      <c r="CG59" s="354"/>
      <c r="CH59" s="354">
        <v>19</v>
      </c>
      <c r="CI59" s="354"/>
      <c r="CJ59" s="354"/>
      <c r="CK59" s="354">
        <v>13</v>
      </c>
      <c r="CL59" s="354"/>
      <c r="CM59" s="354"/>
      <c r="CN59" s="354">
        <v>19</v>
      </c>
      <c r="CO59" s="354"/>
      <c r="CP59" s="354"/>
      <c r="CQ59" s="354">
        <v>25</v>
      </c>
      <c r="CR59" s="354"/>
      <c r="CS59" s="354"/>
    </row>
    <row r="60" spans="1:97" ht="15" customHeight="1">
      <c r="A60" s="11"/>
      <c r="B60" s="251" t="s">
        <v>158</v>
      </c>
      <c r="C60" s="251"/>
      <c r="D60" s="251"/>
      <c r="E60" s="251"/>
      <c r="F60" s="251"/>
      <c r="G60" s="252"/>
      <c r="H60" s="357">
        <v>1010</v>
      </c>
      <c r="I60" s="354"/>
      <c r="J60" s="354"/>
      <c r="K60" s="354"/>
      <c r="L60" s="354"/>
      <c r="M60" s="354"/>
      <c r="N60" s="353">
        <v>552</v>
      </c>
      <c r="O60" s="353"/>
      <c r="P60" s="353"/>
      <c r="Q60" s="353"/>
      <c r="R60" s="353"/>
      <c r="S60" s="353"/>
      <c r="T60" s="353">
        <v>458</v>
      </c>
      <c r="U60" s="354"/>
      <c r="V60" s="354"/>
      <c r="W60" s="354"/>
      <c r="X60" s="354"/>
      <c r="Y60" s="354"/>
      <c r="Z60" s="354">
        <v>46</v>
      </c>
      <c r="AA60" s="354"/>
      <c r="AB60" s="354"/>
      <c r="AC60" s="354">
        <v>23</v>
      </c>
      <c r="AD60" s="354"/>
      <c r="AE60" s="354"/>
      <c r="AF60" s="354">
        <v>39</v>
      </c>
      <c r="AG60" s="354"/>
      <c r="AH60" s="354"/>
      <c r="AI60" s="354">
        <v>43</v>
      </c>
      <c r="AJ60" s="354"/>
      <c r="AK60" s="354"/>
      <c r="AL60" s="354">
        <v>43</v>
      </c>
      <c r="AM60" s="354"/>
      <c r="AN60" s="354"/>
      <c r="AO60" s="354">
        <v>53</v>
      </c>
      <c r="AP60" s="354"/>
      <c r="AQ60" s="354"/>
      <c r="AR60" s="354">
        <v>48</v>
      </c>
      <c r="AS60" s="354"/>
      <c r="AT60" s="354"/>
      <c r="AU60" s="354">
        <v>43</v>
      </c>
      <c r="AV60" s="354"/>
      <c r="AW60" s="354"/>
      <c r="AX60" s="354">
        <v>50</v>
      </c>
      <c r="AY60" s="354"/>
      <c r="AZ60" s="354"/>
      <c r="BA60" s="354">
        <v>35</v>
      </c>
      <c r="BB60" s="354"/>
      <c r="BC60" s="354"/>
      <c r="BD60" s="354">
        <v>48</v>
      </c>
      <c r="BE60" s="354"/>
      <c r="BF60" s="354"/>
      <c r="BG60" s="354">
        <v>39</v>
      </c>
      <c r="BH60" s="354"/>
      <c r="BI60" s="354"/>
      <c r="BJ60" s="354">
        <v>49</v>
      </c>
      <c r="BK60" s="354"/>
      <c r="BL60" s="354"/>
      <c r="BM60" s="354">
        <v>43</v>
      </c>
      <c r="BN60" s="354"/>
      <c r="BO60" s="354"/>
      <c r="BP60" s="354">
        <v>47</v>
      </c>
      <c r="BQ60" s="354"/>
      <c r="BR60" s="354"/>
      <c r="BS60" s="354">
        <v>27</v>
      </c>
      <c r="BT60" s="354"/>
      <c r="BU60" s="354"/>
      <c r="BV60" s="354">
        <v>54</v>
      </c>
      <c r="BW60" s="354"/>
      <c r="BX60" s="354"/>
      <c r="BY60" s="354">
        <v>47</v>
      </c>
      <c r="BZ60" s="354"/>
      <c r="CA60" s="354"/>
      <c r="CB60" s="354">
        <v>49</v>
      </c>
      <c r="CC60" s="354"/>
      <c r="CD60" s="354"/>
      <c r="CE60" s="354">
        <v>32</v>
      </c>
      <c r="CF60" s="354"/>
      <c r="CG60" s="354"/>
      <c r="CH60" s="354">
        <v>40</v>
      </c>
      <c r="CI60" s="354"/>
      <c r="CJ60" s="354"/>
      <c r="CK60" s="354">
        <v>34</v>
      </c>
      <c r="CL60" s="354"/>
      <c r="CM60" s="354"/>
      <c r="CN60" s="354">
        <v>39</v>
      </c>
      <c r="CO60" s="354"/>
      <c r="CP60" s="354"/>
      <c r="CQ60" s="354">
        <v>39</v>
      </c>
      <c r="CR60" s="354"/>
      <c r="CS60" s="354"/>
    </row>
    <row r="61" spans="1:97" ht="15" customHeight="1">
      <c r="A61" s="11"/>
      <c r="B61" s="251" t="s">
        <v>159</v>
      </c>
      <c r="C61" s="251"/>
      <c r="D61" s="251"/>
      <c r="E61" s="251"/>
      <c r="F61" s="251"/>
      <c r="G61" s="252"/>
      <c r="H61" s="357">
        <v>923</v>
      </c>
      <c r="I61" s="354"/>
      <c r="J61" s="354"/>
      <c r="K61" s="354"/>
      <c r="L61" s="354"/>
      <c r="M61" s="354"/>
      <c r="N61" s="353">
        <v>466</v>
      </c>
      <c r="O61" s="353"/>
      <c r="P61" s="353"/>
      <c r="Q61" s="353"/>
      <c r="R61" s="353"/>
      <c r="S61" s="353"/>
      <c r="T61" s="353">
        <v>457</v>
      </c>
      <c r="U61" s="354"/>
      <c r="V61" s="354"/>
      <c r="W61" s="354"/>
      <c r="X61" s="354"/>
      <c r="Y61" s="354"/>
      <c r="Z61" s="354">
        <v>38</v>
      </c>
      <c r="AA61" s="354"/>
      <c r="AB61" s="354"/>
      <c r="AC61" s="354">
        <v>36</v>
      </c>
      <c r="AD61" s="354"/>
      <c r="AE61" s="354"/>
      <c r="AF61" s="354">
        <v>28</v>
      </c>
      <c r="AG61" s="354"/>
      <c r="AH61" s="354"/>
      <c r="AI61" s="354">
        <v>34</v>
      </c>
      <c r="AJ61" s="354"/>
      <c r="AK61" s="354"/>
      <c r="AL61" s="354">
        <v>40</v>
      </c>
      <c r="AM61" s="354"/>
      <c r="AN61" s="354"/>
      <c r="AO61" s="354">
        <v>41</v>
      </c>
      <c r="AP61" s="354"/>
      <c r="AQ61" s="354"/>
      <c r="AR61" s="354">
        <v>38</v>
      </c>
      <c r="AS61" s="354"/>
      <c r="AT61" s="354"/>
      <c r="AU61" s="354">
        <v>29</v>
      </c>
      <c r="AV61" s="354"/>
      <c r="AW61" s="354"/>
      <c r="AX61" s="354">
        <v>35</v>
      </c>
      <c r="AY61" s="354"/>
      <c r="AZ61" s="354"/>
      <c r="BA61" s="354">
        <v>34</v>
      </c>
      <c r="BB61" s="354"/>
      <c r="BC61" s="354"/>
      <c r="BD61" s="354">
        <v>34</v>
      </c>
      <c r="BE61" s="354"/>
      <c r="BF61" s="354"/>
      <c r="BG61" s="354">
        <v>46</v>
      </c>
      <c r="BH61" s="354"/>
      <c r="BI61" s="354"/>
      <c r="BJ61" s="354">
        <v>44</v>
      </c>
      <c r="BK61" s="354"/>
      <c r="BL61" s="354"/>
      <c r="BM61" s="354">
        <v>35</v>
      </c>
      <c r="BN61" s="354"/>
      <c r="BO61" s="354"/>
      <c r="BP61" s="354">
        <v>49</v>
      </c>
      <c r="BQ61" s="354"/>
      <c r="BR61" s="354"/>
      <c r="BS61" s="354">
        <v>41</v>
      </c>
      <c r="BT61" s="354"/>
      <c r="BU61" s="354"/>
      <c r="BV61" s="354">
        <v>40</v>
      </c>
      <c r="BW61" s="354"/>
      <c r="BX61" s="354"/>
      <c r="BY61" s="354">
        <v>34</v>
      </c>
      <c r="BZ61" s="354"/>
      <c r="CA61" s="354"/>
      <c r="CB61" s="354">
        <v>42</v>
      </c>
      <c r="CC61" s="354"/>
      <c r="CD61" s="354"/>
      <c r="CE61" s="354">
        <v>38</v>
      </c>
      <c r="CF61" s="354"/>
      <c r="CG61" s="354"/>
      <c r="CH61" s="354">
        <v>37</v>
      </c>
      <c r="CI61" s="354"/>
      <c r="CJ61" s="354"/>
      <c r="CK61" s="354">
        <v>40</v>
      </c>
      <c r="CL61" s="354"/>
      <c r="CM61" s="354"/>
      <c r="CN61" s="354">
        <v>41</v>
      </c>
      <c r="CO61" s="354"/>
      <c r="CP61" s="354"/>
      <c r="CQ61" s="354">
        <v>49</v>
      </c>
      <c r="CR61" s="354"/>
      <c r="CS61" s="354"/>
    </row>
    <row r="62" spans="1:97" ht="15" customHeight="1">
      <c r="A62" s="11"/>
      <c r="B62" s="251" t="s">
        <v>160</v>
      </c>
      <c r="C62" s="251"/>
      <c r="D62" s="251"/>
      <c r="E62" s="251"/>
      <c r="F62" s="251"/>
      <c r="G62" s="252"/>
      <c r="H62" s="357">
        <v>455</v>
      </c>
      <c r="I62" s="354"/>
      <c r="J62" s="354"/>
      <c r="K62" s="354"/>
      <c r="L62" s="354"/>
      <c r="M62" s="354"/>
      <c r="N62" s="353">
        <v>232</v>
      </c>
      <c r="O62" s="353"/>
      <c r="P62" s="353"/>
      <c r="Q62" s="353"/>
      <c r="R62" s="353"/>
      <c r="S62" s="353"/>
      <c r="T62" s="353">
        <v>223</v>
      </c>
      <c r="U62" s="354"/>
      <c r="V62" s="354"/>
      <c r="W62" s="354"/>
      <c r="X62" s="354"/>
      <c r="Y62" s="354"/>
      <c r="Z62" s="354">
        <v>28</v>
      </c>
      <c r="AA62" s="354"/>
      <c r="AB62" s="354"/>
      <c r="AC62" s="354">
        <v>30</v>
      </c>
      <c r="AD62" s="354"/>
      <c r="AE62" s="354"/>
      <c r="AF62" s="354">
        <v>15</v>
      </c>
      <c r="AG62" s="354"/>
      <c r="AH62" s="354"/>
      <c r="AI62" s="354">
        <v>18</v>
      </c>
      <c r="AJ62" s="354"/>
      <c r="AK62" s="354"/>
      <c r="AL62" s="354">
        <v>23</v>
      </c>
      <c r="AM62" s="354"/>
      <c r="AN62" s="354"/>
      <c r="AO62" s="354">
        <v>10</v>
      </c>
      <c r="AP62" s="354"/>
      <c r="AQ62" s="354"/>
      <c r="AR62" s="354">
        <v>14</v>
      </c>
      <c r="AS62" s="354"/>
      <c r="AT62" s="354"/>
      <c r="AU62" s="354">
        <v>16</v>
      </c>
      <c r="AV62" s="354"/>
      <c r="AW62" s="354"/>
      <c r="AX62" s="354">
        <v>12</v>
      </c>
      <c r="AY62" s="354"/>
      <c r="AZ62" s="354"/>
      <c r="BA62" s="354">
        <v>17</v>
      </c>
      <c r="BB62" s="354"/>
      <c r="BC62" s="354"/>
      <c r="BD62" s="354">
        <v>23</v>
      </c>
      <c r="BE62" s="354"/>
      <c r="BF62" s="354"/>
      <c r="BG62" s="354">
        <v>17</v>
      </c>
      <c r="BH62" s="354"/>
      <c r="BI62" s="354"/>
      <c r="BJ62" s="354">
        <v>27</v>
      </c>
      <c r="BK62" s="354"/>
      <c r="BL62" s="354"/>
      <c r="BM62" s="354">
        <v>25</v>
      </c>
      <c r="BN62" s="354"/>
      <c r="BO62" s="354"/>
      <c r="BP62" s="354">
        <v>18</v>
      </c>
      <c r="BQ62" s="354"/>
      <c r="BR62" s="354"/>
      <c r="BS62" s="354">
        <v>24</v>
      </c>
      <c r="BT62" s="354"/>
      <c r="BU62" s="354"/>
      <c r="BV62" s="354">
        <v>19</v>
      </c>
      <c r="BW62" s="354"/>
      <c r="BX62" s="354"/>
      <c r="BY62" s="354">
        <v>17</v>
      </c>
      <c r="BZ62" s="354"/>
      <c r="CA62" s="354"/>
      <c r="CB62" s="354">
        <v>15</v>
      </c>
      <c r="CC62" s="354"/>
      <c r="CD62" s="354"/>
      <c r="CE62" s="354">
        <v>22</v>
      </c>
      <c r="CF62" s="354"/>
      <c r="CG62" s="354"/>
      <c r="CH62" s="354">
        <v>16</v>
      </c>
      <c r="CI62" s="354"/>
      <c r="CJ62" s="354"/>
      <c r="CK62" s="354">
        <v>18</v>
      </c>
      <c r="CL62" s="354"/>
      <c r="CM62" s="354"/>
      <c r="CN62" s="354">
        <v>22</v>
      </c>
      <c r="CO62" s="354"/>
      <c r="CP62" s="354"/>
      <c r="CQ62" s="354">
        <v>9</v>
      </c>
      <c r="CR62" s="354"/>
      <c r="CS62" s="354"/>
    </row>
    <row r="63" spans="1:97" ht="15" customHeight="1">
      <c r="A63" s="11"/>
      <c r="B63" s="251" t="s">
        <v>161</v>
      </c>
      <c r="C63" s="251"/>
      <c r="D63" s="251"/>
      <c r="E63" s="251"/>
      <c r="F63" s="251"/>
      <c r="G63" s="252"/>
      <c r="H63" s="357">
        <v>422</v>
      </c>
      <c r="I63" s="354"/>
      <c r="J63" s="354"/>
      <c r="K63" s="354"/>
      <c r="L63" s="354"/>
      <c r="M63" s="354"/>
      <c r="N63" s="353">
        <v>226</v>
      </c>
      <c r="O63" s="353"/>
      <c r="P63" s="353"/>
      <c r="Q63" s="353"/>
      <c r="R63" s="353"/>
      <c r="S63" s="353"/>
      <c r="T63" s="353">
        <v>196</v>
      </c>
      <c r="U63" s="354"/>
      <c r="V63" s="354"/>
      <c r="W63" s="354"/>
      <c r="X63" s="354"/>
      <c r="Y63" s="354"/>
      <c r="Z63" s="354">
        <v>17</v>
      </c>
      <c r="AA63" s="354"/>
      <c r="AB63" s="354"/>
      <c r="AC63" s="354">
        <v>22</v>
      </c>
      <c r="AD63" s="354"/>
      <c r="AE63" s="354"/>
      <c r="AF63" s="354">
        <v>16</v>
      </c>
      <c r="AG63" s="354"/>
      <c r="AH63" s="354"/>
      <c r="AI63" s="354">
        <v>7</v>
      </c>
      <c r="AJ63" s="354"/>
      <c r="AK63" s="354"/>
      <c r="AL63" s="354">
        <v>16</v>
      </c>
      <c r="AM63" s="354"/>
      <c r="AN63" s="354"/>
      <c r="AO63" s="354">
        <v>19</v>
      </c>
      <c r="AP63" s="354"/>
      <c r="AQ63" s="354"/>
      <c r="AR63" s="354">
        <v>24</v>
      </c>
      <c r="AS63" s="354"/>
      <c r="AT63" s="354"/>
      <c r="AU63" s="354">
        <v>15</v>
      </c>
      <c r="AV63" s="354"/>
      <c r="AW63" s="354"/>
      <c r="AX63" s="354">
        <v>19</v>
      </c>
      <c r="AY63" s="354"/>
      <c r="AZ63" s="354"/>
      <c r="BA63" s="354">
        <v>14</v>
      </c>
      <c r="BB63" s="354"/>
      <c r="BC63" s="354"/>
      <c r="BD63" s="354">
        <v>15</v>
      </c>
      <c r="BE63" s="354"/>
      <c r="BF63" s="354"/>
      <c r="BG63" s="354">
        <v>18</v>
      </c>
      <c r="BH63" s="354"/>
      <c r="BI63" s="354"/>
      <c r="BJ63" s="354">
        <v>25</v>
      </c>
      <c r="BK63" s="354"/>
      <c r="BL63" s="354"/>
      <c r="BM63" s="354">
        <v>18</v>
      </c>
      <c r="BN63" s="354"/>
      <c r="BO63" s="354"/>
      <c r="BP63" s="354">
        <v>25</v>
      </c>
      <c r="BQ63" s="354"/>
      <c r="BR63" s="354"/>
      <c r="BS63" s="354">
        <v>16</v>
      </c>
      <c r="BT63" s="354"/>
      <c r="BU63" s="354"/>
      <c r="BV63" s="354">
        <v>17</v>
      </c>
      <c r="BW63" s="354"/>
      <c r="BX63" s="354"/>
      <c r="BY63" s="354">
        <v>22</v>
      </c>
      <c r="BZ63" s="354"/>
      <c r="CA63" s="354"/>
      <c r="CB63" s="354">
        <v>18</v>
      </c>
      <c r="CC63" s="354"/>
      <c r="CD63" s="354"/>
      <c r="CE63" s="354">
        <v>24</v>
      </c>
      <c r="CF63" s="354"/>
      <c r="CG63" s="354"/>
      <c r="CH63" s="354">
        <v>21</v>
      </c>
      <c r="CI63" s="354"/>
      <c r="CJ63" s="354"/>
      <c r="CK63" s="354">
        <v>11</v>
      </c>
      <c r="CL63" s="354"/>
      <c r="CM63" s="354"/>
      <c r="CN63" s="354">
        <v>13</v>
      </c>
      <c r="CO63" s="354"/>
      <c r="CP63" s="354"/>
      <c r="CQ63" s="354">
        <v>10</v>
      </c>
      <c r="CR63" s="354"/>
      <c r="CS63" s="354"/>
    </row>
    <row r="64" spans="1:97" ht="15" customHeight="1">
      <c r="A64" s="11"/>
      <c r="B64" s="251" t="s">
        <v>162</v>
      </c>
      <c r="C64" s="251"/>
      <c r="D64" s="251"/>
      <c r="E64" s="251"/>
      <c r="F64" s="251"/>
      <c r="G64" s="252"/>
      <c r="H64" s="357">
        <v>397</v>
      </c>
      <c r="I64" s="354"/>
      <c r="J64" s="354"/>
      <c r="K64" s="354"/>
      <c r="L64" s="354"/>
      <c r="M64" s="354"/>
      <c r="N64" s="353">
        <v>212</v>
      </c>
      <c r="O64" s="353"/>
      <c r="P64" s="353"/>
      <c r="Q64" s="353"/>
      <c r="R64" s="353"/>
      <c r="S64" s="353"/>
      <c r="T64" s="353">
        <v>185</v>
      </c>
      <c r="U64" s="354"/>
      <c r="V64" s="354"/>
      <c r="W64" s="354"/>
      <c r="X64" s="354"/>
      <c r="Y64" s="354"/>
      <c r="Z64" s="354">
        <v>18</v>
      </c>
      <c r="AA64" s="354"/>
      <c r="AB64" s="354"/>
      <c r="AC64" s="354">
        <v>18</v>
      </c>
      <c r="AD64" s="354"/>
      <c r="AE64" s="354"/>
      <c r="AF64" s="354">
        <v>21</v>
      </c>
      <c r="AG64" s="354"/>
      <c r="AH64" s="354"/>
      <c r="AI64" s="354">
        <v>16</v>
      </c>
      <c r="AJ64" s="354"/>
      <c r="AK64" s="354"/>
      <c r="AL64" s="354">
        <v>21</v>
      </c>
      <c r="AM64" s="354"/>
      <c r="AN64" s="354"/>
      <c r="AO64" s="354">
        <v>15</v>
      </c>
      <c r="AP64" s="354"/>
      <c r="AQ64" s="354"/>
      <c r="AR64" s="354">
        <v>15</v>
      </c>
      <c r="AS64" s="354"/>
      <c r="AT64" s="354"/>
      <c r="AU64" s="354">
        <v>17</v>
      </c>
      <c r="AV64" s="354"/>
      <c r="AW64" s="354"/>
      <c r="AX64" s="354">
        <v>14</v>
      </c>
      <c r="AY64" s="354"/>
      <c r="AZ64" s="354"/>
      <c r="BA64" s="354">
        <v>17</v>
      </c>
      <c r="BB64" s="354"/>
      <c r="BC64" s="354"/>
      <c r="BD64" s="354">
        <v>22</v>
      </c>
      <c r="BE64" s="354"/>
      <c r="BF64" s="354"/>
      <c r="BG64" s="354">
        <v>12</v>
      </c>
      <c r="BH64" s="354"/>
      <c r="BI64" s="354"/>
      <c r="BJ64" s="354">
        <v>18</v>
      </c>
      <c r="BK64" s="354"/>
      <c r="BL64" s="354"/>
      <c r="BM64" s="354">
        <v>16</v>
      </c>
      <c r="BN64" s="354"/>
      <c r="BO64" s="354"/>
      <c r="BP64" s="354">
        <v>16</v>
      </c>
      <c r="BQ64" s="354"/>
      <c r="BR64" s="354"/>
      <c r="BS64" s="354">
        <v>15</v>
      </c>
      <c r="BT64" s="354"/>
      <c r="BU64" s="354"/>
      <c r="BV64" s="354">
        <v>13</v>
      </c>
      <c r="BW64" s="354"/>
      <c r="BX64" s="354"/>
      <c r="BY64" s="354">
        <v>11</v>
      </c>
      <c r="BZ64" s="354"/>
      <c r="CA64" s="354"/>
      <c r="CB64" s="354">
        <v>21</v>
      </c>
      <c r="CC64" s="354"/>
      <c r="CD64" s="354"/>
      <c r="CE64" s="354">
        <v>16</v>
      </c>
      <c r="CF64" s="354"/>
      <c r="CG64" s="354"/>
      <c r="CH64" s="354">
        <v>17</v>
      </c>
      <c r="CI64" s="354"/>
      <c r="CJ64" s="354"/>
      <c r="CK64" s="354">
        <v>15</v>
      </c>
      <c r="CL64" s="354"/>
      <c r="CM64" s="354"/>
      <c r="CN64" s="354">
        <v>16</v>
      </c>
      <c r="CO64" s="354"/>
      <c r="CP64" s="354"/>
      <c r="CQ64" s="354">
        <v>17</v>
      </c>
      <c r="CR64" s="354"/>
      <c r="CS64" s="354"/>
    </row>
    <row r="65" spans="1:97" ht="15" customHeight="1">
      <c r="A65" s="11"/>
      <c r="B65" s="251" t="s">
        <v>163</v>
      </c>
      <c r="C65" s="251"/>
      <c r="D65" s="251"/>
      <c r="E65" s="251"/>
      <c r="F65" s="251"/>
      <c r="G65" s="252"/>
      <c r="H65" s="357">
        <v>105</v>
      </c>
      <c r="I65" s="354"/>
      <c r="J65" s="354"/>
      <c r="K65" s="354"/>
      <c r="L65" s="354"/>
      <c r="M65" s="354"/>
      <c r="N65" s="353">
        <v>57</v>
      </c>
      <c r="O65" s="353"/>
      <c r="P65" s="353"/>
      <c r="Q65" s="353"/>
      <c r="R65" s="353"/>
      <c r="S65" s="353"/>
      <c r="T65" s="353">
        <v>48</v>
      </c>
      <c r="U65" s="354"/>
      <c r="V65" s="354"/>
      <c r="W65" s="354"/>
      <c r="X65" s="354"/>
      <c r="Y65" s="354"/>
      <c r="Z65" s="354">
        <v>7</v>
      </c>
      <c r="AA65" s="354"/>
      <c r="AB65" s="354"/>
      <c r="AC65" s="354">
        <v>3</v>
      </c>
      <c r="AD65" s="354"/>
      <c r="AE65" s="354"/>
      <c r="AF65" s="354">
        <v>3</v>
      </c>
      <c r="AG65" s="354"/>
      <c r="AH65" s="354"/>
      <c r="AI65" s="354">
        <v>3</v>
      </c>
      <c r="AJ65" s="354"/>
      <c r="AK65" s="354"/>
      <c r="AL65" s="354">
        <v>3</v>
      </c>
      <c r="AM65" s="354"/>
      <c r="AN65" s="354"/>
      <c r="AO65" s="354">
        <v>3</v>
      </c>
      <c r="AP65" s="354"/>
      <c r="AQ65" s="354"/>
      <c r="AR65" s="354">
        <v>4</v>
      </c>
      <c r="AS65" s="354"/>
      <c r="AT65" s="354"/>
      <c r="AU65" s="354">
        <v>6</v>
      </c>
      <c r="AV65" s="354"/>
      <c r="AW65" s="354"/>
      <c r="AX65" s="354">
        <v>3</v>
      </c>
      <c r="AY65" s="354"/>
      <c r="AZ65" s="354"/>
      <c r="BA65" s="354">
        <v>2</v>
      </c>
      <c r="BB65" s="354"/>
      <c r="BC65" s="354"/>
      <c r="BD65" s="354">
        <v>4</v>
      </c>
      <c r="BE65" s="354"/>
      <c r="BF65" s="354"/>
      <c r="BG65" s="354">
        <v>6</v>
      </c>
      <c r="BH65" s="354"/>
      <c r="BI65" s="354"/>
      <c r="BJ65" s="354">
        <v>5</v>
      </c>
      <c r="BK65" s="354"/>
      <c r="BL65" s="354"/>
      <c r="BM65" s="354">
        <v>4</v>
      </c>
      <c r="BN65" s="354"/>
      <c r="BO65" s="354"/>
      <c r="BP65" s="354">
        <v>6</v>
      </c>
      <c r="BQ65" s="354"/>
      <c r="BR65" s="354"/>
      <c r="BS65" s="354">
        <v>6</v>
      </c>
      <c r="BT65" s="354"/>
      <c r="BU65" s="354"/>
      <c r="BV65" s="354">
        <v>4</v>
      </c>
      <c r="BW65" s="354"/>
      <c r="BX65" s="354"/>
      <c r="BY65" s="354">
        <v>1</v>
      </c>
      <c r="BZ65" s="354"/>
      <c r="CA65" s="354"/>
      <c r="CB65" s="354">
        <v>8</v>
      </c>
      <c r="CC65" s="354"/>
      <c r="CD65" s="354"/>
      <c r="CE65" s="354">
        <v>5</v>
      </c>
      <c r="CF65" s="354"/>
      <c r="CG65" s="354"/>
      <c r="CH65" s="354">
        <v>5</v>
      </c>
      <c r="CI65" s="354"/>
      <c r="CJ65" s="354"/>
      <c r="CK65" s="354">
        <v>3</v>
      </c>
      <c r="CL65" s="354"/>
      <c r="CM65" s="354"/>
      <c r="CN65" s="354">
        <v>5</v>
      </c>
      <c r="CO65" s="354"/>
      <c r="CP65" s="354"/>
      <c r="CQ65" s="354">
        <v>6</v>
      </c>
      <c r="CR65" s="354"/>
      <c r="CS65" s="354"/>
    </row>
    <row r="66" spans="1:97" ht="15" customHeight="1">
      <c r="A66" s="86"/>
      <c r="B66" s="86"/>
      <c r="C66" s="86"/>
      <c r="D66" s="86"/>
      <c r="E66" s="86"/>
      <c r="F66" s="86"/>
      <c r="G66" s="88"/>
      <c r="H66" s="134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</row>
    <row r="67" spans="1:97" ht="15" customHeight="1">
      <c r="A67" s="7" t="s">
        <v>201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</row>
  </sheetData>
  <sheetProtection/>
  <mergeCells count="704">
    <mergeCell ref="CB65:CD65"/>
    <mergeCell ref="CE65:CG65"/>
    <mergeCell ref="CH65:CJ65"/>
    <mergeCell ref="CK65:CM65"/>
    <mergeCell ref="CN65:CP65"/>
    <mergeCell ref="CQ65:CS65"/>
    <mergeCell ref="BJ65:BL65"/>
    <mergeCell ref="BM65:BO65"/>
    <mergeCell ref="BP65:BR65"/>
    <mergeCell ref="BS65:BU65"/>
    <mergeCell ref="BV65:BX65"/>
    <mergeCell ref="BY65:CA65"/>
    <mergeCell ref="AR65:AT65"/>
    <mergeCell ref="AU65:AW65"/>
    <mergeCell ref="AX65:AZ65"/>
    <mergeCell ref="BA65:BC65"/>
    <mergeCell ref="BD65:BF65"/>
    <mergeCell ref="BG65:BI65"/>
    <mergeCell ref="CE64:CG64"/>
    <mergeCell ref="CH64:CJ64"/>
    <mergeCell ref="CK64:CM64"/>
    <mergeCell ref="CN64:CP64"/>
    <mergeCell ref="CQ64:CS64"/>
    <mergeCell ref="AC65:AE65"/>
    <mergeCell ref="AF65:AH65"/>
    <mergeCell ref="AI65:AK65"/>
    <mergeCell ref="AL65:AN65"/>
    <mergeCell ref="AO65:AQ65"/>
    <mergeCell ref="BM64:BO64"/>
    <mergeCell ref="BP64:BR64"/>
    <mergeCell ref="BS64:BU64"/>
    <mergeCell ref="BV64:BX64"/>
    <mergeCell ref="BY64:CA64"/>
    <mergeCell ref="CB64:CD64"/>
    <mergeCell ref="AU64:AW64"/>
    <mergeCell ref="AX64:AZ64"/>
    <mergeCell ref="BA64:BC64"/>
    <mergeCell ref="BD64:BF64"/>
    <mergeCell ref="BG64:BI64"/>
    <mergeCell ref="BJ64:BL64"/>
    <mergeCell ref="AC64:AE64"/>
    <mergeCell ref="AF64:AH64"/>
    <mergeCell ref="AI64:AK64"/>
    <mergeCell ref="AL64:AN64"/>
    <mergeCell ref="AO64:AQ64"/>
    <mergeCell ref="AR64:AT64"/>
    <mergeCell ref="CB63:CD63"/>
    <mergeCell ref="CE63:CG63"/>
    <mergeCell ref="CH63:CJ63"/>
    <mergeCell ref="CK63:CM63"/>
    <mergeCell ref="CN63:CP63"/>
    <mergeCell ref="CQ63:CS63"/>
    <mergeCell ref="BJ63:BL63"/>
    <mergeCell ref="BM63:BO63"/>
    <mergeCell ref="BP63:BR63"/>
    <mergeCell ref="BS63:BU63"/>
    <mergeCell ref="BV63:BX63"/>
    <mergeCell ref="BY63:CA63"/>
    <mergeCell ref="AR63:AT63"/>
    <mergeCell ref="AU63:AW63"/>
    <mergeCell ref="AX63:AZ63"/>
    <mergeCell ref="BA63:BC63"/>
    <mergeCell ref="BD63:BF63"/>
    <mergeCell ref="BG63:BI63"/>
    <mergeCell ref="CE62:CG62"/>
    <mergeCell ref="CH62:CJ62"/>
    <mergeCell ref="CK62:CM62"/>
    <mergeCell ref="CN62:CP62"/>
    <mergeCell ref="CQ62:CS62"/>
    <mergeCell ref="AC63:AE63"/>
    <mergeCell ref="AF63:AH63"/>
    <mergeCell ref="AI63:AK63"/>
    <mergeCell ref="AL63:AN63"/>
    <mergeCell ref="AO63:AQ63"/>
    <mergeCell ref="BM62:BO62"/>
    <mergeCell ref="BP62:BR62"/>
    <mergeCell ref="BS62:BU62"/>
    <mergeCell ref="BV62:BX62"/>
    <mergeCell ref="BY62:CA62"/>
    <mergeCell ref="CB62:CD62"/>
    <mergeCell ref="AU62:AW62"/>
    <mergeCell ref="AX62:AZ62"/>
    <mergeCell ref="BA62:BC62"/>
    <mergeCell ref="BD62:BF62"/>
    <mergeCell ref="BG62:BI62"/>
    <mergeCell ref="BJ62:BL62"/>
    <mergeCell ref="AC62:AE62"/>
    <mergeCell ref="AF62:AH62"/>
    <mergeCell ref="AI62:AK62"/>
    <mergeCell ref="AL62:AN62"/>
    <mergeCell ref="AO62:AQ62"/>
    <mergeCell ref="AR62:AT62"/>
    <mergeCell ref="CB61:CD61"/>
    <mergeCell ref="CE61:CG61"/>
    <mergeCell ref="CH61:CJ61"/>
    <mergeCell ref="CK61:CM61"/>
    <mergeCell ref="CN61:CP61"/>
    <mergeCell ref="CQ61:CS61"/>
    <mergeCell ref="BJ61:BL61"/>
    <mergeCell ref="BM61:BO61"/>
    <mergeCell ref="BP61:BR61"/>
    <mergeCell ref="BS61:BU61"/>
    <mergeCell ref="BV61:BX61"/>
    <mergeCell ref="BY61:CA61"/>
    <mergeCell ref="AR61:AT61"/>
    <mergeCell ref="AU61:AW61"/>
    <mergeCell ref="AX61:AZ61"/>
    <mergeCell ref="BA61:BC61"/>
    <mergeCell ref="BD61:BF61"/>
    <mergeCell ref="BG61:BI61"/>
    <mergeCell ref="CE60:CG60"/>
    <mergeCell ref="CH60:CJ60"/>
    <mergeCell ref="CK60:CM60"/>
    <mergeCell ref="CN60:CP60"/>
    <mergeCell ref="CQ60:CS60"/>
    <mergeCell ref="AC61:AE61"/>
    <mergeCell ref="AF61:AH61"/>
    <mergeCell ref="AI61:AK61"/>
    <mergeCell ref="AL61:AN61"/>
    <mergeCell ref="AO61:AQ61"/>
    <mergeCell ref="BM60:BO60"/>
    <mergeCell ref="BP60:BR60"/>
    <mergeCell ref="BS60:BU60"/>
    <mergeCell ref="BV60:BX60"/>
    <mergeCell ref="BY60:CA60"/>
    <mergeCell ref="CB60:CD60"/>
    <mergeCell ref="AU60:AW60"/>
    <mergeCell ref="AX60:AZ60"/>
    <mergeCell ref="BA60:BC60"/>
    <mergeCell ref="BD60:BF60"/>
    <mergeCell ref="BG60:BI60"/>
    <mergeCell ref="BJ60:BL60"/>
    <mergeCell ref="AC60:AE60"/>
    <mergeCell ref="AF60:AH60"/>
    <mergeCell ref="AI60:AK60"/>
    <mergeCell ref="AL60:AN60"/>
    <mergeCell ref="AO60:AQ60"/>
    <mergeCell ref="AR60:AT60"/>
    <mergeCell ref="CB59:CD59"/>
    <mergeCell ref="CE59:CG59"/>
    <mergeCell ref="CH59:CJ59"/>
    <mergeCell ref="CK59:CM59"/>
    <mergeCell ref="CN59:CP59"/>
    <mergeCell ref="CQ59:CS59"/>
    <mergeCell ref="BJ59:BL59"/>
    <mergeCell ref="BM59:BO59"/>
    <mergeCell ref="BP59:BR59"/>
    <mergeCell ref="BS59:BU59"/>
    <mergeCell ref="BV59:BX59"/>
    <mergeCell ref="BY59:CA59"/>
    <mergeCell ref="AR59:AT59"/>
    <mergeCell ref="AU59:AW59"/>
    <mergeCell ref="AX59:AZ59"/>
    <mergeCell ref="BA59:BC59"/>
    <mergeCell ref="BD59:BF59"/>
    <mergeCell ref="BG59:BI59"/>
    <mergeCell ref="CE58:CG58"/>
    <mergeCell ref="CH58:CJ58"/>
    <mergeCell ref="CK58:CM58"/>
    <mergeCell ref="CN58:CP58"/>
    <mergeCell ref="CQ58:CS58"/>
    <mergeCell ref="AC59:AE59"/>
    <mergeCell ref="AF59:AH59"/>
    <mergeCell ref="AI59:AK59"/>
    <mergeCell ref="AL59:AN59"/>
    <mergeCell ref="AO59:AQ59"/>
    <mergeCell ref="BM58:BO58"/>
    <mergeCell ref="BP58:BR58"/>
    <mergeCell ref="BS58:BU58"/>
    <mergeCell ref="BV58:BX58"/>
    <mergeCell ref="BY58:CA58"/>
    <mergeCell ref="CB58:CD58"/>
    <mergeCell ref="AU58:AW58"/>
    <mergeCell ref="AX58:AZ58"/>
    <mergeCell ref="BA58:BC58"/>
    <mergeCell ref="BD58:BF58"/>
    <mergeCell ref="BG58:BI58"/>
    <mergeCell ref="BJ58:BL58"/>
    <mergeCell ref="AC58:AE58"/>
    <mergeCell ref="AF58:AH58"/>
    <mergeCell ref="AI58:AK58"/>
    <mergeCell ref="AL58:AN58"/>
    <mergeCell ref="AO58:AQ58"/>
    <mergeCell ref="AR58:AT58"/>
    <mergeCell ref="CB56:CD56"/>
    <mergeCell ref="CE56:CG56"/>
    <mergeCell ref="CH56:CJ56"/>
    <mergeCell ref="CK56:CM56"/>
    <mergeCell ref="CN56:CP56"/>
    <mergeCell ref="CQ56:CS56"/>
    <mergeCell ref="BJ56:BL56"/>
    <mergeCell ref="BM56:BO56"/>
    <mergeCell ref="BP56:BR56"/>
    <mergeCell ref="BS56:BU56"/>
    <mergeCell ref="BV56:BX56"/>
    <mergeCell ref="BY56:CA56"/>
    <mergeCell ref="AR56:AT56"/>
    <mergeCell ref="AU56:AW56"/>
    <mergeCell ref="AX56:AZ56"/>
    <mergeCell ref="BA56:BC56"/>
    <mergeCell ref="BD56:BF56"/>
    <mergeCell ref="BG56:BI56"/>
    <mergeCell ref="CE55:CG55"/>
    <mergeCell ref="CH55:CJ55"/>
    <mergeCell ref="CK55:CM55"/>
    <mergeCell ref="CN55:CP55"/>
    <mergeCell ref="CQ55:CS55"/>
    <mergeCell ref="AC56:AE56"/>
    <mergeCell ref="AF56:AH56"/>
    <mergeCell ref="AI56:AK56"/>
    <mergeCell ref="AL56:AN56"/>
    <mergeCell ref="AO56:AQ56"/>
    <mergeCell ref="BM55:BO55"/>
    <mergeCell ref="BP55:BR55"/>
    <mergeCell ref="BS55:BU55"/>
    <mergeCell ref="BV55:BX55"/>
    <mergeCell ref="BY55:CA55"/>
    <mergeCell ref="CB55:CD55"/>
    <mergeCell ref="AU55:AW55"/>
    <mergeCell ref="AX55:AZ55"/>
    <mergeCell ref="BA55:BC55"/>
    <mergeCell ref="BD55:BF55"/>
    <mergeCell ref="BG55:BI55"/>
    <mergeCell ref="BJ55:BL55"/>
    <mergeCell ref="CH54:CJ54"/>
    <mergeCell ref="CK54:CM54"/>
    <mergeCell ref="CN54:CP54"/>
    <mergeCell ref="CQ54:CS54"/>
    <mergeCell ref="AC55:AE55"/>
    <mergeCell ref="AF55:AH55"/>
    <mergeCell ref="AI55:AK55"/>
    <mergeCell ref="AL55:AN55"/>
    <mergeCell ref="AO55:AQ55"/>
    <mergeCell ref="AR55:AT55"/>
    <mergeCell ref="BP54:BR54"/>
    <mergeCell ref="BS54:BU54"/>
    <mergeCell ref="BV54:BX54"/>
    <mergeCell ref="BY54:CA54"/>
    <mergeCell ref="CB54:CD54"/>
    <mergeCell ref="CE54:CG54"/>
    <mergeCell ref="AX54:AZ54"/>
    <mergeCell ref="BA54:BC54"/>
    <mergeCell ref="BD54:BF54"/>
    <mergeCell ref="BG54:BI54"/>
    <mergeCell ref="BJ54:BL54"/>
    <mergeCell ref="BM54:BO54"/>
    <mergeCell ref="CK53:CM53"/>
    <mergeCell ref="CN53:CP53"/>
    <mergeCell ref="CQ53:CS53"/>
    <mergeCell ref="AC54:AE54"/>
    <mergeCell ref="AF54:AH54"/>
    <mergeCell ref="AI54:AK54"/>
    <mergeCell ref="AL54:AN54"/>
    <mergeCell ref="AO54:AQ54"/>
    <mergeCell ref="AR54:AT54"/>
    <mergeCell ref="AU54:AW54"/>
    <mergeCell ref="BS53:BU53"/>
    <mergeCell ref="BV53:BX53"/>
    <mergeCell ref="BY53:CA53"/>
    <mergeCell ref="CB53:CD53"/>
    <mergeCell ref="CE53:CG53"/>
    <mergeCell ref="CH53:CJ53"/>
    <mergeCell ref="BA53:BC53"/>
    <mergeCell ref="BD53:BF53"/>
    <mergeCell ref="BG53:BI53"/>
    <mergeCell ref="BJ53:BL53"/>
    <mergeCell ref="BM53:BO53"/>
    <mergeCell ref="BP53:BR53"/>
    <mergeCell ref="CN52:CP52"/>
    <mergeCell ref="CQ52:CS52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BV52:BX52"/>
    <mergeCell ref="BY52:CA52"/>
    <mergeCell ref="CB52:CD52"/>
    <mergeCell ref="CE52:CG52"/>
    <mergeCell ref="CH52:CJ52"/>
    <mergeCell ref="CK52:CM52"/>
    <mergeCell ref="BD52:BF52"/>
    <mergeCell ref="BG52:BI52"/>
    <mergeCell ref="BJ52:BL52"/>
    <mergeCell ref="BM52:BO52"/>
    <mergeCell ref="BP52:BR52"/>
    <mergeCell ref="BS52:BU52"/>
    <mergeCell ref="CE51:CG51"/>
    <mergeCell ref="CH51:CJ51"/>
    <mergeCell ref="CK51:CM51"/>
    <mergeCell ref="CN51:CP51"/>
    <mergeCell ref="CQ51:CS51"/>
    <mergeCell ref="AO52:AQ52"/>
    <mergeCell ref="AR52:AT52"/>
    <mergeCell ref="AU52:AW52"/>
    <mergeCell ref="AX52:AZ52"/>
    <mergeCell ref="BA52:BC52"/>
    <mergeCell ref="BM51:BO51"/>
    <mergeCell ref="BP51:BR51"/>
    <mergeCell ref="BS51:BU51"/>
    <mergeCell ref="BV51:BX51"/>
    <mergeCell ref="BY51:CA51"/>
    <mergeCell ref="CB51:CD51"/>
    <mergeCell ref="AU51:AW51"/>
    <mergeCell ref="AX51:AZ51"/>
    <mergeCell ref="BA51:BC51"/>
    <mergeCell ref="BD51:BF51"/>
    <mergeCell ref="BG51:BI51"/>
    <mergeCell ref="BJ51:BL51"/>
    <mergeCell ref="AC51:AE51"/>
    <mergeCell ref="AF51:AH51"/>
    <mergeCell ref="AI51:AK51"/>
    <mergeCell ref="AL51:AN51"/>
    <mergeCell ref="AO51:AQ51"/>
    <mergeCell ref="AR51:AT51"/>
    <mergeCell ref="CB50:CD50"/>
    <mergeCell ref="CE50:CG50"/>
    <mergeCell ref="CH50:CJ50"/>
    <mergeCell ref="CK50:CM50"/>
    <mergeCell ref="CN50:CP50"/>
    <mergeCell ref="CQ50:CS50"/>
    <mergeCell ref="BJ50:BL50"/>
    <mergeCell ref="BM50:BO50"/>
    <mergeCell ref="BP50:BR50"/>
    <mergeCell ref="BS50:BU50"/>
    <mergeCell ref="BV50:BX50"/>
    <mergeCell ref="BY50:CA50"/>
    <mergeCell ref="AR50:AT50"/>
    <mergeCell ref="AU50:AW50"/>
    <mergeCell ref="AX50:AZ50"/>
    <mergeCell ref="BA50:BC50"/>
    <mergeCell ref="BD50:BF50"/>
    <mergeCell ref="BG50:BI50"/>
    <mergeCell ref="CE49:CG49"/>
    <mergeCell ref="CH49:CJ49"/>
    <mergeCell ref="CK49:CM49"/>
    <mergeCell ref="CN49:CP49"/>
    <mergeCell ref="CQ49:CS49"/>
    <mergeCell ref="AC50:AE50"/>
    <mergeCell ref="AF50:AH50"/>
    <mergeCell ref="AI50:AK50"/>
    <mergeCell ref="AL50:AN50"/>
    <mergeCell ref="AO50:AQ50"/>
    <mergeCell ref="BM49:BO49"/>
    <mergeCell ref="BP49:BR49"/>
    <mergeCell ref="BS49:BU49"/>
    <mergeCell ref="BV49:BX49"/>
    <mergeCell ref="BY49:CA49"/>
    <mergeCell ref="CB49:CD49"/>
    <mergeCell ref="AU49:AW49"/>
    <mergeCell ref="AX49:AZ49"/>
    <mergeCell ref="BA49:BC49"/>
    <mergeCell ref="BD49:BF49"/>
    <mergeCell ref="BG49:BI49"/>
    <mergeCell ref="BJ49:BL49"/>
    <mergeCell ref="AC49:AE49"/>
    <mergeCell ref="AF49:AH49"/>
    <mergeCell ref="AI49:AK49"/>
    <mergeCell ref="AL49:AN49"/>
    <mergeCell ref="AO49:AQ49"/>
    <mergeCell ref="AR49:AT49"/>
    <mergeCell ref="CB47:CD47"/>
    <mergeCell ref="CE47:CG47"/>
    <mergeCell ref="CH47:CJ47"/>
    <mergeCell ref="CK47:CM47"/>
    <mergeCell ref="CN47:CP47"/>
    <mergeCell ref="CQ47:CS47"/>
    <mergeCell ref="BJ47:BL47"/>
    <mergeCell ref="BM47:BO47"/>
    <mergeCell ref="BP47:BR47"/>
    <mergeCell ref="BS47:BU47"/>
    <mergeCell ref="BV47:BX47"/>
    <mergeCell ref="BY47:CA47"/>
    <mergeCell ref="Z64:AB64"/>
    <mergeCell ref="Z65:AB65"/>
    <mergeCell ref="AC47:AE47"/>
    <mergeCell ref="AF47:AH47"/>
    <mergeCell ref="AI47:AK47"/>
    <mergeCell ref="AL47:AN47"/>
    <mergeCell ref="AC52:AE52"/>
    <mergeCell ref="AF52:AH52"/>
    <mergeCell ref="AI52:AK52"/>
    <mergeCell ref="AL52:AN52"/>
    <mergeCell ref="Z56:AB56"/>
    <mergeCell ref="Z59:AB59"/>
    <mergeCell ref="Z60:AB60"/>
    <mergeCell ref="Z61:AB61"/>
    <mergeCell ref="Z62:AB62"/>
    <mergeCell ref="Z63:AB63"/>
    <mergeCell ref="Z58:AB58"/>
    <mergeCell ref="N65:S65"/>
    <mergeCell ref="T65:Y65"/>
    <mergeCell ref="Z47:AB47"/>
    <mergeCell ref="Z49:AB49"/>
    <mergeCell ref="Z50:AB50"/>
    <mergeCell ref="Z51:AB51"/>
    <mergeCell ref="Z52:AB52"/>
    <mergeCell ref="Z53:AB53"/>
    <mergeCell ref="Z54:AB54"/>
    <mergeCell ref="Z55:AB55"/>
    <mergeCell ref="N62:S62"/>
    <mergeCell ref="T62:Y62"/>
    <mergeCell ref="N63:S63"/>
    <mergeCell ref="T63:Y63"/>
    <mergeCell ref="N64:S64"/>
    <mergeCell ref="T64:Y64"/>
    <mergeCell ref="N59:S59"/>
    <mergeCell ref="T59:Y59"/>
    <mergeCell ref="N60:S60"/>
    <mergeCell ref="T60:Y60"/>
    <mergeCell ref="N61:S61"/>
    <mergeCell ref="T61:Y61"/>
    <mergeCell ref="N55:S55"/>
    <mergeCell ref="T55:Y55"/>
    <mergeCell ref="N56:S56"/>
    <mergeCell ref="T56:Y56"/>
    <mergeCell ref="N58:S58"/>
    <mergeCell ref="T58:Y58"/>
    <mergeCell ref="T51:Y51"/>
    <mergeCell ref="N52:S52"/>
    <mergeCell ref="T52:Y52"/>
    <mergeCell ref="N53:S53"/>
    <mergeCell ref="T53:Y53"/>
    <mergeCell ref="N54:S54"/>
    <mergeCell ref="T54:Y54"/>
    <mergeCell ref="H63:M63"/>
    <mergeCell ref="H64:M64"/>
    <mergeCell ref="H65:M65"/>
    <mergeCell ref="N47:S47"/>
    <mergeCell ref="T47:Y47"/>
    <mergeCell ref="N49:S49"/>
    <mergeCell ref="T49:Y49"/>
    <mergeCell ref="N50:S50"/>
    <mergeCell ref="T50:Y50"/>
    <mergeCell ref="N51:S51"/>
    <mergeCell ref="H56:M56"/>
    <mergeCell ref="H58:M58"/>
    <mergeCell ref="H59:M59"/>
    <mergeCell ref="H60:M60"/>
    <mergeCell ref="H61:M61"/>
    <mergeCell ref="H62:M62"/>
    <mergeCell ref="H50:M50"/>
    <mergeCell ref="H51:M51"/>
    <mergeCell ref="H52:M52"/>
    <mergeCell ref="H53:M53"/>
    <mergeCell ref="H54:M54"/>
    <mergeCell ref="H55:M55"/>
    <mergeCell ref="CL29:CR29"/>
    <mergeCell ref="H47:M47"/>
    <mergeCell ref="H49:M49"/>
    <mergeCell ref="AO47:AQ47"/>
    <mergeCell ref="AR47:AT47"/>
    <mergeCell ref="AU47:AW47"/>
    <mergeCell ref="AX47:AZ47"/>
    <mergeCell ref="BA47:BC47"/>
    <mergeCell ref="BD47:BF47"/>
    <mergeCell ref="BG47:BI47"/>
    <mergeCell ref="CL24:CR24"/>
    <mergeCell ref="CE26:CK26"/>
    <mergeCell ref="CL26:CR26"/>
    <mergeCell ref="CE27:CK27"/>
    <mergeCell ref="CL27:CR27"/>
    <mergeCell ref="CE28:CK28"/>
    <mergeCell ref="CL28:CR28"/>
    <mergeCell ref="CL19:CR19"/>
    <mergeCell ref="CE21:CK21"/>
    <mergeCell ref="CL21:CR21"/>
    <mergeCell ref="CE22:CK22"/>
    <mergeCell ref="CL22:CR22"/>
    <mergeCell ref="CE23:CK23"/>
    <mergeCell ref="CL23:CR23"/>
    <mergeCell ref="CL14:CR14"/>
    <mergeCell ref="CE16:CK16"/>
    <mergeCell ref="CL16:CR16"/>
    <mergeCell ref="CE17:CK17"/>
    <mergeCell ref="CL17:CR17"/>
    <mergeCell ref="CE18:CK18"/>
    <mergeCell ref="CL18:CR18"/>
    <mergeCell ref="BX24:CD24"/>
    <mergeCell ref="BX26:CD26"/>
    <mergeCell ref="BX27:CD27"/>
    <mergeCell ref="BX28:CD28"/>
    <mergeCell ref="BX29:CD29"/>
    <mergeCell ref="CE14:CK14"/>
    <mergeCell ref="CE19:CK19"/>
    <mergeCell ref="CE24:CK24"/>
    <mergeCell ref="CE29:CK29"/>
    <mergeCell ref="BL29:BQ29"/>
    <mergeCell ref="BR29:BW29"/>
    <mergeCell ref="BX14:CD14"/>
    <mergeCell ref="BX16:CD16"/>
    <mergeCell ref="BX17:CD17"/>
    <mergeCell ref="BX18:CD18"/>
    <mergeCell ref="BX19:CD19"/>
    <mergeCell ref="BX21:CD21"/>
    <mergeCell ref="BX22:CD22"/>
    <mergeCell ref="BX23:CD23"/>
    <mergeCell ref="BL26:BQ26"/>
    <mergeCell ref="BR26:BW26"/>
    <mergeCell ref="BL27:BQ27"/>
    <mergeCell ref="BR27:BW27"/>
    <mergeCell ref="BL28:BQ28"/>
    <mergeCell ref="BR28:BW28"/>
    <mergeCell ref="BL22:BQ22"/>
    <mergeCell ref="BR22:BW22"/>
    <mergeCell ref="BL23:BQ23"/>
    <mergeCell ref="BR23:BW23"/>
    <mergeCell ref="BL24:BQ24"/>
    <mergeCell ref="BR24:BW24"/>
    <mergeCell ref="BL18:BQ18"/>
    <mergeCell ref="BR18:BW18"/>
    <mergeCell ref="BL19:BQ19"/>
    <mergeCell ref="BR19:BW19"/>
    <mergeCell ref="BL21:BQ21"/>
    <mergeCell ref="BR21:BW21"/>
    <mergeCell ref="BL14:BQ14"/>
    <mergeCell ref="BR14:BW14"/>
    <mergeCell ref="BL16:BQ16"/>
    <mergeCell ref="BR16:BW16"/>
    <mergeCell ref="BL17:BQ17"/>
    <mergeCell ref="BR17:BW17"/>
    <mergeCell ref="BF23:BK23"/>
    <mergeCell ref="BF24:BK24"/>
    <mergeCell ref="BF26:BK26"/>
    <mergeCell ref="BF27:BK27"/>
    <mergeCell ref="BF28:BK28"/>
    <mergeCell ref="BF29:BK29"/>
    <mergeCell ref="AH29:AO29"/>
    <mergeCell ref="AP29:AW29"/>
    <mergeCell ref="AX29:BE29"/>
    <mergeCell ref="BF14:BK14"/>
    <mergeCell ref="BF16:BK16"/>
    <mergeCell ref="BF17:BK17"/>
    <mergeCell ref="BF18:BK18"/>
    <mergeCell ref="BF19:BK19"/>
    <mergeCell ref="BF21:BK21"/>
    <mergeCell ref="BF22:BK22"/>
    <mergeCell ref="AH27:AO27"/>
    <mergeCell ref="AP27:AW27"/>
    <mergeCell ref="AX27:BE27"/>
    <mergeCell ref="AH28:AO28"/>
    <mergeCell ref="AP28:AW28"/>
    <mergeCell ref="AX28:BE28"/>
    <mergeCell ref="AH24:AO24"/>
    <mergeCell ref="AP24:AW24"/>
    <mergeCell ref="AX24:BE24"/>
    <mergeCell ref="AH26:AO26"/>
    <mergeCell ref="AP26:AW26"/>
    <mergeCell ref="AX26:BE26"/>
    <mergeCell ref="AH22:AO22"/>
    <mergeCell ref="AP22:AW22"/>
    <mergeCell ref="AX22:BE22"/>
    <mergeCell ref="AH23:AO23"/>
    <mergeCell ref="AP23:AW23"/>
    <mergeCell ref="AX23:BE23"/>
    <mergeCell ref="AH19:AO19"/>
    <mergeCell ref="AP19:AW19"/>
    <mergeCell ref="AX19:BE19"/>
    <mergeCell ref="AH21:AO21"/>
    <mergeCell ref="AP21:AW21"/>
    <mergeCell ref="AX21:BE21"/>
    <mergeCell ref="R26:Y26"/>
    <mergeCell ref="AH16:AO16"/>
    <mergeCell ref="AP16:AW16"/>
    <mergeCell ref="AX16:BE16"/>
    <mergeCell ref="AH17:AO17"/>
    <mergeCell ref="AP17:AW17"/>
    <mergeCell ref="AX17:BE17"/>
    <mergeCell ref="AH18:AO18"/>
    <mergeCell ref="AP18:AW18"/>
    <mergeCell ref="AX18:BE18"/>
    <mergeCell ref="R27:Y27"/>
    <mergeCell ref="Z27:AG27"/>
    <mergeCell ref="R28:Y28"/>
    <mergeCell ref="Z28:AG28"/>
    <mergeCell ref="R29:Y29"/>
    <mergeCell ref="Z29:AG29"/>
    <mergeCell ref="R22:Y22"/>
    <mergeCell ref="Z22:AG22"/>
    <mergeCell ref="R23:Y23"/>
    <mergeCell ref="Z23:AG23"/>
    <mergeCell ref="R24:Y24"/>
    <mergeCell ref="Z24:AG24"/>
    <mergeCell ref="A40:CS40"/>
    <mergeCell ref="J14:Q14"/>
    <mergeCell ref="J16:Q16"/>
    <mergeCell ref="J17:Q17"/>
    <mergeCell ref="J18:Q18"/>
    <mergeCell ref="J19:Q19"/>
    <mergeCell ref="J21:Q21"/>
    <mergeCell ref="J22:Q22"/>
    <mergeCell ref="J23:Q23"/>
    <mergeCell ref="Z21:AG21"/>
    <mergeCell ref="CL10:CR12"/>
    <mergeCell ref="AH10:BW10"/>
    <mergeCell ref="AH11:AO12"/>
    <mergeCell ref="AP11:AW12"/>
    <mergeCell ref="AX11:BE12"/>
    <mergeCell ref="A5:CS5"/>
    <mergeCell ref="J10:AG10"/>
    <mergeCell ref="J11:Q12"/>
    <mergeCell ref="R11:Y12"/>
    <mergeCell ref="Z11:AG12"/>
    <mergeCell ref="CE45:CG45"/>
    <mergeCell ref="CH45:CJ45"/>
    <mergeCell ref="CK45:CM45"/>
    <mergeCell ref="CN45:CP45"/>
    <mergeCell ref="CQ45:CS45"/>
    <mergeCell ref="BF12:BK12"/>
    <mergeCell ref="BL12:BQ12"/>
    <mergeCell ref="BR12:BW12"/>
    <mergeCell ref="BX10:CD12"/>
    <mergeCell ref="CE10:CK12"/>
    <mergeCell ref="CB44:CG44"/>
    <mergeCell ref="CH44:CM44"/>
    <mergeCell ref="CN44:CS44"/>
    <mergeCell ref="BJ45:BL45"/>
    <mergeCell ref="BM45:BO45"/>
    <mergeCell ref="BP45:BR45"/>
    <mergeCell ref="BS45:BU45"/>
    <mergeCell ref="BV45:BX45"/>
    <mergeCell ref="BY45:CA45"/>
    <mergeCell ref="CB45:CD45"/>
    <mergeCell ref="AX45:AZ45"/>
    <mergeCell ref="BA45:BC45"/>
    <mergeCell ref="AX44:BC44"/>
    <mergeCell ref="BD45:BF45"/>
    <mergeCell ref="BF11:BW11"/>
    <mergeCell ref="BG45:BI45"/>
    <mergeCell ref="BD44:BI44"/>
    <mergeCell ref="BJ44:BO44"/>
    <mergeCell ref="BP44:BU44"/>
    <mergeCell ref="BV44:CA44"/>
    <mergeCell ref="AH14:AO14"/>
    <mergeCell ref="AP14:AW14"/>
    <mergeCell ref="AX14:BE14"/>
    <mergeCell ref="H45:M45"/>
    <mergeCell ref="N45:S45"/>
    <mergeCell ref="T45:Y45"/>
    <mergeCell ref="Z45:AB45"/>
    <mergeCell ref="AC45:AE45"/>
    <mergeCell ref="AF45:AH45"/>
    <mergeCell ref="AI45:AK45"/>
    <mergeCell ref="AL45:AN45"/>
    <mergeCell ref="AO45:AQ45"/>
    <mergeCell ref="AR45:AT45"/>
    <mergeCell ref="Z44:AE44"/>
    <mergeCell ref="J24:Q24"/>
    <mergeCell ref="J26:Q26"/>
    <mergeCell ref="J27:Q27"/>
    <mergeCell ref="J28:Q28"/>
    <mergeCell ref="J29:Q29"/>
    <mergeCell ref="Z26:AG26"/>
    <mergeCell ref="B63:G63"/>
    <mergeCell ref="B64:G64"/>
    <mergeCell ref="B65:G65"/>
    <mergeCell ref="R14:Y14"/>
    <mergeCell ref="Z14:AG14"/>
    <mergeCell ref="R16:Y16"/>
    <mergeCell ref="Z16:AG16"/>
    <mergeCell ref="R17:Y17"/>
    <mergeCell ref="Z17:AG17"/>
    <mergeCell ref="R18:Y18"/>
    <mergeCell ref="B56:G56"/>
    <mergeCell ref="B58:G58"/>
    <mergeCell ref="B59:G59"/>
    <mergeCell ref="B60:G60"/>
    <mergeCell ref="B61:G61"/>
    <mergeCell ref="B62:G62"/>
    <mergeCell ref="B50:G50"/>
    <mergeCell ref="B51:G51"/>
    <mergeCell ref="B52:G52"/>
    <mergeCell ref="B53:G53"/>
    <mergeCell ref="B54:G54"/>
    <mergeCell ref="B55:G55"/>
    <mergeCell ref="B44:F45"/>
    <mergeCell ref="A47:G47"/>
    <mergeCell ref="B49:G49"/>
    <mergeCell ref="Z18:AG18"/>
    <mergeCell ref="R19:Y19"/>
    <mergeCell ref="Z19:AG19"/>
    <mergeCell ref="R21:Y21"/>
    <mergeCell ref="B28:H28"/>
    <mergeCell ref="B29:H29"/>
    <mergeCell ref="B27:H27"/>
    <mergeCell ref="AU45:AW45"/>
    <mergeCell ref="H44:Y44"/>
    <mergeCell ref="AF44:AK44"/>
    <mergeCell ref="AL44:AQ44"/>
    <mergeCell ref="AR44:AW44"/>
    <mergeCell ref="B21:H21"/>
    <mergeCell ref="B22:H22"/>
    <mergeCell ref="B23:H23"/>
    <mergeCell ref="B24:H24"/>
    <mergeCell ref="B26:H26"/>
    <mergeCell ref="B10:H12"/>
    <mergeCell ref="B14:H14"/>
    <mergeCell ref="B16:H16"/>
    <mergeCell ref="B17:H17"/>
    <mergeCell ref="B18:H18"/>
    <mergeCell ref="B19:H19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6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86" width="2.875" style="10" customWidth="1"/>
    <col min="87" max="135" width="2.625" style="10" customWidth="1"/>
    <col min="136" max="16384" width="9.00390625" style="10" customWidth="1"/>
  </cols>
  <sheetData>
    <row r="1" spans="1:86" ht="15" customHeight="1">
      <c r="A1" s="154" t="s">
        <v>177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121" t="s">
        <v>181</v>
      </c>
    </row>
    <row r="2" spans="1:86" ht="15" customHeight="1">
      <c r="A2" s="85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140"/>
    </row>
    <row r="3" spans="1:86" ht="15" customHeight="1">
      <c r="A3" s="8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140"/>
    </row>
    <row r="4" spans="1:86" ht="1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</row>
    <row r="5" spans="1:86" ht="15" customHeight="1">
      <c r="A5" s="254" t="s">
        <v>187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4"/>
      <c r="BF5" s="254"/>
      <c r="BG5" s="254"/>
      <c r="BH5" s="254"/>
      <c r="BI5" s="254"/>
      <c r="BJ5" s="254"/>
      <c r="BK5" s="254"/>
      <c r="BL5" s="254"/>
      <c r="BM5" s="254"/>
      <c r="BN5" s="254"/>
      <c r="BO5" s="254"/>
      <c r="BP5" s="254"/>
      <c r="BQ5" s="254"/>
      <c r="BR5" s="254"/>
      <c r="BS5" s="254"/>
      <c r="BT5" s="254"/>
      <c r="BU5" s="254"/>
      <c r="BV5" s="254"/>
      <c r="BW5" s="254"/>
      <c r="BX5" s="254"/>
      <c r="BY5" s="254"/>
      <c r="BZ5" s="254"/>
      <c r="CA5" s="254"/>
      <c r="CB5" s="254"/>
      <c r="CC5" s="254"/>
      <c r="CD5" s="254"/>
      <c r="CE5" s="254"/>
      <c r="CF5" s="254"/>
      <c r="CG5" s="254"/>
      <c r="CH5" s="254"/>
    </row>
    <row r="6" spans="1:86" ht="1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</row>
    <row r="7" spans="1:86" ht="15" customHeight="1">
      <c r="A7" s="254" t="s">
        <v>185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/>
      <c r="BL7" s="254"/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4"/>
      <c r="CC7" s="254"/>
      <c r="CD7" s="254"/>
      <c r="CE7" s="254"/>
      <c r="CF7" s="254"/>
      <c r="CG7" s="254"/>
      <c r="CH7" s="254"/>
    </row>
    <row r="8" spans="1:86" ht="15" customHeight="1" thickBo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</row>
    <row r="9" spans="1:86" ht="15" customHeight="1">
      <c r="A9" s="247" t="s">
        <v>98</v>
      </c>
      <c r="B9" s="247"/>
      <c r="C9" s="247"/>
      <c r="D9" s="247"/>
      <c r="E9" s="248"/>
      <c r="F9" s="349" t="s">
        <v>179</v>
      </c>
      <c r="G9" s="349"/>
      <c r="H9" s="349"/>
      <c r="I9" s="349"/>
      <c r="J9" s="349"/>
      <c r="K9" s="349"/>
      <c r="L9" s="349"/>
      <c r="M9" s="349"/>
      <c r="N9" s="349"/>
      <c r="O9" s="358" t="s">
        <v>165</v>
      </c>
      <c r="P9" s="377"/>
      <c r="Q9" s="377"/>
      <c r="R9" s="377"/>
      <c r="S9" s="377"/>
      <c r="T9" s="378"/>
      <c r="U9" s="350" t="s">
        <v>166</v>
      </c>
      <c r="V9" s="350"/>
      <c r="W9" s="350"/>
      <c r="X9" s="350"/>
      <c r="Y9" s="350"/>
      <c r="Z9" s="350"/>
      <c r="AA9" s="350" t="s">
        <v>167</v>
      </c>
      <c r="AB9" s="350"/>
      <c r="AC9" s="350"/>
      <c r="AD9" s="350"/>
      <c r="AE9" s="350"/>
      <c r="AF9" s="350"/>
      <c r="AG9" s="350" t="s">
        <v>168</v>
      </c>
      <c r="AH9" s="350"/>
      <c r="AI9" s="350"/>
      <c r="AJ9" s="350"/>
      <c r="AK9" s="350"/>
      <c r="AL9" s="350"/>
      <c r="AM9" s="350" t="s">
        <v>169</v>
      </c>
      <c r="AN9" s="350"/>
      <c r="AO9" s="350"/>
      <c r="AP9" s="350"/>
      <c r="AQ9" s="350"/>
      <c r="AR9" s="350"/>
      <c r="AS9" s="350" t="s">
        <v>170</v>
      </c>
      <c r="AT9" s="350"/>
      <c r="AU9" s="350"/>
      <c r="AV9" s="350"/>
      <c r="AW9" s="350"/>
      <c r="AX9" s="350"/>
      <c r="AY9" s="350" t="s">
        <v>171</v>
      </c>
      <c r="AZ9" s="350"/>
      <c r="BA9" s="350"/>
      <c r="BB9" s="350"/>
      <c r="BC9" s="350"/>
      <c r="BD9" s="350"/>
      <c r="BE9" s="350" t="s">
        <v>172</v>
      </c>
      <c r="BF9" s="350"/>
      <c r="BG9" s="350"/>
      <c r="BH9" s="350"/>
      <c r="BI9" s="350"/>
      <c r="BJ9" s="350"/>
      <c r="BK9" s="350" t="s">
        <v>173</v>
      </c>
      <c r="BL9" s="350"/>
      <c r="BM9" s="350"/>
      <c r="BN9" s="350"/>
      <c r="BO9" s="350"/>
      <c r="BP9" s="350"/>
      <c r="BQ9" s="350" t="s">
        <v>174</v>
      </c>
      <c r="BR9" s="350"/>
      <c r="BS9" s="350"/>
      <c r="BT9" s="350"/>
      <c r="BU9" s="350"/>
      <c r="BV9" s="350"/>
      <c r="BW9" s="350" t="s">
        <v>175</v>
      </c>
      <c r="BX9" s="350"/>
      <c r="BY9" s="350"/>
      <c r="BZ9" s="350"/>
      <c r="CA9" s="350"/>
      <c r="CB9" s="350"/>
      <c r="CC9" s="350" t="s">
        <v>176</v>
      </c>
      <c r="CD9" s="350"/>
      <c r="CE9" s="350"/>
      <c r="CF9" s="350"/>
      <c r="CG9" s="350"/>
      <c r="CH9" s="358"/>
    </row>
    <row r="10" spans="1:86" ht="15" customHeight="1">
      <c r="A10" s="249"/>
      <c r="B10" s="249"/>
      <c r="C10" s="249"/>
      <c r="D10" s="249"/>
      <c r="E10" s="250"/>
      <c r="F10" s="348" t="s">
        <v>57</v>
      </c>
      <c r="G10" s="348"/>
      <c r="H10" s="348"/>
      <c r="I10" s="348" t="s">
        <v>51</v>
      </c>
      <c r="J10" s="348"/>
      <c r="K10" s="348"/>
      <c r="L10" s="348" t="s">
        <v>52</v>
      </c>
      <c r="M10" s="348"/>
      <c r="N10" s="348"/>
      <c r="O10" s="348" t="s">
        <v>51</v>
      </c>
      <c r="P10" s="348"/>
      <c r="Q10" s="348"/>
      <c r="R10" s="348" t="s">
        <v>52</v>
      </c>
      <c r="S10" s="348"/>
      <c r="T10" s="348"/>
      <c r="U10" s="348" t="s">
        <v>51</v>
      </c>
      <c r="V10" s="348"/>
      <c r="W10" s="348"/>
      <c r="X10" s="348" t="s">
        <v>52</v>
      </c>
      <c r="Y10" s="348"/>
      <c r="Z10" s="348"/>
      <c r="AA10" s="348" t="s">
        <v>51</v>
      </c>
      <c r="AB10" s="348"/>
      <c r="AC10" s="348"/>
      <c r="AD10" s="348" t="s">
        <v>52</v>
      </c>
      <c r="AE10" s="348"/>
      <c r="AF10" s="348"/>
      <c r="AG10" s="348" t="s">
        <v>51</v>
      </c>
      <c r="AH10" s="348"/>
      <c r="AI10" s="348"/>
      <c r="AJ10" s="348" t="s">
        <v>52</v>
      </c>
      <c r="AK10" s="348"/>
      <c r="AL10" s="348"/>
      <c r="AM10" s="348" t="s">
        <v>51</v>
      </c>
      <c r="AN10" s="348"/>
      <c r="AO10" s="348"/>
      <c r="AP10" s="348" t="s">
        <v>52</v>
      </c>
      <c r="AQ10" s="348"/>
      <c r="AR10" s="348"/>
      <c r="AS10" s="348" t="s">
        <v>51</v>
      </c>
      <c r="AT10" s="348"/>
      <c r="AU10" s="348"/>
      <c r="AV10" s="348" t="s">
        <v>52</v>
      </c>
      <c r="AW10" s="348"/>
      <c r="AX10" s="348"/>
      <c r="AY10" s="348" t="s">
        <v>51</v>
      </c>
      <c r="AZ10" s="348"/>
      <c r="BA10" s="348"/>
      <c r="BB10" s="348" t="s">
        <v>52</v>
      </c>
      <c r="BC10" s="348"/>
      <c r="BD10" s="348"/>
      <c r="BE10" s="348" t="s">
        <v>51</v>
      </c>
      <c r="BF10" s="348"/>
      <c r="BG10" s="348"/>
      <c r="BH10" s="348" t="s">
        <v>52</v>
      </c>
      <c r="BI10" s="348"/>
      <c r="BJ10" s="348"/>
      <c r="BK10" s="348" t="s">
        <v>51</v>
      </c>
      <c r="BL10" s="348"/>
      <c r="BM10" s="348"/>
      <c r="BN10" s="348" t="s">
        <v>52</v>
      </c>
      <c r="BO10" s="348"/>
      <c r="BP10" s="348"/>
      <c r="BQ10" s="348" t="s">
        <v>51</v>
      </c>
      <c r="BR10" s="348"/>
      <c r="BS10" s="348"/>
      <c r="BT10" s="348" t="s">
        <v>52</v>
      </c>
      <c r="BU10" s="348"/>
      <c r="BV10" s="348"/>
      <c r="BW10" s="348" t="s">
        <v>51</v>
      </c>
      <c r="BX10" s="348"/>
      <c r="BY10" s="348"/>
      <c r="BZ10" s="348" t="s">
        <v>52</v>
      </c>
      <c r="CA10" s="348"/>
      <c r="CB10" s="348"/>
      <c r="CC10" s="348" t="s">
        <v>51</v>
      </c>
      <c r="CD10" s="348"/>
      <c r="CE10" s="348"/>
      <c r="CF10" s="348" t="s">
        <v>52</v>
      </c>
      <c r="CG10" s="348"/>
      <c r="CH10" s="359"/>
    </row>
    <row r="11" spans="1:86" ht="15" customHeight="1">
      <c r="A11" s="132"/>
      <c r="B11" s="132"/>
      <c r="C11" s="132"/>
      <c r="D11" s="132"/>
      <c r="E11" s="13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</row>
    <row r="12" spans="1:86" s="73" customFormat="1" ht="15" customHeight="1">
      <c r="A12" s="264" t="s">
        <v>0</v>
      </c>
      <c r="B12" s="264"/>
      <c r="C12" s="264"/>
      <c r="D12" s="264"/>
      <c r="E12" s="265"/>
      <c r="F12" s="373">
        <f>SUM(F14:H30)</f>
        <v>7657</v>
      </c>
      <c r="G12" s="356"/>
      <c r="H12" s="356"/>
      <c r="I12" s="356">
        <f>SUM(I14:K30)</f>
        <v>4032</v>
      </c>
      <c r="J12" s="356"/>
      <c r="K12" s="356"/>
      <c r="L12" s="356">
        <f>SUM(L14:N30)</f>
        <v>3625</v>
      </c>
      <c r="M12" s="356"/>
      <c r="N12" s="356"/>
      <c r="O12" s="356">
        <f>SUM(O14:Q30)</f>
        <v>351</v>
      </c>
      <c r="P12" s="356"/>
      <c r="Q12" s="356"/>
      <c r="R12" s="356">
        <f>SUM(R14:T30)</f>
        <v>334</v>
      </c>
      <c r="S12" s="356"/>
      <c r="T12" s="356"/>
      <c r="U12" s="356">
        <f>SUM(U14:W30)</f>
        <v>314</v>
      </c>
      <c r="V12" s="356"/>
      <c r="W12" s="356"/>
      <c r="X12" s="356">
        <f>SUM(X14:Z30)</f>
        <v>295</v>
      </c>
      <c r="Y12" s="356"/>
      <c r="Z12" s="356"/>
      <c r="AA12" s="356">
        <f>SUM(AA14:AC30)</f>
        <v>366</v>
      </c>
      <c r="AB12" s="356"/>
      <c r="AC12" s="356"/>
      <c r="AD12" s="356">
        <f>SUM(AD14:AF30)</f>
        <v>309</v>
      </c>
      <c r="AE12" s="356"/>
      <c r="AF12" s="356"/>
      <c r="AG12" s="356">
        <f>SUM(AG14:AI30)</f>
        <v>331</v>
      </c>
      <c r="AH12" s="356"/>
      <c r="AI12" s="356"/>
      <c r="AJ12" s="356">
        <f>SUM(AJ14:AL30)</f>
        <v>276</v>
      </c>
      <c r="AK12" s="356"/>
      <c r="AL12" s="356"/>
      <c r="AM12" s="356">
        <f>SUM(AM14:AO30)</f>
        <v>313</v>
      </c>
      <c r="AN12" s="356"/>
      <c r="AO12" s="356"/>
      <c r="AP12" s="356">
        <f>SUM(AP14:AR30)</f>
        <v>288</v>
      </c>
      <c r="AQ12" s="356"/>
      <c r="AR12" s="356"/>
      <c r="AS12" s="356">
        <f>SUM(AS14:AU30)</f>
        <v>317</v>
      </c>
      <c r="AT12" s="356"/>
      <c r="AU12" s="356"/>
      <c r="AV12" s="356">
        <f>SUM(AV14:AX30)</f>
        <v>253</v>
      </c>
      <c r="AW12" s="356"/>
      <c r="AX12" s="356"/>
      <c r="AY12" s="356">
        <f>SUM(AY14:BA30)</f>
        <v>308</v>
      </c>
      <c r="AZ12" s="356"/>
      <c r="BA12" s="356"/>
      <c r="BB12" s="356">
        <f>SUM(BB14:BD30)</f>
        <v>297</v>
      </c>
      <c r="BC12" s="356"/>
      <c r="BD12" s="356"/>
      <c r="BE12" s="356">
        <f>SUM(BE14:BG30)</f>
        <v>297</v>
      </c>
      <c r="BF12" s="356"/>
      <c r="BG12" s="356"/>
      <c r="BH12" s="356">
        <f>SUM(BH14:BJ30)</f>
        <v>298</v>
      </c>
      <c r="BI12" s="356"/>
      <c r="BJ12" s="356"/>
      <c r="BK12" s="356">
        <f>SUM(BK14:BM30)</f>
        <v>309</v>
      </c>
      <c r="BL12" s="356"/>
      <c r="BM12" s="356"/>
      <c r="BN12" s="356">
        <f>SUM(BN14:BP30)</f>
        <v>280</v>
      </c>
      <c r="BO12" s="356"/>
      <c r="BP12" s="356"/>
      <c r="BQ12" s="356">
        <f>SUM(BQ14:BS30)</f>
        <v>350</v>
      </c>
      <c r="BR12" s="356"/>
      <c r="BS12" s="356"/>
      <c r="BT12" s="356">
        <f>SUM(BT14:BV30)</f>
        <v>299</v>
      </c>
      <c r="BU12" s="356"/>
      <c r="BV12" s="356"/>
      <c r="BW12" s="356">
        <f>SUM(BW14:BY30)</f>
        <v>336</v>
      </c>
      <c r="BX12" s="356"/>
      <c r="BY12" s="356"/>
      <c r="BZ12" s="356">
        <f>SUM(BZ14:CB30)</f>
        <v>317</v>
      </c>
      <c r="CA12" s="356"/>
      <c r="CB12" s="356"/>
      <c r="CC12" s="356">
        <f>SUM(CC14:CE30)</f>
        <v>440</v>
      </c>
      <c r="CD12" s="356"/>
      <c r="CE12" s="356"/>
      <c r="CF12" s="356">
        <f>SUM(CF14:CH30)</f>
        <v>379</v>
      </c>
      <c r="CG12" s="356"/>
      <c r="CH12" s="356"/>
    </row>
    <row r="13" spans="1:86" ht="15" customHeight="1">
      <c r="A13" s="78"/>
      <c r="B13" s="78"/>
      <c r="C13" s="78"/>
      <c r="D13" s="78"/>
      <c r="E13" s="84"/>
      <c r="F13" s="357"/>
      <c r="G13" s="353"/>
      <c r="H13" s="353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4"/>
      <c r="T13" s="354"/>
      <c r="U13" s="354"/>
      <c r="V13" s="354"/>
      <c r="W13" s="354"/>
      <c r="X13" s="354"/>
      <c r="Y13" s="354"/>
      <c r="Z13" s="354"/>
      <c r="AA13" s="354"/>
      <c r="AB13" s="354"/>
      <c r="AC13" s="354"/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AR13" s="354"/>
      <c r="AS13" s="354"/>
      <c r="AT13" s="354"/>
      <c r="AU13" s="354"/>
      <c r="AV13" s="354"/>
      <c r="AW13" s="354"/>
      <c r="AX13" s="354"/>
      <c r="AY13" s="354"/>
      <c r="AZ13" s="354"/>
      <c r="BA13" s="354"/>
      <c r="BB13" s="354"/>
      <c r="BC13" s="354"/>
      <c r="BD13" s="354"/>
      <c r="BE13" s="354"/>
      <c r="BF13" s="354"/>
      <c r="BG13" s="354"/>
      <c r="BH13" s="354"/>
      <c r="BI13" s="354"/>
      <c r="BJ13" s="354"/>
      <c r="BK13" s="354"/>
      <c r="BL13" s="354"/>
      <c r="BM13" s="354"/>
      <c r="BN13" s="354"/>
      <c r="BO13" s="354"/>
      <c r="BP13" s="354"/>
      <c r="BQ13" s="354"/>
      <c r="BR13" s="354"/>
      <c r="BS13" s="354"/>
      <c r="BT13" s="354"/>
      <c r="BU13" s="354"/>
      <c r="BV13" s="354"/>
      <c r="BW13" s="354"/>
      <c r="BX13" s="354"/>
      <c r="BY13" s="354"/>
      <c r="BZ13" s="354"/>
      <c r="CA13" s="354"/>
      <c r="CB13" s="354"/>
      <c r="CC13" s="354"/>
      <c r="CD13" s="354"/>
      <c r="CE13" s="354"/>
      <c r="CF13" s="354"/>
      <c r="CG13" s="354"/>
      <c r="CH13" s="354"/>
    </row>
    <row r="14" spans="1:86" ht="15" customHeight="1">
      <c r="A14" s="251" t="s">
        <v>148</v>
      </c>
      <c r="B14" s="251"/>
      <c r="C14" s="251"/>
      <c r="D14" s="251"/>
      <c r="E14" s="252"/>
      <c r="F14" s="357">
        <v>2443</v>
      </c>
      <c r="G14" s="353"/>
      <c r="H14" s="353"/>
      <c r="I14" s="354">
        <v>1264</v>
      </c>
      <c r="J14" s="354"/>
      <c r="K14" s="354"/>
      <c r="L14" s="354">
        <v>1179</v>
      </c>
      <c r="M14" s="354"/>
      <c r="N14" s="354"/>
      <c r="O14" s="354">
        <v>112</v>
      </c>
      <c r="P14" s="354"/>
      <c r="Q14" s="354"/>
      <c r="R14" s="354">
        <v>108</v>
      </c>
      <c r="S14" s="354"/>
      <c r="T14" s="354"/>
      <c r="U14" s="354">
        <v>100</v>
      </c>
      <c r="V14" s="354"/>
      <c r="W14" s="354"/>
      <c r="X14" s="354">
        <v>100</v>
      </c>
      <c r="Y14" s="354"/>
      <c r="Z14" s="354"/>
      <c r="AA14" s="354">
        <v>109</v>
      </c>
      <c r="AB14" s="354"/>
      <c r="AC14" s="354"/>
      <c r="AD14" s="354">
        <v>89</v>
      </c>
      <c r="AE14" s="354"/>
      <c r="AF14" s="354"/>
      <c r="AG14" s="354">
        <v>95</v>
      </c>
      <c r="AH14" s="354"/>
      <c r="AI14" s="354"/>
      <c r="AJ14" s="354">
        <v>92</v>
      </c>
      <c r="AK14" s="354"/>
      <c r="AL14" s="354"/>
      <c r="AM14" s="354">
        <v>105</v>
      </c>
      <c r="AN14" s="354"/>
      <c r="AO14" s="354"/>
      <c r="AP14" s="354">
        <v>75</v>
      </c>
      <c r="AQ14" s="354"/>
      <c r="AR14" s="354"/>
      <c r="AS14" s="354">
        <v>89</v>
      </c>
      <c r="AT14" s="354"/>
      <c r="AU14" s="354"/>
      <c r="AV14" s="354">
        <v>79</v>
      </c>
      <c r="AW14" s="354"/>
      <c r="AX14" s="354"/>
      <c r="AY14" s="354">
        <v>108</v>
      </c>
      <c r="AZ14" s="354"/>
      <c r="BA14" s="354"/>
      <c r="BB14" s="354">
        <v>107</v>
      </c>
      <c r="BC14" s="354"/>
      <c r="BD14" s="354"/>
      <c r="BE14" s="354">
        <v>95</v>
      </c>
      <c r="BF14" s="354"/>
      <c r="BG14" s="354"/>
      <c r="BH14" s="354">
        <v>99</v>
      </c>
      <c r="BI14" s="354"/>
      <c r="BJ14" s="354"/>
      <c r="BK14" s="354">
        <v>93</v>
      </c>
      <c r="BL14" s="354"/>
      <c r="BM14" s="354"/>
      <c r="BN14" s="354">
        <v>100</v>
      </c>
      <c r="BO14" s="354"/>
      <c r="BP14" s="354"/>
      <c r="BQ14" s="354">
        <v>103</v>
      </c>
      <c r="BR14" s="354"/>
      <c r="BS14" s="354"/>
      <c r="BT14" s="354">
        <v>120</v>
      </c>
      <c r="BU14" s="354"/>
      <c r="BV14" s="354"/>
      <c r="BW14" s="354">
        <v>118</v>
      </c>
      <c r="BX14" s="354"/>
      <c r="BY14" s="354"/>
      <c r="BZ14" s="354">
        <v>99</v>
      </c>
      <c r="CA14" s="354"/>
      <c r="CB14" s="354"/>
      <c r="CC14" s="354">
        <v>137</v>
      </c>
      <c r="CD14" s="354"/>
      <c r="CE14" s="354"/>
      <c r="CF14" s="354">
        <v>111</v>
      </c>
      <c r="CG14" s="354"/>
      <c r="CH14" s="354"/>
    </row>
    <row r="15" spans="1:86" ht="15" customHeight="1">
      <c r="A15" s="251" t="s">
        <v>149</v>
      </c>
      <c r="B15" s="251"/>
      <c r="C15" s="251"/>
      <c r="D15" s="251"/>
      <c r="E15" s="252"/>
      <c r="F15" s="357">
        <v>388</v>
      </c>
      <c r="G15" s="353"/>
      <c r="H15" s="353"/>
      <c r="I15" s="354">
        <v>220</v>
      </c>
      <c r="J15" s="354"/>
      <c r="K15" s="354"/>
      <c r="L15" s="354">
        <v>168</v>
      </c>
      <c r="M15" s="354"/>
      <c r="N15" s="354"/>
      <c r="O15" s="354">
        <v>15</v>
      </c>
      <c r="P15" s="354"/>
      <c r="Q15" s="354"/>
      <c r="R15" s="354">
        <v>19</v>
      </c>
      <c r="S15" s="354"/>
      <c r="T15" s="354"/>
      <c r="U15" s="354">
        <v>21</v>
      </c>
      <c r="V15" s="354"/>
      <c r="W15" s="354"/>
      <c r="X15" s="354">
        <v>11</v>
      </c>
      <c r="Y15" s="354"/>
      <c r="Z15" s="354"/>
      <c r="AA15" s="354">
        <v>18</v>
      </c>
      <c r="AB15" s="354"/>
      <c r="AC15" s="354"/>
      <c r="AD15" s="354">
        <v>15</v>
      </c>
      <c r="AE15" s="354"/>
      <c r="AF15" s="354"/>
      <c r="AG15" s="354">
        <v>17</v>
      </c>
      <c r="AH15" s="354"/>
      <c r="AI15" s="354"/>
      <c r="AJ15" s="354">
        <v>18</v>
      </c>
      <c r="AK15" s="354"/>
      <c r="AL15" s="354"/>
      <c r="AM15" s="354">
        <v>13</v>
      </c>
      <c r="AN15" s="354"/>
      <c r="AO15" s="354"/>
      <c r="AP15" s="354">
        <v>17</v>
      </c>
      <c r="AQ15" s="354"/>
      <c r="AR15" s="354"/>
      <c r="AS15" s="354">
        <v>23</v>
      </c>
      <c r="AT15" s="354"/>
      <c r="AU15" s="354"/>
      <c r="AV15" s="354">
        <v>11</v>
      </c>
      <c r="AW15" s="354"/>
      <c r="AX15" s="354"/>
      <c r="AY15" s="354">
        <v>15</v>
      </c>
      <c r="AZ15" s="354"/>
      <c r="BA15" s="354"/>
      <c r="BB15" s="354">
        <v>18</v>
      </c>
      <c r="BC15" s="354"/>
      <c r="BD15" s="354"/>
      <c r="BE15" s="354">
        <v>14</v>
      </c>
      <c r="BF15" s="354"/>
      <c r="BG15" s="354"/>
      <c r="BH15" s="354">
        <v>8</v>
      </c>
      <c r="BI15" s="354"/>
      <c r="BJ15" s="354"/>
      <c r="BK15" s="354">
        <v>15</v>
      </c>
      <c r="BL15" s="354"/>
      <c r="BM15" s="354"/>
      <c r="BN15" s="354">
        <v>5</v>
      </c>
      <c r="BO15" s="354"/>
      <c r="BP15" s="354"/>
      <c r="BQ15" s="354">
        <v>22</v>
      </c>
      <c r="BR15" s="354"/>
      <c r="BS15" s="354"/>
      <c r="BT15" s="354">
        <v>9</v>
      </c>
      <c r="BU15" s="354"/>
      <c r="BV15" s="354"/>
      <c r="BW15" s="354">
        <v>18</v>
      </c>
      <c r="BX15" s="354"/>
      <c r="BY15" s="354"/>
      <c r="BZ15" s="354">
        <v>16</v>
      </c>
      <c r="CA15" s="354"/>
      <c r="CB15" s="354"/>
      <c r="CC15" s="354">
        <v>29</v>
      </c>
      <c r="CD15" s="354"/>
      <c r="CE15" s="354"/>
      <c r="CF15" s="354">
        <v>21</v>
      </c>
      <c r="CG15" s="354"/>
      <c r="CH15" s="354"/>
    </row>
    <row r="16" spans="1:86" ht="15" customHeight="1">
      <c r="A16" s="251" t="s">
        <v>150</v>
      </c>
      <c r="B16" s="251"/>
      <c r="C16" s="251"/>
      <c r="D16" s="251"/>
      <c r="E16" s="252"/>
      <c r="F16" s="357">
        <v>660</v>
      </c>
      <c r="G16" s="353"/>
      <c r="H16" s="353"/>
      <c r="I16" s="354">
        <v>362</v>
      </c>
      <c r="J16" s="354"/>
      <c r="K16" s="354"/>
      <c r="L16" s="354">
        <v>298</v>
      </c>
      <c r="M16" s="354"/>
      <c r="N16" s="354"/>
      <c r="O16" s="354">
        <v>28</v>
      </c>
      <c r="P16" s="354"/>
      <c r="Q16" s="354"/>
      <c r="R16" s="354">
        <v>20</v>
      </c>
      <c r="S16" s="354"/>
      <c r="T16" s="354"/>
      <c r="U16" s="354">
        <v>38</v>
      </c>
      <c r="V16" s="354"/>
      <c r="W16" s="354"/>
      <c r="X16" s="354">
        <v>29</v>
      </c>
      <c r="Y16" s="354"/>
      <c r="Z16" s="354"/>
      <c r="AA16" s="354">
        <v>32</v>
      </c>
      <c r="AB16" s="354"/>
      <c r="AC16" s="354"/>
      <c r="AD16" s="354">
        <v>23</v>
      </c>
      <c r="AE16" s="354"/>
      <c r="AF16" s="354"/>
      <c r="AG16" s="354">
        <v>23</v>
      </c>
      <c r="AH16" s="354"/>
      <c r="AI16" s="354"/>
      <c r="AJ16" s="354">
        <v>26</v>
      </c>
      <c r="AK16" s="354"/>
      <c r="AL16" s="354"/>
      <c r="AM16" s="354">
        <v>27</v>
      </c>
      <c r="AN16" s="354"/>
      <c r="AO16" s="354"/>
      <c r="AP16" s="354">
        <v>25</v>
      </c>
      <c r="AQ16" s="354"/>
      <c r="AR16" s="354"/>
      <c r="AS16" s="354">
        <v>31</v>
      </c>
      <c r="AT16" s="354"/>
      <c r="AU16" s="354"/>
      <c r="AV16" s="354">
        <v>18</v>
      </c>
      <c r="AW16" s="354"/>
      <c r="AX16" s="354"/>
      <c r="AY16" s="354">
        <v>30</v>
      </c>
      <c r="AZ16" s="354"/>
      <c r="BA16" s="354"/>
      <c r="BB16" s="354">
        <v>31</v>
      </c>
      <c r="BC16" s="354"/>
      <c r="BD16" s="354"/>
      <c r="BE16" s="354">
        <v>26</v>
      </c>
      <c r="BF16" s="354"/>
      <c r="BG16" s="354"/>
      <c r="BH16" s="354">
        <v>25</v>
      </c>
      <c r="BI16" s="354"/>
      <c r="BJ16" s="354"/>
      <c r="BK16" s="354">
        <v>22</v>
      </c>
      <c r="BL16" s="354"/>
      <c r="BM16" s="354"/>
      <c r="BN16" s="354">
        <v>18</v>
      </c>
      <c r="BO16" s="354"/>
      <c r="BP16" s="354"/>
      <c r="BQ16" s="354">
        <v>36</v>
      </c>
      <c r="BR16" s="354"/>
      <c r="BS16" s="354"/>
      <c r="BT16" s="354">
        <v>26</v>
      </c>
      <c r="BU16" s="354"/>
      <c r="BV16" s="354"/>
      <c r="BW16" s="354">
        <v>25</v>
      </c>
      <c r="BX16" s="354"/>
      <c r="BY16" s="354"/>
      <c r="BZ16" s="354">
        <v>30</v>
      </c>
      <c r="CA16" s="354"/>
      <c r="CB16" s="354"/>
      <c r="CC16" s="354">
        <v>44</v>
      </c>
      <c r="CD16" s="354"/>
      <c r="CE16" s="354"/>
      <c r="CF16" s="354">
        <v>27</v>
      </c>
      <c r="CG16" s="354"/>
      <c r="CH16" s="354"/>
    </row>
    <row r="17" spans="1:86" ht="15" customHeight="1">
      <c r="A17" s="251" t="s">
        <v>151</v>
      </c>
      <c r="B17" s="251"/>
      <c r="C17" s="251"/>
      <c r="D17" s="251"/>
      <c r="E17" s="252"/>
      <c r="F17" s="357">
        <v>306</v>
      </c>
      <c r="G17" s="353"/>
      <c r="H17" s="353"/>
      <c r="I17" s="354">
        <v>159</v>
      </c>
      <c r="J17" s="354"/>
      <c r="K17" s="354"/>
      <c r="L17" s="354">
        <v>147</v>
      </c>
      <c r="M17" s="354"/>
      <c r="N17" s="354"/>
      <c r="O17" s="354">
        <v>21</v>
      </c>
      <c r="P17" s="354"/>
      <c r="Q17" s="354"/>
      <c r="R17" s="354">
        <v>6</v>
      </c>
      <c r="S17" s="354"/>
      <c r="T17" s="354"/>
      <c r="U17" s="354">
        <v>10</v>
      </c>
      <c r="V17" s="354"/>
      <c r="W17" s="354"/>
      <c r="X17" s="354">
        <v>15</v>
      </c>
      <c r="Y17" s="354"/>
      <c r="Z17" s="354"/>
      <c r="AA17" s="354">
        <v>13</v>
      </c>
      <c r="AB17" s="354"/>
      <c r="AC17" s="354"/>
      <c r="AD17" s="354">
        <v>8</v>
      </c>
      <c r="AE17" s="354"/>
      <c r="AF17" s="354"/>
      <c r="AG17" s="354">
        <v>12</v>
      </c>
      <c r="AH17" s="354"/>
      <c r="AI17" s="354"/>
      <c r="AJ17" s="354">
        <v>9</v>
      </c>
      <c r="AK17" s="354"/>
      <c r="AL17" s="354"/>
      <c r="AM17" s="354">
        <v>14</v>
      </c>
      <c r="AN17" s="354"/>
      <c r="AO17" s="354"/>
      <c r="AP17" s="354">
        <v>10</v>
      </c>
      <c r="AQ17" s="354"/>
      <c r="AR17" s="354"/>
      <c r="AS17" s="354">
        <v>8</v>
      </c>
      <c r="AT17" s="354"/>
      <c r="AU17" s="354"/>
      <c r="AV17" s="354">
        <v>19</v>
      </c>
      <c r="AW17" s="354"/>
      <c r="AX17" s="354"/>
      <c r="AY17" s="354">
        <v>15</v>
      </c>
      <c r="AZ17" s="354"/>
      <c r="BA17" s="354"/>
      <c r="BB17" s="354">
        <v>14</v>
      </c>
      <c r="BC17" s="354"/>
      <c r="BD17" s="354"/>
      <c r="BE17" s="354">
        <v>18</v>
      </c>
      <c r="BF17" s="354"/>
      <c r="BG17" s="354"/>
      <c r="BH17" s="354">
        <v>16</v>
      </c>
      <c r="BI17" s="354"/>
      <c r="BJ17" s="354"/>
      <c r="BK17" s="354">
        <v>11</v>
      </c>
      <c r="BL17" s="354"/>
      <c r="BM17" s="354"/>
      <c r="BN17" s="354">
        <v>11</v>
      </c>
      <c r="BO17" s="354"/>
      <c r="BP17" s="354"/>
      <c r="BQ17" s="354">
        <v>12</v>
      </c>
      <c r="BR17" s="354"/>
      <c r="BS17" s="354"/>
      <c r="BT17" s="354">
        <v>6</v>
      </c>
      <c r="BU17" s="354"/>
      <c r="BV17" s="354"/>
      <c r="BW17" s="354">
        <v>13</v>
      </c>
      <c r="BX17" s="354"/>
      <c r="BY17" s="354"/>
      <c r="BZ17" s="354">
        <v>16</v>
      </c>
      <c r="CA17" s="354"/>
      <c r="CB17" s="354"/>
      <c r="CC17" s="354">
        <v>12</v>
      </c>
      <c r="CD17" s="354"/>
      <c r="CE17" s="354"/>
      <c r="CF17" s="354">
        <v>17</v>
      </c>
      <c r="CG17" s="354"/>
      <c r="CH17" s="354"/>
    </row>
    <row r="18" spans="1:86" ht="15" customHeight="1">
      <c r="A18" s="251" t="s">
        <v>152</v>
      </c>
      <c r="B18" s="251"/>
      <c r="C18" s="251"/>
      <c r="D18" s="251"/>
      <c r="E18" s="252"/>
      <c r="F18" s="357">
        <v>283</v>
      </c>
      <c r="G18" s="353"/>
      <c r="H18" s="353"/>
      <c r="I18" s="354">
        <v>145</v>
      </c>
      <c r="J18" s="354"/>
      <c r="K18" s="354"/>
      <c r="L18" s="354">
        <v>138</v>
      </c>
      <c r="M18" s="354"/>
      <c r="N18" s="354"/>
      <c r="O18" s="354">
        <v>13</v>
      </c>
      <c r="P18" s="354"/>
      <c r="Q18" s="354"/>
      <c r="R18" s="354">
        <v>21</v>
      </c>
      <c r="S18" s="354"/>
      <c r="T18" s="354"/>
      <c r="U18" s="354">
        <v>6</v>
      </c>
      <c r="V18" s="354"/>
      <c r="W18" s="354"/>
      <c r="X18" s="354">
        <v>8</v>
      </c>
      <c r="Y18" s="354"/>
      <c r="Z18" s="354"/>
      <c r="AA18" s="354">
        <v>11</v>
      </c>
      <c r="AB18" s="354"/>
      <c r="AC18" s="354"/>
      <c r="AD18" s="354">
        <v>9</v>
      </c>
      <c r="AE18" s="354"/>
      <c r="AF18" s="354"/>
      <c r="AG18" s="354">
        <v>13</v>
      </c>
      <c r="AH18" s="354"/>
      <c r="AI18" s="354"/>
      <c r="AJ18" s="354">
        <v>6</v>
      </c>
      <c r="AK18" s="354"/>
      <c r="AL18" s="354"/>
      <c r="AM18" s="354">
        <v>11</v>
      </c>
      <c r="AN18" s="354"/>
      <c r="AO18" s="354"/>
      <c r="AP18" s="354">
        <v>10</v>
      </c>
      <c r="AQ18" s="354"/>
      <c r="AR18" s="354"/>
      <c r="AS18" s="354">
        <v>14</v>
      </c>
      <c r="AT18" s="354"/>
      <c r="AU18" s="354"/>
      <c r="AV18" s="354">
        <v>6</v>
      </c>
      <c r="AW18" s="354"/>
      <c r="AX18" s="354"/>
      <c r="AY18" s="354">
        <v>9</v>
      </c>
      <c r="AZ18" s="354"/>
      <c r="BA18" s="354"/>
      <c r="BB18" s="354">
        <v>18</v>
      </c>
      <c r="BC18" s="354"/>
      <c r="BD18" s="354"/>
      <c r="BE18" s="354">
        <v>13</v>
      </c>
      <c r="BF18" s="354"/>
      <c r="BG18" s="354"/>
      <c r="BH18" s="354">
        <v>8</v>
      </c>
      <c r="BI18" s="354"/>
      <c r="BJ18" s="354"/>
      <c r="BK18" s="354">
        <v>12</v>
      </c>
      <c r="BL18" s="354"/>
      <c r="BM18" s="354"/>
      <c r="BN18" s="354">
        <v>10</v>
      </c>
      <c r="BO18" s="354"/>
      <c r="BP18" s="354"/>
      <c r="BQ18" s="354">
        <v>10</v>
      </c>
      <c r="BR18" s="354"/>
      <c r="BS18" s="354"/>
      <c r="BT18" s="354">
        <v>13</v>
      </c>
      <c r="BU18" s="354"/>
      <c r="BV18" s="354"/>
      <c r="BW18" s="354">
        <v>13</v>
      </c>
      <c r="BX18" s="354"/>
      <c r="BY18" s="354"/>
      <c r="BZ18" s="354">
        <v>19</v>
      </c>
      <c r="CA18" s="354"/>
      <c r="CB18" s="354"/>
      <c r="CC18" s="354">
        <v>20</v>
      </c>
      <c r="CD18" s="354"/>
      <c r="CE18" s="354"/>
      <c r="CF18" s="354">
        <v>10</v>
      </c>
      <c r="CG18" s="354"/>
      <c r="CH18" s="354"/>
    </row>
    <row r="19" spans="1:86" ht="15" customHeight="1">
      <c r="A19" s="251" t="s">
        <v>153</v>
      </c>
      <c r="B19" s="251"/>
      <c r="C19" s="251"/>
      <c r="D19" s="251"/>
      <c r="E19" s="252"/>
      <c r="F19" s="357">
        <v>471</v>
      </c>
      <c r="G19" s="353"/>
      <c r="H19" s="353"/>
      <c r="I19" s="354">
        <v>245</v>
      </c>
      <c r="J19" s="354"/>
      <c r="K19" s="354"/>
      <c r="L19" s="354">
        <v>226</v>
      </c>
      <c r="M19" s="354"/>
      <c r="N19" s="354"/>
      <c r="O19" s="354">
        <v>20</v>
      </c>
      <c r="P19" s="354"/>
      <c r="Q19" s="354"/>
      <c r="R19" s="354">
        <v>27</v>
      </c>
      <c r="S19" s="354"/>
      <c r="T19" s="354"/>
      <c r="U19" s="354">
        <v>21</v>
      </c>
      <c r="V19" s="354"/>
      <c r="W19" s="354"/>
      <c r="X19" s="354">
        <v>19</v>
      </c>
      <c r="Y19" s="354"/>
      <c r="Z19" s="354"/>
      <c r="AA19" s="354">
        <v>22</v>
      </c>
      <c r="AB19" s="354"/>
      <c r="AC19" s="354"/>
      <c r="AD19" s="354">
        <v>22</v>
      </c>
      <c r="AE19" s="354"/>
      <c r="AF19" s="354"/>
      <c r="AG19" s="354">
        <v>22</v>
      </c>
      <c r="AH19" s="354"/>
      <c r="AI19" s="354"/>
      <c r="AJ19" s="354">
        <v>11</v>
      </c>
      <c r="AK19" s="354"/>
      <c r="AL19" s="354"/>
      <c r="AM19" s="354">
        <v>21</v>
      </c>
      <c r="AN19" s="354"/>
      <c r="AO19" s="354"/>
      <c r="AP19" s="354">
        <v>17</v>
      </c>
      <c r="AQ19" s="354"/>
      <c r="AR19" s="354"/>
      <c r="AS19" s="354">
        <v>13</v>
      </c>
      <c r="AT19" s="354"/>
      <c r="AU19" s="354"/>
      <c r="AV19" s="354">
        <v>13</v>
      </c>
      <c r="AW19" s="354"/>
      <c r="AX19" s="354"/>
      <c r="AY19" s="354">
        <v>22</v>
      </c>
      <c r="AZ19" s="354"/>
      <c r="BA19" s="354"/>
      <c r="BB19" s="354">
        <v>15</v>
      </c>
      <c r="BC19" s="354"/>
      <c r="BD19" s="354"/>
      <c r="BE19" s="354">
        <v>16</v>
      </c>
      <c r="BF19" s="354"/>
      <c r="BG19" s="354"/>
      <c r="BH19" s="354">
        <v>12</v>
      </c>
      <c r="BI19" s="354"/>
      <c r="BJ19" s="354"/>
      <c r="BK19" s="354">
        <v>23</v>
      </c>
      <c r="BL19" s="354"/>
      <c r="BM19" s="354"/>
      <c r="BN19" s="354">
        <v>17</v>
      </c>
      <c r="BO19" s="354"/>
      <c r="BP19" s="354"/>
      <c r="BQ19" s="354">
        <v>16</v>
      </c>
      <c r="BR19" s="354"/>
      <c r="BS19" s="354"/>
      <c r="BT19" s="354">
        <v>18</v>
      </c>
      <c r="BU19" s="354"/>
      <c r="BV19" s="354"/>
      <c r="BW19" s="354">
        <v>26</v>
      </c>
      <c r="BX19" s="354"/>
      <c r="BY19" s="354"/>
      <c r="BZ19" s="354">
        <v>21</v>
      </c>
      <c r="CA19" s="354"/>
      <c r="CB19" s="354"/>
      <c r="CC19" s="354">
        <v>23</v>
      </c>
      <c r="CD19" s="354"/>
      <c r="CE19" s="354"/>
      <c r="CF19" s="354">
        <v>34</v>
      </c>
      <c r="CG19" s="354"/>
      <c r="CH19" s="354"/>
    </row>
    <row r="20" spans="1:86" ht="15" customHeight="1">
      <c r="A20" s="251" t="s">
        <v>154</v>
      </c>
      <c r="B20" s="251"/>
      <c r="C20" s="251"/>
      <c r="D20" s="251"/>
      <c r="E20" s="252"/>
      <c r="F20" s="357">
        <v>252</v>
      </c>
      <c r="G20" s="353"/>
      <c r="H20" s="353"/>
      <c r="I20" s="354">
        <v>136</v>
      </c>
      <c r="J20" s="354"/>
      <c r="K20" s="354"/>
      <c r="L20" s="354">
        <v>116</v>
      </c>
      <c r="M20" s="354"/>
      <c r="N20" s="354"/>
      <c r="O20" s="354">
        <v>9</v>
      </c>
      <c r="P20" s="354"/>
      <c r="Q20" s="354"/>
      <c r="R20" s="354">
        <v>12</v>
      </c>
      <c r="S20" s="354"/>
      <c r="T20" s="354"/>
      <c r="U20" s="354">
        <v>10</v>
      </c>
      <c r="V20" s="354"/>
      <c r="W20" s="354"/>
      <c r="X20" s="354">
        <v>6</v>
      </c>
      <c r="Y20" s="354"/>
      <c r="Z20" s="354"/>
      <c r="AA20" s="354">
        <v>11</v>
      </c>
      <c r="AB20" s="354"/>
      <c r="AC20" s="354"/>
      <c r="AD20" s="354">
        <v>8</v>
      </c>
      <c r="AE20" s="354"/>
      <c r="AF20" s="354"/>
      <c r="AG20" s="354">
        <v>20</v>
      </c>
      <c r="AH20" s="354"/>
      <c r="AI20" s="354"/>
      <c r="AJ20" s="354">
        <v>9</v>
      </c>
      <c r="AK20" s="354"/>
      <c r="AL20" s="354"/>
      <c r="AM20" s="354">
        <v>8</v>
      </c>
      <c r="AN20" s="354"/>
      <c r="AO20" s="354"/>
      <c r="AP20" s="354">
        <v>11</v>
      </c>
      <c r="AQ20" s="354"/>
      <c r="AR20" s="354"/>
      <c r="AS20" s="354">
        <v>12</v>
      </c>
      <c r="AT20" s="354"/>
      <c r="AU20" s="354"/>
      <c r="AV20" s="354">
        <v>9</v>
      </c>
      <c r="AW20" s="354"/>
      <c r="AX20" s="354"/>
      <c r="AY20" s="354">
        <v>8</v>
      </c>
      <c r="AZ20" s="354"/>
      <c r="BA20" s="354"/>
      <c r="BB20" s="354">
        <v>8</v>
      </c>
      <c r="BC20" s="354"/>
      <c r="BD20" s="354"/>
      <c r="BE20" s="354">
        <v>12</v>
      </c>
      <c r="BF20" s="354"/>
      <c r="BG20" s="354"/>
      <c r="BH20" s="354">
        <v>8</v>
      </c>
      <c r="BI20" s="354"/>
      <c r="BJ20" s="354"/>
      <c r="BK20" s="354">
        <v>12</v>
      </c>
      <c r="BL20" s="354"/>
      <c r="BM20" s="354"/>
      <c r="BN20" s="354">
        <v>9</v>
      </c>
      <c r="BO20" s="354"/>
      <c r="BP20" s="354"/>
      <c r="BQ20" s="354">
        <v>15</v>
      </c>
      <c r="BR20" s="354"/>
      <c r="BS20" s="354"/>
      <c r="BT20" s="354">
        <v>10</v>
      </c>
      <c r="BU20" s="354"/>
      <c r="BV20" s="354"/>
      <c r="BW20" s="354">
        <v>12</v>
      </c>
      <c r="BX20" s="354"/>
      <c r="BY20" s="354"/>
      <c r="BZ20" s="354">
        <v>10</v>
      </c>
      <c r="CA20" s="354"/>
      <c r="CB20" s="354"/>
      <c r="CC20" s="354">
        <v>7</v>
      </c>
      <c r="CD20" s="354"/>
      <c r="CE20" s="354"/>
      <c r="CF20" s="354">
        <v>16</v>
      </c>
      <c r="CG20" s="354"/>
      <c r="CH20" s="354"/>
    </row>
    <row r="21" spans="1:86" ht="15" customHeight="1">
      <c r="A21" s="251" t="s">
        <v>155</v>
      </c>
      <c r="B21" s="251"/>
      <c r="C21" s="251"/>
      <c r="D21" s="251"/>
      <c r="E21" s="252"/>
      <c r="F21" s="357">
        <v>296</v>
      </c>
      <c r="G21" s="353"/>
      <c r="H21" s="353"/>
      <c r="I21" s="354">
        <v>148</v>
      </c>
      <c r="J21" s="354"/>
      <c r="K21" s="354"/>
      <c r="L21" s="354">
        <v>148</v>
      </c>
      <c r="M21" s="354"/>
      <c r="N21" s="354"/>
      <c r="O21" s="354">
        <v>17</v>
      </c>
      <c r="P21" s="354"/>
      <c r="Q21" s="354"/>
      <c r="R21" s="354">
        <v>16</v>
      </c>
      <c r="S21" s="354"/>
      <c r="T21" s="354"/>
      <c r="U21" s="354">
        <v>14</v>
      </c>
      <c r="V21" s="354"/>
      <c r="W21" s="354"/>
      <c r="X21" s="354">
        <v>10</v>
      </c>
      <c r="Y21" s="354"/>
      <c r="Z21" s="354"/>
      <c r="AA21" s="354">
        <v>14</v>
      </c>
      <c r="AB21" s="354"/>
      <c r="AC21" s="354"/>
      <c r="AD21" s="354">
        <v>12</v>
      </c>
      <c r="AE21" s="354"/>
      <c r="AF21" s="354"/>
      <c r="AG21" s="354">
        <v>16</v>
      </c>
      <c r="AH21" s="354"/>
      <c r="AI21" s="354"/>
      <c r="AJ21" s="354">
        <v>9</v>
      </c>
      <c r="AK21" s="354"/>
      <c r="AL21" s="354"/>
      <c r="AM21" s="354">
        <v>13</v>
      </c>
      <c r="AN21" s="354"/>
      <c r="AO21" s="354"/>
      <c r="AP21" s="354">
        <v>11</v>
      </c>
      <c r="AQ21" s="354"/>
      <c r="AR21" s="354"/>
      <c r="AS21" s="354">
        <v>15</v>
      </c>
      <c r="AT21" s="354"/>
      <c r="AU21" s="354"/>
      <c r="AV21" s="354">
        <v>15</v>
      </c>
      <c r="AW21" s="354"/>
      <c r="AX21" s="354"/>
      <c r="AY21" s="354">
        <v>7</v>
      </c>
      <c r="AZ21" s="354"/>
      <c r="BA21" s="354"/>
      <c r="BB21" s="354">
        <v>15</v>
      </c>
      <c r="BC21" s="354"/>
      <c r="BD21" s="354"/>
      <c r="BE21" s="354">
        <v>4</v>
      </c>
      <c r="BF21" s="354"/>
      <c r="BG21" s="354"/>
      <c r="BH21" s="354">
        <v>13</v>
      </c>
      <c r="BI21" s="354"/>
      <c r="BJ21" s="354"/>
      <c r="BK21" s="354">
        <v>8</v>
      </c>
      <c r="BL21" s="354"/>
      <c r="BM21" s="354"/>
      <c r="BN21" s="354">
        <v>9</v>
      </c>
      <c r="BO21" s="354"/>
      <c r="BP21" s="354"/>
      <c r="BQ21" s="354">
        <v>14</v>
      </c>
      <c r="BR21" s="354"/>
      <c r="BS21" s="354"/>
      <c r="BT21" s="354">
        <v>9</v>
      </c>
      <c r="BU21" s="354"/>
      <c r="BV21" s="354"/>
      <c r="BW21" s="354">
        <v>12</v>
      </c>
      <c r="BX21" s="354"/>
      <c r="BY21" s="354"/>
      <c r="BZ21" s="354">
        <v>13</v>
      </c>
      <c r="CA21" s="354"/>
      <c r="CB21" s="354"/>
      <c r="CC21" s="354">
        <v>14</v>
      </c>
      <c r="CD21" s="354"/>
      <c r="CE21" s="354"/>
      <c r="CF21" s="354">
        <v>16</v>
      </c>
      <c r="CG21" s="354"/>
      <c r="CH21" s="354"/>
    </row>
    <row r="22" spans="1:86" ht="15" customHeight="1">
      <c r="A22" s="78"/>
      <c r="B22" s="78"/>
      <c r="C22" s="78"/>
      <c r="D22" s="78"/>
      <c r="E22" s="84"/>
      <c r="F22" s="357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354"/>
      <c r="AY22" s="354"/>
      <c r="AZ22" s="354"/>
      <c r="BA22" s="354"/>
      <c r="BB22" s="354"/>
      <c r="BC22" s="354"/>
      <c r="BD22" s="354"/>
      <c r="BE22" s="354"/>
      <c r="BF22" s="354"/>
      <c r="BG22" s="354"/>
      <c r="BH22" s="354"/>
      <c r="BI22" s="354"/>
      <c r="BJ22" s="354"/>
      <c r="BK22" s="354"/>
      <c r="BL22" s="354"/>
      <c r="BM22" s="354"/>
      <c r="BN22" s="354"/>
      <c r="BO22" s="354"/>
      <c r="BP22" s="354"/>
      <c r="BQ22" s="354"/>
      <c r="BR22" s="354"/>
      <c r="BS22" s="354"/>
      <c r="BT22" s="354"/>
      <c r="BU22" s="354"/>
      <c r="BV22" s="354"/>
      <c r="BW22" s="354"/>
      <c r="BX22" s="354"/>
      <c r="BY22" s="354"/>
      <c r="BZ22" s="354"/>
      <c r="CA22" s="354"/>
      <c r="CB22" s="354"/>
      <c r="CC22" s="354"/>
      <c r="CD22" s="354"/>
      <c r="CE22" s="354"/>
      <c r="CF22" s="354"/>
      <c r="CG22" s="354"/>
      <c r="CH22" s="354"/>
    </row>
    <row r="23" spans="1:86" ht="15" customHeight="1">
      <c r="A23" s="251" t="s">
        <v>156</v>
      </c>
      <c r="B23" s="251"/>
      <c r="C23" s="251"/>
      <c r="D23" s="251"/>
      <c r="E23" s="252"/>
      <c r="F23" s="357">
        <v>88</v>
      </c>
      <c r="G23" s="353"/>
      <c r="H23" s="353"/>
      <c r="I23" s="354">
        <v>42</v>
      </c>
      <c r="J23" s="354"/>
      <c r="K23" s="354"/>
      <c r="L23" s="354">
        <v>46</v>
      </c>
      <c r="M23" s="354"/>
      <c r="N23" s="354"/>
      <c r="O23" s="354">
        <v>4</v>
      </c>
      <c r="P23" s="354"/>
      <c r="Q23" s="354"/>
      <c r="R23" s="354">
        <v>6</v>
      </c>
      <c r="S23" s="354"/>
      <c r="T23" s="354"/>
      <c r="U23" s="354">
        <v>3</v>
      </c>
      <c r="V23" s="354"/>
      <c r="W23" s="354"/>
      <c r="X23" s="354">
        <v>1</v>
      </c>
      <c r="Y23" s="354"/>
      <c r="Z23" s="354"/>
      <c r="AA23" s="354">
        <v>2</v>
      </c>
      <c r="AB23" s="354"/>
      <c r="AC23" s="354"/>
      <c r="AD23" s="354">
        <v>3</v>
      </c>
      <c r="AE23" s="354"/>
      <c r="AF23" s="354"/>
      <c r="AG23" s="354">
        <v>4</v>
      </c>
      <c r="AH23" s="354"/>
      <c r="AI23" s="354"/>
      <c r="AJ23" s="354">
        <v>3</v>
      </c>
      <c r="AK23" s="354"/>
      <c r="AL23" s="354"/>
      <c r="AM23" s="354">
        <v>2</v>
      </c>
      <c r="AN23" s="354"/>
      <c r="AO23" s="354"/>
      <c r="AP23" s="354">
        <v>7</v>
      </c>
      <c r="AQ23" s="354"/>
      <c r="AR23" s="354"/>
      <c r="AS23" s="354">
        <v>2</v>
      </c>
      <c r="AT23" s="354"/>
      <c r="AU23" s="354"/>
      <c r="AV23" s="354">
        <v>5</v>
      </c>
      <c r="AW23" s="354"/>
      <c r="AX23" s="354"/>
      <c r="AY23" s="354">
        <v>2</v>
      </c>
      <c r="AZ23" s="354"/>
      <c r="BA23" s="354"/>
      <c r="BB23" s="354">
        <v>3</v>
      </c>
      <c r="BC23" s="354"/>
      <c r="BD23" s="354"/>
      <c r="BE23" s="354">
        <v>5</v>
      </c>
      <c r="BF23" s="354"/>
      <c r="BG23" s="354"/>
      <c r="BH23" s="354">
        <v>2</v>
      </c>
      <c r="BI23" s="354"/>
      <c r="BJ23" s="354"/>
      <c r="BK23" s="354">
        <v>1</v>
      </c>
      <c r="BL23" s="354"/>
      <c r="BM23" s="354"/>
      <c r="BN23" s="354">
        <v>5</v>
      </c>
      <c r="BO23" s="354"/>
      <c r="BP23" s="354"/>
      <c r="BQ23" s="354">
        <v>8</v>
      </c>
      <c r="BR23" s="354"/>
      <c r="BS23" s="354"/>
      <c r="BT23" s="354">
        <v>1</v>
      </c>
      <c r="BU23" s="354"/>
      <c r="BV23" s="354"/>
      <c r="BW23" s="354">
        <v>6</v>
      </c>
      <c r="BX23" s="354"/>
      <c r="BY23" s="354"/>
      <c r="BZ23" s="354">
        <v>6</v>
      </c>
      <c r="CA23" s="354"/>
      <c r="CB23" s="354"/>
      <c r="CC23" s="354">
        <v>3</v>
      </c>
      <c r="CD23" s="354"/>
      <c r="CE23" s="354"/>
      <c r="CF23" s="354">
        <v>4</v>
      </c>
      <c r="CG23" s="354"/>
      <c r="CH23" s="354"/>
    </row>
    <row r="24" spans="1:86" ht="15" customHeight="1">
      <c r="A24" s="251" t="s">
        <v>157</v>
      </c>
      <c r="B24" s="251"/>
      <c r="C24" s="251"/>
      <c r="D24" s="251"/>
      <c r="E24" s="252"/>
      <c r="F24" s="357">
        <v>261</v>
      </c>
      <c r="G24" s="353"/>
      <c r="H24" s="353"/>
      <c r="I24" s="354">
        <v>131</v>
      </c>
      <c r="J24" s="354"/>
      <c r="K24" s="354"/>
      <c r="L24" s="354">
        <v>130</v>
      </c>
      <c r="M24" s="354"/>
      <c r="N24" s="354"/>
      <c r="O24" s="354">
        <v>10</v>
      </c>
      <c r="P24" s="354"/>
      <c r="Q24" s="354"/>
      <c r="R24" s="354">
        <v>16</v>
      </c>
      <c r="S24" s="354"/>
      <c r="T24" s="354"/>
      <c r="U24" s="354">
        <v>14</v>
      </c>
      <c r="V24" s="354"/>
      <c r="W24" s="354"/>
      <c r="X24" s="354">
        <v>10</v>
      </c>
      <c r="Y24" s="354"/>
      <c r="Z24" s="354"/>
      <c r="AA24" s="354">
        <v>15</v>
      </c>
      <c r="AB24" s="354"/>
      <c r="AC24" s="354"/>
      <c r="AD24" s="354">
        <v>19</v>
      </c>
      <c r="AE24" s="354"/>
      <c r="AF24" s="354"/>
      <c r="AG24" s="354">
        <v>5</v>
      </c>
      <c r="AH24" s="354"/>
      <c r="AI24" s="354"/>
      <c r="AJ24" s="354">
        <v>12</v>
      </c>
      <c r="AK24" s="354"/>
      <c r="AL24" s="354"/>
      <c r="AM24" s="354">
        <v>17</v>
      </c>
      <c r="AN24" s="354"/>
      <c r="AO24" s="354"/>
      <c r="AP24" s="354">
        <v>11</v>
      </c>
      <c r="AQ24" s="354"/>
      <c r="AR24" s="354"/>
      <c r="AS24" s="354">
        <v>9</v>
      </c>
      <c r="AT24" s="354"/>
      <c r="AU24" s="354"/>
      <c r="AV24" s="354">
        <v>7</v>
      </c>
      <c r="AW24" s="354"/>
      <c r="AX24" s="354"/>
      <c r="AY24" s="354">
        <v>14</v>
      </c>
      <c r="AZ24" s="354"/>
      <c r="BA24" s="354"/>
      <c r="BB24" s="354">
        <v>5</v>
      </c>
      <c r="BC24" s="354"/>
      <c r="BD24" s="354"/>
      <c r="BE24" s="354">
        <v>11</v>
      </c>
      <c r="BF24" s="354"/>
      <c r="BG24" s="354"/>
      <c r="BH24" s="354">
        <v>10</v>
      </c>
      <c r="BI24" s="354"/>
      <c r="BJ24" s="354"/>
      <c r="BK24" s="354">
        <v>6</v>
      </c>
      <c r="BL24" s="354"/>
      <c r="BM24" s="354"/>
      <c r="BN24" s="354">
        <v>8</v>
      </c>
      <c r="BO24" s="354"/>
      <c r="BP24" s="354"/>
      <c r="BQ24" s="354">
        <v>11</v>
      </c>
      <c r="BR24" s="354"/>
      <c r="BS24" s="354"/>
      <c r="BT24" s="354">
        <v>5</v>
      </c>
      <c r="BU24" s="354"/>
      <c r="BV24" s="354"/>
      <c r="BW24" s="354">
        <v>8</v>
      </c>
      <c r="BX24" s="354"/>
      <c r="BY24" s="354"/>
      <c r="BZ24" s="354">
        <v>10</v>
      </c>
      <c r="CA24" s="354"/>
      <c r="CB24" s="354"/>
      <c r="CC24" s="354">
        <v>11</v>
      </c>
      <c r="CD24" s="354"/>
      <c r="CE24" s="354"/>
      <c r="CF24" s="354">
        <v>17</v>
      </c>
      <c r="CG24" s="354"/>
      <c r="CH24" s="354"/>
    </row>
    <row r="25" spans="1:86" ht="15" customHeight="1">
      <c r="A25" s="251" t="s">
        <v>158</v>
      </c>
      <c r="B25" s="251"/>
      <c r="C25" s="251"/>
      <c r="D25" s="251"/>
      <c r="E25" s="252"/>
      <c r="F25" s="357">
        <v>379</v>
      </c>
      <c r="G25" s="353"/>
      <c r="H25" s="353"/>
      <c r="I25" s="354">
        <v>222</v>
      </c>
      <c r="J25" s="354"/>
      <c r="K25" s="354"/>
      <c r="L25" s="354">
        <v>157</v>
      </c>
      <c r="M25" s="354"/>
      <c r="N25" s="354"/>
      <c r="O25" s="354">
        <v>16</v>
      </c>
      <c r="P25" s="354"/>
      <c r="Q25" s="354"/>
      <c r="R25" s="354">
        <v>11</v>
      </c>
      <c r="S25" s="354"/>
      <c r="T25" s="354"/>
      <c r="U25" s="354">
        <v>9</v>
      </c>
      <c r="V25" s="354"/>
      <c r="W25" s="354"/>
      <c r="X25" s="354">
        <v>11</v>
      </c>
      <c r="Y25" s="354"/>
      <c r="Z25" s="354"/>
      <c r="AA25" s="354">
        <v>17</v>
      </c>
      <c r="AB25" s="354"/>
      <c r="AC25" s="354"/>
      <c r="AD25" s="354">
        <v>17</v>
      </c>
      <c r="AE25" s="354"/>
      <c r="AF25" s="354"/>
      <c r="AG25" s="354">
        <v>25</v>
      </c>
      <c r="AH25" s="354"/>
      <c r="AI25" s="354"/>
      <c r="AJ25" s="354">
        <v>15</v>
      </c>
      <c r="AK25" s="354"/>
      <c r="AL25" s="354"/>
      <c r="AM25" s="354">
        <v>17</v>
      </c>
      <c r="AN25" s="354"/>
      <c r="AO25" s="354"/>
      <c r="AP25" s="354">
        <v>11</v>
      </c>
      <c r="AQ25" s="354"/>
      <c r="AR25" s="354"/>
      <c r="AS25" s="354">
        <v>19</v>
      </c>
      <c r="AT25" s="354"/>
      <c r="AU25" s="354"/>
      <c r="AV25" s="354">
        <v>15</v>
      </c>
      <c r="AW25" s="354"/>
      <c r="AX25" s="354"/>
      <c r="AY25" s="354">
        <v>17</v>
      </c>
      <c r="AZ25" s="354"/>
      <c r="BA25" s="354"/>
      <c r="BB25" s="354">
        <v>9</v>
      </c>
      <c r="BC25" s="354"/>
      <c r="BD25" s="354"/>
      <c r="BE25" s="354">
        <v>14</v>
      </c>
      <c r="BF25" s="354"/>
      <c r="BG25" s="354"/>
      <c r="BH25" s="354">
        <v>13</v>
      </c>
      <c r="BI25" s="354"/>
      <c r="BJ25" s="354"/>
      <c r="BK25" s="354">
        <v>24</v>
      </c>
      <c r="BL25" s="354"/>
      <c r="BM25" s="354"/>
      <c r="BN25" s="354">
        <v>6</v>
      </c>
      <c r="BO25" s="354"/>
      <c r="BP25" s="354"/>
      <c r="BQ25" s="354">
        <v>14</v>
      </c>
      <c r="BR25" s="354"/>
      <c r="BS25" s="354"/>
      <c r="BT25" s="354">
        <v>14</v>
      </c>
      <c r="BU25" s="354"/>
      <c r="BV25" s="354"/>
      <c r="BW25" s="354">
        <v>16</v>
      </c>
      <c r="BX25" s="354"/>
      <c r="BY25" s="354"/>
      <c r="BZ25" s="354">
        <v>20</v>
      </c>
      <c r="CA25" s="354"/>
      <c r="CB25" s="354"/>
      <c r="CC25" s="354">
        <v>34</v>
      </c>
      <c r="CD25" s="354"/>
      <c r="CE25" s="354"/>
      <c r="CF25" s="354">
        <v>15</v>
      </c>
      <c r="CG25" s="354"/>
      <c r="CH25" s="354"/>
    </row>
    <row r="26" spans="1:86" ht="15" customHeight="1">
      <c r="A26" s="251" t="s">
        <v>180</v>
      </c>
      <c r="B26" s="251"/>
      <c r="C26" s="251"/>
      <c r="D26" s="251"/>
      <c r="E26" s="252"/>
      <c r="F26" s="357">
        <v>509</v>
      </c>
      <c r="G26" s="353"/>
      <c r="H26" s="353"/>
      <c r="I26" s="354">
        <v>286</v>
      </c>
      <c r="J26" s="354"/>
      <c r="K26" s="354"/>
      <c r="L26" s="354">
        <v>223</v>
      </c>
      <c r="M26" s="354"/>
      <c r="N26" s="354"/>
      <c r="O26" s="354">
        <v>27</v>
      </c>
      <c r="P26" s="354"/>
      <c r="Q26" s="354"/>
      <c r="R26" s="354">
        <v>20</v>
      </c>
      <c r="S26" s="354"/>
      <c r="T26" s="354"/>
      <c r="U26" s="354">
        <v>13</v>
      </c>
      <c r="V26" s="354"/>
      <c r="W26" s="354"/>
      <c r="X26" s="354">
        <v>17</v>
      </c>
      <c r="Y26" s="354"/>
      <c r="Z26" s="354"/>
      <c r="AA26" s="354">
        <v>28</v>
      </c>
      <c r="AB26" s="354"/>
      <c r="AC26" s="354"/>
      <c r="AD26" s="354">
        <v>19</v>
      </c>
      <c r="AE26" s="354"/>
      <c r="AF26" s="354"/>
      <c r="AG26" s="354">
        <v>20</v>
      </c>
      <c r="AH26" s="354"/>
      <c r="AI26" s="354"/>
      <c r="AJ26" s="354">
        <v>17</v>
      </c>
      <c r="AK26" s="354"/>
      <c r="AL26" s="354"/>
      <c r="AM26" s="354">
        <v>17</v>
      </c>
      <c r="AN26" s="354"/>
      <c r="AO26" s="354"/>
      <c r="AP26" s="354">
        <v>21</v>
      </c>
      <c r="AQ26" s="354"/>
      <c r="AR26" s="354"/>
      <c r="AS26" s="354">
        <v>29</v>
      </c>
      <c r="AT26" s="354"/>
      <c r="AU26" s="354"/>
      <c r="AV26" s="354">
        <v>12</v>
      </c>
      <c r="AW26" s="354"/>
      <c r="AX26" s="354"/>
      <c r="AY26" s="354">
        <v>17</v>
      </c>
      <c r="AZ26" s="354"/>
      <c r="BA26" s="354"/>
      <c r="BB26" s="354">
        <v>17</v>
      </c>
      <c r="BC26" s="354"/>
      <c r="BD26" s="354"/>
      <c r="BE26" s="354">
        <v>16</v>
      </c>
      <c r="BF26" s="354"/>
      <c r="BG26" s="354"/>
      <c r="BH26" s="354">
        <v>22</v>
      </c>
      <c r="BI26" s="354"/>
      <c r="BJ26" s="354"/>
      <c r="BK26" s="354">
        <v>28</v>
      </c>
      <c r="BL26" s="354"/>
      <c r="BM26" s="354"/>
      <c r="BN26" s="354">
        <v>25</v>
      </c>
      <c r="BO26" s="354"/>
      <c r="BP26" s="354"/>
      <c r="BQ26" s="354">
        <v>34</v>
      </c>
      <c r="BR26" s="354"/>
      <c r="BS26" s="354"/>
      <c r="BT26" s="354">
        <v>19</v>
      </c>
      <c r="BU26" s="354"/>
      <c r="BV26" s="354"/>
      <c r="BW26" s="354">
        <v>20</v>
      </c>
      <c r="BX26" s="354"/>
      <c r="BY26" s="354"/>
      <c r="BZ26" s="354">
        <v>16</v>
      </c>
      <c r="CA26" s="354"/>
      <c r="CB26" s="354"/>
      <c r="CC26" s="354">
        <v>37</v>
      </c>
      <c r="CD26" s="354"/>
      <c r="CE26" s="354"/>
      <c r="CF26" s="354">
        <v>18</v>
      </c>
      <c r="CG26" s="354"/>
      <c r="CH26" s="354"/>
    </row>
    <row r="27" spans="1:86" ht="15" customHeight="1">
      <c r="A27" s="251" t="s">
        <v>160</v>
      </c>
      <c r="B27" s="251"/>
      <c r="C27" s="251"/>
      <c r="D27" s="251"/>
      <c r="E27" s="252"/>
      <c r="F27" s="357">
        <v>402</v>
      </c>
      <c r="G27" s="353"/>
      <c r="H27" s="353"/>
      <c r="I27" s="354">
        <v>217</v>
      </c>
      <c r="J27" s="354"/>
      <c r="K27" s="354"/>
      <c r="L27" s="354">
        <v>185</v>
      </c>
      <c r="M27" s="354"/>
      <c r="N27" s="354"/>
      <c r="O27" s="354">
        <v>21</v>
      </c>
      <c r="P27" s="354"/>
      <c r="Q27" s="354"/>
      <c r="R27" s="354">
        <v>14</v>
      </c>
      <c r="S27" s="354"/>
      <c r="T27" s="354"/>
      <c r="U27" s="354">
        <v>18</v>
      </c>
      <c r="V27" s="354"/>
      <c r="W27" s="354"/>
      <c r="X27" s="354">
        <v>12</v>
      </c>
      <c r="Y27" s="354"/>
      <c r="Z27" s="354"/>
      <c r="AA27" s="354">
        <v>15</v>
      </c>
      <c r="AB27" s="354"/>
      <c r="AC27" s="354"/>
      <c r="AD27" s="354">
        <v>23</v>
      </c>
      <c r="AE27" s="354"/>
      <c r="AF27" s="354"/>
      <c r="AG27" s="354">
        <v>27</v>
      </c>
      <c r="AH27" s="354"/>
      <c r="AI27" s="354"/>
      <c r="AJ27" s="354">
        <v>14</v>
      </c>
      <c r="AK27" s="354"/>
      <c r="AL27" s="354"/>
      <c r="AM27" s="354">
        <v>9</v>
      </c>
      <c r="AN27" s="354"/>
      <c r="AO27" s="354"/>
      <c r="AP27" s="354">
        <v>18</v>
      </c>
      <c r="AQ27" s="354"/>
      <c r="AR27" s="354"/>
      <c r="AS27" s="354">
        <v>20</v>
      </c>
      <c r="AT27" s="354"/>
      <c r="AU27" s="354"/>
      <c r="AV27" s="354">
        <v>12</v>
      </c>
      <c r="AW27" s="354"/>
      <c r="AX27" s="354"/>
      <c r="AY27" s="354">
        <v>14</v>
      </c>
      <c r="AZ27" s="354"/>
      <c r="BA27" s="354"/>
      <c r="BB27" s="354">
        <v>10</v>
      </c>
      <c r="BC27" s="354"/>
      <c r="BD27" s="354"/>
      <c r="BE27" s="354">
        <v>19</v>
      </c>
      <c r="BF27" s="354"/>
      <c r="BG27" s="354"/>
      <c r="BH27" s="354">
        <v>18</v>
      </c>
      <c r="BI27" s="354"/>
      <c r="BJ27" s="354"/>
      <c r="BK27" s="354">
        <v>19</v>
      </c>
      <c r="BL27" s="354"/>
      <c r="BM27" s="354"/>
      <c r="BN27" s="354">
        <v>15</v>
      </c>
      <c r="BO27" s="354"/>
      <c r="BP27" s="354"/>
      <c r="BQ27" s="354">
        <v>17</v>
      </c>
      <c r="BR27" s="354"/>
      <c r="BS27" s="354"/>
      <c r="BT27" s="354">
        <v>13</v>
      </c>
      <c r="BU27" s="354"/>
      <c r="BV27" s="354"/>
      <c r="BW27" s="354">
        <v>17</v>
      </c>
      <c r="BX27" s="354"/>
      <c r="BY27" s="354"/>
      <c r="BZ27" s="354">
        <v>13</v>
      </c>
      <c r="CA27" s="354"/>
      <c r="CB27" s="354"/>
      <c r="CC27" s="354">
        <v>21</v>
      </c>
      <c r="CD27" s="354"/>
      <c r="CE27" s="354"/>
      <c r="CF27" s="354">
        <v>23</v>
      </c>
      <c r="CG27" s="354"/>
      <c r="CH27" s="354"/>
    </row>
    <row r="28" spans="1:86" ht="15" customHeight="1">
      <c r="A28" s="251" t="s">
        <v>161</v>
      </c>
      <c r="B28" s="251"/>
      <c r="C28" s="251"/>
      <c r="D28" s="251"/>
      <c r="E28" s="252"/>
      <c r="F28" s="357">
        <v>388</v>
      </c>
      <c r="G28" s="353"/>
      <c r="H28" s="353"/>
      <c r="I28" s="354">
        <v>194</v>
      </c>
      <c r="J28" s="354"/>
      <c r="K28" s="354"/>
      <c r="L28" s="354">
        <v>194</v>
      </c>
      <c r="M28" s="354"/>
      <c r="N28" s="354"/>
      <c r="O28" s="354">
        <v>10</v>
      </c>
      <c r="P28" s="354"/>
      <c r="Q28" s="354"/>
      <c r="R28" s="354">
        <v>17</v>
      </c>
      <c r="S28" s="354"/>
      <c r="T28" s="354"/>
      <c r="U28" s="354">
        <v>11</v>
      </c>
      <c r="V28" s="354"/>
      <c r="W28" s="354"/>
      <c r="X28" s="354">
        <v>20</v>
      </c>
      <c r="Y28" s="354"/>
      <c r="Z28" s="354"/>
      <c r="AA28" s="354">
        <v>23</v>
      </c>
      <c r="AB28" s="354"/>
      <c r="AC28" s="354"/>
      <c r="AD28" s="354">
        <v>14</v>
      </c>
      <c r="AE28" s="354"/>
      <c r="AF28" s="354"/>
      <c r="AG28" s="354">
        <v>13</v>
      </c>
      <c r="AH28" s="354"/>
      <c r="AI28" s="354"/>
      <c r="AJ28" s="354">
        <v>14</v>
      </c>
      <c r="AK28" s="354"/>
      <c r="AL28" s="354"/>
      <c r="AM28" s="354">
        <v>21</v>
      </c>
      <c r="AN28" s="354"/>
      <c r="AO28" s="354"/>
      <c r="AP28" s="354">
        <v>19</v>
      </c>
      <c r="AQ28" s="354"/>
      <c r="AR28" s="354"/>
      <c r="AS28" s="354">
        <v>16</v>
      </c>
      <c r="AT28" s="354"/>
      <c r="AU28" s="354"/>
      <c r="AV28" s="354">
        <v>15</v>
      </c>
      <c r="AW28" s="354"/>
      <c r="AX28" s="354"/>
      <c r="AY28" s="354">
        <v>14</v>
      </c>
      <c r="AZ28" s="354"/>
      <c r="BA28" s="354"/>
      <c r="BB28" s="354">
        <v>11</v>
      </c>
      <c r="BC28" s="354"/>
      <c r="BD28" s="354"/>
      <c r="BE28" s="354">
        <v>18</v>
      </c>
      <c r="BF28" s="354"/>
      <c r="BG28" s="354"/>
      <c r="BH28" s="354">
        <v>20</v>
      </c>
      <c r="BI28" s="354"/>
      <c r="BJ28" s="354"/>
      <c r="BK28" s="354">
        <v>15</v>
      </c>
      <c r="BL28" s="354"/>
      <c r="BM28" s="354"/>
      <c r="BN28" s="354">
        <v>16</v>
      </c>
      <c r="BO28" s="354"/>
      <c r="BP28" s="354"/>
      <c r="BQ28" s="354">
        <v>18</v>
      </c>
      <c r="BR28" s="354"/>
      <c r="BS28" s="354"/>
      <c r="BT28" s="354">
        <v>15</v>
      </c>
      <c r="BU28" s="354"/>
      <c r="BV28" s="354"/>
      <c r="BW28" s="354">
        <v>17</v>
      </c>
      <c r="BX28" s="354"/>
      <c r="BY28" s="354"/>
      <c r="BZ28" s="354">
        <v>13</v>
      </c>
      <c r="CA28" s="354"/>
      <c r="CB28" s="354"/>
      <c r="CC28" s="354">
        <v>18</v>
      </c>
      <c r="CD28" s="354"/>
      <c r="CE28" s="354"/>
      <c r="CF28" s="354">
        <v>20</v>
      </c>
      <c r="CG28" s="354"/>
      <c r="CH28" s="354"/>
    </row>
    <row r="29" spans="1:86" ht="15" customHeight="1">
      <c r="A29" s="251" t="s">
        <v>162</v>
      </c>
      <c r="B29" s="251"/>
      <c r="C29" s="251"/>
      <c r="D29" s="251"/>
      <c r="E29" s="252"/>
      <c r="F29" s="357">
        <v>446</v>
      </c>
      <c r="G29" s="353"/>
      <c r="H29" s="353"/>
      <c r="I29" s="354">
        <v>216</v>
      </c>
      <c r="J29" s="354"/>
      <c r="K29" s="354"/>
      <c r="L29" s="354">
        <v>230</v>
      </c>
      <c r="M29" s="354"/>
      <c r="N29" s="354"/>
      <c r="O29" s="354">
        <v>24</v>
      </c>
      <c r="P29" s="354"/>
      <c r="Q29" s="354"/>
      <c r="R29" s="354">
        <v>20</v>
      </c>
      <c r="S29" s="354"/>
      <c r="T29" s="354"/>
      <c r="U29" s="354">
        <v>22</v>
      </c>
      <c r="V29" s="354"/>
      <c r="W29" s="354"/>
      <c r="X29" s="354">
        <v>19</v>
      </c>
      <c r="Y29" s="354"/>
      <c r="Z29" s="354"/>
      <c r="AA29" s="354">
        <v>32</v>
      </c>
      <c r="AB29" s="354"/>
      <c r="AC29" s="354"/>
      <c r="AD29" s="354">
        <v>25</v>
      </c>
      <c r="AE29" s="354"/>
      <c r="AF29" s="354"/>
      <c r="AG29" s="354">
        <v>16</v>
      </c>
      <c r="AH29" s="354"/>
      <c r="AI29" s="354"/>
      <c r="AJ29" s="354">
        <v>19</v>
      </c>
      <c r="AK29" s="354"/>
      <c r="AL29" s="354"/>
      <c r="AM29" s="354">
        <v>15</v>
      </c>
      <c r="AN29" s="354"/>
      <c r="AO29" s="354"/>
      <c r="AP29" s="354">
        <v>20</v>
      </c>
      <c r="AQ29" s="354"/>
      <c r="AR29" s="354"/>
      <c r="AS29" s="354">
        <v>13</v>
      </c>
      <c r="AT29" s="354"/>
      <c r="AU29" s="354"/>
      <c r="AV29" s="354">
        <v>16</v>
      </c>
      <c r="AW29" s="354"/>
      <c r="AX29" s="354"/>
      <c r="AY29" s="354">
        <v>13</v>
      </c>
      <c r="AZ29" s="354"/>
      <c r="BA29" s="354"/>
      <c r="BB29" s="354">
        <v>11</v>
      </c>
      <c r="BC29" s="354"/>
      <c r="BD29" s="354"/>
      <c r="BE29" s="354">
        <v>14</v>
      </c>
      <c r="BF29" s="354"/>
      <c r="BG29" s="354"/>
      <c r="BH29" s="354">
        <v>21</v>
      </c>
      <c r="BI29" s="354"/>
      <c r="BJ29" s="354"/>
      <c r="BK29" s="354">
        <v>15</v>
      </c>
      <c r="BL29" s="354"/>
      <c r="BM29" s="354"/>
      <c r="BN29" s="354">
        <v>22</v>
      </c>
      <c r="BO29" s="354"/>
      <c r="BP29" s="354"/>
      <c r="BQ29" s="354">
        <v>15</v>
      </c>
      <c r="BR29" s="354"/>
      <c r="BS29" s="354"/>
      <c r="BT29" s="354">
        <v>17</v>
      </c>
      <c r="BU29" s="354"/>
      <c r="BV29" s="354"/>
      <c r="BW29" s="354">
        <v>13</v>
      </c>
      <c r="BX29" s="354"/>
      <c r="BY29" s="354"/>
      <c r="BZ29" s="354">
        <v>13</v>
      </c>
      <c r="CA29" s="354"/>
      <c r="CB29" s="354"/>
      <c r="CC29" s="354">
        <v>24</v>
      </c>
      <c r="CD29" s="354"/>
      <c r="CE29" s="354"/>
      <c r="CF29" s="354">
        <v>27</v>
      </c>
      <c r="CG29" s="354"/>
      <c r="CH29" s="354"/>
    </row>
    <row r="30" spans="1:86" ht="15" customHeight="1">
      <c r="A30" s="251" t="s">
        <v>163</v>
      </c>
      <c r="B30" s="251"/>
      <c r="C30" s="251"/>
      <c r="D30" s="251"/>
      <c r="E30" s="252"/>
      <c r="F30" s="357">
        <v>85</v>
      </c>
      <c r="G30" s="353"/>
      <c r="H30" s="353"/>
      <c r="I30" s="354">
        <v>45</v>
      </c>
      <c r="J30" s="354"/>
      <c r="K30" s="354"/>
      <c r="L30" s="354">
        <v>40</v>
      </c>
      <c r="M30" s="354"/>
      <c r="N30" s="354"/>
      <c r="O30" s="354">
        <v>4</v>
      </c>
      <c r="P30" s="354"/>
      <c r="Q30" s="354"/>
      <c r="R30" s="354">
        <v>1</v>
      </c>
      <c r="S30" s="354"/>
      <c r="T30" s="354"/>
      <c r="U30" s="354">
        <v>4</v>
      </c>
      <c r="V30" s="354"/>
      <c r="W30" s="354"/>
      <c r="X30" s="354">
        <v>7</v>
      </c>
      <c r="Y30" s="354"/>
      <c r="Z30" s="354"/>
      <c r="AA30" s="354">
        <v>4</v>
      </c>
      <c r="AB30" s="354"/>
      <c r="AC30" s="354"/>
      <c r="AD30" s="354">
        <v>3</v>
      </c>
      <c r="AE30" s="354"/>
      <c r="AF30" s="354"/>
      <c r="AG30" s="354">
        <v>3</v>
      </c>
      <c r="AH30" s="354"/>
      <c r="AI30" s="354"/>
      <c r="AJ30" s="354">
        <v>2</v>
      </c>
      <c r="AK30" s="354"/>
      <c r="AL30" s="354"/>
      <c r="AM30" s="354">
        <v>3</v>
      </c>
      <c r="AN30" s="354"/>
      <c r="AO30" s="354"/>
      <c r="AP30" s="354">
        <v>5</v>
      </c>
      <c r="AQ30" s="354"/>
      <c r="AR30" s="354"/>
      <c r="AS30" s="354">
        <v>4</v>
      </c>
      <c r="AT30" s="354"/>
      <c r="AU30" s="354"/>
      <c r="AV30" s="354">
        <v>1</v>
      </c>
      <c r="AW30" s="354"/>
      <c r="AX30" s="354"/>
      <c r="AY30" s="354">
        <v>3</v>
      </c>
      <c r="AZ30" s="354"/>
      <c r="BA30" s="354"/>
      <c r="BB30" s="354">
        <v>5</v>
      </c>
      <c r="BC30" s="354"/>
      <c r="BD30" s="354"/>
      <c r="BE30" s="354">
        <v>2</v>
      </c>
      <c r="BF30" s="354"/>
      <c r="BG30" s="354"/>
      <c r="BH30" s="354">
        <v>3</v>
      </c>
      <c r="BI30" s="354"/>
      <c r="BJ30" s="354"/>
      <c r="BK30" s="354">
        <v>5</v>
      </c>
      <c r="BL30" s="354"/>
      <c r="BM30" s="354"/>
      <c r="BN30" s="354">
        <v>4</v>
      </c>
      <c r="BO30" s="354"/>
      <c r="BP30" s="354"/>
      <c r="BQ30" s="354">
        <v>5</v>
      </c>
      <c r="BR30" s="354"/>
      <c r="BS30" s="354"/>
      <c r="BT30" s="354">
        <v>4</v>
      </c>
      <c r="BU30" s="354"/>
      <c r="BV30" s="354"/>
      <c r="BW30" s="354">
        <v>2</v>
      </c>
      <c r="BX30" s="354"/>
      <c r="BY30" s="354"/>
      <c r="BZ30" s="354">
        <v>2</v>
      </c>
      <c r="CA30" s="354"/>
      <c r="CB30" s="354"/>
      <c r="CC30" s="354">
        <v>6</v>
      </c>
      <c r="CD30" s="354"/>
      <c r="CE30" s="354"/>
      <c r="CF30" s="354">
        <v>3</v>
      </c>
      <c r="CG30" s="354"/>
      <c r="CH30" s="354"/>
    </row>
    <row r="31" spans="1:86" ht="15" customHeight="1">
      <c r="A31" s="11"/>
      <c r="B31" s="11"/>
      <c r="C31" s="11"/>
      <c r="D31" s="11"/>
      <c r="E31" s="135"/>
      <c r="F31" s="380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79"/>
      <c r="X31" s="379"/>
      <c r="Y31" s="379"/>
      <c r="Z31" s="379"/>
      <c r="AA31" s="379"/>
      <c r="AB31" s="379"/>
      <c r="AC31" s="379"/>
      <c r="AD31" s="379"/>
      <c r="AE31" s="379"/>
      <c r="AF31" s="379"/>
      <c r="AG31" s="379"/>
      <c r="AH31" s="379"/>
      <c r="AI31" s="379"/>
      <c r="AJ31" s="379"/>
      <c r="AK31" s="379"/>
      <c r="AL31" s="379"/>
      <c r="AM31" s="379"/>
      <c r="AN31" s="379"/>
      <c r="AO31" s="379"/>
      <c r="AP31" s="379"/>
      <c r="AQ31" s="379"/>
      <c r="AR31" s="379"/>
      <c r="AS31" s="379"/>
      <c r="AT31" s="379"/>
      <c r="AU31" s="379"/>
      <c r="AV31" s="379"/>
      <c r="AW31" s="379"/>
      <c r="AX31" s="379"/>
      <c r="AY31" s="379"/>
      <c r="AZ31" s="379"/>
      <c r="BA31" s="379"/>
      <c r="BB31" s="379"/>
      <c r="BC31" s="379"/>
      <c r="BD31" s="379"/>
      <c r="BE31" s="379"/>
      <c r="BF31" s="379"/>
      <c r="BG31" s="379"/>
      <c r="BH31" s="379"/>
      <c r="BI31" s="379"/>
      <c r="BJ31" s="379"/>
      <c r="BK31" s="379"/>
      <c r="BL31" s="379"/>
      <c r="BM31" s="379"/>
      <c r="BN31" s="379"/>
      <c r="BO31" s="379"/>
      <c r="BP31" s="379"/>
      <c r="BQ31" s="379"/>
      <c r="BR31" s="379"/>
      <c r="BS31" s="379"/>
      <c r="BT31" s="379"/>
      <c r="BU31" s="379"/>
      <c r="BV31" s="379"/>
      <c r="BW31" s="379"/>
      <c r="BX31" s="379"/>
      <c r="BY31" s="379"/>
      <c r="BZ31" s="379"/>
      <c r="CA31" s="379"/>
      <c r="CB31" s="379"/>
      <c r="CC31" s="379"/>
      <c r="CD31" s="379"/>
      <c r="CE31" s="379"/>
      <c r="CF31" s="379"/>
      <c r="CG31" s="379"/>
      <c r="CH31" s="379"/>
    </row>
    <row r="32" spans="1:86" ht="15" customHeight="1">
      <c r="A32" s="132"/>
      <c r="B32" s="132"/>
      <c r="C32" s="132"/>
      <c r="D32" s="132"/>
      <c r="E32" s="132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</row>
    <row r="33" spans="1:86" ht="15" customHeight="1">
      <c r="A33" s="7" t="s">
        <v>76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</row>
    <row r="34" spans="1:86" ht="1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</row>
    <row r="35" spans="1:86" ht="1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</row>
    <row r="36" spans="1:86" ht="1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</row>
    <row r="37" spans="1:86" ht="1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</row>
    <row r="38" spans="1:86" ht="1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</row>
    <row r="39" spans="1:86" ht="1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</row>
    <row r="40" spans="1:86" ht="15" customHeight="1">
      <c r="A40" s="254" t="s">
        <v>186</v>
      </c>
      <c r="B40" s="254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54"/>
      <c r="BD40" s="254"/>
      <c r="BE40" s="254"/>
      <c r="BF40" s="254"/>
      <c r="BG40" s="254"/>
      <c r="BH40" s="254"/>
      <c r="BI40" s="254"/>
      <c r="BJ40" s="254"/>
      <c r="BK40" s="254"/>
      <c r="BL40" s="254"/>
      <c r="BM40" s="254"/>
      <c r="BN40" s="254"/>
      <c r="BO40" s="254"/>
      <c r="BP40" s="254"/>
      <c r="BQ40" s="254"/>
      <c r="BR40" s="254"/>
      <c r="BS40" s="254"/>
      <c r="BT40" s="254"/>
      <c r="BU40" s="254"/>
      <c r="BV40" s="254"/>
      <c r="BW40" s="254"/>
      <c r="BX40" s="254"/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</row>
    <row r="41" spans="1:86" ht="15" customHeight="1" thickBo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</row>
    <row r="42" spans="1:86" ht="15" customHeight="1">
      <c r="A42" s="247" t="s">
        <v>182</v>
      </c>
      <c r="B42" s="247"/>
      <c r="C42" s="247"/>
      <c r="D42" s="247"/>
      <c r="E42" s="248"/>
      <c r="F42" s="349" t="s">
        <v>179</v>
      </c>
      <c r="G42" s="349"/>
      <c r="H42" s="349"/>
      <c r="I42" s="349"/>
      <c r="J42" s="349"/>
      <c r="K42" s="349"/>
      <c r="L42" s="349"/>
      <c r="M42" s="349"/>
      <c r="N42" s="349"/>
      <c r="O42" s="358" t="s">
        <v>63</v>
      </c>
      <c r="P42" s="377"/>
      <c r="Q42" s="377"/>
      <c r="R42" s="378"/>
      <c r="S42" s="358" t="s">
        <v>256</v>
      </c>
      <c r="T42" s="377"/>
      <c r="U42" s="377"/>
      <c r="V42" s="378"/>
      <c r="W42" s="350" t="s">
        <v>255</v>
      </c>
      <c r="X42" s="350"/>
      <c r="Y42" s="350"/>
      <c r="Z42" s="350"/>
      <c r="AA42" s="350" t="s">
        <v>254</v>
      </c>
      <c r="AB42" s="350"/>
      <c r="AC42" s="350"/>
      <c r="AD42" s="350"/>
      <c r="AE42" s="350" t="s">
        <v>253</v>
      </c>
      <c r="AF42" s="350"/>
      <c r="AG42" s="350"/>
      <c r="AH42" s="350"/>
      <c r="AI42" s="350" t="s">
        <v>252</v>
      </c>
      <c r="AJ42" s="350"/>
      <c r="AK42" s="350"/>
      <c r="AL42" s="350"/>
      <c r="AM42" s="350" t="s">
        <v>251</v>
      </c>
      <c r="AN42" s="350"/>
      <c r="AO42" s="350"/>
      <c r="AP42" s="350"/>
      <c r="AQ42" s="350" t="s">
        <v>250</v>
      </c>
      <c r="AR42" s="350"/>
      <c r="AS42" s="350"/>
      <c r="AT42" s="350"/>
      <c r="AU42" s="350" t="s">
        <v>249</v>
      </c>
      <c r="AV42" s="350"/>
      <c r="AW42" s="350"/>
      <c r="AX42" s="350"/>
      <c r="AY42" s="350" t="s">
        <v>248</v>
      </c>
      <c r="AZ42" s="350"/>
      <c r="BA42" s="350"/>
      <c r="BB42" s="350"/>
      <c r="BC42" s="350" t="s">
        <v>247</v>
      </c>
      <c r="BD42" s="350"/>
      <c r="BE42" s="350"/>
      <c r="BF42" s="350"/>
      <c r="BG42" s="350" t="s">
        <v>246</v>
      </c>
      <c r="BH42" s="350"/>
      <c r="BI42" s="350"/>
      <c r="BJ42" s="350"/>
      <c r="BK42" s="350" t="s">
        <v>245</v>
      </c>
      <c r="BL42" s="350"/>
      <c r="BM42" s="350"/>
      <c r="BN42" s="350"/>
      <c r="BO42" s="350" t="s">
        <v>244</v>
      </c>
      <c r="BP42" s="350"/>
      <c r="BQ42" s="350"/>
      <c r="BR42" s="350"/>
      <c r="BS42" s="350" t="s">
        <v>243</v>
      </c>
      <c r="BT42" s="350"/>
      <c r="BU42" s="350"/>
      <c r="BV42" s="350"/>
      <c r="BW42" s="350" t="s">
        <v>242</v>
      </c>
      <c r="BX42" s="350"/>
      <c r="BY42" s="350"/>
      <c r="BZ42" s="350"/>
      <c r="CA42" s="350" t="s">
        <v>241</v>
      </c>
      <c r="CB42" s="350"/>
      <c r="CC42" s="350"/>
      <c r="CD42" s="350"/>
      <c r="CE42" s="349" t="s">
        <v>178</v>
      </c>
      <c r="CF42" s="349"/>
      <c r="CG42" s="349"/>
      <c r="CH42" s="376"/>
    </row>
    <row r="43" spans="1:86" ht="15" customHeight="1">
      <c r="A43" s="249"/>
      <c r="B43" s="249"/>
      <c r="C43" s="249"/>
      <c r="D43" s="249"/>
      <c r="E43" s="250"/>
      <c r="F43" s="348" t="s">
        <v>57</v>
      </c>
      <c r="G43" s="348"/>
      <c r="H43" s="348"/>
      <c r="I43" s="348" t="s">
        <v>51</v>
      </c>
      <c r="J43" s="348"/>
      <c r="K43" s="348"/>
      <c r="L43" s="348" t="s">
        <v>52</v>
      </c>
      <c r="M43" s="348"/>
      <c r="N43" s="348"/>
      <c r="O43" s="348" t="s">
        <v>51</v>
      </c>
      <c r="P43" s="348"/>
      <c r="Q43" s="348" t="s">
        <v>52</v>
      </c>
      <c r="R43" s="348"/>
      <c r="S43" s="348" t="s">
        <v>51</v>
      </c>
      <c r="T43" s="348"/>
      <c r="U43" s="348" t="s">
        <v>52</v>
      </c>
      <c r="V43" s="348"/>
      <c r="W43" s="348" t="s">
        <v>51</v>
      </c>
      <c r="X43" s="348"/>
      <c r="Y43" s="348" t="s">
        <v>52</v>
      </c>
      <c r="Z43" s="348"/>
      <c r="AA43" s="348" t="s">
        <v>51</v>
      </c>
      <c r="AB43" s="348"/>
      <c r="AC43" s="348" t="s">
        <v>52</v>
      </c>
      <c r="AD43" s="348"/>
      <c r="AE43" s="348" t="s">
        <v>51</v>
      </c>
      <c r="AF43" s="348"/>
      <c r="AG43" s="348" t="s">
        <v>52</v>
      </c>
      <c r="AH43" s="348"/>
      <c r="AI43" s="348" t="s">
        <v>51</v>
      </c>
      <c r="AJ43" s="348"/>
      <c r="AK43" s="348" t="s">
        <v>52</v>
      </c>
      <c r="AL43" s="348"/>
      <c r="AM43" s="348" t="s">
        <v>51</v>
      </c>
      <c r="AN43" s="348"/>
      <c r="AO43" s="348" t="s">
        <v>52</v>
      </c>
      <c r="AP43" s="348"/>
      <c r="AQ43" s="348" t="s">
        <v>51</v>
      </c>
      <c r="AR43" s="348"/>
      <c r="AS43" s="348" t="s">
        <v>52</v>
      </c>
      <c r="AT43" s="348"/>
      <c r="AU43" s="348" t="s">
        <v>51</v>
      </c>
      <c r="AV43" s="348"/>
      <c r="AW43" s="348" t="s">
        <v>52</v>
      </c>
      <c r="AX43" s="348"/>
      <c r="AY43" s="348" t="s">
        <v>51</v>
      </c>
      <c r="AZ43" s="348"/>
      <c r="BA43" s="348" t="s">
        <v>52</v>
      </c>
      <c r="BB43" s="348"/>
      <c r="BC43" s="348" t="s">
        <v>51</v>
      </c>
      <c r="BD43" s="348"/>
      <c r="BE43" s="348" t="s">
        <v>52</v>
      </c>
      <c r="BF43" s="348"/>
      <c r="BG43" s="348" t="s">
        <v>51</v>
      </c>
      <c r="BH43" s="348"/>
      <c r="BI43" s="348" t="s">
        <v>52</v>
      </c>
      <c r="BJ43" s="348"/>
      <c r="BK43" s="348" t="s">
        <v>51</v>
      </c>
      <c r="BL43" s="348"/>
      <c r="BM43" s="348" t="s">
        <v>52</v>
      </c>
      <c r="BN43" s="348"/>
      <c r="BO43" s="348" t="s">
        <v>51</v>
      </c>
      <c r="BP43" s="348"/>
      <c r="BQ43" s="348" t="s">
        <v>52</v>
      </c>
      <c r="BR43" s="348"/>
      <c r="BS43" s="348" t="s">
        <v>51</v>
      </c>
      <c r="BT43" s="348"/>
      <c r="BU43" s="348" t="s">
        <v>52</v>
      </c>
      <c r="BV43" s="348"/>
      <c r="BW43" s="348" t="s">
        <v>51</v>
      </c>
      <c r="BX43" s="348"/>
      <c r="BY43" s="348" t="s">
        <v>52</v>
      </c>
      <c r="BZ43" s="348"/>
      <c r="CA43" s="348" t="s">
        <v>51</v>
      </c>
      <c r="CB43" s="348"/>
      <c r="CC43" s="348" t="s">
        <v>52</v>
      </c>
      <c r="CD43" s="348"/>
      <c r="CE43" s="348" t="s">
        <v>51</v>
      </c>
      <c r="CF43" s="348"/>
      <c r="CG43" s="348" t="s">
        <v>52</v>
      </c>
      <c r="CH43" s="359"/>
    </row>
    <row r="44" spans="1:86" ht="15" customHeight="1">
      <c r="A44" s="132"/>
      <c r="B44" s="132"/>
      <c r="C44" s="132"/>
      <c r="D44" s="132"/>
      <c r="E44" s="13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</row>
    <row r="45" spans="1:86" s="73" customFormat="1" ht="15" customHeight="1">
      <c r="A45" s="264" t="s">
        <v>0</v>
      </c>
      <c r="B45" s="264"/>
      <c r="C45" s="264"/>
      <c r="D45" s="264"/>
      <c r="E45" s="265"/>
      <c r="F45" s="374">
        <f>SUM(F47:H63)</f>
        <v>7657</v>
      </c>
      <c r="G45" s="375"/>
      <c r="H45" s="375"/>
      <c r="I45" s="356">
        <f>SUM(I47:K63)</f>
        <v>4032</v>
      </c>
      <c r="J45" s="356"/>
      <c r="K45" s="356"/>
      <c r="L45" s="356">
        <f>SUM(L47:N63)</f>
        <v>3625</v>
      </c>
      <c r="M45" s="356"/>
      <c r="N45" s="356"/>
      <c r="O45" s="356">
        <f>SUM(O47:P63)</f>
        <v>66</v>
      </c>
      <c r="P45" s="356"/>
      <c r="Q45" s="356">
        <f>SUM(Q47:R63)</f>
        <v>37</v>
      </c>
      <c r="R45" s="356"/>
      <c r="S45" s="356">
        <f>SUM(S47:T63)</f>
        <v>18</v>
      </c>
      <c r="T45" s="356"/>
      <c r="U45" s="356">
        <f>SUM(U47:V63)</f>
        <v>8</v>
      </c>
      <c r="V45" s="356"/>
      <c r="W45" s="356">
        <f>SUM(W47:X63)</f>
        <v>18</v>
      </c>
      <c r="X45" s="356"/>
      <c r="Y45" s="356">
        <f>SUM(Y47:Z63)</f>
        <v>4</v>
      </c>
      <c r="Z45" s="356"/>
      <c r="AA45" s="356">
        <f>SUM(AA47:AB63)</f>
        <v>30</v>
      </c>
      <c r="AB45" s="356"/>
      <c r="AC45" s="356">
        <f>SUM(AC47:AD63)</f>
        <v>4</v>
      </c>
      <c r="AD45" s="356"/>
      <c r="AE45" s="356">
        <f>SUM(AE47:AF63)</f>
        <v>17</v>
      </c>
      <c r="AF45" s="356"/>
      <c r="AG45" s="356">
        <f>SUM(AG47:AH63)</f>
        <v>11</v>
      </c>
      <c r="AH45" s="356"/>
      <c r="AI45" s="356">
        <f>SUM(AI47:AJ63)</f>
        <v>28</v>
      </c>
      <c r="AJ45" s="356"/>
      <c r="AK45" s="356">
        <f>SUM(AK47:AL63)</f>
        <v>10</v>
      </c>
      <c r="AL45" s="356"/>
      <c r="AM45" s="356">
        <f>SUM(AM47:AN63)</f>
        <v>39</v>
      </c>
      <c r="AN45" s="356"/>
      <c r="AO45" s="356">
        <f>SUM(AO47:AP63)</f>
        <v>25</v>
      </c>
      <c r="AP45" s="356"/>
      <c r="AQ45" s="356">
        <f>SUM(AQ47:AR63)</f>
        <v>73</v>
      </c>
      <c r="AR45" s="356"/>
      <c r="AS45" s="356">
        <f>SUM(AS47:AT63)</f>
        <v>37</v>
      </c>
      <c r="AT45" s="356"/>
      <c r="AU45" s="356">
        <f>SUM(AU47:AV63)</f>
        <v>90</v>
      </c>
      <c r="AV45" s="356"/>
      <c r="AW45" s="356">
        <f>SUM(AW47:AX63)</f>
        <v>47</v>
      </c>
      <c r="AX45" s="356"/>
      <c r="AY45" s="356">
        <f>SUM(AY47:AZ63)</f>
        <v>91</v>
      </c>
      <c r="AZ45" s="356"/>
      <c r="BA45" s="356">
        <f>SUM(BA47:BB63)</f>
        <v>69</v>
      </c>
      <c r="BB45" s="356"/>
      <c r="BC45" s="356">
        <f>SUM(BC47:BD63)</f>
        <v>178</v>
      </c>
      <c r="BD45" s="356"/>
      <c r="BE45" s="356">
        <f>SUM(BE47:BF63)</f>
        <v>102</v>
      </c>
      <c r="BF45" s="356"/>
      <c r="BG45" s="356">
        <f>SUM(BG47:BH63)</f>
        <v>253</v>
      </c>
      <c r="BH45" s="356"/>
      <c r="BI45" s="356">
        <f>SUM(BI47:BJ63)</f>
        <v>117</v>
      </c>
      <c r="BJ45" s="356"/>
      <c r="BK45" s="356">
        <f>SUM(BK47:BL63)</f>
        <v>272</v>
      </c>
      <c r="BL45" s="356"/>
      <c r="BM45" s="356">
        <f>SUM(BM47:BN63)</f>
        <v>192</v>
      </c>
      <c r="BN45" s="356"/>
      <c r="BO45" s="356">
        <f>SUM(BO47:BP63)</f>
        <v>402</v>
      </c>
      <c r="BP45" s="356"/>
      <c r="BQ45" s="356">
        <f>SUM(BQ47:BR63)</f>
        <v>318</v>
      </c>
      <c r="BR45" s="356"/>
      <c r="BS45" s="356">
        <f>SUM(BS47:BT63)</f>
        <v>601</v>
      </c>
      <c r="BT45" s="356"/>
      <c r="BU45" s="356">
        <f>SUM(BU47:BV63)</f>
        <v>438</v>
      </c>
      <c r="BV45" s="356"/>
      <c r="BW45" s="356">
        <f>SUM(BW47:BX63)</f>
        <v>712</v>
      </c>
      <c r="BX45" s="356"/>
      <c r="BY45" s="356">
        <f>SUM(BY47:BZ63)</f>
        <v>604</v>
      </c>
      <c r="BZ45" s="356"/>
      <c r="CA45" s="356">
        <f>SUM(CA47:CB63)</f>
        <v>657</v>
      </c>
      <c r="CB45" s="356"/>
      <c r="CC45" s="356">
        <f>SUM(CC47:CD63)</f>
        <v>758</v>
      </c>
      <c r="CD45" s="356"/>
      <c r="CE45" s="356">
        <f>SUM(CE47:CF63)</f>
        <v>486</v>
      </c>
      <c r="CF45" s="356"/>
      <c r="CG45" s="356">
        <f>SUM(CG47:CH63)</f>
        <v>844</v>
      </c>
      <c r="CH45" s="356"/>
    </row>
    <row r="46" spans="1:86" ht="15" customHeight="1">
      <c r="A46" s="78"/>
      <c r="B46" s="78"/>
      <c r="C46" s="78"/>
      <c r="D46" s="78"/>
      <c r="E46" s="84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</row>
    <row r="47" spans="1:86" ht="15" customHeight="1">
      <c r="A47" s="251" t="s">
        <v>148</v>
      </c>
      <c r="B47" s="251"/>
      <c r="C47" s="251"/>
      <c r="D47" s="251"/>
      <c r="E47" s="252"/>
      <c r="F47" s="357">
        <v>2443</v>
      </c>
      <c r="G47" s="354"/>
      <c r="H47" s="354"/>
      <c r="I47" s="354">
        <v>1264</v>
      </c>
      <c r="J47" s="354"/>
      <c r="K47" s="354"/>
      <c r="L47" s="354">
        <v>1179</v>
      </c>
      <c r="M47" s="354"/>
      <c r="N47" s="354"/>
      <c r="O47" s="354">
        <v>29</v>
      </c>
      <c r="P47" s="354"/>
      <c r="Q47" s="354">
        <v>17</v>
      </c>
      <c r="R47" s="354"/>
      <c r="S47" s="354">
        <v>5</v>
      </c>
      <c r="T47" s="354"/>
      <c r="U47" s="354">
        <v>2</v>
      </c>
      <c r="V47" s="354"/>
      <c r="W47" s="354">
        <v>6</v>
      </c>
      <c r="X47" s="354"/>
      <c r="Y47" s="354">
        <v>1</v>
      </c>
      <c r="Z47" s="354"/>
      <c r="AA47" s="354">
        <v>9</v>
      </c>
      <c r="AB47" s="354"/>
      <c r="AC47" s="354" t="s">
        <v>209</v>
      </c>
      <c r="AD47" s="354"/>
      <c r="AE47" s="354">
        <v>6</v>
      </c>
      <c r="AF47" s="354"/>
      <c r="AG47" s="354">
        <v>9</v>
      </c>
      <c r="AH47" s="354"/>
      <c r="AI47" s="354">
        <v>9</v>
      </c>
      <c r="AJ47" s="354"/>
      <c r="AK47" s="354">
        <v>5</v>
      </c>
      <c r="AL47" s="354"/>
      <c r="AM47" s="354">
        <v>14</v>
      </c>
      <c r="AN47" s="354"/>
      <c r="AO47" s="354">
        <v>11</v>
      </c>
      <c r="AP47" s="354"/>
      <c r="AQ47" s="354">
        <v>35</v>
      </c>
      <c r="AR47" s="354"/>
      <c r="AS47" s="354">
        <v>14</v>
      </c>
      <c r="AT47" s="354"/>
      <c r="AU47" s="354">
        <v>30</v>
      </c>
      <c r="AV47" s="354"/>
      <c r="AW47" s="354">
        <v>13</v>
      </c>
      <c r="AX47" s="354"/>
      <c r="AY47" s="354">
        <v>29</v>
      </c>
      <c r="AZ47" s="354"/>
      <c r="BA47" s="354">
        <v>20</v>
      </c>
      <c r="BB47" s="354"/>
      <c r="BC47" s="354">
        <v>60</v>
      </c>
      <c r="BD47" s="354"/>
      <c r="BE47" s="354">
        <v>42</v>
      </c>
      <c r="BF47" s="354"/>
      <c r="BG47" s="354">
        <v>87</v>
      </c>
      <c r="BH47" s="354"/>
      <c r="BI47" s="354">
        <v>43</v>
      </c>
      <c r="BJ47" s="354"/>
      <c r="BK47" s="354">
        <v>83</v>
      </c>
      <c r="BL47" s="354"/>
      <c r="BM47" s="354">
        <v>62</v>
      </c>
      <c r="BN47" s="354"/>
      <c r="BO47" s="354">
        <v>125</v>
      </c>
      <c r="BP47" s="354"/>
      <c r="BQ47" s="354">
        <v>101</v>
      </c>
      <c r="BR47" s="354"/>
      <c r="BS47" s="354">
        <v>206</v>
      </c>
      <c r="BT47" s="354"/>
      <c r="BU47" s="354">
        <v>139</v>
      </c>
      <c r="BV47" s="354"/>
      <c r="BW47" s="354">
        <v>217</v>
      </c>
      <c r="BX47" s="354"/>
      <c r="BY47" s="354">
        <v>195</v>
      </c>
      <c r="BZ47" s="354"/>
      <c r="CA47" s="354">
        <v>187</v>
      </c>
      <c r="CB47" s="354"/>
      <c r="CC47" s="354">
        <v>253</v>
      </c>
      <c r="CD47" s="354"/>
      <c r="CE47" s="354">
        <v>127</v>
      </c>
      <c r="CF47" s="354"/>
      <c r="CG47" s="354">
        <v>252</v>
      </c>
      <c r="CH47" s="354"/>
    </row>
    <row r="48" spans="1:86" ht="15" customHeight="1">
      <c r="A48" s="251" t="s">
        <v>149</v>
      </c>
      <c r="B48" s="251"/>
      <c r="C48" s="251"/>
      <c r="D48" s="251"/>
      <c r="E48" s="252"/>
      <c r="F48" s="357">
        <v>388</v>
      </c>
      <c r="G48" s="354"/>
      <c r="H48" s="354"/>
      <c r="I48" s="354">
        <v>220</v>
      </c>
      <c r="J48" s="354"/>
      <c r="K48" s="354"/>
      <c r="L48" s="354">
        <v>168</v>
      </c>
      <c r="M48" s="354"/>
      <c r="N48" s="354"/>
      <c r="O48" s="354">
        <v>2</v>
      </c>
      <c r="P48" s="354"/>
      <c r="Q48" s="354">
        <v>1</v>
      </c>
      <c r="R48" s="354"/>
      <c r="S48" s="354">
        <v>1</v>
      </c>
      <c r="T48" s="354"/>
      <c r="U48" s="354" t="s">
        <v>209</v>
      </c>
      <c r="V48" s="354"/>
      <c r="W48" s="354">
        <v>3</v>
      </c>
      <c r="X48" s="354"/>
      <c r="Y48" s="354"/>
      <c r="Z48" s="354"/>
      <c r="AA48" s="354">
        <v>1</v>
      </c>
      <c r="AB48" s="354"/>
      <c r="AC48" s="354">
        <v>1</v>
      </c>
      <c r="AD48" s="354"/>
      <c r="AE48" s="354" t="s">
        <v>209</v>
      </c>
      <c r="AF48" s="354"/>
      <c r="AG48" s="354">
        <v>1</v>
      </c>
      <c r="AH48" s="354"/>
      <c r="AI48" s="354">
        <v>2</v>
      </c>
      <c r="AJ48" s="354"/>
      <c r="AK48" s="354" t="s">
        <v>209</v>
      </c>
      <c r="AL48" s="354"/>
      <c r="AM48" s="354">
        <v>2</v>
      </c>
      <c r="AN48" s="354"/>
      <c r="AO48" s="354">
        <v>2</v>
      </c>
      <c r="AP48" s="354"/>
      <c r="AQ48" s="354">
        <v>5</v>
      </c>
      <c r="AR48" s="354"/>
      <c r="AS48" s="354">
        <v>3</v>
      </c>
      <c r="AT48" s="354"/>
      <c r="AU48" s="354">
        <v>10</v>
      </c>
      <c r="AV48" s="354"/>
      <c r="AW48" s="354">
        <v>1</v>
      </c>
      <c r="AX48" s="354"/>
      <c r="AY48" s="354">
        <v>8</v>
      </c>
      <c r="AZ48" s="354"/>
      <c r="BA48" s="354">
        <v>7</v>
      </c>
      <c r="BB48" s="354"/>
      <c r="BC48" s="354">
        <v>12</v>
      </c>
      <c r="BD48" s="354"/>
      <c r="BE48" s="354">
        <v>5</v>
      </c>
      <c r="BF48" s="354"/>
      <c r="BG48" s="354">
        <v>13</v>
      </c>
      <c r="BH48" s="354"/>
      <c r="BI48" s="354">
        <v>8</v>
      </c>
      <c r="BJ48" s="354"/>
      <c r="BK48" s="354">
        <v>15</v>
      </c>
      <c r="BL48" s="354"/>
      <c r="BM48" s="354">
        <v>9</v>
      </c>
      <c r="BN48" s="354"/>
      <c r="BO48" s="354">
        <v>22</v>
      </c>
      <c r="BP48" s="354"/>
      <c r="BQ48" s="354">
        <v>13</v>
      </c>
      <c r="BR48" s="354"/>
      <c r="BS48" s="354">
        <v>35</v>
      </c>
      <c r="BT48" s="354"/>
      <c r="BU48" s="354">
        <v>17</v>
      </c>
      <c r="BV48" s="354"/>
      <c r="BW48" s="354">
        <v>35</v>
      </c>
      <c r="BX48" s="354"/>
      <c r="BY48" s="354">
        <v>27</v>
      </c>
      <c r="BZ48" s="354"/>
      <c r="CA48" s="354">
        <v>36</v>
      </c>
      <c r="CB48" s="354"/>
      <c r="CC48" s="354">
        <v>31</v>
      </c>
      <c r="CD48" s="354"/>
      <c r="CE48" s="354">
        <v>18</v>
      </c>
      <c r="CF48" s="354"/>
      <c r="CG48" s="354">
        <v>42</v>
      </c>
      <c r="CH48" s="354"/>
    </row>
    <row r="49" spans="1:86" ht="15" customHeight="1">
      <c r="A49" s="251" t="s">
        <v>150</v>
      </c>
      <c r="B49" s="251"/>
      <c r="C49" s="251"/>
      <c r="D49" s="251"/>
      <c r="E49" s="252"/>
      <c r="F49" s="357">
        <v>660</v>
      </c>
      <c r="G49" s="354"/>
      <c r="H49" s="354"/>
      <c r="I49" s="354">
        <v>362</v>
      </c>
      <c r="J49" s="354"/>
      <c r="K49" s="354"/>
      <c r="L49" s="354">
        <v>298</v>
      </c>
      <c r="M49" s="354"/>
      <c r="N49" s="354"/>
      <c r="O49" s="354">
        <v>6</v>
      </c>
      <c r="P49" s="354"/>
      <c r="Q49" s="354">
        <v>1</v>
      </c>
      <c r="R49" s="354"/>
      <c r="S49" s="354">
        <v>2</v>
      </c>
      <c r="T49" s="354"/>
      <c r="U49" s="354" t="s">
        <v>209</v>
      </c>
      <c r="V49" s="354"/>
      <c r="W49" s="354">
        <v>2</v>
      </c>
      <c r="X49" s="354"/>
      <c r="Y49" s="354">
        <v>1</v>
      </c>
      <c r="Z49" s="354"/>
      <c r="AA49" s="354">
        <v>3</v>
      </c>
      <c r="AB49" s="354"/>
      <c r="AC49" s="354">
        <v>1</v>
      </c>
      <c r="AD49" s="354"/>
      <c r="AE49" s="354">
        <v>1</v>
      </c>
      <c r="AF49" s="354"/>
      <c r="AG49" s="354">
        <v>1</v>
      </c>
      <c r="AH49" s="354"/>
      <c r="AI49" s="354">
        <v>1</v>
      </c>
      <c r="AJ49" s="354"/>
      <c r="AK49" s="354" t="s">
        <v>209</v>
      </c>
      <c r="AL49" s="354"/>
      <c r="AM49" s="354">
        <v>2</v>
      </c>
      <c r="AN49" s="354"/>
      <c r="AO49" s="354">
        <v>1</v>
      </c>
      <c r="AP49" s="354"/>
      <c r="AQ49" s="354">
        <v>4</v>
      </c>
      <c r="AR49" s="354"/>
      <c r="AS49" s="354">
        <v>2</v>
      </c>
      <c r="AT49" s="354"/>
      <c r="AU49" s="354">
        <v>5</v>
      </c>
      <c r="AV49" s="354"/>
      <c r="AW49" s="354">
        <v>3</v>
      </c>
      <c r="AX49" s="354"/>
      <c r="AY49" s="354">
        <v>9</v>
      </c>
      <c r="AZ49" s="354"/>
      <c r="BA49" s="354">
        <v>6</v>
      </c>
      <c r="BB49" s="354"/>
      <c r="BC49" s="354">
        <v>15</v>
      </c>
      <c r="BD49" s="354"/>
      <c r="BE49" s="354">
        <v>5</v>
      </c>
      <c r="BF49" s="354"/>
      <c r="BG49" s="354">
        <v>20</v>
      </c>
      <c r="BH49" s="354"/>
      <c r="BI49" s="354">
        <v>13</v>
      </c>
      <c r="BJ49" s="354"/>
      <c r="BK49" s="354">
        <v>21</v>
      </c>
      <c r="BL49" s="354"/>
      <c r="BM49" s="354">
        <v>12</v>
      </c>
      <c r="BN49" s="354"/>
      <c r="BO49" s="354">
        <v>35</v>
      </c>
      <c r="BP49" s="354"/>
      <c r="BQ49" s="354">
        <v>39</v>
      </c>
      <c r="BR49" s="354"/>
      <c r="BS49" s="354">
        <v>47</v>
      </c>
      <c r="BT49" s="354"/>
      <c r="BU49" s="354">
        <v>39</v>
      </c>
      <c r="BV49" s="354"/>
      <c r="BW49" s="354">
        <v>71</v>
      </c>
      <c r="BX49" s="354"/>
      <c r="BY49" s="354">
        <v>57</v>
      </c>
      <c r="BZ49" s="354"/>
      <c r="CA49" s="354">
        <v>59</v>
      </c>
      <c r="CB49" s="354"/>
      <c r="CC49" s="354">
        <v>59</v>
      </c>
      <c r="CD49" s="354"/>
      <c r="CE49" s="354">
        <v>59</v>
      </c>
      <c r="CF49" s="354"/>
      <c r="CG49" s="354">
        <v>58</v>
      </c>
      <c r="CH49" s="354"/>
    </row>
    <row r="50" spans="1:86" ht="15" customHeight="1">
      <c r="A50" s="251" t="s">
        <v>151</v>
      </c>
      <c r="B50" s="251"/>
      <c r="C50" s="251"/>
      <c r="D50" s="251"/>
      <c r="E50" s="252"/>
      <c r="F50" s="357">
        <v>306</v>
      </c>
      <c r="G50" s="354"/>
      <c r="H50" s="354"/>
      <c r="I50" s="354">
        <v>159</v>
      </c>
      <c r="J50" s="354"/>
      <c r="K50" s="354"/>
      <c r="L50" s="354">
        <v>147</v>
      </c>
      <c r="M50" s="354"/>
      <c r="N50" s="354"/>
      <c r="O50" s="354">
        <v>3</v>
      </c>
      <c r="P50" s="354"/>
      <c r="Q50" s="354">
        <v>1</v>
      </c>
      <c r="R50" s="354"/>
      <c r="S50" s="354" t="s">
        <v>209</v>
      </c>
      <c r="T50" s="354"/>
      <c r="U50" s="354" t="s">
        <v>209</v>
      </c>
      <c r="V50" s="354"/>
      <c r="W50" s="354">
        <v>1</v>
      </c>
      <c r="X50" s="354"/>
      <c r="Y50" s="354" t="s">
        <v>209</v>
      </c>
      <c r="Z50" s="354"/>
      <c r="AA50" s="354" t="s">
        <v>209</v>
      </c>
      <c r="AB50" s="354"/>
      <c r="AC50" s="354">
        <v>1</v>
      </c>
      <c r="AD50" s="354"/>
      <c r="AE50" s="354" t="s">
        <v>209</v>
      </c>
      <c r="AF50" s="354"/>
      <c r="AG50" s="354" t="s">
        <v>209</v>
      </c>
      <c r="AH50" s="354"/>
      <c r="AI50" s="354">
        <v>1</v>
      </c>
      <c r="AJ50" s="354"/>
      <c r="AK50" s="354">
        <v>1</v>
      </c>
      <c r="AL50" s="354"/>
      <c r="AM50" s="354">
        <v>1</v>
      </c>
      <c r="AN50" s="354"/>
      <c r="AO50" s="354">
        <v>2</v>
      </c>
      <c r="AP50" s="354"/>
      <c r="AQ50" s="354">
        <v>4</v>
      </c>
      <c r="AR50" s="354"/>
      <c r="AS50" s="354">
        <v>1</v>
      </c>
      <c r="AT50" s="354"/>
      <c r="AU50" s="354">
        <v>3</v>
      </c>
      <c r="AV50" s="354"/>
      <c r="AW50" s="354" t="s">
        <v>209</v>
      </c>
      <c r="AX50" s="354"/>
      <c r="AY50" s="354">
        <v>6</v>
      </c>
      <c r="AZ50" s="354"/>
      <c r="BA50" s="354" t="s">
        <v>209</v>
      </c>
      <c r="BB50" s="354"/>
      <c r="BC50" s="354">
        <v>2</v>
      </c>
      <c r="BD50" s="354"/>
      <c r="BE50" s="354">
        <v>6</v>
      </c>
      <c r="BF50" s="354"/>
      <c r="BG50" s="354">
        <v>10</v>
      </c>
      <c r="BH50" s="354"/>
      <c r="BI50" s="354">
        <v>5</v>
      </c>
      <c r="BJ50" s="354"/>
      <c r="BK50" s="354">
        <v>13</v>
      </c>
      <c r="BL50" s="354"/>
      <c r="BM50" s="354">
        <v>7</v>
      </c>
      <c r="BN50" s="354"/>
      <c r="BO50" s="354">
        <v>12</v>
      </c>
      <c r="BP50" s="354"/>
      <c r="BQ50" s="354">
        <v>8</v>
      </c>
      <c r="BR50" s="354"/>
      <c r="BS50" s="354">
        <v>26</v>
      </c>
      <c r="BT50" s="354"/>
      <c r="BU50" s="354">
        <v>17</v>
      </c>
      <c r="BV50" s="354"/>
      <c r="BW50" s="354">
        <v>26</v>
      </c>
      <c r="BX50" s="354"/>
      <c r="BY50" s="354">
        <v>22</v>
      </c>
      <c r="BZ50" s="354"/>
      <c r="CA50" s="354">
        <v>25</v>
      </c>
      <c r="CB50" s="354"/>
      <c r="CC50" s="354">
        <v>30</v>
      </c>
      <c r="CD50" s="354"/>
      <c r="CE50" s="354">
        <v>25</v>
      </c>
      <c r="CF50" s="354"/>
      <c r="CG50" s="354">
        <v>46</v>
      </c>
      <c r="CH50" s="354"/>
    </row>
    <row r="51" spans="1:86" ht="15" customHeight="1">
      <c r="A51" s="251" t="s">
        <v>152</v>
      </c>
      <c r="B51" s="251"/>
      <c r="C51" s="251"/>
      <c r="D51" s="251"/>
      <c r="E51" s="252"/>
      <c r="F51" s="357">
        <v>283</v>
      </c>
      <c r="G51" s="354"/>
      <c r="H51" s="354"/>
      <c r="I51" s="354">
        <v>145</v>
      </c>
      <c r="J51" s="354"/>
      <c r="K51" s="354"/>
      <c r="L51" s="354">
        <v>138</v>
      </c>
      <c r="M51" s="354"/>
      <c r="N51" s="354"/>
      <c r="O51" s="354">
        <v>3</v>
      </c>
      <c r="P51" s="354"/>
      <c r="Q51" s="354">
        <v>1</v>
      </c>
      <c r="R51" s="354"/>
      <c r="S51" s="354" t="s">
        <v>209</v>
      </c>
      <c r="T51" s="354"/>
      <c r="U51" s="354">
        <v>1</v>
      </c>
      <c r="V51" s="354"/>
      <c r="W51" s="354">
        <v>1</v>
      </c>
      <c r="X51" s="354"/>
      <c r="Y51" s="354" t="s">
        <v>209</v>
      </c>
      <c r="Z51" s="354"/>
      <c r="AA51" s="354">
        <v>2</v>
      </c>
      <c r="AB51" s="354"/>
      <c r="AC51" s="354" t="s">
        <v>209</v>
      </c>
      <c r="AD51" s="354"/>
      <c r="AE51" s="354" t="s">
        <v>209</v>
      </c>
      <c r="AF51" s="354"/>
      <c r="AG51" s="354" t="s">
        <v>209</v>
      </c>
      <c r="AH51" s="354"/>
      <c r="AI51" s="354">
        <v>1</v>
      </c>
      <c r="AJ51" s="354"/>
      <c r="AK51" s="354" t="s">
        <v>209</v>
      </c>
      <c r="AL51" s="354"/>
      <c r="AM51" s="354">
        <v>1</v>
      </c>
      <c r="AN51" s="354"/>
      <c r="AO51" s="354">
        <v>1</v>
      </c>
      <c r="AP51" s="354"/>
      <c r="AQ51" s="354">
        <v>1</v>
      </c>
      <c r="AR51" s="354"/>
      <c r="AS51" s="354" t="s">
        <v>209</v>
      </c>
      <c r="AT51" s="354"/>
      <c r="AU51" s="354">
        <v>3</v>
      </c>
      <c r="AV51" s="354"/>
      <c r="AW51" s="354" t="s">
        <v>209</v>
      </c>
      <c r="AX51" s="354"/>
      <c r="AY51" s="354">
        <v>1</v>
      </c>
      <c r="AZ51" s="354"/>
      <c r="BA51" s="354">
        <v>3</v>
      </c>
      <c r="BB51" s="354"/>
      <c r="BC51" s="354">
        <v>7</v>
      </c>
      <c r="BD51" s="354"/>
      <c r="BE51" s="354">
        <v>3</v>
      </c>
      <c r="BF51" s="354"/>
      <c r="BG51" s="354">
        <v>5</v>
      </c>
      <c r="BH51" s="354"/>
      <c r="BI51" s="354">
        <v>4</v>
      </c>
      <c r="BJ51" s="354"/>
      <c r="BK51" s="354">
        <v>11</v>
      </c>
      <c r="BL51" s="354"/>
      <c r="BM51" s="354">
        <v>11</v>
      </c>
      <c r="BN51" s="354"/>
      <c r="BO51" s="354">
        <v>21</v>
      </c>
      <c r="BP51" s="354"/>
      <c r="BQ51" s="354">
        <v>10</v>
      </c>
      <c r="BR51" s="354"/>
      <c r="BS51" s="354">
        <v>22</v>
      </c>
      <c r="BT51" s="354"/>
      <c r="BU51" s="354">
        <v>11</v>
      </c>
      <c r="BV51" s="354"/>
      <c r="BW51" s="354">
        <v>22</v>
      </c>
      <c r="BX51" s="354"/>
      <c r="BY51" s="354">
        <v>20</v>
      </c>
      <c r="BZ51" s="354"/>
      <c r="CA51" s="354">
        <v>27</v>
      </c>
      <c r="CB51" s="354"/>
      <c r="CC51" s="354">
        <v>33</v>
      </c>
      <c r="CD51" s="354"/>
      <c r="CE51" s="354">
        <v>17</v>
      </c>
      <c r="CF51" s="354"/>
      <c r="CG51" s="354">
        <v>40</v>
      </c>
      <c r="CH51" s="354"/>
    </row>
    <row r="52" spans="1:86" ht="15" customHeight="1">
      <c r="A52" s="251" t="s">
        <v>153</v>
      </c>
      <c r="B52" s="251"/>
      <c r="C52" s="251"/>
      <c r="D52" s="251"/>
      <c r="E52" s="252"/>
      <c r="F52" s="357">
        <v>471</v>
      </c>
      <c r="G52" s="354"/>
      <c r="H52" s="354"/>
      <c r="I52" s="354">
        <v>245</v>
      </c>
      <c r="J52" s="354"/>
      <c r="K52" s="354"/>
      <c r="L52" s="354">
        <v>226</v>
      </c>
      <c r="M52" s="354"/>
      <c r="N52" s="354"/>
      <c r="O52" s="354" t="s">
        <v>209</v>
      </c>
      <c r="P52" s="354"/>
      <c r="Q52" s="354">
        <v>4</v>
      </c>
      <c r="R52" s="354"/>
      <c r="S52" s="354">
        <v>1</v>
      </c>
      <c r="T52" s="354"/>
      <c r="U52" s="354" t="s">
        <v>209</v>
      </c>
      <c r="V52" s="354"/>
      <c r="W52" s="354" t="s">
        <v>209</v>
      </c>
      <c r="X52" s="354"/>
      <c r="Y52" s="354" t="s">
        <v>209</v>
      </c>
      <c r="Z52" s="354"/>
      <c r="AA52" s="354">
        <v>3</v>
      </c>
      <c r="AB52" s="354"/>
      <c r="AC52" s="354" t="s">
        <v>209</v>
      </c>
      <c r="AD52" s="354"/>
      <c r="AE52" s="354">
        <v>1</v>
      </c>
      <c r="AF52" s="354"/>
      <c r="AG52" s="354" t="s">
        <v>209</v>
      </c>
      <c r="AH52" s="354"/>
      <c r="AI52" s="354">
        <v>1</v>
      </c>
      <c r="AJ52" s="354"/>
      <c r="AK52" s="354" t="s">
        <v>209</v>
      </c>
      <c r="AL52" s="354"/>
      <c r="AM52" s="354">
        <v>1</v>
      </c>
      <c r="AN52" s="354"/>
      <c r="AO52" s="354" t="s">
        <v>209</v>
      </c>
      <c r="AP52" s="354"/>
      <c r="AQ52" s="354">
        <v>1</v>
      </c>
      <c r="AR52" s="354"/>
      <c r="AS52" s="354">
        <v>3</v>
      </c>
      <c r="AT52" s="354"/>
      <c r="AU52" s="354">
        <v>13</v>
      </c>
      <c r="AV52" s="354"/>
      <c r="AW52" s="354">
        <v>4</v>
      </c>
      <c r="AX52" s="354"/>
      <c r="AY52" s="354">
        <v>4</v>
      </c>
      <c r="AZ52" s="354"/>
      <c r="BA52" s="354">
        <v>9</v>
      </c>
      <c r="BB52" s="354"/>
      <c r="BC52" s="354">
        <v>17</v>
      </c>
      <c r="BD52" s="354"/>
      <c r="BE52" s="354">
        <v>6</v>
      </c>
      <c r="BF52" s="354"/>
      <c r="BG52" s="354">
        <v>18</v>
      </c>
      <c r="BH52" s="354"/>
      <c r="BI52" s="354">
        <v>7</v>
      </c>
      <c r="BJ52" s="354"/>
      <c r="BK52" s="354">
        <v>17</v>
      </c>
      <c r="BL52" s="354"/>
      <c r="BM52" s="354">
        <v>12</v>
      </c>
      <c r="BN52" s="354"/>
      <c r="BO52" s="354">
        <v>24</v>
      </c>
      <c r="BP52" s="354"/>
      <c r="BQ52" s="354">
        <v>22</v>
      </c>
      <c r="BR52" s="354"/>
      <c r="BS52" s="354">
        <v>31</v>
      </c>
      <c r="BT52" s="354"/>
      <c r="BU52" s="354">
        <v>34</v>
      </c>
      <c r="BV52" s="354"/>
      <c r="BW52" s="354">
        <v>46</v>
      </c>
      <c r="BX52" s="354"/>
      <c r="BY52" s="354">
        <v>27</v>
      </c>
      <c r="BZ52" s="354"/>
      <c r="CA52" s="354">
        <v>38</v>
      </c>
      <c r="CB52" s="354"/>
      <c r="CC52" s="354">
        <v>33</v>
      </c>
      <c r="CD52" s="354"/>
      <c r="CE52" s="354">
        <v>29</v>
      </c>
      <c r="CF52" s="354"/>
      <c r="CG52" s="354">
        <v>65</v>
      </c>
      <c r="CH52" s="354"/>
    </row>
    <row r="53" spans="1:86" ht="15" customHeight="1">
      <c r="A53" s="251" t="s">
        <v>154</v>
      </c>
      <c r="B53" s="251"/>
      <c r="C53" s="251"/>
      <c r="D53" s="251"/>
      <c r="E53" s="252"/>
      <c r="F53" s="357">
        <v>252</v>
      </c>
      <c r="G53" s="354"/>
      <c r="H53" s="354"/>
      <c r="I53" s="354">
        <v>136</v>
      </c>
      <c r="J53" s="354"/>
      <c r="K53" s="354"/>
      <c r="L53" s="354">
        <v>116</v>
      </c>
      <c r="M53" s="354"/>
      <c r="N53" s="354"/>
      <c r="O53" s="354" t="s">
        <v>209</v>
      </c>
      <c r="P53" s="354"/>
      <c r="Q53" s="354">
        <v>1</v>
      </c>
      <c r="R53" s="354"/>
      <c r="S53" s="354">
        <v>2</v>
      </c>
      <c r="T53" s="354"/>
      <c r="U53" s="354" t="s">
        <v>209</v>
      </c>
      <c r="V53" s="354"/>
      <c r="W53" s="354" t="s">
        <v>209</v>
      </c>
      <c r="X53" s="354"/>
      <c r="Y53" s="354" t="s">
        <v>209</v>
      </c>
      <c r="Z53" s="354"/>
      <c r="AA53" s="354" t="s">
        <v>209</v>
      </c>
      <c r="AB53" s="354"/>
      <c r="AC53" s="354" t="s">
        <v>209</v>
      </c>
      <c r="AD53" s="354"/>
      <c r="AE53" s="354">
        <v>2</v>
      </c>
      <c r="AF53" s="354"/>
      <c r="AG53" s="354" t="s">
        <v>209</v>
      </c>
      <c r="AH53" s="354"/>
      <c r="AI53" s="354">
        <v>2</v>
      </c>
      <c r="AJ53" s="354"/>
      <c r="AK53" s="354" t="s">
        <v>209</v>
      </c>
      <c r="AL53" s="354"/>
      <c r="AM53" s="354" t="s">
        <v>209</v>
      </c>
      <c r="AN53" s="354"/>
      <c r="AO53" s="354" t="s">
        <v>209</v>
      </c>
      <c r="AP53" s="354"/>
      <c r="AQ53" s="354">
        <v>1</v>
      </c>
      <c r="AR53" s="354"/>
      <c r="AS53" s="354" t="s">
        <v>209</v>
      </c>
      <c r="AT53" s="354"/>
      <c r="AU53" s="354">
        <v>2</v>
      </c>
      <c r="AV53" s="354"/>
      <c r="AW53" s="354">
        <v>4</v>
      </c>
      <c r="AX53" s="354"/>
      <c r="AY53" s="354">
        <v>2</v>
      </c>
      <c r="AZ53" s="354"/>
      <c r="BA53" s="354">
        <v>4</v>
      </c>
      <c r="BB53" s="354"/>
      <c r="BC53" s="354">
        <v>5</v>
      </c>
      <c r="BD53" s="354"/>
      <c r="BE53" s="354">
        <v>2</v>
      </c>
      <c r="BF53" s="354"/>
      <c r="BG53" s="354">
        <v>5</v>
      </c>
      <c r="BH53" s="354"/>
      <c r="BI53" s="354" t="s">
        <v>209</v>
      </c>
      <c r="BJ53" s="354"/>
      <c r="BK53" s="354">
        <v>14</v>
      </c>
      <c r="BL53" s="354"/>
      <c r="BM53" s="354">
        <v>5</v>
      </c>
      <c r="BN53" s="354"/>
      <c r="BO53" s="354">
        <v>18</v>
      </c>
      <c r="BP53" s="354"/>
      <c r="BQ53" s="354">
        <v>15</v>
      </c>
      <c r="BR53" s="354"/>
      <c r="BS53" s="354">
        <v>15</v>
      </c>
      <c r="BT53" s="354"/>
      <c r="BU53" s="354">
        <v>17</v>
      </c>
      <c r="BV53" s="354"/>
      <c r="BW53" s="354">
        <v>21</v>
      </c>
      <c r="BX53" s="354"/>
      <c r="BY53" s="354">
        <v>22</v>
      </c>
      <c r="BZ53" s="354"/>
      <c r="CA53" s="354">
        <v>27</v>
      </c>
      <c r="CB53" s="354"/>
      <c r="CC53" s="354">
        <v>24</v>
      </c>
      <c r="CD53" s="354"/>
      <c r="CE53" s="354">
        <v>20</v>
      </c>
      <c r="CF53" s="354"/>
      <c r="CG53" s="354">
        <v>22</v>
      </c>
      <c r="CH53" s="354"/>
    </row>
    <row r="54" spans="1:86" ht="15" customHeight="1">
      <c r="A54" s="251" t="s">
        <v>155</v>
      </c>
      <c r="B54" s="251"/>
      <c r="C54" s="251"/>
      <c r="D54" s="251"/>
      <c r="E54" s="252"/>
      <c r="F54" s="357">
        <v>296</v>
      </c>
      <c r="G54" s="354"/>
      <c r="H54" s="354"/>
      <c r="I54" s="354">
        <v>148</v>
      </c>
      <c r="J54" s="354"/>
      <c r="K54" s="354"/>
      <c r="L54" s="354">
        <v>148</v>
      </c>
      <c r="M54" s="354"/>
      <c r="N54" s="354"/>
      <c r="O54" s="354">
        <v>2</v>
      </c>
      <c r="P54" s="354"/>
      <c r="Q54" s="354">
        <v>4</v>
      </c>
      <c r="R54" s="354"/>
      <c r="S54" s="354" t="s">
        <v>209</v>
      </c>
      <c r="T54" s="354"/>
      <c r="U54" s="354">
        <v>3</v>
      </c>
      <c r="V54" s="354"/>
      <c r="W54" s="354" t="s">
        <v>209</v>
      </c>
      <c r="X54" s="354"/>
      <c r="Y54" s="354" t="s">
        <v>209</v>
      </c>
      <c r="Z54" s="354"/>
      <c r="AA54" s="354">
        <v>1</v>
      </c>
      <c r="AB54" s="354"/>
      <c r="AC54" s="354" t="s">
        <v>209</v>
      </c>
      <c r="AD54" s="354"/>
      <c r="AE54" s="354">
        <v>1</v>
      </c>
      <c r="AF54" s="354"/>
      <c r="AG54" s="354" t="s">
        <v>209</v>
      </c>
      <c r="AH54" s="354"/>
      <c r="AI54" s="354">
        <v>2</v>
      </c>
      <c r="AJ54" s="354"/>
      <c r="AK54" s="354">
        <v>2</v>
      </c>
      <c r="AL54" s="354"/>
      <c r="AM54" s="354">
        <v>1</v>
      </c>
      <c r="AN54" s="354"/>
      <c r="AO54" s="354" t="s">
        <v>209</v>
      </c>
      <c r="AP54" s="354"/>
      <c r="AQ54" s="354">
        <v>1</v>
      </c>
      <c r="AR54" s="354"/>
      <c r="AS54" s="354">
        <v>1</v>
      </c>
      <c r="AT54" s="354"/>
      <c r="AU54" s="354">
        <v>5</v>
      </c>
      <c r="AV54" s="354"/>
      <c r="AW54" s="354">
        <v>3</v>
      </c>
      <c r="AX54" s="354"/>
      <c r="AY54" s="354">
        <v>5</v>
      </c>
      <c r="AZ54" s="354"/>
      <c r="BA54" s="354">
        <v>1</v>
      </c>
      <c r="BB54" s="354"/>
      <c r="BC54" s="354">
        <v>7</v>
      </c>
      <c r="BD54" s="354"/>
      <c r="BE54" s="354">
        <v>1</v>
      </c>
      <c r="BF54" s="354"/>
      <c r="BG54" s="354">
        <v>17</v>
      </c>
      <c r="BH54" s="354"/>
      <c r="BI54" s="354">
        <v>7</v>
      </c>
      <c r="BJ54" s="354"/>
      <c r="BK54" s="354">
        <v>18</v>
      </c>
      <c r="BL54" s="354"/>
      <c r="BM54" s="354">
        <v>8</v>
      </c>
      <c r="BN54" s="354"/>
      <c r="BO54" s="354">
        <v>15</v>
      </c>
      <c r="BP54" s="354"/>
      <c r="BQ54" s="354">
        <v>13</v>
      </c>
      <c r="BR54" s="354"/>
      <c r="BS54" s="354">
        <v>20</v>
      </c>
      <c r="BT54" s="354"/>
      <c r="BU54" s="354">
        <v>18</v>
      </c>
      <c r="BV54" s="354"/>
      <c r="BW54" s="354">
        <v>17</v>
      </c>
      <c r="BX54" s="354"/>
      <c r="BY54" s="354">
        <v>33</v>
      </c>
      <c r="BZ54" s="354"/>
      <c r="CA54" s="354">
        <v>19</v>
      </c>
      <c r="CB54" s="354"/>
      <c r="CC54" s="354">
        <v>26</v>
      </c>
      <c r="CD54" s="354"/>
      <c r="CE54" s="354">
        <v>17</v>
      </c>
      <c r="CF54" s="354"/>
      <c r="CG54" s="354">
        <v>28</v>
      </c>
      <c r="CH54" s="354"/>
    </row>
    <row r="55" spans="1:86" ht="15" customHeight="1">
      <c r="A55" s="78"/>
      <c r="B55" s="78"/>
      <c r="C55" s="78"/>
      <c r="D55" s="78"/>
      <c r="E55" s="84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</row>
    <row r="56" spans="1:86" ht="15" customHeight="1">
      <c r="A56" s="251" t="s">
        <v>156</v>
      </c>
      <c r="B56" s="251"/>
      <c r="C56" s="251"/>
      <c r="D56" s="251"/>
      <c r="E56" s="252"/>
      <c r="F56" s="357">
        <v>88</v>
      </c>
      <c r="G56" s="354"/>
      <c r="H56" s="354"/>
      <c r="I56" s="354">
        <v>42</v>
      </c>
      <c r="J56" s="354"/>
      <c r="K56" s="354"/>
      <c r="L56" s="354">
        <v>46</v>
      </c>
      <c r="M56" s="354"/>
      <c r="N56" s="354"/>
      <c r="O56" s="354" t="s">
        <v>209</v>
      </c>
      <c r="P56" s="354"/>
      <c r="Q56" s="354" t="s">
        <v>209</v>
      </c>
      <c r="R56" s="354"/>
      <c r="S56" s="354" t="s">
        <v>209</v>
      </c>
      <c r="T56" s="354"/>
      <c r="U56" s="354" t="s">
        <v>209</v>
      </c>
      <c r="V56" s="354"/>
      <c r="W56" s="354" t="s">
        <v>209</v>
      </c>
      <c r="X56" s="354"/>
      <c r="Y56" s="354" t="s">
        <v>209</v>
      </c>
      <c r="Z56" s="354"/>
      <c r="AA56" s="354">
        <v>1</v>
      </c>
      <c r="AB56" s="354"/>
      <c r="AC56" s="354" t="s">
        <v>209</v>
      </c>
      <c r="AD56" s="354"/>
      <c r="AE56" s="354">
        <v>2</v>
      </c>
      <c r="AF56" s="354"/>
      <c r="AG56" s="354" t="s">
        <v>209</v>
      </c>
      <c r="AH56" s="354"/>
      <c r="AI56" s="354" t="s">
        <v>209</v>
      </c>
      <c r="AJ56" s="354"/>
      <c r="AK56" s="354" t="s">
        <v>209</v>
      </c>
      <c r="AL56" s="354"/>
      <c r="AM56" s="354" t="s">
        <v>209</v>
      </c>
      <c r="AN56" s="354"/>
      <c r="AO56" s="354" t="s">
        <v>209</v>
      </c>
      <c r="AP56" s="354"/>
      <c r="AQ56" s="354" t="s">
        <v>209</v>
      </c>
      <c r="AR56" s="354"/>
      <c r="AS56" s="354">
        <v>1</v>
      </c>
      <c r="AT56" s="354"/>
      <c r="AU56" s="354" t="s">
        <v>209</v>
      </c>
      <c r="AV56" s="354"/>
      <c r="AW56" s="354">
        <v>2</v>
      </c>
      <c r="AX56" s="354"/>
      <c r="AY56" s="354" t="s">
        <v>209</v>
      </c>
      <c r="AZ56" s="354"/>
      <c r="BA56" s="354" t="s">
        <v>209</v>
      </c>
      <c r="BB56" s="354"/>
      <c r="BC56" s="354">
        <v>2</v>
      </c>
      <c r="BD56" s="354"/>
      <c r="BE56" s="354">
        <v>1</v>
      </c>
      <c r="BF56" s="354"/>
      <c r="BG56" s="354">
        <v>1</v>
      </c>
      <c r="BH56" s="354"/>
      <c r="BI56" s="354">
        <v>1</v>
      </c>
      <c r="BJ56" s="354"/>
      <c r="BK56" s="354">
        <v>4</v>
      </c>
      <c r="BL56" s="354"/>
      <c r="BM56" s="354">
        <v>3</v>
      </c>
      <c r="BN56" s="354"/>
      <c r="BO56" s="354">
        <v>7</v>
      </c>
      <c r="BP56" s="354"/>
      <c r="BQ56" s="354">
        <v>1</v>
      </c>
      <c r="BR56" s="354"/>
      <c r="BS56" s="354">
        <v>9</v>
      </c>
      <c r="BT56" s="354"/>
      <c r="BU56" s="354">
        <v>4</v>
      </c>
      <c r="BV56" s="354"/>
      <c r="BW56" s="354">
        <v>2</v>
      </c>
      <c r="BX56" s="354"/>
      <c r="BY56" s="354">
        <v>3</v>
      </c>
      <c r="BZ56" s="354"/>
      <c r="CA56" s="354">
        <v>9</v>
      </c>
      <c r="CB56" s="354"/>
      <c r="CC56" s="354">
        <v>15</v>
      </c>
      <c r="CD56" s="354"/>
      <c r="CE56" s="354">
        <v>5</v>
      </c>
      <c r="CF56" s="354"/>
      <c r="CG56" s="354">
        <v>15</v>
      </c>
      <c r="CH56" s="354"/>
    </row>
    <row r="57" spans="1:86" ht="15" customHeight="1">
      <c r="A57" s="251" t="s">
        <v>157</v>
      </c>
      <c r="B57" s="251"/>
      <c r="C57" s="251"/>
      <c r="D57" s="251"/>
      <c r="E57" s="252"/>
      <c r="F57" s="357">
        <v>261</v>
      </c>
      <c r="G57" s="354"/>
      <c r="H57" s="354"/>
      <c r="I57" s="354">
        <v>131</v>
      </c>
      <c r="J57" s="354"/>
      <c r="K57" s="354"/>
      <c r="L57" s="354">
        <v>130</v>
      </c>
      <c r="M57" s="354"/>
      <c r="N57" s="354"/>
      <c r="O57" s="354">
        <v>2</v>
      </c>
      <c r="P57" s="354"/>
      <c r="Q57" s="354">
        <v>2</v>
      </c>
      <c r="R57" s="354"/>
      <c r="S57" s="354" t="s">
        <v>209</v>
      </c>
      <c r="T57" s="354"/>
      <c r="U57" s="354" t="s">
        <v>209</v>
      </c>
      <c r="V57" s="354"/>
      <c r="W57" s="354">
        <v>1</v>
      </c>
      <c r="X57" s="354"/>
      <c r="Y57" s="354" t="s">
        <v>209</v>
      </c>
      <c r="Z57" s="354"/>
      <c r="AA57" s="354" t="s">
        <v>209</v>
      </c>
      <c r="AB57" s="354"/>
      <c r="AC57" s="354" t="s">
        <v>209</v>
      </c>
      <c r="AD57" s="354"/>
      <c r="AE57" s="354">
        <v>1</v>
      </c>
      <c r="AF57" s="354"/>
      <c r="AG57" s="354" t="s">
        <v>209</v>
      </c>
      <c r="AH57" s="354"/>
      <c r="AI57" s="354" t="s">
        <v>209</v>
      </c>
      <c r="AJ57" s="354"/>
      <c r="AK57" s="354" t="s">
        <v>209</v>
      </c>
      <c r="AL57" s="354"/>
      <c r="AM57" s="354">
        <v>1</v>
      </c>
      <c r="AN57" s="354"/>
      <c r="AO57" s="354"/>
      <c r="AP57" s="354"/>
      <c r="AQ57" s="354">
        <v>2</v>
      </c>
      <c r="AR57" s="354"/>
      <c r="AS57" s="354">
        <v>1</v>
      </c>
      <c r="AT57" s="354"/>
      <c r="AU57" s="354">
        <v>3</v>
      </c>
      <c r="AV57" s="354"/>
      <c r="AW57" s="354">
        <v>1</v>
      </c>
      <c r="AX57" s="354"/>
      <c r="AY57" s="354">
        <v>5</v>
      </c>
      <c r="AZ57" s="354"/>
      <c r="BA57" s="354">
        <v>4</v>
      </c>
      <c r="BB57" s="354"/>
      <c r="BC57" s="354">
        <v>7</v>
      </c>
      <c r="BD57" s="354"/>
      <c r="BE57" s="354" t="s">
        <v>209</v>
      </c>
      <c r="BF57" s="354"/>
      <c r="BG57" s="354">
        <v>7</v>
      </c>
      <c r="BH57" s="354"/>
      <c r="BI57" s="354">
        <v>2</v>
      </c>
      <c r="BJ57" s="354"/>
      <c r="BK57" s="354">
        <v>3</v>
      </c>
      <c r="BL57" s="354"/>
      <c r="BM57" s="354">
        <v>7</v>
      </c>
      <c r="BN57" s="354"/>
      <c r="BO57" s="354">
        <v>13</v>
      </c>
      <c r="BP57" s="354"/>
      <c r="BQ57" s="354">
        <v>11</v>
      </c>
      <c r="BR57" s="354"/>
      <c r="BS57" s="354">
        <v>18</v>
      </c>
      <c r="BT57" s="354"/>
      <c r="BU57" s="354">
        <v>17</v>
      </c>
      <c r="BV57" s="354"/>
      <c r="BW57" s="354">
        <v>26</v>
      </c>
      <c r="BX57" s="354"/>
      <c r="BY57" s="354">
        <v>25</v>
      </c>
      <c r="BZ57" s="354"/>
      <c r="CA57" s="354">
        <v>33</v>
      </c>
      <c r="CB57" s="354"/>
      <c r="CC57" s="354">
        <v>22</v>
      </c>
      <c r="CD57" s="354"/>
      <c r="CE57" s="354">
        <v>9</v>
      </c>
      <c r="CF57" s="354"/>
      <c r="CG57" s="354">
        <v>38</v>
      </c>
      <c r="CH57" s="354"/>
    </row>
    <row r="58" spans="1:86" ht="15" customHeight="1">
      <c r="A58" s="251" t="s">
        <v>158</v>
      </c>
      <c r="B58" s="251"/>
      <c r="C58" s="251"/>
      <c r="D58" s="251"/>
      <c r="E58" s="252"/>
      <c r="F58" s="357">
        <v>379</v>
      </c>
      <c r="G58" s="354"/>
      <c r="H58" s="354"/>
      <c r="I58" s="354">
        <v>222</v>
      </c>
      <c r="J58" s="354"/>
      <c r="K58" s="354"/>
      <c r="L58" s="354">
        <v>157</v>
      </c>
      <c r="M58" s="354"/>
      <c r="N58" s="354"/>
      <c r="O58" s="354">
        <v>6</v>
      </c>
      <c r="P58" s="354"/>
      <c r="Q58" s="354">
        <v>1</v>
      </c>
      <c r="R58" s="354"/>
      <c r="S58" s="354">
        <v>2</v>
      </c>
      <c r="T58" s="354"/>
      <c r="U58" s="354" t="s">
        <v>209</v>
      </c>
      <c r="V58" s="354"/>
      <c r="W58" s="354" t="s">
        <v>209</v>
      </c>
      <c r="X58" s="354"/>
      <c r="Y58" s="354" t="s">
        <v>209</v>
      </c>
      <c r="Z58" s="354"/>
      <c r="AA58" s="354" t="s">
        <v>209</v>
      </c>
      <c r="AB58" s="354"/>
      <c r="AC58" s="354">
        <v>1</v>
      </c>
      <c r="AD58" s="354"/>
      <c r="AE58" s="354" t="s">
        <v>209</v>
      </c>
      <c r="AF58" s="354"/>
      <c r="AG58" s="354" t="s">
        <v>209</v>
      </c>
      <c r="AH58" s="354"/>
      <c r="AI58" s="354">
        <v>2</v>
      </c>
      <c r="AJ58" s="354"/>
      <c r="AK58" s="354">
        <v>1</v>
      </c>
      <c r="AL58" s="354"/>
      <c r="AM58" s="354">
        <v>3</v>
      </c>
      <c r="AN58" s="354"/>
      <c r="AO58" s="354">
        <v>2</v>
      </c>
      <c r="AP58" s="354"/>
      <c r="AQ58" s="354">
        <v>2</v>
      </c>
      <c r="AR58" s="354"/>
      <c r="AS58" s="354">
        <v>1</v>
      </c>
      <c r="AT58" s="354"/>
      <c r="AU58" s="354">
        <v>5</v>
      </c>
      <c r="AV58" s="354"/>
      <c r="AW58" s="354">
        <v>3</v>
      </c>
      <c r="AX58" s="354"/>
      <c r="AY58" s="354">
        <v>5</v>
      </c>
      <c r="AZ58" s="354"/>
      <c r="BA58" s="354">
        <v>3</v>
      </c>
      <c r="BB58" s="354"/>
      <c r="BC58" s="354">
        <v>10</v>
      </c>
      <c r="BD58" s="354"/>
      <c r="BE58" s="354">
        <v>1</v>
      </c>
      <c r="BF58" s="354"/>
      <c r="BG58" s="354">
        <v>18</v>
      </c>
      <c r="BH58" s="354"/>
      <c r="BI58" s="354">
        <v>3</v>
      </c>
      <c r="BJ58" s="354"/>
      <c r="BK58" s="354">
        <v>11</v>
      </c>
      <c r="BL58" s="354"/>
      <c r="BM58" s="354">
        <v>10</v>
      </c>
      <c r="BN58" s="354"/>
      <c r="BO58" s="354">
        <v>28</v>
      </c>
      <c r="BP58" s="354"/>
      <c r="BQ58" s="354">
        <v>12</v>
      </c>
      <c r="BR58" s="354"/>
      <c r="BS58" s="354">
        <v>25</v>
      </c>
      <c r="BT58" s="354"/>
      <c r="BU58" s="354">
        <v>13</v>
      </c>
      <c r="BV58" s="354"/>
      <c r="BW58" s="354">
        <v>38</v>
      </c>
      <c r="BX58" s="354"/>
      <c r="BY58" s="354">
        <v>33</v>
      </c>
      <c r="BZ58" s="354"/>
      <c r="CA58" s="354">
        <v>36</v>
      </c>
      <c r="CB58" s="354"/>
      <c r="CC58" s="354">
        <v>41</v>
      </c>
      <c r="CD58" s="354"/>
      <c r="CE58" s="354">
        <v>31</v>
      </c>
      <c r="CF58" s="354"/>
      <c r="CG58" s="354">
        <v>32</v>
      </c>
      <c r="CH58" s="354"/>
    </row>
    <row r="59" spans="1:86" ht="15" customHeight="1">
      <c r="A59" s="251" t="s">
        <v>180</v>
      </c>
      <c r="B59" s="251"/>
      <c r="C59" s="251"/>
      <c r="D59" s="251"/>
      <c r="E59" s="252"/>
      <c r="F59" s="357">
        <v>509</v>
      </c>
      <c r="G59" s="354"/>
      <c r="H59" s="354"/>
      <c r="I59" s="354">
        <v>286</v>
      </c>
      <c r="J59" s="354"/>
      <c r="K59" s="354"/>
      <c r="L59" s="354">
        <v>223</v>
      </c>
      <c r="M59" s="354"/>
      <c r="N59" s="354"/>
      <c r="O59" s="354">
        <v>3</v>
      </c>
      <c r="P59" s="354"/>
      <c r="Q59" s="354">
        <v>1</v>
      </c>
      <c r="R59" s="354"/>
      <c r="S59" s="354">
        <v>2</v>
      </c>
      <c r="T59" s="354"/>
      <c r="U59" s="354">
        <v>1</v>
      </c>
      <c r="V59" s="354"/>
      <c r="W59" s="354">
        <v>1</v>
      </c>
      <c r="X59" s="354"/>
      <c r="Y59" s="354" t="s">
        <v>209</v>
      </c>
      <c r="Z59" s="354"/>
      <c r="AA59" s="354">
        <v>3</v>
      </c>
      <c r="AB59" s="354"/>
      <c r="AC59" s="354" t="s">
        <v>209</v>
      </c>
      <c r="AD59" s="354"/>
      <c r="AE59" s="354">
        <v>1</v>
      </c>
      <c r="AF59" s="354"/>
      <c r="AG59" s="354" t="s">
        <v>209</v>
      </c>
      <c r="AH59" s="354"/>
      <c r="AI59" s="354">
        <v>2</v>
      </c>
      <c r="AJ59" s="354"/>
      <c r="AK59" s="354">
        <v>1</v>
      </c>
      <c r="AL59" s="354"/>
      <c r="AM59" s="354">
        <v>5</v>
      </c>
      <c r="AN59" s="354"/>
      <c r="AO59" s="354">
        <v>2</v>
      </c>
      <c r="AP59" s="354"/>
      <c r="AQ59" s="354">
        <v>9</v>
      </c>
      <c r="AR59" s="354"/>
      <c r="AS59" s="354">
        <v>5</v>
      </c>
      <c r="AT59" s="354"/>
      <c r="AU59" s="354">
        <v>5</v>
      </c>
      <c r="AV59" s="354"/>
      <c r="AW59" s="354">
        <v>3</v>
      </c>
      <c r="AX59" s="354"/>
      <c r="AY59" s="354">
        <v>8</v>
      </c>
      <c r="AZ59" s="354"/>
      <c r="BA59" s="354">
        <v>3</v>
      </c>
      <c r="BB59" s="354"/>
      <c r="BC59" s="354">
        <v>10</v>
      </c>
      <c r="BD59" s="354"/>
      <c r="BE59" s="354">
        <v>9</v>
      </c>
      <c r="BF59" s="354"/>
      <c r="BG59" s="354">
        <v>23</v>
      </c>
      <c r="BH59" s="354"/>
      <c r="BI59" s="354">
        <v>8</v>
      </c>
      <c r="BJ59" s="354"/>
      <c r="BK59" s="354">
        <v>19</v>
      </c>
      <c r="BL59" s="354"/>
      <c r="BM59" s="354">
        <v>15</v>
      </c>
      <c r="BN59" s="354"/>
      <c r="BO59" s="354">
        <v>25</v>
      </c>
      <c r="BP59" s="354"/>
      <c r="BQ59" s="354">
        <v>23</v>
      </c>
      <c r="BR59" s="354"/>
      <c r="BS59" s="354">
        <v>39</v>
      </c>
      <c r="BT59" s="354"/>
      <c r="BU59" s="354">
        <v>31</v>
      </c>
      <c r="BV59" s="354"/>
      <c r="BW59" s="354">
        <v>61</v>
      </c>
      <c r="BX59" s="354"/>
      <c r="BY59" s="354">
        <v>37</v>
      </c>
      <c r="BZ59" s="354"/>
      <c r="CA59" s="354">
        <v>46</v>
      </c>
      <c r="CB59" s="354"/>
      <c r="CC59" s="354">
        <v>44</v>
      </c>
      <c r="CD59" s="354"/>
      <c r="CE59" s="354">
        <v>24</v>
      </c>
      <c r="CF59" s="354"/>
      <c r="CG59" s="354">
        <v>40</v>
      </c>
      <c r="CH59" s="354"/>
    </row>
    <row r="60" spans="1:86" ht="15" customHeight="1">
      <c r="A60" s="251" t="s">
        <v>160</v>
      </c>
      <c r="B60" s="251"/>
      <c r="C60" s="251"/>
      <c r="D60" s="251"/>
      <c r="E60" s="252"/>
      <c r="F60" s="357">
        <v>402</v>
      </c>
      <c r="G60" s="354"/>
      <c r="H60" s="354"/>
      <c r="I60" s="354">
        <v>217</v>
      </c>
      <c r="J60" s="354"/>
      <c r="K60" s="354"/>
      <c r="L60" s="354">
        <v>185</v>
      </c>
      <c r="M60" s="354"/>
      <c r="N60" s="354"/>
      <c r="O60" s="354">
        <v>4</v>
      </c>
      <c r="P60" s="354"/>
      <c r="Q60" s="354">
        <v>2</v>
      </c>
      <c r="R60" s="354"/>
      <c r="S60" s="354">
        <v>3</v>
      </c>
      <c r="T60" s="354"/>
      <c r="U60" s="354" t="s">
        <v>209</v>
      </c>
      <c r="V60" s="354"/>
      <c r="W60" s="354">
        <v>1</v>
      </c>
      <c r="X60" s="354"/>
      <c r="Y60" s="354" t="s">
        <v>209</v>
      </c>
      <c r="Z60" s="354"/>
      <c r="AA60" s="354">
        <v>3</v>
      </c>
      <c r="AB60" s="354"/>
      <c r="AC60" s="354" t="s">
        <v>209</v>
      </c>
      <c r="AD60" s="354"/>
      <c r="AE60" s="354" t="s">
        <v>209</v>
      </c>
      <c r="AF60" s="354"/>
      <c r="AG60" s="354" t="s">
        <v>209</v>
      </c>
      <c r="AH60" s="354"/>
      <c r="AI60" s="354">
        <v>2</v>
      </c>
      <c r="AJ60" s="354"/>
      <c r="AK60" s="354" t="s">
        <v>209</v>
      </c>
      <c r="AL60" s="354"/>
      <c r="AM60" s="354">
        <v>7</v>
      </c>
      <c r="AN60" s="354"/>
      <c r="AO60" s="354">
        <v>2</v>
      </c>
      <c r="AP60" s="354"/>
      <c r="AQ60" s="354">
        <v>4</v>
      </c>
      <c r="AR60" s="354"/>
      <c r="AS60" s="354">
        <v>1</v>
      </c>
      <c r="AT60" s="354"/>
      <c r="AU60" s="354">
        <v>3</v>
      </c>
      <c r="AV60" s="354"/>
      <c r="AW60" s="354">
        <v>1</v>
      </c>
      <c r="AX60" s="354"/>
      <c r="AY60" s="354" t="s">
        <v>209</v>
      </c>
      <c r="AZ60" s="354"/>
      <c r="BA60" s="354">
        <v>2</v>
      </c>
      <c r="BB60" s="354"/>
      <c r="BC60" s="354">
        <v>7</v>
      </c>
      <c r="BD60" s="354"/>
      <c r="BE60" s="354">
        <v>4</v>
      </c>
      <c r="BF60" s="354"/>
      <c r="BG60" s="354">
        <v>6</v>
      </c>
      <c r="BH60" s="354"/>
      <c r="BI60" s="354">
        <v>4</v>
      </c>
      <c r="BJ60" s="354"/>
      <c r="BK60" s="354">
        <v>11</v>
      </c>
      <c r="BL60" s="354"/>
      <c r="BM60" s="354">
        <v>10</v>
      </c>
      <c r="BN60" s="354"/>
      <c r="BO60" s="354">
        <v>20</v>
      </c>
      <c r="BP60" s="354"/>
      <c r="BQ60" s="354">
        <v>16</v>
      </c>
      <c r="BR60" s="354"/>
      <c r="BS60" s="354">
        <v>38</v>
      </c>
      <c r="BT60" s="354"/>
      <c r="BU60" s="354">
        <v>19</v>
      </c>
      <c r="BV60" s="354"/>
      <c r="BW60" s="354">
        <v>42</v>
      </c>
      <c r="BX60" s="354"/>
      <c r="BY60" s="354">
        <v>33</v>
      </c>
      <c r="BZ60" s="354"/>
      <c r="CA60" s="354">
        <v>31</v>
      </c>
      <c r="CB60" s="354"/>
      <c r="CC60" s="354">
        <v>39</v>
      </c>
      <c r="CD60" s="354"/>
      <c r="CE60" s="354">
        <v>35</v>
      </c>
      <c r="CF60" s="354"/>
      <c r="CG60" s="354">
        <v>52</v>
      </c>
      <c r="CH60" s="354"/>
    </row>
    <row r="61" spans="1:86" ht="15" customHeight="1">
      <c r="A61" s="251" t="s">
        <v>161</v>
      </c>
      <c r="B61" s="251"/>
      <c r="C61" s="251"/>
      <c r="D61" s="251"/>
      <c r="E61" s="252"/>
      <c r="F61" s="357">
        <v>388</v>
      </c>
      <c r="G61" s="354"/>
      <c r="H61" s="354"/>
      <c r="I61" s="354">
        <v>194</v>
      </c>
      <c r="J61" s="354"/>
      <c r="K61" s="354"/>
      <c r="L61" s="354">
        <v>194</v>
      </c>
      <c r="M61" s="354"/>
      <c r="N61" s="354"/>
      <c r="O61" s="354">
        <v>2</v>
      </c>
      <c r="P61" s="354"/>
      <c r="Q61" s="354" t="s">
        <v>209</v>
      </c>
      <c r="R61" s="354"/>
      <c r="S61" s="354" t="s">
        <v>209</v>
      </c>
      <c r="T61" s="354"/>
      <c r="U61" s="354">
        <v>1</v>
      </c>
      <c r="V61" s="354"/>
      <c r="W61" s="354">
        <v>1</v>
      </c>
      <c r="X61" s="354"/>
      <c r="Y61" s="354">
        <v>1</v>
      </c>
      <c r="Z61" s="354"/>
      <c r="AA61" s="354">
        <v>2</v>
      </c>
      <c r="AB61" s="354"/>
      <c r="AC61" s="354" t="s">
        <v>209</v>
      </c>
      <c r="AD61" s="354"/>
      <c r="AE61" s="354">
        <v>1</v>
      </c>
      <c r="AF61" s="354"/>
      <c r="AG61" s="354" t="s">
        <v>209</v>
      </c>
      <c r="AH61" s="354"/>
      <c r="AI61" s="354" t="s">
        <v>209</v>
      </c>
      <c r="AJ61" s="354"/>
      <c r="AK61" s="354" t="s">
        <v>209</v>
      </c>
      <c r="AL61" s="354"/>
      <c r="AM61" s="354">
        <v>1</v>
      </c>
      <c r="AN61" s="354"/>
      <c r="AO61" s="354">
        <v>1</v>
      </c>
      <c r="AP61" s="354"/>
      <c r="AQ61" s="354">
        <v>1</v>
      </c>
      <c r="AR61" s="354"/>
      <c r="AS61" s="354">
        <v>2</v>
      </c>
      <c r="AT61" s="354"/>
      <c r="AU61" s="354">
        <v>3</v>
      </c>
      <c r="AV61" s="354"/>
      <c r="AW61" s="354">
        <v>5</v>
      </c>
      <c r="AX61" s="354"/>
      <c r="AY61" s="354">
        <v>4</v>
      </c>
      <c r="AZ61" s="354"/>
      <c r="BA61" s="354">
        <v>3</v>
      </c>
      <c r="BB61" s="354"/>
      <c r="BC61" s="354">
        <v>8</v>
      </c>
      <c r="BD61" s="354"/>
      <c r="BE61" s="354">
        <v>12</v>
      </c>
      <c r="BF61" s="354"/>
      <c r="BG61" s="354">
        <v>12</v>
      </c>
      <c r="BH61" s="354"/>
      <c r="BI61" s="354">
        <v>4</v>
      </c>
      <c r="BJ61" s="354"/>
      <c r="BK61" s="354">
        <v>17</v>
      </c>
      <c r="BL61" s="354"/>
      <c r="BM61" s="354">
        <v>10</v>
      </c>
      <c r="BN61" s="354"/>
      <c r="BO61" s="354">
        <v>20</v>
      </c>
      <c r="BP61" s="354"/>
      <c r="BQ61" s="354">
        <v>18</v>
      </c>
      <c r="BR61" s="354"/>
      <c r="BS61" s="354">
        <v>23</v>
      </c>
      <c r="BT61" s="354"/>
      <c r="BU61" s="354">
        <v>24</v>
      </c>
      <c r="BV61" s="354"/>
      <c r="BW61" s="354">
        <v>37</v>
      </c>
      <c r="BX61" s="354"/>
      <c r="BY61" s="354">
        <v>25</v>
      </c>
      <c r="BZ61" s="354"/>
      <c r="CA61" s="354">
        <v>39</v>
      </c>
      <c r="CB61" s="354"/>
      <c r="CC61" s="354">
        <v>46</v>
      </c>
      <c r="CD61" s="354"/>
      <c r="CE61" s="354">
        <v>23</v>
      </c>
      <c r="CF61" s="354"/>
      <c r="CG61" s="354">
        <v>42</v>
      </c>
      <c r="CH61" s="354"/>
    </row>
    <row r="62" spans="1:86" ht="15" customHeight="1">
      <c r="A62" s="251" t="s">
        <v>162</v>
      </c>
      <c r="B62" s="251"/>
      <c r="C62" s="251"/>
      <c r="D62" s="251"/>
      <c r="E62" s="252"/>
      <c r="F62" s="357">
        <v>446</v>
      </c>
      <c r="G62" s="354"/>
      <c r="H62" s="354"/>
      <c r="I62" s="354">
        <v>216</v>
      </c>
      <c r="J62" s="354"/>
      <c r="K62" s="354"/>
      <c r="L62" s="354">
        <v>230</v>
      </c>
      <c r="M62" s="354"/>
      <c r="N62" s="354"/>
      <c r="O62" s="354">
        <v>4</v>
      </c>
      <c r="P62" s="354"/>
      <c r="Q62" s="354">
        <v>1</v>
      </c>
      <c r="R62" s="354"/>
      <c r="S62" s="354" t="s">
        <v>209</v>
      </c>
      <c r="T62" s="354"/>
      <c r="U62" s="354" t="s">
        <v>209</v>
      </c>
      <c r="V62" s="354"/>
      <c r="W62" s="354">
        <v>1</v>
      </c>
      <c r="X62" s="354"/>
      <c r="Y62" s="354">
        <v>1</v>
      </c>
      <c r="Z62" s="354"/>
      <c r="AA62" s="354">
        <v>1</v>
      </c>
      <c r="AB62" s="354"/>
      <c r="AC62" s="354" t="s">
        <v>209</v>
      </c>
      <c r="AD62" s="354"/>
      <c r="AE62" s="354">
        <v>1</v>
      </c>
      <c r="AF62" s="354"/>
      <c r="AG62" s="354" t="s">
        <v>209</v>
      </c>
      <c r="AH62" s="354"/>
      <c r="AI62" s="354">
        <v>1</v>
      </c>
      <c r="AJ62" s="354"/>
      <c r="AK62" s="354" t="s">
        <v>209</v>
      </c>
      <c r="AL62" s="354"/>
      <c r="AM62" s="354" t="s">
        <v>209</v>
      </c>
      <c r="AN62" s="354"/>
      <c r="AO62" s="354" t="s">
        <v>209</v>
      </c>
      <c r="AP62" s="354"/>
      <c r="AQ62" s="354">
        <v>3</v>
      </c>
      <c r="AR62" s="354"/>
      <c r="AS62" s="354">
        <v>2</v>
      </c>
      <c r="AT62" s="354"/>
      <c r="AU62" s="354" t="s">
        <v>209</v>
      </c>
      <c r="AV62" s="354"/>
      <c r="AW62" s="354">
        <v>4</v>
      </c>
      <c r="AX62" s="354"/>
      <c r="AY62" s="354">
        <v>2</v>
      </c>
      <c r="AZ62" s="354"/>
      <c r="BA62" s="354">
        <v>4</v>
      </c>
      <c r="BB62" s="354"/>
      <c r="BC62" s="354">
        <v>7</v>
      </c>
      <c r="BD62" s="354"/>
      <c r="BE62" s="354">
        <v>4</v>
      </c>
      <c r="BF62" s="354"/>
      <c r="BG62" s="354">
        <v>6</v>
      </c>
      <c r="BH62" s="354"/>
      <c r="BI62" s="354">
        <v>7</v>
      </c>
      <c r="BJ62" s="354"/>
      <c r="BK62" s="354">
        <v>13</v>
      </c>
      <c r="BL62" s="354"/>
      <c r="BM62" s="354">
        <v>8</v>
      </c>
      <c r="BN62" s="354"/>
      <c r="BO62" s="354">
        <v>12</v>
      </c>
      <c r="BP62" s="354"/>
      <c r="BQ62" s="354">
        <v>13</v>
      </c>
      <c r="BR62" s="354"/>
      <c r="BS62" s="354">
        <v>41</v>
      </c>
      <c r="BT62" s="354"/>
      <c r="BU62" s="354">
        <v>32</v>
      </c>
      <c r="BV62" s="354"/>
      <c r="BW62" s="354">
        <v>45</v>
      </c>
      <c r="BX62" s="354"/>
      <c r="BY62" s="354">
        <v>37</v>
      </c>
      <c r="BZ62" s="354"/>
      <c r="CA62" s="354">
        <v>40</v>
      </c>
      <c r="CB62" s="354"/>
      <c r="CC62" s="354">
        <v>53</v>
      </c>
      <c r="CD62" s="354"/>
      <c r="CE62" s="354">
        <v>39</v>
      </c>
      <c r="CF62" s="354"/>
      <c r="CG62" s="354">
        <v>64</v>
      </c>
      <c r="CH62" s="354"/>
    </row>
    <row r="63" spans="1:86" ht="15" customHeight="1">
      <c r="A63" s="251" t="s">
        <v>163</v>
      </c>
      <c r="B63" s="251"/>
      <c r="C63" s="251"/>
      <c r="D63" s="251"/>
      <c r="E63" s="252"/>
      <c r="F63" s="357">
        <v>85</v>
      </c>
      <c r="G63" s="354"/>
      <c r="H63" s="354"/>
      <c r="I63" s="354">
        <v>45</v>
      </c>
      <c r="J63" s="354"/>
      <c r="K63" s="354"/>
      <c r="L63" s="354">
        <v>40</v>
      </c>
      <c r="M63" s="354"/>
      <c r="N63" s="354"/>
      <c r="O63" s="354" t="s">
        <v>209</v>
      </c>
      <c r="P63" s="354"/>
      <c r="Q63" s="354" t="s">
        <v>209</v>
      </c>
      <c r="R63" s="354"/>
      <c r="S63" s="354" t="s">
        <v>209</v>
      </c>
      <c r="T63" s="354"/>
      <c r="U63" s="354" t="s">
        <v>209</v>
      </c>
      <c r="V63" s="354"/>
      <c r="W63" s="354" t="s">
        <v>209</v>
      </c>
      <c r="X63" s="354"/>
      <c r="Y63" s="354" t="s">
        <v>209</v>
      </c>
      <c r="Z63" s="354"/>
      <c r="AA63" s="354">
        <v>1</v>
      </c>
      <c r="AB63" s="354"/>
      <c r="AC63" s="354" t="s">
        <v>209</v>
      </c>
      <c r="AD63" s="354"/>
      <c r="AE63" s="354" t="s">
        <v>209</v>
      </c>
      <c r="AF63" s="354"/>
      <c r="AG63" s="354" t="s">
        <v>209</v>
      </c>
      <c r="AH63" s="354"/>
      <c r="AI63" s="354">
        <v>2</v>
      </c>
      <c r="AJ63" s="354"/>
      <c r="AK63" s="354" t="s">
        <v>209</v>
      </c>
      <c r="AL63" s="354"/>
      <c r="AM63" s="354" t="s">
        <v>209</v>
      </c>
      <c r="AN63" s="354"/>
      <c r="AO63" s="354">
        <v>1</v>
      </c>
      <c r="AP63" s="354"/>
      <c r="AQ63" s="354" t="s">
        <v>209</v>
      </c>
      <c r="AR63" s="354"/>
      <c r="AS63" s="354" t="s">
        <v>209</v>
      </c>
      <c r="AT63" s="354"/>
      <c r="AU63" s="354" t="s">
        <v>209</v>
      </c>
      <c r="AV63" s="354"/>
      <c r="AW63" s="354" t="s">
        <v>209</v>
      </c>
      <c r="AX63" s="354"/>
      <c r="AY63" s="354">
        <v>3</v>
      </c>
      <c r="AZ63" s="354"/>
      <c r="BA63" s="354" t="s">
        <v>209</v>
      </c>
      <c r="BB63" s="354"/>
      <c r="BC63" s="354">
        <v>2</v>
      </c>
      <c r="BD63" s="354"/>
      <c r="BE63" s="354">
        <v>1</v>
      </c>
      <c r="BF63" s="354"/>
      <c r="BG63" s="354">
        <v>5</v>
      </c>
      <c r="BH63" s="354"/>
      <c r="BI63" s="354">
        <v>1</v>
      </c>
      <c r="BJ63" s="354"/>
      <c r="BK63" s="354">
        <v>2</v>
      </c>
      <c r="BL63" s="354"/>
      <c r="BM63" s="354">
        <v>3</v>
      </c>
      <c r="BN63" s="354"/>
      <c r="BO63" s="354">
        <v>5</v>
      </c>
      <c r="BP63" s="354"/>
      <c r="BQ63" s="354">
        <v>3</v>
      </c>
      <c r="BR63" s="354"/>
      <c r="BS63" s="354">
        <v>6</v>
      </c>
      <c r="BT63" s="354"/>
      <c r="BU63" s="354">
        <v>6</v>
      </c>
      <c r="BV63" s="354"/>
      <c r="BW63" s="354">
        <v>6</v>
      </c>
      <c r="BX63" s="354"/>
      <c r="BY63" s="354">
        <v>8</v>
      </c>
      <c r="BZ63" s="354"/>
      <c r="CA63" s="354">
        <v>5</v>
      </c>
      <c r="CB63" s="354"/>
      <c r="CC63" s="354">
        <v>9</v>
      </c>
      <c r="CD63" s="354"/>
      <c r="CE63" s="354">
        <v>8</v>
      </c>
      <c r="CF63" s="354"/>
      <c r="CG63" s="354">
        <v>8</v>
      </c>
      <c r="CH63" s="354"/>
    </row>
    <row r="64" spans="1:86" ht="15" customHeight="1">
      <c r="A64" s="11"/>
      <c r="B64" s="11"/>
      <c r="C64" s="11"/>
      <c r="D64" s="11"/>
      <c r="E64" s="135"/>
      <c r="F64" s="134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</row>
    <row r="65" spans="1:86" ht="15" customHeight="1">
      <c r="A65" s="133" t="s">
        <v>183</v>
      </c>
      <c r="B65" s="132"/>
      <c r="C65" s="132"/>
      <c r="D65" s="132"/>
      <c r="E65" s="132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</row>
    <row r="66" spans="1:86" ht="15" customHeight="1">
      <c r="A66" s="7" t="s">
        <v>184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</row>
  </sheetData>
  <sheetProtection/>
  <mergeCells count="1340">
    <mergeCell ref="CC13:CE13"/>
    <mergeCell ref="CC22:CE22"/>
    <mergeCell ref="CC31:CE31"/>
    <mergeCell ref="CF13:CH13"/>
    <mergeCell ref="CF22:CH22"/>
    <mergeCell ref="CF31:CH31"/>
    <mergeCell ref="CC14:CE14"/>
    <mergeCell ref="CF14:CH14"/>
    <mergeCell ref="CC15:CE15"/>
    <mergeCell ref="CF15:CH15"/>
    <mergeCell ref="BW13:BY13"/>
    <mergeCell ref="BW22:BY22"/>
    <mergeCell ref="BW31:BY31"/>
    <mergeCell ref="BZ13:CB13"/>
    <mergeCell ref="BZ22:CB22"/>
    <mergeCell ref="BZ31:CB31"/>
    <mergeCell ref="BW14:BY14"/>
    <mergeCell ref="BZ14:CB14"/>
    <mergeCell ref="BW15:BY15"/>
    <mergeCell ref="BZ15:CB15"/>
    <mergeCell ref="BQ13:BS13"/>
    <mergeCell ref="BQ22:BS22"/>
    <mergeCell ref="BQ31:BS31"/>
    <mergeCell ref="BT13:BV13"/>
    <mergeCell ref="BT22:BV22"/>
    <mergeCell ref="BT31:BV31"/>
    <mergeCell ref="BQ14:BS14"/>
    <mergeCell ref="BT14:BV14"/>
    <mergeCell ref="BQ15:BS15"/>
    <mergeCell ref="BT15:BV15"/>
    <mergeCell ref="BK13:BM13"/>
    <mergeCell ref="BK22:BM22"/>
    <mergeCell ref="BK31:BM31"/>
    <mergeCell ref="BN13:BP13"/>
    <mergeCell ref="BN22:BP22"/>
    <mergeCell ref="BN31:BP31"/>
    <mergeCell ref="BK14:BM14"/>
    <mergeCell ref="BN14:BP14"/>
    <mergeCell ref="BK15:BM15"/>
    <mergeCell ref="BN15:BP15"/>
    <mergeCell ref="BE13:BG13"/>
    <mergeCell ref="BE22:BG22"/>
    <mergeCell ref="BE31:BG31"/>
    <mergeCell ref="BH13:BJ13"/>
    <mergeCell ref="BH22:BJ22"/>
    <mergeCell ref="BH31:BJ31"/>
    <mergeCell ref="BE14:BG14"/>
    <mergeCell ref="BH14:BJ14"/>
    <mergeCell ref="BE15:BG15"/>
    <mergeCell ref="BH15:BJ15"/>
    <mergeCell ref="AY13:BA13"/>
    <mergeCell ref="AY22:BA22"/>
    <mergeCell ref="AY31:BA31"/>
    <mergeCell ref="BB13:BD13"/>
    <mergeCell ref="BB22:BD22"/>
    <mergeCell ref="BB31:BD31"/>
    <mergeCell ref="AY14:BA14"/>
    <mergeCell ref="BB14:BD14"/>
    <mergeCell ref="AY15:BA15"/>
    <mergeCell ref="BB15:BD15"/>
    <mergeCell ref="AS13:AU13"/>
    <mergeCell ref="AS22:AU22"/>
    <mergeCell ref="AS31:AU31"/>
    <mergeCell ref="AV13:AX13"/>
    <mergeCell ref="AV22:AX22"/>
    <mergeCell ref="AV31:AX31"/>
    <mergeCell ref="AS14:AU14"/>
    <mergeCell ref="AV14:AX14"/>
    <mergeCell ref="AS15:AU15"/>
    <mergeCell ref="AV15:AX15"/>
    <mergeCell ref="AM13:AO13"/>
    <mergeCell ref="AM22:AO22"/>
    <mergeCell ref="AM31:AO31"/>
    <mergeCell ref="AP13:AR13"/>
    <mergeCell ref="AP22:AR22"/>
    <mergeCell ref="AP31:AR31"/>
    <mergeCell ref="AP14:AR14"/>
    <mergeCell ref="AM15:AO15"/>
    <mergeCell ref="AP15:AR15"/>
    <mergeCell ref="AM16:AO16"/>
    <mergeCell ref="AG13:AI13"/>
    <mergeCell ref="AG22:AI22"/>
    <mergeCell ref="AG31:AI31"/>
    <mergeCell ref="AJ13:AL13"/>
    <mergeCell ref="AJ22:AL22"/>
    <mergeCell ref="AJ31:AL31"/>
    <mergeCell ref="AG15:AI15"/>
    <mergeCell ref="AJ15:AL15"/>
    <mergeCell ref="AJ17:AL17"/>
    <mergeCell ref="AG18:AI18"/>
    <mergeCell ref="AA13:AC13"/>
    <mergeCell ref="AA22:AC22"/>
    <mergeCell ref="AA31:AC31"/>
    <mergeCell ref="AD13:AF13"/>
    <mergeCell ref="AD22:AF22"/>
    <mergeCell ref="AD31:AF31"/>
    <mergeCell ref="AA15:AC15"/>
    <mergeCell ref="AD15:AF15"/>
    <mergeCell ref="AD19:AF19"/>
    <mergeCell ref="L31:N31"/>
    <mergeCell ref="I22:K22"/>
    <mergeCell ref="I31:K31"/>
    <mergeCell ref="F22:H22"/>
    <mergeCell ref="F31:H31"/>
    <mergeCell ref="X13:Z13"/>
    <mergeCell ref="X22:Z22"/>
    <mergeCell ref="X31:Z31"/>
    <mergeCell ref="U22:W22"/>
    <mergeCell ref="U31:W31"/>
    <mergeCell ref="R22:T22"/>
    <mergeCell ref="R31:T31"/>
    <mergeCell ref="O22:Q22"/>
    <mergeCell ref="O31:Q31"/>
    <mergeCell ref="F13:H13"/>
    <mergeCell ref="I13:K13"/>
    <mergeCell ref="L13:N13"/>
    <mergeCell ref="O13:Q13"/>
    <mergeCell ref="R13:T13"/>
    <mergeCell ref="F14:H14"/>
    <mergeCell ref="U13:W13"/>
    <mergeCell ref="A58:E58"/>
    <mergeCell ref="A59:E59"/>
    <mergeCell ref="A60:E60"/>
    <mergeCell ref="A61:E61"/>
    <mergeCell ref="A62:E62"/>
    <mergeCell ref="A42:E43"/>
    <mergeCell ref="A45:E45"/>
    <mergeCell ref="A47:E47"/>
    <mergeCell ref="A48:E48"/>
    <mergeCell ref="A63:E63"/>
    <mergeCell ref="A51:E51"/>
    <mergeCell ref="A52:E52"/>
    <mergeCell ref="A53:E53"/>
    <mergeCell ref="A54:E54"/>
    <mergeCell ref="A56:E56"/>
    <mergeCell ref="A57:E57"/>
    <mergeCell ref="A49:E49"/>
    <mergeCell ref="A50:E50"/>
    <mergeCell ref="A25:E25"/>
    <mergeCell ref="A26:E26"/>
    <mergeCell ref="A27:E27"/>
    <mergeCell ref="A28:E28"/>
    <mergeCell ref="A29:E29"/>
    <mergeCell ref="A30:E30"/>
    <mergeCell ref="A18:E18"/>
    <mergeCell ref="A19:E19"/>
    <mergeCell ref="A20:E20"/>
    <mergeCell ref="A21:E21"/>
    <mergeCell ref="A23:E23"/>
    <mergeCell ref="A24:E24"/>
    <mergeCell ref="A9:E10"/>
    <mergeCell ref="A12:E12"/>
    <mergeCell ref="A14:E14"/>
    <mergeCell ref="A15:E15"/>
    <mergeCell ref="A16:E16"/>
    <mergeCell ref="A17:E17"/>
    <mergeCell ref="F10:H10"/>
    <mergeCell ref="I10:K10"/>
    <mergeCell ref="L10:N10"/>
    <mergeCell ref="F9:N9"/>
    <mergeCell ref="O10:Q10"/>
    <mergeCell ref="R10:T10"/>
    <mergeCell ref="O9:T9"/>
    <mergeCell ref="U9:Z9"/>
    <mergeCell ref="U10:W10"/>
    <mergeCell ref="X10:Z10"/>
    <mergeCell ref="AA10:AC10"/>
    <mergeCell ref="AD10:AF10"/>
    <mergeCell ref="AA9:AF9"/>
    <mergeCell ref="AG10:AI10"/>
    <mergeCell ref="AJ10:AL10"/>
    <mergeCell ref="AG9:AL9"/>
    <mergeCell ref="AM10:AO10"/>
    <mergeCell ref="AP10:AR10"/>
    <mergeCell ref="AM9:AR9"/>
    <mergeCell ref="F43:H43"/>
    <mergeCell ref="I43:K43"/>
    <mergeCell ref="L43:N43"/>
    <mergeCell ref="F42:N42"/>
    <mergeCell ref="O43:P43"/>
    <mergeCell ref="Q43:R43"/>
    <mergeCell ref="O42:R42"/>
    <mergeCell ref="S43:T43"/>
    <mergeCell ref="U43:V43"/>
    <mergeCell ref="S42:V42"/>
    <mergeCell ref="W43:X43"/>
    <mergeCell ref="Y43:Z43"/>
    <mergeCell ref="W42:Z42"/>
    <mergeCell ref="AA43:AB43"/>
    <mergeCell ref="AC43:AD43"/>
    <mergeCell ref="AA42:AD42"/>
    <mergeCell ref="AE43:AF43"/>
    <mergeCell ref="AG43:AH43"/>
    <mergeCell ref="AE42:AH42"/>
    <mergeCell ref="AI43:AJ43"/>
    <mergeCell ref="AK43:AL43"/>
    <mergeCell ref="AI42:AL42"/>
    <mergeCell ref="AM43:AN43"/>
    <mergeCell ref="AO43:AP43"/>
    <mergeCell ref="AM42:AP42"/>
    <mergeCell ref="AQ43:AR43"/>
    <mergeCell ref="AS43:AT43"/>
    <mergeCell ref="AQ42:AT42"/>
    <mergeCell ref="AS10:AU10"/>
    <mergeCell ref="AV10:AX10"/>
    <mergeCell ref="AS9:AX9"/>
    <mergeCell ref="AU43:AV43"/>
    <mergeCell ref="AW43:AX43"/>
    <mergeCell ref="AU42:AX42"/>
    <mergeCell ref="AS12:AU12"/>
    <mergeCell ref="AY10:BA10"/>
    <mergeCell ref="BB10:BD10"/>
    <mergeCell ref="AY9:BD9"/>
    <mergeCell ref="BE10:BG10"/>
    <mergeCell ref="BH10:BJ10"/>
    <mergeCell ref="BE9:BJ9"/>
    <mergeCell ref="BK10:BM10"/>
    <mergeCell ref="BN10:BP10"/>
    <mergeCell ref="BK9:BP9"/>
    <mergeCell ref="BQ10:BS10"/>
    <mergeCell ref="BT10:BV10"/>
    <mergeCell ref="BQ9:BV9"/>
    <mergeCell ref="BW10:BY10"/>
    <mergeCell ref="BZ10:CB10"/>
    <mergeCell ref="BW9:CB9"/>
    <mergeCell ref="CC10:CE10"/>
    <mergeCell ref="CF10:CH10"/>
    <mergeCell ref="CC9:CH9"/>
    <mergeCell ref="AY43:AZ43"/>
    <mergeCell ref="BA43:BB43"/>
    <mergeCell ref="AY42:BB42"/>
    <mergeCell ref="BC43:BD43"/>
    <mergeCell ref="BE43:BF43"/>
    <mergeCell ref="BC42:BF42"/>
    <mergeCell ref="BS42:BV42"/>
    <mergeCell ref="BG43:BH43"/>
    <mergeCell ref="BI43:BJ43"/>
    <mergeCell ref="BG42:BJ42"/>
    <mergeCell ref="BK43:BL43"/>
    <mergeCell ref="BM43:BN43"/>
    <mergeCell ref="BK42:BN42"/>
    <mergeCell ref="BY43:BZ43"/>
    <mergeCell ref="BW42:BZ42"/>
    <mergeCell ref="CA43:CB43"/>
    <mergeCell ref="CC43:CD43"/>
    <mergeCell ref="CA42:CD42"/>
    <mergeCell ref="BO43:BP43"/>
    <mergeCell ref="BQ43:BR43"/>
    <mergeCell ref="BO42:BR42"/>
    <mergeCell ref="BS43:BT43"/>
    <mergeCell ref="BU43:BV43"/>
    <mergeCell ref="CE43:CF43"/>
    <mergeCell ref="CG43:CH43"/>
    <mergeCell ref="CE42:CH42"/>
    <mergeCell ref="A5:CH5"/>
    <mergeCell ref="A7:CH7"/>
    <mergeCell ref="A40:CH40"/>
    <mergeCell ref="F12:H12"/>
    <mergeCell ref="I12:K12"/>
    <mergeCell ref="L12:N12"/>
    <mergeCell ref="BW43:BX43"/>
    <mergeCell ref="I14:K14"/>
    <mergeCell ref="L14:N14"/>
    <mergeCell ref="L15:N15"/>
    <mergeCell ref="L16:N16"/>
    <mergeCell ref="L17:N17"/>
    <mergeCell ref="I15:K15"/>
    <mergeCell ref="I16:K16"/>
    <mergeCell ref="I17:K17"/>
    <mergeCell ref="F15:H15"/>
    <mergeCell ref="L18:N18"/>
    <mergeCell ref="L19:N19"/>
    <mergeCell ref="L20:N20"/>
    <mergeCell ref="L21:N21"/>
    <mergeCell ref="L23:N23"/>
    <mergeCell ref="F16:H16"/>
    <mergeCell ref="F17:H17"/>
    <mergeCell ref="F18:H18"/>
    <mergeCell ref="F19:H19"/>
    <mergeCell ref="L24:N24"/>
    <mergeCell ref="L22:N22"/>
    <mergeCell ref="L25:N25"/>
    <mergeCell ref="L26:N26"/>
    <mergeCell ref="L27:N27"/>
    <mergeCell ref="L28:N28"/>
    <mergeCell ref="L29:N29"/>
    <mergeCell ref="L30:N30"/>
    <mergeCell ref="I18:K18"/>
    <mergeCell ref="I19:K19"/>
    <mergeCell ref="I20:K20"/>
    <mergeCell ref="I21:K21"/>
    <mergeCell ref="I23:K23"/>
    <mergeCell ref="I24:K24"/>
    <mergeCell ref="I25:K25"/>
    <mergeCell ref="I26:K26"/>
    <mergeCell ref="I27:K27"/>
    <mergeCell ref="I28:K28"/>
    <mergeCell ref="I29:K29"/>
    <mergeCell ref="I30:K30"/>
    <mergeCell ref="F27:H27"/>
    <mergeCell ref="F28:H28"/>
    <mergeCell ref="F20:H20"/>
    <mergeCell ref="F21:H21"/>
    <mergeCell ref="F29:H29"/>
    <mergeCell ref="F30:H30"/>
    <mergeCell ref="O12:Q12"/>
    <mergeCell ref="R12:T12"/>
    <mergeCell ref="O16:Q16"/>
    <mergeCell ref="R16:T16"/>
    <mergeCell ref="O20:Q20"/>
    <mergeCell ref="R20:T20"/>
    <mergeCell ref="U12:W12"/>
    <mergeCell ref="X12:Z12"/>
    <mergeCell ref="F23:H23"/>
    <mergeCell ref="F24:H24"/>
    <mergeCell ref="F25:H25"/>
    <mergeCell ref="F26:H26"/>
    <mergeCell ref="O15:Q15"/>
    <mergeCell ref="R15:T15"/>
    <mergeCell ref="U15:W15"/>
    <mergeCell ref="X15:Z15"/>
    <mergeCell ref="AA12:AC12"/>
    <mergeCell ref="AD12:AF12"/>
    <mergeCell ref="AG12:AI12"/>
    <mergeCell ref="AJ12:AL12"/>
    <mergeCell ref="AM12:AO12"/>
    <mergeCell ref="AP12:AR12"/>
    <mergeCell ref="AV12:AX12"/>
    <mergeCell ref="AY12:BA12"/>
    <mergeCell ref="BB12:BD12"/>
    <mergeCell ref="BE12:BG12"/>
    <mergeCell ref="BH12:BJ12"/>
    <mergeCell ref="BK12:BM12"/>
    <mergeCell ref="BN12:BP12"/>
    <mergeCell ref="BQ12:BS12"/>
    <mergeCell ref="BT12:BV12"/>
    <mergeCell ref="BW12:BY12"/>
    <mergeCell ref="BZ12:CB12"/>
    <mergeCell ref="CC12:CE12"/>
    <mergeCell ref="CF12:CH12"/>
    <mergeCell ref="O14:Q14"/>
    <mergeCell ref="R14:T14"/>
    <mergeCell ref="U14:W14"/>
    <mergeCell ref="X14:Z14"/>
    <mergeCell ref="AA14:AC14"/>
    <mergeCell ref="AD14:AF14"/>
    <mergeCell ref="AG14:AI14"/>
    <mergeCell ref="AJ14:AL14"/>
    <mergeCell ref="AM14:AO14"/>
    <mergeCell ref="U16:W16"/>
    <mergeCell ref="X16:Z16"/>
    <mergeCell ref="AA16:AC16"/>
    <mergeCell ref="AD16:AF16"/>
    <mergeCell ref="AG16:AI16"/>
    <mergeCell ref="AJ16:AL16"/>
    <mergeCell ref="AP16:AR16"/>
    <mergeCell ref="AS16:AU16"/>
    <mergeCell ref="AV16:AX16"/>
    <mergeCell ref="AY16:BA16"/>
    <mergeCell ref="BB16:BD16"/>
    <mergeCell ref="BE16:BG16"/>
    <mergeCell ref="BH16:BJ16"/>
    <mergeCell ref="BK16:BM16"/>
    <mergeCell ref="BN16:BP16"/>
    <mergeCell ref="BQ16:BS16"/>
    <mergeCell ref="BT16:BV16"/>
    <mergeCell ref="BW16:BY16"/>
    <mergeCell ref="BZ16:CB16"/>
    <mergeCell ref="CC16:CE16"/>
    <mergeCell ref="CF16:CH16"/>
    <mergeCell ref="O17:Q17"/>
    <mergeCell ref="R17:T17"/>
    <mergeCell ref="U17:W17"/>
    <mergeCell ref="X17:Z17"/>
    <mergeCell ref="AA17:AC17"/>
    <mergeCell ref="AD17:AF17"/>
    <mergeCell ref="AG17:AI17"/>
    <mergeCell ref="AM17:AO17"/>
    <mergeCell ref="AP17:AR17"/>
    <mergeCell ref="AS17:AU17"/>
    <mergeCell ref="AV17:AX17"/>
    <mergeCell ref="AY17:BA17"/>
    <mergeCell ref="BB17:BD17"/>
    <mergeCell ref="BE17:BG17"/>
    <mergeCell ref="BH17:BJ17"/>
    <mergeCell ref="BK17:BM17"/>
    <mergeCell ref="BN17:BP17"/>
    <mergeCell ref="BQ17:BS17"/>
    <mergeCell ref="BT17:BV17"/>
    <mergeCell ref="BW17:BY17"/>
    <mergeCell ref="BZ17:CB17"/>
    <mergeCell ref="CC17:CE17"/>
    <mergeCell ref="CF17:CH17"/>
    <mergeCell ref="O18:Q18"/>
    <mergeCell ref="R18:T18"/>
    <mergeCell ref="U18:W18"/>
    <mergeCell ref="X18:Z18"/>
    <mergeCell ref="AA18:AC18"/>
    <mergeCell ref="AD18:AF18"/>
    <mergeCell ref="AJ18:AL18"/>
    <mergeCell ref="AM18:AO18"/>
    <mergeCell ref="AP18:AR18"/>
    <mergeCell ref="AS18:AU18"/>
    <mergeCell ref="AV18:AX18"/>
    <mergeCell ref="AY18:BA18"/>
    <mergeCell ref="BB18:BD18"/>
    <mergeCell ref="BE18:BG18"/>
    <mergeCell ref="BH18:BJ18"/>
    <mergeCell ref="BK18:BM18"/>
    <mergeCell ref="BN18:BP18"/>
    <mergeCell ref="BQ18:BS18"/>
    <mergeCell ref="BT18:BV18"/>
    <mergeCell ref="BW18:BY18"/>
    <mergeCell ref="BZ18:CB18"/>
    <mergeCell ref="CC18:CE18"/>
    <mergeCell ref="CF18:CH18"/>
    <mergeCell ref="O19:Q19"/>
    <mergeCell ref="R19:T19"/>
    <mergeCell ref="U19:W19"/>
    <mergeCell ref="X19:Z19"/>
    <mergeCell ref="AA19:AC19"/>
    <mergeCell ref="AG19:AI19"/>
    <mergeCell ref="AJ19:AL19"/>
    <mergeCell ref="AM19:AO19"/>
    <mergeCell ref="AP19:AR19"/>
    <mergeCell ref="AS19:AU19"/>
    <mergeCell ref="AV19:AX19"/>
    <mergeCell ref="AY19:BA19"/>
    <mergeCell ref="BB19:BD19"/>
    <mergeCell ref="BE19:BG19"/>
    <mergeCell ref="BH19:BJ19"/>
    <mergeCell ref="BK19:BM19"/>
    <mergeCell ref="BN19:BP19"/>
    <mergeCell ref="BQ19:BS19"/>
    <mergeCell ref="BT19:BV19"/>
    <mergeCell ref="BW19:BY19"/>
    <mergeCell ref="BZ19:CB19"/>
    <mergeCell ref="CC19:CE19"/>
    <mergeCell ref="CF19:CH19"/>
    <mergeCell ref="U20:W20"/>
    <mergeCell ref="X20:Z20"/>
    <mergeCell ref="AA20:AC20"/>
    <mergeCell ref="AD20:AF20"/>
    <mergeCell ref="AG20:AI20"/>
    <mergeCell ref="AJ20:AL20"/>
    <mergeCell ref="AM20:AO20"/>
    <mergeCell ref="AP20:AR20"/>
    <mergeCell ref="AS20:AU20"/>
    <mergeCell ref="AV20:AX20"/>
    <mergeCell ref="AY20:BA20"/>
    <mergeCell ref="BB20:BD20"/>
    <mergeCell ref="BE20:BG20"/>
    <mergeCell ref="BH20:BJ20"/>
    <mergeCell ref="BK20:BM20"/>
    <mergeCell ref="BN20:BP20"/>
    <mergeCell ref="BQ20:BS20"/>
    <mergeCell ref="BT20:BV20"/>
    <mergeCell ref="BW20:BY20"/>
    <mergeCell ref="BZ20:CB20"/>
    <mergeCell ref="CC20:CE20"/>
    <mergeCell ref="CF20:CH20"/>
    <mergeCell ref="O21:Q21"/>
    <mergeCell ref="R21:T21"/>
    <mergeCell ref="U21:W21"/>
    <mergeCell ref="X21:Z21"/>
    <mergeCell ref="AA21:AC21"/>
    <mergeCell ref="AD21:AF21"/>
    <mergeCell ref="AG21:AI21"/>
    <mergeCell ref="AJ21:AL21"/>
    <mergeCell ref="AM21:AO21"/>
    <mergeCell ref="AP21:AR21"/>
    <mergeCell ref="AS21:AU21"/>
    <mergeCell ref="AV21:AX21"/>
    <mergeCell ref="AY21:BA21"/>
    <mergeCell ref="BB21:BD21"/>
    <mergeCell ref="BE21:BG21"/>
    <mergeCell ref="BH21:BJ21"/>
    <mergeCell ref="BK21:BM21"/>
    <mergeCell ref="BN21:BP21"/>
    <mergeCell ref="BQ21:BS21"/>
    <mergeCell ref="BT21:BV21"/>
    <mergeCell ref="BW21:BY21"/>
    <mergeCell ref="BZ21:CB21"/>
    <mergeCell ref="CC21:CE21"/>
    <mergeCell ref="CF21:CH21"/>
    <mergeCell ref="O23:Q23"/>
    <mergeCell ref="R23:T23"/>
    <mergeCell ref="U23:W23"/>
    <mergeCell ref="X23:Z23"/>
    <mergeCell ref="AA23:AC23"/>
    <mergeCell ref="AD23:AF23"/>
    <mergeCell ref="AG23:AI23"/>
    <mergeCell ref="AJ23:AL23"/>
    <mergeCell ref="AM23:AO23"/>
    <mergeCell ref="AP23:AR23"/>
    <mergeCell ref="AS23:AU23"/>
    <mergeCell ref="AV23:AX23"/>
    <mergeCell ref="AY23:BA23"/>
    <mergeCell ref="BB23:BD23"/>
    <mergeCell ref="BE23:BG23"/>
    <mergeCell ref="BH23:BJ23"/>
    <mergeCell ref="BK23:BM23"/>
    <mergeCell ref="BN23:BP23"/>
    <mergeCell ref="BQ23:BS23"/>
    <mergeCell ref="BT23:BV23"/>
    <mergeCell ref="BW23:BY23"/>
    <mergeCell ref="BZ23:CB23"/>
    <mergeCell ref="CC23:CE23"/>
    <mergeCell ref="CF23:CH23"/>
    <mergeCell ref="O24:Q24"/>
    <mergeCell ref="R24:T24"/>
    <mergeCell ref="U24:W24"/>
    <mergeCell ref="X24:Z24"/>
    <mergeCell ref="AA24:AC24"/>
    <mergeCell ref="AD24:AF24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BE24:BG24"/>
    <mergeCell ref="BH24:BJ24"/>
    <mergeCell ref="BK24:BM24"/>
    <mergeCell ref="BN24:BP24"/>
    <mergeCell ref="BQ24:BS24"/>
    <mergeCell ref="BT24:BV24"/>
    <mergeCell ref="BW24:BY24"/>
    <mergeCell ref="BZ24:CB24"/>
    <mergeCell ref="CC24:CE24"/>
    <mergeCell ref="CF24:CH24"/>
    <mergeCell ref="O25:Q25"/>
    <mergeCell ref="R25:T25"/>
    <mergeCell ref="U25:W25"/>
    <mergeCell ref="X25:Z25"/>
    <mergeCell ref="AA25:AC25"/>
    <mergeCell ref="AD25:AF25"/>
    <mergeCell ref="AG25:AI25"/>
    <mergeCell ref="AJ25:AL25"/>
    <mergeCell ref="AM25:AO25"/>
    <mergeCell ref="AP25:AR25"/>
    <mergeCell ref="AS25:AU25"/>
    <mergeCell ref="AV25:AX25"/>
    <mergeCell ref="AY25:BA25"/>
    <mergeCell ref="BB25:BD25"/>
    <mergeCell ref="BE25:BG25"/>
    <mergeCell ref="BH25:BJ25"/>
    <mergeCell ref="BK25:BM25"/>
    <mergeCell ref="BN25:BP25"/>
    <mergeCell ref="BQ25:BS25"/>
    <mergeCell ref="BT25:BV25"/>
    <mergeCell ref="BW25:BY25"/>
    <mergeCell ref="BZ25:CB25"/>
    <mergeCell ref="CC25:CE25"/>
    <mergeCell ref="CF25:CH25"/>
    <mergeCell ref="O26:Q26"/>
    <mergeCell ref="R26:T26"/>
    <mergeCell ref="U26:W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AV26:AX26"/>
    <mergeCell ref="AY26:BA26"/>
    <mergeCell ref="BB26:BD26"/>
    <mergeCell ref="BE26:BG26"/>
    <mergeCell ref="BH26:BJ26"/>
    <mergeCell ref="BK26:BM26"/>
    <mergeCell ref="BN26:BP26"/>
    <mergeCell ref="BQ26:BS26"/>
    <mergeCell ref="BT26:BV26"/>
    <mergeCell ref="BW26:BY26"/>
    <mergeCell ref="BZ26:CB26"/>
    <mergeCell ref="CC26:CE26"/>
    <mergeCell ref="CF26:CH26"/>
    <mergeCell ref="O27:Q27"/>
    <mergeCell ref="R27:T27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AS27:AU27"/>
    <mergeCell ref="AV27:AX27"/>
    <mergeCell ref="AY27:BA27"/>
    <mergeCell ref="BB27:BD27"/>
    <mergeCell ref="BE27:BG27"/>
    <mergeCell ref="BH27:BJ27"/>
    <mergeCell ref="BK27:BM27"/>
    <mergeCell ref="BN27:BP27"/>
    <mergeCell ref="BQ27:BS27"/>
    <mergeCell ref="BT27:BV27"/>
    <mergeCell ref="BW27:BY27"/>
    <mergeCell ref="BZ27:CB27"/>
    <mergeCell ref="CC27:CE27"/>
    <mergeCell ref="CF27:CH27"/>
    <mergeCell ref="O28:Q28"/>
    <mergeCell ref="R28:T28"/>
    <mergeCell ref="U28:W28"/>
    <mergeCell ref="X28:Z28"/>
    <mergeCell ref="AA28:AC28"/>
    <mergeCell ref="AD28:AF28"/>
    <mergeCell ref="AG28:AI28"/>
    <mergeCell ref="AJ28:AL28"/>
    <mergeCell ref="AM28:AO28"/>
    <mergeCell ref="AP28:AR28"/>
    <mergeCell ref="AS28:AU28"/>
    <mergeCell ref="AV28:AX28"/>
    <mergeCell ref="AY28:BA28"/>
    <mergeCell ref="BB28:BD28"/>
    <mergeCell ref="BE28:BG28"/>
    <mergeCell ref="BH28:BJ28"/>
    <mergeCell ref="BK28:BM28"/>
    <mergeCell ref="BN28:BP28"/>
    <mergeCell ref="BQ28:BS28"/>
    <mergeCell ref="BT28:BV28"/>
    <mergeCell ref="BW28:BY28"/>
    <mergeCell ref="BZ28:CB28"/>
    <mergeCell ref="CC28:CE28"/>
    <mergeCell ref="CF28:CH28"/>
    <mergeCell ref="O29:Q29"/>
    <mergeCell ref="R29:T29"/>
    <mergeCell ref="U29:W29"/>
    <mergeCell ref="X29:Z29"/>
    <mergeCell ref="AA29:AC29"/>
    <mergeCell ref="AD29:AF29"/>
    <mergeCell ref="AG29:AI29"/>
    <mergeCell ref="AJ29:AL29"/>
    <mergeCell ref="AM29:AO29"/>
    <mergeCell ref="AP29:AR29"/>
    <mergeCell ref="AS29:AU29"/>
    <mergeCell ref="AV29:AX29"/>
    <mergeCell ref="AY29:BA29"/>
    <mergeCell ref="BB29:BD29"/>
    <mergeCell ref="BE29:BG29"/>
    <mergeCell ref="BH29:BJ29"/>
    <mergeCell ref="BK29:BM29"/>
    <mergeCell ref="BN29:BP29"/>
    <mergeCell ref="BQ29:BS29"/>
    <mergeCell ref="BT29:BV29"/>
    <mergeCell ref="BW29:BY29"/>
    <mergeCell ref="BZ29:CB29"/>
    <mergeCell ref="CC29:CE29"/>
    <mergeCell ref="CF29:CH29"/>
    <mergeCell ref="O30:Q30"/>
    <mergeCell ref="R30:T30"/>
    <mergeCell ref="U30:W30"/>
    <mergeCell ref="X30:Z30"/>
    <mergeCell ref="AA30:AC30"/>
    <mergeCell ref="AD30:AF30"/>
    <mergeCell ref="AG30:AI30"/>
    <mergeCell ref="AJ30:AL30"/>
    <mergeCell ref="AM30:AO30"/>
    <mergeCell ref="AP30:AR30"/>
    <mergeCell ref="AS30:AU30"/>
    <mergeCell ref="AV30:AX30"/>
    <mergeCell ref="AY30:BA30"/>
    <mergeCell ref="BB30:BD30"/>
    <mergeCell ref="BE30:BG30"/>
    <mergeCell ref="BH30:BJ30"/>
    <mergeCell ref="BK30:BM30"/>
    <mergeCell ref="BN30:BP30"/>
    <mergeCell ref="BQ30:BS30"/>
    <mergeCell ref="BT30:BV30"/>
    <mergeCell ref="BW30:BY30"/>
    <mergeCell ref="BZ30:CB30"/>
    <mergeCell ref="CC30:CE30"/>
    <mergeCell ref="CF30:CH30"/>
    <mergeCell ref="F45:H45"/>
    <mergeCell ref="I45:K45"/>
    <mergeCell ref="L45:N45"/>
    <mergeCell ref="W45:X45"/>
    <mergeCell ref="Y45:Z45"/>
    <mergeCell ref="AA45:AB45"/>
    <mergeCell ref="S45:T45"/>
    <mergeCell ref="U45:V45"/>
    <mergeCell ref="AC45:AD45"/>
    <mergeCell ref="F47:H47"/>
    <mergeCell ref="F48:H48"/>
    <mergeCell ref="F49:H49"/>
    <mergeCell ref="F50:H50"/>
    <mergeCell ref="F51:H51"/>
    <mergeCell ref="L47:N47"/>
    <mergeCell ref="L48:N48"/>
    <mergeCell ref="L49:N49"/>
    <mergeCell ref="L50:N50"/>
    <mergeCell ref="F52:H52"/>
    <mergeCell ref="F53:H53"/>
    <mergeCell ref="F54:H54"/>
    <mergeCell ref="F56:H56"/>
    <mergeCell ref="F57:H57"/>
    <mergeCell ref="F58:H58"/>
    <mergeCell ref="F59:H59"/>
    <mergeCell ref="F60:H60"/>
    <mergeCell ref="F61:H61"/>
    <mergeCell ref="F62:H62"/>
    <mergeCell ref="F63:H63"/>
    <mergeCell ref="I47:K47"/>
    <mergeCell ref="I48:K48"/>
    <mergeCell ref="I49:K49"/>
    <mergeCell ref="I50:K50"/>
    <mergeCell ref="I51:K51"/>
    <mergeCell ref="L51:N51"/>
    <mergeCell ref="I52:K52"/>
    <mergeCell ref="L52:N52"/>
    <mergeCell ref="I53:K53"/>
    <mergeCell ref="L53:N53"/>
    <mergeCell ref="I54:K54"/>
    <mergeCell ref="L54:N54"/>
    <mergeCell ref="I56:K56"/>
    <mergeCell ref="L56:N56"/>
    <mergeCell ref="I57:K57"/>
    <mergeCell ref="L57:N57"/>
    <mergeCell ref="I58:K58"/>
    <mergeCell ref="L58:N58"/>
    <mergeCell ref="I59:K59"/>
    <mergeCell ref="L59:N59"/>
    <mergeCell ref="I60:K60"/>
    <mergeCell ref="L60:N60"/>
    <mergeCell ref="I61:K61"/>
    <mergeCell ref="L61:N61"/>
    <mergeCell ref="I62:K62"/>
    <mergeCell ref="L62:N62"/>
    <mergeCell ref="I63:K63"/>
    <mergeCell ref="L63:N63"/>
    <mergeCell ref="O45:P45"/>
    <mergeCell ref="Q45:R45"/>
    <mergeCell ref="O49:P49"/>
    <mergeCell ref="O50:P50"/>
    <mergeCell ref="O51:P51"/>
    <mergeCell ref="O52:P52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V45"/>
    <mergeCell ref="BW45:BX45"/>
    <mergeCell ref="BY45:BZ45"/>
    <mergeCell ref="CA45:CB45"/>
    <mergeCell ref="CC45:CD45"/>
    <mergeCell ref="CE45:CF45"/>
    <mergeCell ref="CG45:CH45"/>
    <mergeCell ref="O47:P47"/>
    <mergeCell ref="O48:P48"/>
    <mergeCell ref="U47:V47"/>
    <mergeCell ref="W47:X47"/>
    <mergeCell ref="Y47:Z47"/>
    <mergeCell ref="AA47:AB47"/>
    <mergeCell ref="O53:P53"/>
    <mergeCell ref="O54:P54"/>
    <mergeCell ref="O56:P56"/>
    <mergeCell ref="O57:P57"/>
    <mergeCell ref="O58:P58"/>
    <mergeCell ref="O59:P59"/>
    <mergeCell ref="O60:P60"/>
    <mergeCell ref="O61:P61"/>
    <mergeCell ref="O62:P62"/>
    <mergeCell ref="O63:P63"/>
    <mergeCell ref="Q47:R47"/>
    <mergeCell ref="S47:T47"/>
    <mergeCell ref="Q49:R49"/>
    <mergeCell ref="S49:T49"/>
    <mergeCell ref="Q53:R53"/>
    <mergeCell ref="S53:T53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V47"/>
    <mergeCell ref="BW47:BX47"/>
    <mergeCell ref="BY47:BZ47"/>
    <mergeCell ref="CA47:CB47"/>
    <mergeCell ref="CC47:CD47"/>
    <mergeCell ref="CE47:CF47"/>
    <mergeCell ref="CG47:CH47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V48"/>
    <mergeCell ref="BW48:BX48"/>
    <mergeCell ref="BY48:BZ48"/>
    <mergeCell ref="CA48:CB48"/>
    <mergeCell ref="CC48:CD48"/>
    <mergeCell ref="CE48:CF48"/>
    <mergeCell ref="CG48:CH48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BG49:BH49"/>
    <mergeCell ref="BI49:BJ49"/>
    <mergeCell ref="BK49:BL49"/>
    <mergeCell ref="BM49:BN49"/>
    <mergeCell ref="BO49:BP49"/>
    <mergeCell ref="BQ49:BR49"/>
    <mergeCell ref="BS49:BT49"/>
    <mergeCell ref="BU49:BV49"/>
    <mergeCell ref="BW49:BX49"/>
    <mergeCell ref="BY49:BZ49"/>
    <mergeCell ref="CA49:CB49"/>
    <mergeCell ref="CC49:CD49"/>
    <mergeCell ref="CE49:CF49"/>
    <mergeCell ref="CG49:CH49"/>
    <mergeCell ref="Q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E50:BF50"/>
    <mergeCell ref="BG50:BH50"/>
    <mergeCell ref="BI50:BJ50"/>
    <mergeCell ref="BK50:BL50"/>
    <mergeCell ref="BM50:BN50"/>
    <mergeCell ref="BO50:BP50"/>
    <mergeCell ref="BQ50:BR50"/>
    <mergeCell ref="BS50:BT50"/>
    <mergeCell ref="BU50:BV50"/>
    <mergeCell ref="BW50:BX50"/>
    <mergeCell ref="BY50:BZ50"/>
    <mergeCell ref="CA50:CB50"/>
    <mergeCell ref="CC50:CD50"/>
    <mergeCell ref="CE50:CF50"/>
    <mergeCell ref="CG50:CH50"/>
    <mergeCell ref="Q51:R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BA51:BB51"/>
    <mergeCell ref="BC51:BD51"/>
    <mergeCell ref="BE51:BF51"/>
    <mergeCell ref="BG51:BH51"/>
    <mergeCell ref="BI51:BJ51"/>
    <mergeCell ref="BK51:BL51"/>
    <mergeCell ref="BM51:BN51"/>
    <mergeCell ref="BO51:BP51"/>
    <mergeCell ref="BQ51:BR51"/>
    <mergeCell ref="BS51:BT51"/>
    <mergeCell ref="BU51:BV51"/>
    <mergeCell ref="BW51:BX51"/>
    <mergeCell ref="BY51:BZ51"/>
    <mergeCell ref="CA51:CB51"/>
    <mergeCell ref="CC51:CD51"/>
    <mergeCell ref="CE51:CF51"/>
    <mergeCell ref="CG51:CH51"/>
    <mergeCell ref="Q52:R52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A52:BB52"/>
    <mergeCell ref="BC52:BD52"/>
    <mergeCell ref="BE52:BF52"/>
    <mergeCell ref="BG52:BH52"/>
    <mergeCell ref="BI52:BJ52"/>
    <mergeCell ref="BK52:BL52"/>
    <mergeCell ref="BM52:BN52"/>
    <mergeCell ref="BO52:BP52"/>
    <mergeCell ref="BQ52:BR52"/>
    <mergeCell ref="BS52:BT52"/>
    <mergeCell ref="BU52:BV52"/>
    <mergeCell ref="BW52:BX52"/>
    <mergeCell ref="BY52:BZ52"/>
    <mergeCell ref="CA52:CB52"/>
    <mergeCell ref="CC52:CD52"/>
    <mergeCell ref="CE52:CF52"/>
    <mergeCell ref="CG52:CH52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A53:BB53"/>
    <mergeCell ref="BC53:BD53"/>
    <mergeCell ref="BE53:BF53"/>
    <mergeCell ref="BG53:BH53"/>
    <mergeCell ref="BI53:BJ53"/>
    <mergeCell ref="BK53:BL53"/>
    <mergeCell ref="BM53:BN53"/>
    <mergeCell ref="BO53:BP53"/>
    <mergeCell ref="BQ53:BR53"/>
    <mergeCell ref="BS53:BT53"/>
    <mergeCell ref="BU53:BV53"/>
    <mergeCell ref="BW53:BX53"/>
    <mergeCell ref="BY53:BZ53"/>
    <mergeCell ref="CA53:CB53"/>
    <mergeCell ref="CC53:CD53"/>
    <mergeCell ref="CE53:CF53"/>
    <mergeCell ref="CG53:CH53"/>
    <mergeCell ref="Q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A54:BB54"/>
    <mergeCell ref="BC54:BD54"/>
    <mergeCell ref="BE54:BF54"/>
    <mergeCell ref="BG54:BH54"/>
    <mergeCell ref="BI54:BJ54"/>
    <mergeCell ref="BK54:BL54"/>
    <mergeCell ref="BM54:BN54"/>
    <mergeCell ref="BO54:BP54"/>
    <mergeCell ref="BQ54:BR54"/>
    <mergeCell ref="BS54:BT54"/>
    <mergeCell ref="BU54:BV54"/>
    <mergeCell ref="BW54:BX54"/>
    <mergeCell ref="BY54:BZ54"/>
    <mergeCell ref="CA54:CB54"/>
    <mergeCell ref="CC54:CD54"/>
    <mergeCell ref="CE54:CF54"/>
    <mergeCell ref="CG54:CH54"/>
    <mergeCell ref="Q56:R56"/>
    <mergeCell ref="S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AO56:AP56"/>
    <mergeCell ref="AQ56:AR56"/>
    <mergeCell ref="AS56:AT56"/>
    <mergeCell ref="AU56:AV56"/>
    <mergeCell ref="AW56:AX56"/>
    <mergeCell ref="AY56:AZ56"/>
    <mergeCell ref="BA56:BB56"/>
    <mergeCell ref="BC56:BD56"/>
    <mergeCell ref="BE56:BF56"/>
    <mergeCell ref="BG56:BH56"/>
    <mergeCell ref="BI56:BJ56"/>
    <mergeCell ref="BK56:BL56"/>
    <mergeCell ref="BM56:BN56"/>
    <mergeCell ref="BO56:BP56"/>
    <mergeCell ref="BQ56:BR56"/>
    <mergeCell ref="BS56:BT56"/>
    <mergeCell ref="BU56:BV56"/>
    <mergeCell ref="BW56:BX56"/>
    <mergeCell ref="BY56:BZ56"/>
    <mergeCell ref="CA56:CB56"/>
    <mergeCell ref="CC56:CD56"/>
    <mergeCell ref="CE56:CF56"/>
    <mergeCell ref="CG56:CH56"/>
    <mergeCell ref="Q57:R57"/>
    <mergeCell ref="S57:T57"/>
    <mergeCell ref="U57:V57"/>
    <mergeCell ref="W57:X57"/>
    <mergeCell ref="Y57:Z57"/>
    <mergeCell ref="AA57:AB57"/>
    <mergeCell ref="AC57:AD57"/>
    <mergeCell ref="AE57:AF57"/>
    <mergeCell ref="AG57:AH57"/>
    <mergeCell ref="AI57:AJ57"/>
    <mergeCell ref="AK57:AL57"/>
    <mergeCell ref="AM57:AN57"/>
    <mergeCell ref="AO57:AP57"/>
    <mergeCell ref="AQ57:AR57"/>
    <mergeCell ref="AS57:AT57"/>
    <mergeCell ref="AU57:AV57"/>
    <mergeCell ref="AW57:AX57"/>
    <mergeCell ref="AY57:AZ57"/>
    <mergeCell ref="BA57:BB57"/>
    <mergeCell ref="BC57:BD57"/>
    <mergeCell ref="BE57:BF57"/>
    <mergeCell ref="BG57:BH57"/>
    <mergeCell ref="BI57:BJ57"/>
    <mergeCell ref="BK57:BL57"/>
    <mergeCell ref="BM57:BN57"/>
    <mergeCell ref="BO57:BP57"/>
    <mergeCell ref="BQ57:BR57"/>
    <mergeCell ref="BS57:BT57"/>
    <mergeCell ref="BU57:BV57"/>
    <mergeCell ref="BW57:BX57"/>
    <mergeCell ref="BY57:BZ57"/>
    <mergeCell ref="CA57:CB57"/>
    <mergeCell ref="CC57:CD57"/>
    <mergeCell ref="CE57:CF57"/>
    <mergeCell ref="CG57:CH57"/>
    <mergeCell ref="Q58:R58"/>
    <mergeCell ref="S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AK58:AL58"/>
    <mergeCell ref="AM58:AN58"/>
    <mergeCell ref="AO58:AP58"/>
    <mergeCell ref="AQ58:AR58"/>
    <mergeCell ref="AS58:AT58"/>
    <mergeCell ref="AU58:AV58"/>
    <mergeCell ref="AW58:AX58"/>
    <mergeCell ref="AY58:AZ58"/>
    <mergeCell ref="BA58:BB58"/>
    <mergeCell ref="BC58:BD58"/>
    <mergeCell ref="BE58:BF58"/>
    <mergeCell ref="BG58:BH58"/>
    <mergeCell ref="BI58:BJ58"/>
    <mergeCell ref="BK58:BL58"/>
    <mergeCell ref="BM58:BN58"/>
    <mergeCell ref="BO58:BP58"/>
    <mergeCell ref="BQ58:BR58"/>
    <mergeCell ref="BS58:BT58"/>
    <mergeCell ref="BU58:BV58"/>
    <mergeCell ref="BW58:BX58"/>
    <mergeCell ref="BY58:BZ58"/>
    <mergeCell ref="CA58:CB58"/>
    <mergeCell ref="CC58:CD58"/>
    <mergeCell ref="CE58:CF58"/>
    <mergeCell ref="CG58:CH58"/>
    <mergeCell ref="Q59:R59"/>
    <mergeCell ref="S59:T59"/>
    <mergeCell ref="U59:V59"/>
    <mergeCell ref="W59:X59"/>
    <mergeCell ref="Y59:Z59"/>
    <mergeCell ref="AA59:AB59"/>
    <mergeCell ref="AC59:AD59"/>
    <mergeCell ref="AE59:AF59"/>
    <mergeCell ref="AG59:AH59"/>
    <mergeCell ref="AI59:AJ59"/>
    <mergeCell ref="AK59:AL59"/>
    <mergeCell ref="AM59:AN59"/>
    <mergeCell ref="AO59:AP59"/>
    <mergeCell ref="AQ59:AR59"/>
    <mergeCell ref="AS59:AT59"/>
    <mergeCell ref="AU59:AV59"/>
    <mergeCell ref="AW59:AX59"/>
    <mergeCell ref="AY59:AZ59"/>
    <mergeCell ref="BA59:BB59"/>
    <mergeCell ref="BC59:BD59"/>
    <mergeCell ref="BE59:BF59"/>
    <mergeCell ref="BG59:BH59"/>
    <mergeCell ref="BI59:BJ59"/>
    <mergeCell ref="BK59:BL59"/>
    <mergeCell ref="BM59:BN59"/>
    <mergeCell ref="BO59:BP59"/>
    <mergeCell ref="BQ59:BR59"/>
    <mergeCell ref="BS59:BT59"/>
    <mergeCell ref="BU59:BV59"/>
    <mergeCell ref="BW59:BX59"/>
    <mergeCell ref="BY59:BZ59"/>
    <mergeCell ref="CA59:CB59"/>
    <mergeCell ref="CC59:CD59"/>
    <mergeCell ref="CE59:CF59"/>
    <mergeCell ref="CG59:CH59"/>
    <mergeCell ref="Q60:R60"/>
    <mergeCell ref="S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AW60:AX60"/>
    <mergeCell ref="AY60:AZ60"/>
    <mergeCell ref="BA60:BB60"/>
    <mergeCell ref="BC60:BD60"/>
    <mergeCell ref="BE60:BF60"/>
    <mergeCell ref="BG60:BH60"/>
    <mergeCell ref="BI60:BJ60"/>
    <mergeCell ref="BK60:BL60"/>
    <mergeCell ref="BM60:BN60"/>
    <mergeCell ref="BO60:BP60"/>
    <mergeCell ref="BQ60:BR60"/>
    <mergeCell ref="BS60:BT60"/>
    <mergeCell ref="BU60:BV60"/>
    <mergeCell ref="BW60:BX60"/>
    <mergeCell ref="BY60:BZ60"/>
    <mergeCell ref="CA60:CB60"/>
    <mergeCell ref="CC60:CD60"/>
    <mergeCell ref="CE60:CF60"/>
    <mergeCell ref="CG60:CH60"/>
    <mergeCell ref="Q61:R61"/>
    <mergeCell ref="S61:T61"/>
    <mergeCell ref="U61:V61"/>
    <mergeCell ref="W61:X61"/>
    <mergeCell ref="Y61:Z61"/>
    <mergeCell ref="AA61:AB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AW61:AX61"/>
    <mergeCell ref="AY61:AZ61"/>
    <mergeCell ref="BA61:BB61"/>
    <mergeCell ref="BC61:BD61"/>
    <mergeCell ref="BE61:BF61"/>
    <mergeCell ref="BG61:BH61"/>
    <mergeCell ref="BI61:BJ61"/>
    <mergeCell ref="BK61:BL61"/>
    <mergeCell ref="BM61:BN61"/>
    <mergeCell ref="BO61:BP61"/>
    <mergeCell ref="BQ61:BR61"/>
    <mergeCell ref="BS61:BT61"/>
    <mergeCell ref="BU61:BV61"/>
    <mergeCell ref="BW61:BX61"/>
    <mergeCell ref="BY61:BZ61"/>
    <mergeCell ref="CA61:CB61"/>
    <mergeCell ref="CC61:CD61"/>
    <mergeCell ref="CE61:CF61"/>
    <mergeCell ref="CG61:CH61"/>
    <mergeCell ref="Q62:R62"/>
    <mergeCell ref="S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AQ62:AR62"/>
    <mergeCell ref="AS62:AT62"/>
    <mergeCell ref="AU62:AV62"/>
    <mergeCell ref="AW62:AX62"/>
    <mergeCell ref="AY62:AZ62"/>
    <mergeCell ref="BA62:BB62"/>
    <mergeCell ref="BC62:BD62"/>
    <mergeCell ref="BE62:BF62"/>
    <mergeCell ref="BG62:BH62"/>
    <mergeCell ref="BI62:BJ62"/>
    <mergeCell ref="BK62:BL62"/>
    <mergeCell ref="BM62:BN62"/>
    <mergeCell ref="BO62:BP62"/>
    <mergeCell ref="BQ62:BR62"/>
    <mergeCell ref="BS62:BT62"/>
    <mergeCell ref="BU62:BV62"/>
    <mergeCell ref="BW62:BX62"/>
    <mergeCell ref="BY62:BZ62"/>
    <mergeCell ref="CA62:CB62"/>
    <mergeCell ref="CC62:CD62"/>
    <mergeCell ref="CE62:CF62"/>
    <mergeCell ref="CG62:CH62"/>
    <mergeCell ref="Q63:R63"/>
    <mergeCell ref="S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AU63:AV63"/>
    <mergeCell ref="AW63:AX63"/>
    <mergeCell ref="AY63:AZ63"/>
    <mergeCell ref="BA63:BB63"/>
    <mergeCell ref="BC63:BD63"/>
    <mergeCell ref="BE63:BF63"/>
    <mergeCell ref="BG63:BH63"/>
    <mergeCell ref="BI63:BJ63"/>
    <mergeCell ref="BK63:BL63"/>
    <mergeCell ref="BM63:BN63"/>
    <mergeCell ref="BO63:BP63"/>
    <mergeCell ref="BQ63:BR63"/>
    <mergeCell ref="BS63:BT63"/>
    <mergeCell ref="BU63:BV63"/>
    <mergeCell ref="BW63:BX63"/>
    <mergeCell ref="BY63:BZ63"/>
    <mergeCell ref="CA63:CB63"/>
    <mergeCell ref="CC63:CD63"/>
    <mergeCell ref="CE63:CF63"/>
    <mergeCell ref="CG63:CH63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10" customWidth="1"/>
    <col min="2" max="2" width="9.875" style="10" customWidth="1"/>
    <col min="3" max="14" width="6.00390625" style="10" customWidth="1"/>
    <col min="15" max="15" width="5.875" style="10" customWidth="1"/>
    <col min="16" max="16" width="14.25390625" style="10" customWidth="1"/>
    <col min="17" max="18" width="6.875" style="10" customWidth="1"/>
    <col min="19" max="19" width="6.00390625" style="10" customWidth="1"/>
    <col min="20" max="20" width="7.25390625" style="10" customWidth="1"/>
    <col min="21" max="30" width="6.00390625" style="10" customWidth="1"/>
    <col min="31" max="16384" width="9.00390625" style="10" customWidth="1"/>
  </cols>
  <sheetData>
    <row r="1" spans="1:31" s="45" customFormat="1" ht="15" customHeight="1">
      <c r="A1" s="154" t="s">
        <v>188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121" t="s">
        <v>189</v>
      </c>
      <c r="AE1" s="85"/>
    </row>
    <row r="2" spans="1:31" s="45" customFormat="1" ht="1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120"/>
      <c r="AE2" s="85"/>
    </row>
    <row r="3" spans="1:31" ht="15" customHeight="1">
      <c r="A3" s="254" t="s">
        <v>192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11"/>
      <c r="P3" s="254" t="s">
        <v>190</v>
      </c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7"/>
    </row>
    <row r="4" spans="1:31" ht="15" customHeight="1" thickBo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1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7"/>
    </row>
    <row r="5" spans="1:31" ht="15" customHeight="1">
      <c r="A5" s="145" t="s">
        <v>98</v>
      </c>
      <c r="B5" s="194" t="s">
        <v>99</v>
      </c>
      <c r="C5" s="142" t="s">
        <v>75</v>
      </c>
      <c r="D5" s="142" t="s">
        <v>74</v>
      </c>
      <c r="E5" s="142" t="s">
        <v>70</v>
      </c>
      <c r="F5" s="142" t="s">
        <v>71</v>
      </c>
      <c r="G5" s="142" t="s">
        <v>72</v>
      </c>
      <c r="H5" s="142" t="s">
        <v>73</v>
      </c>
      <c r="I5" s="142" t="s">
        <v>66</v>
      </c>
      <c r="J5" s="142" t="s">
        <v>67</v>
      </c>
      <c r="K5" s="142" t="s">
        <v>68</v>
      </c>
      <c r="L5" s="142" t="s">
        <v>69</v>
      </c>
      <c r="M5" s="142" t="s">
        <v>65</v>
      </c>
      <c r="N5" s="143" t="s">
        <v>64</v>
      </c>
      <c r="O5" s="11"/>
      <c r="P5" s="141" t="s">
        <v>98</v>
      </c>
      <c r="Q5" s="376" t="s">
        <v>99</v>
      </c>
      <c r="R5" s="391"/>
      <c r="S5" s="142" t="s">
        <v>75</v>
      </c>
      <c r="T5" s="142" t="s">
        <v>74</v>
      </c>
      <c r="U5" s="142" t="s">
        <v>70</v>
      </c>
      <c r="V5" s="142" t="s">
        <v>71</v>
      </c>
      <c r="W5" s="142" t="s">
        <v>72</v>
      </c>
      <c r="X5" s="142" t="s">
        <v>73</v>
      </c>
      <c r="Y5" s="142" t="s">
        <v>66</v>
      </c>
      <c r="Z5" s="142" t="s">
        <v>67</v>
      </c>
      <c r="AA5" s="142" t="s">
        <v>68</v>
      </c>
      <c r="AB5" s="142" t="s">
        <v>69</v>
      </c>
      <c r="AC5" s="142" t="s">
        <v>65</v>
      </c>
      <c r="AD5" s="143" t="s">
        <v>64</v>
      </c>
      <c r="AE5" s="7"/>
    </row>
    <row r="6" spans="1:31" ht="15" customHeight="1">
      <c r="A6" s="13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1"/>
      <c r="P6" s="137"/>
      <c r="Q6" s="363"/>
      <c r="R6" s="254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s="74" customFormat="1" ht="15" customHeight="1">
      <c r="A7" s="80" t="s">
        <v>0</v>
      </c>
      <c r="B7" s="231">
        <f>SUM(B9:B25)</f>
        <v>6552</v>
      </c>
      <c r="C7" s="231">
        <f aca="true" t="shared" si="0" ref="C7:N7">SUM(C9:C25)</f>
        <v>243</v>
      </c>
      <c r="D7" s="231">
        <f t="shared" si="0"/>
        <v>280</v>
      </c>
      <c r="E7" s="231">
        <f t="shared" si="0"/>
        <v>690</v>
      </c>
      <c r="F7" s="231">
        <f t="shared" si="0"/>
        <v>814</v>
      </c>
      <c r="G7" s="231">
        <f t="shared" si="0"/>
        <v>730</v>
      </c>
      <c r="H7" s="231">
        <f t="shared" si="0"/>
        <v>691</v>
      </c>
      <c r="I7" s="231">
        <f t="shared" si="0"/>
        <v>280</v>
      </c>
      <c r="J7" s="231">
        <f t="shared" si="0"/>
        <v>162</v>
      </c>
      <c r="K7" s="231">
        <f t="shared" si="0"/>
        <v>270</v>
      </c>
      <c r="L7" s="231">
        <f t="shared" si="0"/>
        <v>838</v>
      </c>
      <c r="M7" s="231">
        <f t="shared" si="0"/>
        <v>922</v>
      </c>
      <c r="N7" s="231">
        <f t="shared" si="0"/>
        <v>632</v>
      </c>
      <c r="O7" s="11"/>
      <c r="P7" s="80" t="s">
        <v>0</v>
      </c>
      <c r="Q7" s="392">
        <f>SUM(Q9:R25)</f>
        <v>557</v>
      </c>
      <c r="R7" s="393"/>
      <c r="S7" s="82">
        <f>SUM(S9:S25)</f>
        <v>49</v>
      </c>
      <c r="T7" s="82">
        <f aca="true" t="shared" si="1" ref="T7:AD7">SUM(T9:T25)</f>
        <v>49</v>
      </c>
      <c r="U7" s="82">
        <f t="shared" si="1"/>
        <v>51</v>
      </c>
      <c r="V7" s="82">
        <f t="shared" si="1"/>
        <v>45</v>
      </c>
      <c r="W7" s="82">
        <f t="shared" si="1"/>
        <v>57</v>
      </c>
      <c r="X7" s="82">
        <f t="shared" si="1"/>
        <v>43</v>
      </c>
      <c r="Y7" s="82">
        <f t="shared" si="1"/>
        <v>54</v>
      </c>
      <c r="Z7" s="82">
        <f t="shared" si="1"/>
        <v>47</v>
      </c>
      <c r="AA7" s="82">
        <f t="shared" si="1"/>
        <v>30</v>
      </c>
      <c r="AB7" s="82">
        <f t="shared" si="1"/>
        <v>41</v>
      </c>
      <c r="AC7" s="82">
        <f t="shared" si="1"/>
        <v>42</v>
      </c>
      <c r="AD7" s="82">
        <f t="shared" si="1"/>
        <v>49</v>
      </c>
      <c r="AE7" s="148"/>
    </row>
    <row r="8" spans="1:31" ht="15" customHeight="1">
      <c r="A8" s="8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7"/>
      <c r="P8" s="84"/>
      <c r="Q8" s="363"/>
      <c r="R8" s="254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ht="15" customHeight="1">
      <c r="A9" s="84" t="s">
        <v>1</v>
      </c>
      <c r="B9" s="33">
        <v>2754</v>
      </c>
      <c r="C9" s="33">
        <v>94</v>
      </c>
      <c r="D9" s="33">
        <v>116</v>
      </c>
      <c r="E9" s="33">
        <v>260</v>
      </c>
      <c r="F9" s="33">
        <v>357</v>
      </c>
      <c r="G9" s="33">
        <v>316</v>
      </c>
      <c r="H9" s="33">
        <v>294</v>
      </c>
      <c r="I9" s="33">
        <v>139</v>
      </c>
      <c r="J9" s="33">
        <v>68</v>
      </c>
      <c r="K9" s="33">
        <v>126</v>
      </c>
      <c r="L9" s="33">
        <v>328</v>
      </c>
      <c r="M9" s="33">
        <v>382</v>
      </c>
      <c r="N9" s="33">
        <v>274</v>
      </c>
      <c r="O9" s="7"/>
      <c r="P9" s="84" t="s">
        <v>1</v>
      </c>
      <c r="Q9" s="385">
        <v>238</v>
      </c>
      <c r="R9" s="386"/>
      <c r="S9" s="140">
        <v>21</v>
      </c>
      <c r="T9" s="140">
        <v>22</v>
      </c>
      <c r="U9" s="140">
        <v>18</v>
      </c>
      <c r="V9" s="140">
        <v>17</v>
      </c>
      <c r="W9" s="140">
        <v>25</v>
      </c>
      <c r="X9" s="140">
        <v>21</v>
      </c>
      <c r="Y9" s="140">
        <v>22</v>
      </c>
      <c r="Z9" s="140">
        <v>26</v>
      </c>
      <c r="AA9" s="140">
        <v>11</v>
      </c>
      <c r="AB9" s="140">
        <v>17</v>
      </c>
      <c r="AC9" s="140">
        <v>15</v>
      </c>
      <c r="AD9" s="140">
        <v>23</v>
      </c>
      <c r="AE9" s="7"/>
    </row>
    <row r="10" spans="1:31" ht="15" customHeight="1">
      <c r="A10" s="84" t="s">
        <v>2</v>
      </c>
      <c r="B10" s="33">
        <v>262</v>
      </c>
      <c r="C10" s="33">
        <v>11</v>
      </c>
      <c r="D10" s="33">
        <v>12</v>
      </c>
      <c r="E10" s="33">
        <v>28</v>
      </c>
      <c r="F10" s="33">
        <v>30</v>
      </c>
      <c r="G10" s="33">
        <v>33</v>
      </c>
      <c r="H10" s="33">
        <v>17</v>
      </c>
      <c r="I10" s="33">
        <v>8</v>
      </c>
      <c r="J10" s="33">
        <v>10</v>
      </c>
      <c r="K10" s="33">
        <v>10</v>
      </c>
      <c r="L10" s="33">
        <v>30</v>
      </c>
      <c r="M10" s="33">
        <v>48</v>
      </c>
      <c r="N10" s="33">
        <v>25</v>
      </c>
      <c r="O10" s="7"/>
      <c r="P10" s="84" t="s">
        <v>2</v>
      </c>
      <c r="Q10" s="385">
        <v>22</v>
      </c>
      <c r="R10" s="386"/>
      <c r="S10" s="140">
        <v>3</v>
      </c>
      <c r="T10" s="140">
        <v>1</v>
      </c>
      <c r="U10" s="140">
        <v>1</v>
      </c>
      <c r="V10" s="140">
        <v>4</v>
      </c>
      <c r="W10" s="140">
        <v>1</v>
      </c>
      <c r="X10" s="65" t="s">
        <v>209</v>
      </c>
      <c r="Y10" s="65" t="s">
        <v>209</v>
      </c>
      <c r="Z10" s="140">
        <v>2</v>
      </c>
      <c r="AA10" s="140">
        <v>1</v>
      </c>
      <c r="AB10" s="140">
        <v>2</v>
      </c>
      <c r="AC10" s="140">
        <v>3</v>
      </c>
      <c r="AD10" s="140">
        <v>4</v>
      </c>
      <c r="AE10" s="7"/>
    </row>
    <row r="11" spans="1:31" ht="15" customHeight="1">
      <c r="A11" s="84" t="s">
        <v>3</v>
      </c>
      <c r="B11" s="33">
        <v>605</v>
      </c>
      <c r="C11" s="33">
        <v>17</v>
      </c>
      <c r="D11" s="33">
        <v>20</v>
      </c>
      <c r="E11" s="33">
        <v>57</v>
      </c>
      <c r="F11" s="33">
        <v>81</v>
      </c>
      <c r="G11" s="33">
        <v>71</v>
      </c>
      <c r="H11" s="33">
        <v>55</v>
      </c>
      <c r="I11" s="33">
        <v>17</v>
      </c>
      <c r="J11" s="33">
        <v>17</v>
      </c>
      <c r="K11" s="33">
        <v>25</v>
      </c>
      <c r="L11" s="33">
        <v>93</v>
      </c>
      <c r="M11" s="33">
        <v>85</v>
      </c>
      <c r="N11" s="33">
        <v>67</v>
      </c>
      <c r="O11" s="7"/>
      <c r="P11" s="84" t="s">
        <v>3</v>
      </c>
      <c r="Q11" s="385">
        <v>47</v>
      </c>
      <c r="R11" s="386"/>
      <c r="S11" s="140">
        <v>4</v>
      </c>
      <c r="T11" s="65" t="s">
        <v>209</v>
      </c>
      <c r="U11" s="140">
        <v>7</v>
      </c>
      <c r="V11" s="140">
        <v>4</v>
      </c>
      <c r="W11" s="140">
        <v>6</v>
      </c>
      <c r="X11" s="140">
        <v>3</v>
      </c>
      <c r="Y11" s="140">
        <v>7</v>
      </c>
      <c r="Z11" s="140">
        <v>4</v>
      </c>
      <c r="AA11" s="140">
        <v>3</v>
      </c>
      <c r="AB11" s="65" t="s">
        <v>209</v>
      </c>
      <c r="AC11" s="140">
        <v>5</v>
      </c>
      <c r="AD11" s="140">
        <v>4</v>
      </c>
      <c r="AE11" s="7"/>
    </row>
    <row r="12" spans="1:31" ht="15" customHeight="1">
      <c r="A12" s="84" t="s">
        <v>4</v>
      </c>
      <c r="B12" s="33">
        <v>166</v>
      </c>
      <c r="C12" s="33">
        <v>9</v>
      </c>
      <c r="D12" s="33">
        <v>15</v>
      </c>
      <c r="E12" s="33">
        <v>15</v>
      </c>
      <c r="F12" s="33">
        <v>25</v>
      </c>
      <c r="G12" s="33">
        <v>13</v>
      </c>
      <c r="H12" s="33">
        <v>17</v>
      </c>
      <c r="I12" s="33">
        <v>5</v>
      </c>
      <c r="J12" s="33">
        <v>6</v>
      </c>
      <c r="K12" s="33">
        <v>9</v>
      </c>
      <c r="L12" s="33">
        <v>15</v>
      </c>
      <c r="M12" s="33">
        <v>25</v>
      </c>
      <c r="N12" s="33">
        <v>12</v>
      </c>
      <c r="O12" s="7"/>
      <c r="P12" s="84" t="s">
        <v>4</v>
      </c>
      <c r="Q12" s="385">
        <v>11</v>
      </c>
      <c r="R12" s="386"/>
      <c r="S12" s="65" t="s">
        <v>209</v>
      </c>
      <c r="T12" s="140">
        <v>2</v>
      </c>
      <c r="U12" s="140">
        <v>1</v>
      </c>
      <c r="V12" s="140">
        <v>3</v>
      </c>
      <c r="W12" s="65" t="s">
        <v>209</v>
      </c>
      <c r="X12" s="140">
        <v>1</v>
      </c>
      <c r="Y12" s="65" t="s">
        <v>209</v>
      </c>
      <c r="Z12" s="65" t="s">
        <v>209</v>
      </c>
      <c r="AA12" s="65" t="s">
        <v>209</v>
      </c>
      <c r="AB12" s="140">
        <v>1</v>
      </c>
      <c r="AC12" s="140">
        <v>3</v>
      </c>
      <c r="AD12" s="65" t="s">
        <v>209</v>
      </c>
      <c r="AE12" s="7"/>
    </row>
    <row r="13" spans="1:31" ht="15" customHeight="1">
      <c r="A13" s="84" t="s">
        <v>5</v>
      </c>
      <c r="B13" s="33">
        <v>113</v>
      </c>
      <c r="C13" s="33">
        <v>9</v>
      </c>
      <c r="D13" s="33">
        <v>4</v>
      </c>
      <c r="E13" s="33">
        <v>14</v>
      </c>
      <c r="F13" s="33">
        <v>16</v>
      </c>
      <c r="G13" s="33">
        <v>14</v>
      </c>
      <c r="H13" s="33">
        <v>13</v>
      </c>
      <c r="I13" s="33">
        <v>6</v>
      </c>
      <c r="J13" s="33">
        <v>3</v>
      </c>
      <c r="K13" s="33">
        <v>1</v>
      </c>
      <c r="L13" s="33">
        <v>13</v>
      </c>
      <c r="M13" s="33">
        <v>13</v>
      </c>
      <c r="N13" s="33">
        <v>7</v>
      </c>
      <c r="O13" s="7"/>
      <c r="P13" s="84" t="s">
        <v>5</v>
      </c>
      <c r="Q13" s="385">
        <v>12</v>
      </c>
      <c r="R13" s="386"/>
      <c r="S13" s="65" t="s">
        <v>209</v>
      </c>
      <c r="T13" s="140">
        <v>1</v>
      </c>
      <c r="U13" s="140">
        <v>2</v>
      </c>
      <c r="V13" s="140">
        <v>1</v>
      </c>
      <c r="W13" s="140">
        <v>2</v>
      </c>
      <c r="X13" s="140">
        <v>2</v>
      </c>
      <c r="Y13" s="140">
        <v>1</v>
      </c>
      <c r="Z13" s="65" t="s">
        <v>209</v>
      </c>
      <c r="AA13" s="65" t="s">
        <v>209</v>
      </c>
      <c r="AB13" s="140">
        <v>1</v>
      </c>
      <c r="AC13" s="140">
        <v>1</v>
      </c>
      <c r="AD13" s="140">
        <v>1</v>
      </c>
      <c r="AE13" s="7"/>
    </row>
    <row r="14" spans="1:31" ht="15" customHeight="1">
      <c r="A14" s="84" t="s">
        <v>6</v>
      </c>
      <c r="B14" s="33">
        <v>418</v>
      </c>
      <c r="C14" s="33">
        <v>17</v>
      </c>
      <c r="D14" s="33">
        <v>15</v>
      </c>
      <c r="E14" s="33">
        <v>38</v>
      </c>
      <c r="F14" s="33">
        <v>48</v>
      </c>
      <c r="G14" s="33">
        <v>49</v>
      </c>
      <c r="H14" s="33">
        <v>42</v>
      </c>
      <c r="I14" s="33">
        <v>19</v>
      </c>
      <c r="J14" s="33">
        <v>11</v>
      </c>
      <c r="K14" s="33">
        <v>20</v>
      </c>
      <c r="L14" s="33">
        <v>72</v>
      </c>
      <c r="M14" s="33">
        <v>45</v>
      </c>
      <c r="N14" s="33">
        <v>42</v>
      </c>
      <c r="O14" s="7"/>
      <c r="P14" s="84" t="s">
        <v>6</v>
      </c>
      <c r="Q14" s="385">
        <v>50</v>
      </c>
      <c r="R14" s="386"/>
      <c r="S14" s="140">
        <v>1</v>
      </c>
      <c r="T14" s="140">
        <v>10</v>
      </c>
      <c r="U14" s="140">
        <v>2</v>
      </c>
      <c r="V14" s="140">
        <v>3</v>
      </c>
      <c r="W14" s="140">
        <v>5</v>
      </c>
      <c r="X14" s="140">
        <v>3</v>
      </c>
      <c r="Y14" s="140">
        <v>4</v>
      </c>
      <c r="Z14" s="140">
        <v>2</v>
      </c>
      <c r="AA14" s="140">
        <v>7</v>
      </c>
      <c r="AB14" s="140">
        <v>4</v>
      </c>
      <c r="AC14" s="140">
        <v>5</v>
      </c>
      <c r="AD14" s="140">
        <v>4</v>
      </c>
      <c r="AE14" s="7"/>
    </row>
    <row r="15" spans="1:31" ht="15" customHeight="1">
      <c r="A15" s="84" t="s">
        <v>7</v>
      </c>
      <c r="B15" s="33">
        <v>150</v>
      </c>
      <c r="C15" s="33">
        <v>2</v>
      </c>
      <c r="D15" s="33">
        <v>7</v>
      </c>
      <c r="E15" s="33">
        <v>20</v>
      </c>
      <c r="F15" s="33">
        <v>13</v>
      </c>
      <c r="G15" s="33">
        <v>12</v>
      </c>
      <c r="H15" s="33">
        <v>22</v>
      </c>
      <c r="I15" s="33">
        <v>4</v>
      </c>
      <c r="J15" s="33">
        <v>2</v>
      </c>
      <c r="K15" s="33">
        <v>5</v>
      </c>
      <c r="L15" s="33">
        <v>21</v>
      </c>
      <c r="M15" s="33">
        <v>27</v>
      </c>
      <c r="N15" s="33">
        <v>15</v>
      </c>
      <c r="O15" s="7"/>
      <c r="P15" s="84" t="s">
        <v>7</v>
      </c>
      <c r="Q15" s="385">
        <v>11</v>
      </c>
      <c r="R15" s="386"/>
      <c r="S15" s="65" t="s">
        <v>209</v>
      </c>
      <c r="T15" s="65" t="s">
        <v>209</v>
      </c>
      <c r="U15" s="65" t="s">
        <v>209</v>
      </c>
      <c r="V15" s="140">
        <v>1</v>
      </c>
      <c r="W15" s="140">
        <v>1</v>
      </c>
      <c r="X15" s="65" t="s">
        <v>209</v>
      </c>
      <c r="Y15" s="140">
        <v>3</v>
      </c>
      <c r="Z15" s="140">
        <v>2</v>
      </c>
      <c r="AA15" s="140">
        <v>1</v>
      </c>
      <c r="AB15" s="140">
        <v>1</v>
      </c>
      <c r="AC15" s="140">
        <v>1</v>
      </c>
      <c r="AD15" s="140">
        <v>1</v>
      </c>
      <c r="AE15" s="7"/>
    </row>
    <row r="16" spans="1:31" ht="15" customHeight="1">
      <c r="A16" s="84" t="s">
        <v>8</v>
      </c>
      <c r="B16" s="33">
        <v>270</v>
      </c>
      <c r="C16" s="33">
        <v>12</v>
      </c>
      <c r="D16" s="33">
        <v>7</v>
      </c>
      <c r="E16" s="33">
        <v>22</v>
      </c>
      <c r="F16" s="33">
        <v>33</v>
      </c>
      <c r="G16" s="33">
        <v>25</v>
      </c>
      <c r="H16" s="33">
        <v>40</v>
      </c>
      <c r="I16" s="33">
        <v>8</v>
      </c>
      <c r="J16" s="33">
        <v>12</v>
      </c>
      <c r="K16" s="33">
        <v>9</v>
      </c>
      <c r="L16" s="33">
        <v>41</v>
      </c>
      <c r="M16" s="33">
        <v>33</v>
      </c>
      <c r="N16" s="33">
        <v>28</v>
      </c>
      <c r="O16" s="7"/>
      <c r="P16" s="84" t="s">
        <v>8</v>
      </c>
      <c r="Q16" s="385">
        <v>15</v>
      </c>
      <c r="R16" s="386"/>
      <c r="S16" s="140">
        <v>3</v>
      </c>
      <c r="T16" s="140">
        <v>2</v>
      </c>
      <c r="U16" s="140">
        <v>1</v>
      </c>
      <c r="V16" s="140">
        <v>1</v>
      </c>
      <c r="W16" s="140">
        <v>5</v>
      </c>
      <c r="X16" s="140">
        <v>1</v>
      </c>
      <c r="Y16" s="65" t="s">
        <v>209</v>
      </c>
      <c r="Z16" s="65" t="s">
        <v>209</v>
      </c>
      <c r="AA16" s="140">
        <v>1</v>
      </c>
      <c r="AB16" s="65" t="s">
        <v>209</v>
      </c>
      <c r="AC16" s="140">
        <v>1</v>
      </c>
      <c r="AD16" s="65" t="s">
        <v>209</v>
      </c>
      <c r="AE16" s="7"/>
    </row>
    <row r="17" spans="1:31" ht="15" customHeight="1">
      <c r="A17" s="84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7"/>
      <c r="P17" s="84"/>
      <c r="Q17" s="385"/>
      <c r="R17" s="386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ht="15" customHeight="1">
      <c r="A18" s="84" t="s">
        <v>9</v>
      </c>
      <c r="B18" s="33">
        <v>66</v>
      </c>
      <c r="C18" s="33">
        <v>2</v>
      </c>
      <c r="D18" s="33">
        <v>2</v>
      </c>
      <c r="E18" s="33">
        <v>11</v>
      </c>
      <c r="F18" s="33">
        <v>8</v>
      </c>
      <c r="G18" s="33">
        <v>6</v>
      </c>
      <c r="H18" s="33">
        <v>5</v>
      </c>
      <c r="I18" s="33">
        <v>1</v>
      </c>
      <c r="J18" s="65">
        <v>2</v>
      </c>
      <c r="K18" s="33">
        <v>6</v>
      </c>
      <c r="L18" s="33">
        <v>10</v>
      </c>
      <c r="M18" s="33">
        <v>8</v>
      </c>
      <c r="N18" s="33">
        <v>5</v>
      </c>
      <c r="O18" s="7"/>
      <c r="P18" s="84" t="s">
        <v>9</v>
      </c>
      <c r="Q18" s="385">
        <v>11</v>
      </c>
      <c r="R18" s="386"/>
      <c r="S18" s="65" t="s">
        <v>209</v>
      </c>
      <c r="T18" s="65" t="s">
        <v>209</v>
      </c>
      <c r="U18" s="140">
        <v>2</v>
      </c>
      <c r="V18" s="140">
        <v>1</v>
      </c>
      <c r="W18" s="140">
        <v>3</v>
      </c>
      <c r="X18" s="140">
        <v>1</v>
      </c>
      <c r="Y18" s="140">
        <v>2</v>
      </c>
      <c r="Z18" s="65" t="s">
        <v>209</v>
      </c>
      <c r="AA18" s="140">
        <v>1</v>
      </c>
      <c r="AB18" s="65" t="s">
        <v>209</v>
      </c>
      <c r="AC18" s="140">
        <v>1</v>
      </c>
      <c r="AD18" s="65" t="s">
        <v>209</v>
      </c>
      <c r="AE18" s="7"/>
    </row>
    <row r="19" spans="1:31" ht="15" customHeight="1">
      <c r="A19" s="84" t="s">
        <v>11</v>
      </c>
      <c r="B19" s="33">
        <v>219</v>
      </c>
      <c r="C19" s="33">
        <v>9</v>
      </c>
      <c r="D19" s="33">
        <v>10</v>
      </c>
      <c r="E19" s="33">
        <v>19</v>
      </c>
      <c r="F19" s="33">
        <v>35</v>
      </c>
      <c r="G19" s="33">
        <v>25</v>
      </c>
      <c r="H19" s="33">
        <v>18</v>
      </c>
      <c r="I19" s="33">
        <v>5</v>
      </c>
      <c r="J19" s="33">
        <v>3</v>
      </c>
      <c r="K19" s="33">
        <v>4</v>
      </c>
      <c r="L19" s="33">
        <v>39</v>
      </c>
      <c r="M19" s="33">
        <v>27</v>
      </c>
      <c r="N19" s="33">
        <v>25</v>
      </c>
      <c r="O19" s="7"/>
      <c r="P19" s="84" t="s">
        <v>11</v>
      </c>
      <c r="Q19" s="385">
        <v>15</v>
      </c>
      <c r="R19" s="386"/>
      <c r="S19" s="140">
        <v>2</v>
      </c>
      <c r="T19" s="140">
        <v>1</v>
      </c>
      <c r="U19" s="140">
        <v>3</v>
      </c>
      <c r="V19" s="65" t="s">
        <v>209</v>
      </c>
      <c r="W19" s="65" t="s">
        <v>209</v>
      </c>
      <c r="X19" s="65" t="s">
        <v>209</v>
      </c>
      <c r="Y19" s="140">
        <v>2</v>
      </c>
      <c r="Z19" s="65" t="s">
        <v>209</v>
      </c>
      <c r="AA19" s="140">
        <v>1</v>
      </c>
      <c r="AB19" s="140">
        <v>2</v>
      </c>
      <c r="AC19" s="140">
        <v>2</v>
      </c>
      <c r="AD19" s="140">
        <v>2</v>
      </c>
      <c r="AE19" s="7"/>
    </row>
    <row r="20" spans="1:31" ht="15" customHeight="1">
      <c r="A20" s="84" t="s">
        <v>16</v>
      </c>
      <c r="B20" s="33">
        <v>456</v>
      </c>
      <c r="C20" s="33">
        <v>15</v>
      </c>
      <c r="D20" s="33">
        <v>14</v>
      </c>
      <c r="E20" s="33">
        <v>61</v>
      </c>
      <c r="F20" s="33">
        <v>54</v>
      </c>
      <c r="G20" s="33">
        <v>59</v>
      </c>
      <c r="H20" s="33">
        <v>41</v>
      </c>
      <c r="I20" s="33">
        <v>13</v>
      </c>
      <c r="J20" s="33">
        <v>13</v>
      </c>
      <c r="K20" s="33">
        <v>19</v>
      </c>
      <c r="L20" s="33">
        <v>60</v>
      </c>
      <c r="M20" s="33">
        <v>69</v>
      </c>
      <c r="N20" s="33">
        <v>38</v>
      </c>
      <c r="O20" s="7"/>
      <c r="P20" s="84" t="s">
        <v>16</v>
      </c>
      <c r="Q20" s="385">
        <v>33</v>
      </c>
      <c r="R20" s="386"/>
      <c r="S20" s="140">
        <v>1</v>
      </c>
      <c r="T20" s="65" t="s">
        <v>209</v>
      </c>
      <c r="U20" s="140">
        <v>4</v>
      </c>
      <c r="V20" s="140">
        <v>1</v>
      </c>
      <c r="W20" s="140">
        <v>3</v>
      </c>
      <c r="X20" s="140">
        <v>5</v>
      </c>
      <c r="Y20" s="140">
        <v>4</v>
      </c>
      <c r="Z20" s="140">
        <v>4</v>
      </c>
      <c r="AA20" s="65" t="s">
        <v>209</v>
      </c>
      <c r="AB20" s="140">
        <v>4</v>
      </c>
      <c r="AC20" s="140">
        <v>2</v>
      </c>
      <c r="AD20" s="140">
        <v>5</v>
      </c>
      <c r="AE20" s="7"/>
    </row>
    <row r="21" spans="1:31" ht="15" customHeight="1">
      <c r="A21" s="84" t="s">
        <v>25</v>
      </c>
      <c r="B21" s="33">
        <v>438</v>
      </c>
      <c r="C21" s="33">
        <v>10</v>
      </c>
      <c r="D21" s="33">
        <v>19</v>
      </c>
      <c r="E21" s="33">
        <v>54</v>
      </c>
      <c r="F21" s="33">
        <v>39</v>
      </c>
      <c r="G21" s="33">
        <v>46</v>
      </c>
      <c r="H21" s="33">
        <v>53</v>
      </c>
      <c r="I21" s="33">
        <v>22</v>
      </c>
      <c r="J21" s="33">
        <v>11</v>
      </c>
      <c r="K21" s="33">
        <v>12</v>
      </c>
      <c r="L21" s="33">
        <v>50</v>
      </c>
      <c r="M21" s="33">
        <v>77</v>
      </c>
      <c r="N21" s="33">
        <v>45</v>
      </c>
      <c r="O21" s="7"/>
      <c r="P21" s="84" t="s">
        <v>25</v>
      </c>
      <c r="Q21" s="385">
        <v>38</v>
      </c>
      <c r="R21" s="386"/>
      <c r="S21" s="140">
        <v>5</v>
      </c>
      <c r="T21" s="140">
        <v>3</v>
      </c>
      <c r="U21" s="140">
        <v>2</v>
      </c>
      <c r="V21" s="140">
        <v>3</v>
      </c>
      <c r="W21" s="140">
        <v>5</v>
      </c>
      <c r="X21" s="140">
        <v>3</v>
      </c>
      <c r="Y21" s="140">
        <v>3</v>
      </c>
      <c r="Z21" s="140">
        <v>6</v>
      </c>
      <c r="AA21" s="140">
        <v>1</v>
      </c>
      <c r="AB21" s="140">
        <v>5</v>
      </c>
      <c r="AC21" s="140">
        <v>1</v>
      </c>
      <c r="AD21" s="140">
        <v>1</v>
      </c>
      <c r="AE21" s="7"/>
    </row>
    <row r="22" spans="1:31" ht="15" customHeight="1">
      <c r="A22" s="84" t="s">
        <v>31</v>
      </c>
      <c r="B22" s="33">
        <v>225</v>
      </c>
      <c r="C22" s="33">
        <v>8</v>
      </c>
      <c r="D22" s="33">
        <v>14</v>
      </c>
      <c r="E22" s="33">
        <v>35</v>
      </c>
      <c r="F22" s="33">
        <v>29</v>
      </c>
      <c r="G22" s="33">
        <v>19</v>
      </c>
      <c r="H22" s="33">
        <v>29</v>
      </c>
      <c r="I22" s="33">
        <v>12</v>
      </c>
      <c r="J22" s="33">
        <v>1</v>
      </c>
      <c r="K22" s="33">
        <v>8</v>
      </c>
      <c r="L22" s="33">
        <v>22</v>
      </c>
      <c r="M22" s="33">
        <v>29</v>
      </c>
      <c r="N22" s="33">
        <v>19</v>
      </c>
      <c r="O22" s="7"/>
      <c r="P22" s="84" t="s">
        <v>31</v>
      </c>
      <c r="Q22" s="385">
        <v>18</v>
      </c>
      <c r="R22" s="386"/>
      <c r="S22" s="140">
        <v>3</v>
      </c>
      <c r="T22" s="140">
        <v>2</v>
      </c>
      <c r="U22" s="140">
        <v>1</v>
      </c>
      <c r="V22" s="140">
        <v>4</v>
      </c>
      <c r="W22" s="65" t="s">
        <v>209</v>
      </c>
      <c r="X22" s="65" t="s">
        <v>209</v>
      </c>
      <c r="Y22" s="140">
        <v>2</v>
      </c>
      <c r="Z22" s="65" t="s">
        <v>209</v>
      </c>
      <c r="AA22" s="140">
        <v>1</v>
      </c>
      <c r="AB22" s="140">
        <v>2</v>
      </c>
      <c r="AC22" s="140">
        <v>2</v>
      </c>
      <c r="AD22" s="140">
        <v>1</v>
      </c>
      <c r="AE22" s="7"/>
    </row>
    <row r="23" spans="1:31" ht="15" customHeight="1">
      <c r="A23" s="84" t="s">
        <v>36</v>
      </c>
      <c r="B23" s="33">
        <v>187</v>
      </c>
      <c r="C23" s="33">
        <v>7</v>
      </c>
      <c r="D23" s="33">
        <v>11</v>
      </c>
      <c r="E23" s="33">
        <v>26</v>
      </c>
      <c r="F23" s="33">
        <v>23</v>
      </c>
      <c r="G23" s="33">
        <v>19</v>
      </c>
      <c r="H23" s="33">
        <v>18</v>
      </c>
      <c r="I23" s="33">
        <v>9</v>
      </c>
      <c r="J23" s="65" t="s">
        <v>209</v>
      </c>
      <c r="K23" s="33">
        <v>7</v>
      </c>
      <c r="L23" s="33">
        <v>23</v>
      </c>
      <c r="M23" s="33">
        <v>31</v>
      </c>
      <c r="N23" s="33">
        <v>13</v>
      </c>
      <c r="O23" s="7"/>
      <c r="P23" s="84" t="s">
        <v>36</v>
      </c>
      <c r="Q23" s="385">
        <v>15</v>
      </c>
      <c r="R23" s="386"/>
      <c r="S23" s="140">
        <v>1</v>
      </c>
      <c r="T23" s="140">
        <v>3</v>
      </c>
      <c r="U23" s="140">
        <v>4</v>
      </c>
      <c r="V23" s="140">
        <v>1</v>
      </c>
      <c r="W23" s="65" t="s">
        <v>209</v>
      </c>
      <c r="X23" s="140">
        <v>1</v>
      </c>
      <c r="Y23" s="140">
        <v>3</v>
      </c>
      <c r="Z23" s="65" t="s">
        <v>209</v>
      </c>
      <c r="AA23" s="65" t="s">
        <v>209</v>
      </c>
      <c r="AB23" s="140">
        <v>1</v>
      </c>
      <c r="AC23" s="65" t="s">
        <v>209</v>
      </c>
      <c r="AD23" s="140">
        <v>1</v>
      </c>
      <c r="AE23" s="7"/>
    </row>
    <row r="24" spans="1:31" ht="15" customHeight="1">
      <c r="A24" s="84" t="s">
        <v>43</v>
      </c>
      <c r="B24" s="33">
        <v>178</v>
      </c>
      <c r="C24" s="33">
        <v>11</v>
      </c>
      <c r="D24" s="33">
        <v>12</v>
      </c>
      <c r="E24" s="33">
        <v>24</v>
      </c>
      <c r="F24" s="33">
        <v>18</v>
      </c>
      <c r="G24" s="33">
        <v>16</v>
      </c>
      <c r="H24" s="33">
        <v>27</v>
      </c>
      <c r="I24" s="33">
        <v>11</v>
      </c>
      <c r="J24" s="33">
        <v>3</v>
      </c>
      <c r="K24" s="33">
        <v>9</v>
      </c>
      <c r="L24" s="33">
        <v>18</v>
      </c>
      <c r="M24" s="33">
        <v>17</v>
      </c>
      <c r="N24" s="33">
        <v>12</v>
      </c>
      <c r="O24" s="7"/>
      <c r="P24" s="84" t="s">
        <v>43</v>
      </c>
      <c r="Q24" s="385">
        <v>18</v>
      </c>
      <c r="R24" s="386"/>
      <c r="S24" s="140">
        <v>5</v>
      </c>
      <c r="T24" s="140">
        <v>2</v>
      </c>
      <c r="U24" s="140">
        <v>3</v>
      </c>
      <c r="V24" s="140">
        <v>1</v>
      </c>
      <c r="W24" s="140">
        <v>1</v>
      </c>
      <c r="X24" s="140">
        <v>1</v>
      </c>
      <c r="Y24" s="140" t="s">
        <v>209</v>
      </c>
      <c r="Z24" s="140">
        <v>1</v>
      </c>
      <c r="AA24" s="140">
        <v>2</v>
      </c>
      <c r="AB24" s="65" t="s">
        <v>209</v>
      </c>
      <c r="AC24" s="65" t="s">
        <v>209</v>
      </c>
      <c r="AD24" s="140">
        <v>2</v>
      </c>
      <c r="AE24" s="7"/>
    </row>
    <row r="25" spans="1:31" ht="15" customHeight="1">
      <c r="A25" s="197" t="s">
        <v>48</v>
      </c>
      <c r="B25" s="198">
        <v>45</v>
      </c>
      <c r="C25" s="87">
        <v>10</v>
      </c>
      <c r="D25" s="87">
        <v>2</v>
      </c>
      <c r="E25" s="87">
        <v>6</v>
      </c>
      <c r="F25" s="87">
        <v>5</v>
      </c>
      <c r="G25" s="87">
        <v>7</v>
      </c>
      <c r="H25" s="199" t="s">
        <v>209</v>
      </c>
      <c r="I25" s="87">
        <v>1</v>
      </c>
      <c r="J25" s="199" t="s">
        <v>209</v>
      </c>
      <c r="K25" s="199" t="s">
        <v>209</v>
      </c>
      <c r="L25" s="87">
        <v>3</v>
      </c>
      <c r="M25" s="87">
        <v>6</v>
      </c>
      <c r="N25" s="199">
        <v>5</v>
      </c>
      <c r="O25" s="7"/>
      <c r="P25" s="197" t="s">
        <v>48</v>
      </c>
      <c r="Q25" s="387">
        <v>3</v>
      </c>
      <c r="R25" s="388"/>
      <c r="S25" s="200" t="s">
        <v>209</v>
      </c>
      <c r="T25" s="200" t="s">
        <v>209</v>
      </c>
      <c r="U25" s="200" t="s">
        <v>209</v>
      </c>
      <c r="V25" s="200" t="s">
        <v>209</v>
      </c>
      <c r="W25" s="200" t="s">
        <v>209</v>
      </c>
      <c r="X25" s="200">
        <v>1</v>
      </c>
      <c r="Y25" s="200">
        <v>1</v>
      </c>
      <c r="Z25" s="200" t="s">
        <v>209</v>
      </c>
      <c r="AA25" s="200" t="s">
        <v>209</v>
      </c>
      <c r="AB25" s="200">
        <v>1</v>
      </c>
      <c r="AC25" s="200" t="s">
        <v>209</v>
      </c>
      <c r="AD25" s="200" t="s">
        <v>209</v>
      </c>
      <c r="AE25" s="7"/>
    </row>
    <row r="26" spans="1:31" ht="15" customHeight="1">
      <c r="A26" s="7" t="s">
        <v>103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 t="s">
        <v>105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ht="1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 ht="1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11"/>
    </row>
    <row r="29" spans="1:31" ht="18" customHeight="1">
      <c r="A29" s="254" t="s">
        <v>191</v>
      </c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7"/>
      <c r="P29" s="280" t="s">
        <v>480</v>
      </c>
      <c r="Q29" s="394"/>
      <c r="R29" s="394"/>
      <c r="S29" s="394"/>
      <c r="T29" s="394"/>
      <c r="U29" s="394"/>
      <c r="V29" s="394"/>
      <c r="W29" s="394"/>
      <c r="X29" s="394"/>
      <c r="Y29" s="394"/>
      <c r="Z29" s="394"/>
      <c r="AA29" s="394"/>
      <c r="AB29" s="394"/>
      <c r="AC29" s="394"/>
      <c r="AD29" s="394"/>
      <c r="AE29" s="11"/>
    </row>
    <row r="30" spans="1:31" ht="15" customHeight="1" thickBot="1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7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1"/>
    </row>
    <row r="31" spans="1:31" ht="15" customHeight="1">
      <c r="A31" s="383" t="s">
        <v>98</v>
      </c>
      <c r="B31" s="283" t="s">
        <v>99</v>
      </c>
      <c r="C31" s="381" t="s">
        <v>75</v>
      </c>
      <c r="D31" s="381" t="s">
        <v>74</v>
      </c>
      <c r="E31" s="381" t="s">
        <v>70</v>
      </c>
      <c r="F31" s="381" t="s">
        <v>71</v>
      </c>
      <c r="G31" s="381" t="s">
        <v>72</v>
      </c>
      <c r="H31" s="381" t="s">
        <v>73</v>
      </c>
      <c r="I31" s="381" t="s">
        <v>66</v>
      </c>
      <c r="J31" s="381" t="s">
        <v>67</v>
      </c>
      <c r="K31" s="381" t="s">
        <v>68</v>
      </c>
      <c r="L31" s="381" t="s">
        <v>69</v>
      </c>
      <c r="M31" s="381" t="s">
        <v>65</v>
      </c>
      <c r="N31" s="323" t="s">
        <v>64</v>
      </c>
      <c r="O31" s="7"/>
      <c r="P31" s="383" t="s">
        <v>98</v>
      </c>
      <c r="Q31" s="363" t="s">
        <v>99</v>
      </c>
      <c r="R31" s="281"/>
      <c r="S31" s="363" t="s">
        <v>77</v>
      </c>
      <c r="T31" s="281"/>
      <c r="U31" s="363" t="s">
        <v>193</v>
      </c>
      <c r="V31" s="281"/>
      <c r="W31" s="363" t="s">
        <v>194</v>
      </c>
      <c r="X31" s="281"/>
      <c r="Y31" s="363" t="s">
        <v>195</v>
      </c>
      <c r="Z31" s="281"/>
      <c r="AA31" s="363" t="s">
        <v>100</v>
      </c>
      <c r="AB31" s="281"/>
      <c r="AC31" s="358" t="s">
        <v>78</v>
      </c>
      <c r="AD31" s="377"/>
      <c r="AE31" s="11"/>
    </row>
    <row r="32" spans="1:31" ht="15" customHeight="1">
      <c r="A32" s="261"/>
      <c r="B32" s="363"/>
      <c r="C32" s="382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260"/>
      <c r="O32" s="7"/>
      <c r="P32" s="261"/>
      <c r="Q32" s="384" t="s">
        <v>79</v>
      </c>
      <c r="R32" s="384" t="s">
        <v>80</v>
      </c>
      <c r="S32" s="384" t="s">
        <v>79</v>
      </c>
      <c r="T32" s="395" t="s">
        <v>80</v>
      </c>
      <c r="U32" s="390" t="s">
        <v>79</v>
      </c>
      <c r="V32" s="390" t="s">
        <v>80</v>
      </c>
      <c r="W32" s="390" t="s">
        <v>79</v>
      </c>
      <c r="X32" s="390" t="s">
        <v>80</v>
      </c>
      <c r="Y32" s="390" t="s">
        <v>79</v>
      </c>
      <c r="Z32" s="390" t="s">
        <v>80</v>
      </c>
      <c r="AA32" s="390" t="s">
        <v>79</v>
      </c>
      <c r="AB32" s="390" t="s">
        <v>80</v>
      </c>
      <c r="AC32" s="390" t="s">
        <v>79</v>
      </c>
      <c r="AD32" s="389" t="s">
        <v>80</v>
      </c>
      <c r="AE32" s="11"/>
    </row>
    <row r="33" spans="1:31" ht="15" customHeight="1">
      <c r="A33" s="325"/>
      <c r="B33" s="364"/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4"/>
      <c r="O33" s="7"/>
      <c r="P33" s="325"/>
      <c r="Q33" s="384"/>
      <c r="R33" s="384"/>
      <c r="S33" s="384"/>
      <c r="T33" s="396"/>
      <c r="U33" s="390"/>
      <c r="V33" s="390"/>
      <c r="W33" s="390"/>
      <c r="X33" s="390"/>
      <c r="Y33" s="390"/>
      <c r="Z33" s="390"/>
      <c r="AA33" s="390"/>
      <c r="AB33" s="390"/>
      <c r="AC33" s="390"/>
      <c r="AD33" s="389"/>
      <c r="AE33" s="11"/>
    </row>
    <row r="34" spans="1:31" ht="15" customHeight="1">
      <c r="A34" s="13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137"/>
      <c r="Q34" s="7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7"/>
      <c r="AE34" s="11"/>
    </row>
    <row r="35" spans="1:31" s="74" customFormat="1" ht="15" customHeight="1">
      <c r="A35" s="80" t="s">
        <v>0</v>
      </c>
      <c r="B35" s="231">
        <f>SUM(B37:B53)</f>
        <v>1374</v>
      </c>
      <c r="C35" s="231">
        <f aca="true" t="shared" si="2" ref="C35:N35">SUM(C37:C53)</f>
        <v>85</v>
      </c>
      <c r="D35" s="231">
        <f t="shared" si="2"/>
        <v>131</v>
      </c>
      <c r="E35" s="231">
        <f t="shared" si="2"/>
        <v>127</v>
      </c>
      <c r="F35" s="231">
        <f t="shared" si="2"/>
        <v>125</v>
      </c>
      <c r="G35" s="231">
        <f t="shared" si="2"/>
        <v>123</v>
      </c>
      <c r="H35" s="231">
        <f t="shared" si="2"/>
        <v>99</v>
      </c>
      <c r="I35" s="231">
        <f t="shared" si="2"/>
        <v>115</v>
      </c>
      <c r="J35" s="231">
        <f t="shared" si="2"/>
        <v>118</v>
      </c>
      <c r="K35" s="231">
        <f t="shared" si="2"/>
        <v>107</v>
      </c>
      <c r="L35" s="231">
        <f t="shared" si="2"/>
        <v>120</v>
      </c>
      <c r="M35" s="231">
        <f t="shared" si="2"/>
        <v>115</v>
      </c>
      <c r="N35" s="231">
        <f t="shared" si="2"/>
        <v>109</v>
      </c>
      <c r="O35" s="7"/>
      <c r="P35" s="80" t="s">
        <v>0</v>
      </c>
      <c r="Q35" s="83">
        <f aca="true" t="shared" si="3" ref="Q35:V35">SUM(Q37:Q53)</f>
        <v>929</v>
      </c>
      <c r="R35" s="83">
        <f t="shared" si="3"/>
        <v>2937</v>
      </c>
      <c r="S35" s="83">
        <f t="shared" si="3"/>
        <v>879</v>
      </c>
      <c r="T35" s="83">
        <f t="shared" si="3"/>
        <v>2455</v>
      </c>
      <c r="U35" s="83">
        <f t="shared" si="3"/>
        <v>24</v>
      </c>
      <c r="V35" s="83">
        <f t="shared" si="3"/>
        <v>140</v>
      </c>
      <c r="W35" s="83" t="s">
        <v>481</v>
      </c>
      <c r="X35" s="83">
        <f aca="true" t="shared" si="4" ref="X35:AD35">SUM(X37:X53)</f>
        <v>15</v>
      </c>
      <c r="Y35" s="83">
        <f t="shared" si="4"/>
        <v>9</v>
      </c>
      <c r="Z35" s="83">
        <f t="shared" si="4"/>
        <v>90</v>
      </c>
      <c r="AA35" s="83">
        <f t="shared" si="4"/>
        <v>3</v>
      </c>
      <c r="AB35" s="83">
        <f t="shared" si="4"/>
        <v>8</v>
      </c>
      <c r="AC35" s="83">
        <f t="shared" si="4"/>
        <v>14</v>
      </c>
      <c r="AD35" s="83">
        <f t="shared" si="4"/>
        <v>229</v>
      </c>
      <c r="AE35" s="148"/>
    </row>
    <row r="36" spans="1:31" ht="15" customHeight="1">
      <c r="A36" s="84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7"/>
      <c r="P36" s="84"/>
      <c r="Q36" s="65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65"/>
      <c r="AE36" s="7"/>
    </row>
    <row r="37" spans="1:31" ht="15" customHeight="1">
      <c r="A37" s="84" t="s">
        <v>1</v>
      </c>
      <c r="B37" s="33">
        <v>599</v>
      </c>
      <c r="C37" s="33">
        <v>37</v>
      </c>
      <c r="D37" s="33">
        <v>54</v>
      </c>
      <c r="E37" s="33">
        <v>54</v>
      </c>
      <c r="F37" s="33">
        <v>55</v>
      </c>
      <c r="G37" s="33">
        <v>53</v>
      </c>
      <c r="H37" s="33">
        <v>47</v>
      </c>
      <c r="I37" s="33">
        <v>46</v>
      </c>
      <c r="J37" s="33">
        <v>61</v>
      </c>
      <c r="K37" s="33">
        <v>38</v>
      </c>
      <c r="L37" s="33">
        <v>49</v>
      </c>
      <c r="M37" s="33">
        <v>45</v>
      </c>
      <c r="N37" s="33">
        <v>60</v>
      </c>
      <c r="O37" s="7"/>
      <c r="P37" s="84" t="s">
        <v>1</v>
      </c>
      <c r="Q37" s="65">
        <v>413</v>
      </c>
      <c r="R37" s="65">
        <v>1366</v>
      </c>
      <c r="S37" s="201">
        <v>393</v>
      </c>
      <c r="T37" s="201">
        <v>1164</v>
      </c>
      <c r="U37" s="201">
        <v>6</v>
      </c>
      <c r="V37" s="201">
        <v>52</v>
      </c>
      <c r="W37" s="65" t="s">
        <v>209</v>
      </c>
      <c r="X37" s="201">
        <v>4</v>
      </c>
      <c r="Y37" s="201">
        <v>7</v>
      </c>
      <c r="Z37" s="201">
        <v>60</v>
      </c>
      <c r="AA37" s="65">
        <v>2</v>
      </c>
      <c r="AB37" s="201">
        <v>7</v>
      </c>
      <c r="AC37" s="201">
        <v>5</v>
      </c>
      <c r="AD37" s="65">
        <v>79</v>
      </c>
      <c r="AE37" s="7"/>
    </row>
    <row r="38" spans="1:31" ht="15" customHeight="1">
      <c r="A38" s="84" t="s">
        <v>2</v>
      </c>
      <c r="B38" s="33">
        <v>56</v>
      </c>
      <c r="C38" s="33">
        <v>5</v>
      </c>
      <c r="D38" s="33">
        <v>3</v>
      </c>
      <c r="E38" s="33">
        <v>3</v>
      </c>
      <c r="F38" s="33">
        <v>5</v>
      </c>
      <c r="G38" s="33">
        <v>6</v>
      </c>
      <c r="H38" s="33">
        <v>5</v>
      </c>
      <c r="I38" s="33">
        <v>2</v>
      </c>
      <c r="J38" s="33">
        <v>6</v>
      </c>
      <c r="K38" s="33">
        <v>8</v>
      </c>
      <c r="L38" s="33">
        <v>7</v>
      </c>
      <c r="M38" s="33">
        <v>1</v>
      </c>
      <c r="N38" s="33">
        <v>5</v>
      </c>
      <c r="O38" s="7"/>
      <c r="P38" s="84" t="s">
        <v>2</v>
      </c>
      <c r="Q38" s="65">
        <v>75</v>
      </c>
      <c r="R38" s="65">
        <v>207</v>
      </c>
      <c r="S38" s="201">
        <v>74</v>
      </c>
      <c r="T38" s="201">
        <v>191</v>
      </c>
      <c r="U38" s="201">
        <v>1</v>
      </c>
      <c r="V38" s="201">
        <v>3</v>
      </c>
      <c r="W38" s="65" t="s">
        <v>209</v>
      </c>
      <c r="X38" s="65" t="s">
        <v>209</v>
      </c>
      <c r="Y38" s="65" t="s">
        <v>209</v>
      </c>
      <c r="Z38" s="201">
        <v>3</v>
      </c>
      <c r="AA38" s="65" t="s">
        <v>209</v>
      </c>
      <c r="AB38" s="65" t="s">
        <v>209</v>
      </c>
      <c r="AC38" s="65" t="s">
        <v>209</v>
      </c>
      <c r="AD38" s="65">
        <v>10</v>
      </c>
      <c r="AE38" s="7"/>
    </row>
    <row r="39" spans="1:31" ht="15" customHeight="1">
      <c r="A39" s="84" t="s">
        <v>3</v>
      </c>
      <c r="B39" s="33">
        <v>102</v>
      </c>
      <c r="C39" s="33">
        <v>5</v>
      </c>
      <c r="D39" s="33">
        <v>8</v>
      </c>
      <c r="E39" s="33">
        <v>6</v>
      </c>
      <c r="F39" s="33">
        <v>13</v>
      </c>
      <c r="G39" s="33">
        <v>5</v>
      </c>
      <c r="H39" s="33">
        <v>5</v>
      </c>
      <c r="I39" s="33">
        <v>15</v>
      </c>
      <c r="J39" s="33">
        <v>9</v>
      </c>
      <c r="K39" s="33">
        <v>11</v>
      </c>
      <c r="L39" s="33">
        <v>13</v>
      </c>
      <c r="M39" s="33">
        <v>8</v>
      </c>
      <c r="N39" s="33">
        <v>4</v>
      </c>
      <c r="O39" s="7"/>
      <c r="P39" s="84" t="s">
        <v>3</v>
      </c>
      <c r="Q39" s="65">
        <v>106</v>
      </c>
      <c r="R39" s="65">
        <v>301</v>
      </c>
      <c r="S39" s="65">
        <v>105</v>
      </c>
      <c r="T39" s="65">
        <v>270</v>
      </c>
      <c r="U39" s="65">
        <v>1</v>
      </c>
      <c r="V39" s="65">
        <v>7</v>
      </c>
      <c r="W39" s="65" t="s">
        <v>209</v>
      </c>
      <c r="X39" s="65">
        <v>1</v>
      </c>
      <c r="Y39" s="65" t="s">
        <v>209</v>
      </c>
      <c r="Z39" s="65">
        <v>5</v>
      </c>
      <c r="AA39" s="65" t="s">
        <v>209</v>
      </c>
      <c r="AB39" s="65" t="s">
        <v>209</v>
      </c>
      <c r="AC39" s="65" t="s">
        <v>209</v>
      </c>
      <c r="AD39" s="65">
        <v>18</v>
      </c>
      <c r="AE39" s="7"/>
    </row>
    <row r="40" spans="1:31" ht="15" customHeight="1">
      <c r="A40" s="84" t="s">
        <v>4</v>
      </c>
      <c r="B40" s="33">
        <v>31</v>
      </c>
      <c r="C40" s="33">
        <v>2</v>
      </c>
      <c r="D40" s="33">
        <v>4</v>
      </c>
      <c r="E40" s="33">
        <v>4</v>
      </c>
      <c r="F40" s="33">
        <v>2</v>
      </c>
      <c r="G40" s="33">
        <v>3</v>
      </c>
      <c r="H40" s="33">
        <v>5</v>
      </c>
      <c r="I40" s="33">
        <v>2</v>
      </c>
      <c r="J40" s="33">
        <v>1</v>
      </c>
      <c r="K40" s="65">
        <v>2</v>
      </c>
      <c r="L40" s="33">
        <v>1</v>
      </c>
      <c r="M40" s="33">
        <v>4</v>
      </c>
      <c r="N40" s="33">
        <v>1</v>
      </c>
      <c r="O40" s="7"/>
      <c r="P40" s="84" t="s">
        <v>4</v>
      </c>
      <c r="Q40" s="65">
        <v>8</v>
      </c>
      <c r="R40" s="65">
        <v>25</v>
      </c>
      <c r="S40" s="65">
        <v>5</v>
      </c>
      <c r="T40" s="65">
        <v>19</v>
      </c>
      <c r="U40" s="65">
        <v>3</v>
      </c>
      <c r="V40" s="65">
        <v>3</v>
      </c>
      <c r="W40" s="65" t="s">
        <v>209</v>
      </c>
      <c r="X40" s="65" t="s">
        <v>209</v>
      </c>
      <c r="Y40" s="65" t="s">
        <v>209</v>
      </c>
      <c r="Z40" s="65">
        <v>2</v>
      </c>
      <c r="AA40" s="65" t="s">
        <v>209</v>
      </c>
      <c r="AB40" s="65" t="s">
        <v>209</v>
      </c>
      <c r="AC40" s="65" t="s">
        <v>209</v>
      </c>
      <c r="AD40" s="65">
        <v>1</v>
      </c>
      <c r="AE40" s="7"/>
    </row>
    <row r="41" spans="1:31" ht="15" customHeight="1">
      <c r="A41" s="84" t="s">
        <v>5</v>
      </c>
      <c r="B41" s="33">
        <v>16</v>
      </c>
      <c r="C41" s="65" t="s">
        <v>209</v>
      </c>
      <c r="D41" s="65">
        <v>2</v>
      </c>
      <c r="E41" s="65" t="s">
        <v>209</v>
      </c>
      <c r="F41" s="65">
        <v>1</v>
      </c>
      <c r="G41" s="65">
        <v>3</v>
      </c>
      <c r="H41" s="65">
        <v>3</v>
      </c>
      <c r="I41" s="65">
        <v>3</v>
      </c>
      <c r="J41" s="65">
        <v>1</v>
      </c>
      <c r="K41" s="65" t="s">
        <v>209</v>
      </c>
      <c r="L41" s="65">
        <v>1</v>
      </c>
      <c r="M41" s="65">
        <v>1</v>
      </c>
      <c r="N41" s="33">
        <v>1</v>
      </c>
      <c r="O41" s="7"/>
      <c r="P41" s="84" t="s">
        <v>5</v>
      </c>
      <c r="Q41" s="65">
        <v>1</v>
      </c>
      <c r="R41" s="65">
        <v>3</v>
      </c>
      <c r="S41" s="65">
        <v>1</v>
      </c>
      <c r="T41" s="65">
        <v>2</v>
      </c>
      <c r="U41" s="65" t="s">
        <v>209</v>
      </c>
      <c r="V41" s="65">
        <v>1</v>
      </c>
      <c r="W41" s="65" t="s">
        <v>209</v>
      </c>
      <c r="X41" s="65" t="s">
        <v>209</v>
      </c>
      <c r="Y41" s="65" t="s">
        <v>209</v>
      </c>
      <c r="Z41" s="65" t="s">
        <v>209</v>
      </c>
      <c r="AA41" s="65" t="s">
        <v>209</v>
      </c>
      <c r="AB41" s="65" t="s">
        <v>209</v>
      </c>
      <c r="AC41" s="65" t="s">
        <v>209</v>
      </c>
      <c r="AD41" s="65" t="s">
        <v>209</v>
      </c>
      <c r="AE41" s="7"/>
    </row>
    <row r="42" spans="1:31" ht="15" customHeight="1">
      <c r="A42" s="84" t="s">
        <v>6</v>
      </c>
      <c r="B42" s="33">
        <v>141</v>
      </c>
      <c r="C42" s="65">
        <v>9</v>
      </c>
      <c r="D42" s="65">
        <v>16</v>
      </c>
      <c r="E42" s="65">
        <v>15</v>
      </c>
      <c r="F42" s="65">
        <v>10</v>
      </c>
      <c r="G42" s="65">
        <v>12</v>
      </c>
      <c r="H42" s="65">
        <v>10</v>
      </c>
      <c r="I42" s="65">
        <v>12</v>
      </c>
      <c r="J42" s="65">
        <v>7</v>
      </c>
      <c r="K42" s="65">
        <v>13</v>
      </c>
      <c r="L42" s="65">
        <v>10</v>
      </c>
      <c r="M42" s="33">
        <v>18</v>
      </c>
      <c r="N42" s="33">
        <v>9</v>
      </c>
      <c r="O42" s="7"/>
      <c r="P42" s="84" t="s">
        <v>6</v>
      </c>
      <c r="Q42" s="65">
        <v>108</v>
      </c>
      <c r="R42" s="65">
        <v>387</v>
      </c>
      <c r="S42" s="65">
        <v>101</v>
      </c>
      <c r="T42" s="65">
        <v>295</v>
      </c>
      <c r="U42" s="65">
        <v>4</v>
      </c>
      <c r="V42" s="65">
        <v>26</v>
      </c>
      <c r="W42" s="65" t="s">
        <v>209</v>
      </c>
      <c r="X42" s="65">
        <v>9</v>
      </c>
      <c r="Y42" s="65" t="s">
        <v>209</v>
      </c>
      <c r="Z42" s="65">
        <v>3</v>
      </c>
      <c r="AA42" s="65" t="s">
        <v>209</v>
      </c>
      <c r="AB42" s="65" t="s">
        <v>209</v>
      </c>
      <c r="AC42" s="65">
        <v>3</v>
      </c>
      <c r="AD42" s="65">
        <v>54</v>
      </c>
      <c r="AE42" s="7"/>
    </row>
    <row r="43" spans="1:31" ht="15" customHeight="1">
      <c r="A43" s="84" t="s">
        <v>7</v>
      </c>
      <c r="B43" s="33">
        <v>32</v>
      </c>
      <c r="C43" s="65" t="s">
        <v>209</v>
      </c>
      <c r="D43" s="65">
        <v>4</v>
      </c>
      <c r="E43" s="65">
        <v>4</v>
      </c>
      <c r="F43" s="65">
        <v>2</v>
      </c>
      <c r="G43" s="65">
        <v>4</v>
      </c>
      <c r="H43" s="65" t="s">
        <v>209</v>
      </c>
      <c r="I43" s="65">
        <v>2</v>
      </c>
      <c r="J43" s="65">
        <v>3</v>
      </c>
      <c r="K43" s="65">
        <v>4</v>
      </c>
      <c r="L43" s="65">
        <v>4</v>
      </c>
      <c r="M43" s="65">
        <v>3</v>
      </c>
      <c r="N43" s="33">
        <v>2</v>
      </c>
      <c r="O43" s="7"/>
      <c r="P43" s="84" t="s">
        <v>7</v>
      </c>
      <c r="Q43" s="65">
        <v>3</v>
      </c>
      <c r="R43" s="65">
        <v>17</v>
      </c>
      <c r="S43" s="65">
        <v>3</v>
      </c>
      <c r="T43" s="65">
        <v>12</v>
      </c>
      <c r="U43" s="65" t="s">
        <v>209</v>
      </c>
      <c r="V43" s="65">
        <v>1</v>
      </c>
      <c r="W43" s="65" t="s">
        <v>209</v>
      </c>
      <c r="X43" s="65" t="s">
        <v>209</v>
      </c>
      <c r="Y43" s="65" t="s">
        <v>209</v>
      </c>
      <c r="Z43" s="65">
        <v>2</v>
      </c>
      <c r="AA43" s="65" t="s">
        <v>209</v>
      </c>
      <c r="AB43" s="65" t="s">
        <v>209</v>
      </c>
      <c r="AC43" s="65" t="s">
        <v>209</v>
      </c>
      <c r="AD43" s="65">
        <v>2</v>
      </c>
      <c r="AE43" s="7"/>
    </row>
    <row r="44" spans="1:31" ht="15" customHeight="1">
      <c r="A44" s="84" t="s">
        <v>8</v>
      </c>
      <c r="B44" s="33">
        <v>47</v>
      </c>
      <c r="C44" s="65">
        <v>5</v>
      </c>
      <c r="D44" s="65">
        <v>5</v>
      </c>
      <c r="E44" s="65">
        <v>5</v>
      </c>
      <c r="F44" s="65">
        <v>6</v>
      </c>
      <c r="G44" s="65">
        <v>4</v>
      </c>
      <c r="H44" s="65">
        <v>2</v>
      </c>
      <c r="I44" s="65">
        <v>6</v>
      </c>
      <c r="J44" s="65">
        <v>3</v>
      </c>
      <c r="K44" s="65">
        <v>2</v>
      </c>
      <c r="L44" s="65">
        <v>1</v>
      </c>
      <c r="M44" s="65">
        <v>2</v>
      </c>
      <c r="N44" s="33">
        <v>6</v>
      </c>
      <c r="O44" s="7"/>
      <c r="P44" s="84" t="s">
        <v>8</v>
      </c>
      <c r="Q44" s="65">
        <v>30</v>
      </c>
      <c r="R44" s="65">
        <v>50</v>
      </c>
      <c r="S44" s="65">
        <v>30</v>
      </c>
      <c r="T44" s="65">
        <v>45</v>
      </c>
      <c r="U44" s="65" t="s">
        <v>209</v>
      </c>
      <c r="V44" s="65" t="s">
        <v>209</v>
      </c>
      <c r="W44" s="65" t="s">
        <v>209</v>
      </c>
      <c r="X44" s="65" t="s">
        <v>209</v>
      </c>
      <c r="Y44" s="65" t="s">
        <v>209</v>
      </c>
      <c r="Z44" s="65">
        <v>4</v>
      </c>
      <c r="AA44" s="65" t="s">
        <v>209</v>
      </c>
      <c r="AB44" s="65" t="s">
        <v>209</v>
      </c>
      <c r="AC44" s="65" t="s">
        <v>209</v>
      </c>
      <c r="AD44" s="65">
        <v>1</v>
      </c>
      <c r="AE44" s="7"/>
    </row>
    <row r="45" spans="1:31" ht="15" customHeight="1">
      <c r="A45" s="84"/>
      <c r="B45" s="33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33"/>
      <c r="N45" s="33"/>
      <c r="O45" s="7"/>
      <c r="P45" s="84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7"/>
    </row>
    <row r="46" spans="1:31" ht="15" customHeight="1">
      <c r="A46" s="84" t="s">
        <v>9</v>
      </c>
      <c r="B46" s="33">
        <v>19</v>
      </c>
      <c r="C46" s="65" t="s">
        <v>209</v>
      </c>
      <c r="D46" s="65">
        <v>1</v>
      </c>
      <c r="E46" s="65">
        <v>2</v>
      </c>
      <c r="F46" s="65">
        <v>2</v>
      </c>
      <c r="G46" s="65">
        <v>1</v>
      </c>
      <c r="H46" s="65">
        <v>1</v>
      </c>
      <c r="I46" s="65">
        <v>2</v>
      </c>
      <c r="J46" s="65">
        <v>1</v>
      </c>
      <c r="K46" s="65">
        <v>3</v>
      </c>
      <c r="L46" s="65">
        <v>2</v>
      </c>
      <c r="M46" s="65">
        <v>2</v>
      </c>
      <c r="N46" s="65">
        <v>2</v>
      </c>
      <c r="O46" s="7"/>
      <c r="P46" s="84" t="s">
        <v>9</v>
      </c>
      <c r="Q46" s="65">
        <v>12</v>
      </c>
      <c r="R46" s="65">
        <v>55</v>
      </c>
      <c r="S46" s="201">
        <v>8</v>
      </c>
      <c r="T46" s="201">
        <v>27</v>
      </c>
      <c r="U46" s="65">
        <v>4</v>
      </c>
      <c r="V46" s="201">
        <v>5</v>
      </c>
      <c r="W46" s="65" t="s">
        <v>209</v>
      </c>
      <c r="X46" s="65" t="s">
        <v>209</v>
      </c>
      <c r="Y46" s="65" t="s">
        <v>209</v>
      </c>
      <c r="Z46" s="65" t="s">
        <v>209</v>
      </c>
      <c r="AA46" s="65" t="s">
        <v>209</v>
      </c>
      <c r="AB46" s="65" t="s">
        <v>209</v>
      </c>
      <c r="AC46" s="65" t="s">
        <v>209</v>
      </c>
      <c r="AD46" s="201">
        <v>23</v>
      </c>
      <c r="AE46" s="7"/>
    </row>
    <row r="47" spans="1:31" ht="15" customHeight="1">
      <c r="A47" s="84" t="s">
        <v>11</v>
      </c>
      <c r="B47" s="33">
        <v>42</v>
      </c>
      <c r="C47" s="65">
        <v>3</v>
      </c>
      <c r="D47" s="65">
        <v>4</v>
      </c>
      <c r="E47" s="65">
        <v>4</v>
      </c>
      <c r="F47" s="65">
        <v>4</v>
      </c>
      <c r="G47" s="65">
        <v>7</v>
      </c>
      <c r="H47" s="65">
        <v>1</v>
      </c>
      <c r="I47" s="65">
        <v>2</v>
      </c>
      <c r="J47" s="65">
        <v>1</v>
      </c>
      <c r="K47" s="65">
        <v>6</v>
      </c>
      <c r="L47" s="65">
        <v>2</v>
      </c>
      <c r="M47" s="65">
        <v>6</v>
      </c>
      <c r="N47" s="65">
        <v>2</v>
      </c>
      <c r="O47" s="7"/>
      <c r="P47" s="84" t="s">
        <v>11</v>
      </c>
      <c r="Q47" s="65">
        <v>39</v>
      </c>
      <c r="R47" s="65">
        <v>125</v>
      </c>
      <c r="S47" s="201">
        <v>39</v>
      </c>
      <c r="T47" s="201">
        <v>114</v>
      </c>
      <c r="U47" s="65" t="s">
        <v>209</v>
      </c>
      <c r="V47" s="65">
        <v>1</v>
      </c>
      <c r="W47" s="65" t="s">
        <v>209</v>
      </c>
      <c r="X47" s="65" t="s">
        <v>209</v>
      </c>
      <c r="Y47" s="65" t="s">
        <v>209</v>
      </c>
      <c r="Z47" s="65" t="s">
        <v>209</v>
      </c>
      <c r="AA47" s="65" t="s">
        <v>209</v>
      </c>
      <c r="AB47" s="65" t="s">
        <v>209</v>
      </c>
      <c r="AC47" s="65" t="s">
        <v>209</v>
      </c>
      <c r="AD47" s="201">
        <v>10</v>
      </c>
      <c r="AE47" s="7"/>
    </row>
    <row r="48" spans="1:31" ht="15" customHeight="1">
      <c r="A48" s="84" t="s">
        <v>16</v>
      </c>
      <c r="B48" s="33">
        <v>97</v>
      </c>
      <c r="C48" s="65">
        <v>7</v>
      </c>
      <c r="D48" s="65">
        <v>6</v>
      </c>
      <c r="E48" s="65">
        <v>9</v>
      </c>
      <c r="F48" s="65">
        <v>7</v>
      </c>
      <c r="G48" s="65">
        <v>5</v>
      </c>
      <c r="H48" s="65">
        <v>8</v>
      </c>
      <c r="I48" s="65">
        <v>14</v>
      </c>
      <c r="J48" s="65">
        <v>14</v>
      </c>
      <c r="K48" s="65">
        <v>4</v>
      </c>
      <c r="L48" s="65">
        <v>8</v>
      </c>
      <c r="M48" s="65">
        <v>9</v>
      </c>
      <c r="N48" s="65">
        <v>6</v>
      </c>
      <c r="O48" s="7"/>
      <c r="P48" s="84" t="s">
        <v>16</v>
      </c>
      <c r="Q48" s="65">
        <v>70</v>
      </c>
      <c r="R48" s="65">
        <v>200</v>
      </c>
      <c r="S48" s="201">
        <v>69</v>
      </c>
      <c r="T48" s="201">
        <v>187</v>
      </c>
      <c r="U48" s="65" t="s">
        <v>209</v>
      </c>
      <c r="V48" s="201">
        <v>5</v>
      </c>
      <c r="W48" s="65" t="s">
        <v>209</v>
      </c>
      <c r="X48" s="65">
        <v>1</v>
      </c>
      <c r="Y48" s="65" t="s">
        <v>209</v>
      </c>
      <c r="Z48" s="201">
        <v>4</v>
      </c>
      <c r="AA48" s="65" t="s">
        <v>209</v>
      </c>
      <c r="AB48" s="65" t="s">
        <v>209</v>
      </c>
      <c r="AC48" s="201">
        <v>1</v>
      </c>
      <c r="AD48" s="65">
        <v>3</v>
      </c>
      <c r="AE48" s="7"/>
    </row>
    <row r="49" spans="1:31" ht="15" customHeight="1">
      <c r="A49" s="84" t="s">
        <v>25</v>
      </c>
      <c r="B49" s="33">
        <v>82</v>
      </c>
      <c r="C49" s="65">
        <v>2</v>
      </c>
      <c r="D49" s="65">
        <v>7</v>
      </c>
      <c r="E49" s="65">
        <v>8</v>
      </c>
      <c r="F49" s="65">
        <v>6</v>
      </c>
      <c r="G49" s="65">
        <v>9</v>
      </c>
      <c r="H49" s="65">
        <v>5</v>
      </c>
      <c r="I49" s="65">
        <v>6</v>
      </c>
      <c r="J49" s="65">
        <v>4</v>
      </c>
      <c r="K49" s="65">
        <v>6</v>
      </c>
      <c r="L49" s="65">
        <v>15</v>
      </c>
      <c r="M49" s="65">
        <v>9</v>
      </c>
      <c r="N49" s="65">
        <v>5</v>
      </c>
      <c r="O49" s="7"/>
      <c r="P49" s="84" t="s">
        <v>25</v>
      </c>
      <c r="Q49" s="65">
        <v>26</v>
      </c>
      <c r="R49" s="65">
        <v>90</v>
      </c>
      <c r="S49" s="201">
        <v>22</v>
      </c>
      <c r="T49" s="201">
        <v>52</v>
      </c>
      <c r="U49" s="201">
        <v>3</v>
      </c>
      <c r="V49" s="201">
        <v>20</v>
      </c>
      <c r="W49" s="65" t="s">
        <v>209</v>
      </c>
      <c r="X49" s="65" t="s">
        <v>209</v>
      </c>
      <c r="Y49" s="65" t="s">
        <v>209</v>
      </c>
      <c r="Z49" s="201">
        <v>4</v>
      </c>
      <c r="AA49" s="65" t="s">
        <v>209</v>
      </c>
      <c r="AB49" s="201">
        <v>1</v>
      </c>
      <c r="AC49" s="201">
        <v>1</v>
      </c>
      <c r="AD49" s="201">
        <v>13</v>
      </c>
      <c r="AE49" s="7"/>
    </row>
    <row r="50" spans="1:31" ht="15" customHeight="1">
      <c r="A50" s="84" t="s">
        <v>31</v>
      </c>
      <c r="B50" s="33">
        <v>40</v>
      </c>
      <c r="C50" s="65">
        <v>3</v>
      </c>
      <c r="D50" s="65">
        <v>5</v>
      </c>
      <c r="E50" s="65">
        <v>8</v>
      </c>
      <c r="F50" s="65">
        <v>6</v>
      </c>
      <c r="G50" s="65">
        <v>2</v>
      </c>
      <c r="H50" s="65">
        <v>3</v>
      </c>
      <c r="I50" s="65">
        <v>1</v>
      </c>
      <c r="J50" s="65">
        <v>3</v>
      </c>
      <c r="K50" s="65">
        <v>3</v>
      </c>
      <c r="L50" s="65">
        <v>2</v>
      </c>
      <c r="M50" s="65">
        <v>3</v>
      </c>
      <c r="N50" s="65">
        <v>1</v>
      </c>
      <c r="O50" s="7"/>
      <c r="P50" s="84" t="s">
        <v>31</v>
      </c>
      <c r="Q50" s="65">
        <v>8</v>
      </c>
      <c r="R50" s="65">
        <v>32</v>
      </c>
      <c r="S50" s="201">
        <v>3</v>
      </c>
      <c r="T50" s="201">
        <v>16</v>
      </c>
      <c r="U50" s="65" t="s">
        <v>209</v>
      </c>
      <c r="V50" s="65" t="s">
        <v>209</v>
      </c>
      <c r="W50" s="65" t="s">
        <v>209</v>
      </c>
      <c r="X50" s="65" t="s">
        <v>209</v>
      </c>
      <c r="Y50" s="65" t="s">
        <v>209</v>
      </c>
      <c r="Z50" s="65">
        <v>1</v>
      </c>
      <c r="AA50" s="65">
        <v>1</v>
      </c>
      <c r="AB50" s="201" t="s">
        <v>257</v>
      </c>
      <c r="AC50" s="201">
        <v>4</v>
      </c>
      <c r="AD50" s="201">
        <v>15</v>
      </c>
      <c r="AE50" s="7"/>
    </row>
    <row r="51" spans="1:31" ht="15" customHeight="1">
      <c r="A51" s="84" t="s">
        <v>36</v>
      </c>
      <c r="B51" s="33">
        <v>26</v>
      </c>
      <c r="C51" s="65">
        <v>3</v>
      </c>
      <c r="D51" s="65">
        <v>5</v>
      </c>
      <c r="E51" s="65">
        <v>2</v>
      </c>
      <c r="F51" s="65">
        <v>3</v>
      </c>
      <c r="G51" s="65">
        <v>2</v>
      </c>
      <c r="H51" s="65">
        <v>3</v>
      </c>
      <c r="I51" s="65" t="s">
        <v>209</v>
      </c>
      <c r="J51" s="65">
        <v>1</v>
      </c>
      <c r="K51" s="65">
        <v>1</v>
      </c>
      <c r="L51" s="65">
        <v>1</v>
      </c>
      <c r="M51" s="65">
        <v>3</v>
      </c>
      <c r="N51" s="65">
        <v>2</v>
      </c>
      <c r="O51" s="7"/>
      <c r="P51" s="84" t="s">
        <v>36</v>
      </c>
      <c r="Q51" s="65">
        <v>14</v>
      </c>
      <c r="R51" s="65">
        <v>28</v>
      </c>
      <c r="S51" s="201">
        <v>12</v>
      </c>
      <c r="T51" s="201">
        <v>26</v>
      </c>
      <c r="U51" s="201">
        <v>2</v>
      </c>
      <c r="V51" s="201">
        <v>2</v>
      </c>
      <c r="W51" s="65" t="s">
        <v>209</v>
      </c>
      <c r="X51" s="65" t="s">
        <v>209</v>
      </c>
      <c r="Y51" s="65" t="s">
        <v>209</v>
      </c>
      <c r="Z51" s="65" t="s">
        <v>209</v>
      </c>
      <c r="AA51" s="65" t="s">
        <v>209</v>
      </c>
      <c r="AB51" s="65" t="s">
        <v>209</v>
      </c>
      <c r="AC51" s="65" t="s">
        <v>209</v>
      </c>
      <c r="AD51" s="65" t="s">
        <v>209</v>
      </c>
      <c r="AE51" s="7"/>
    </row>
    <row r="52" spans="1:31" ht="15" customHeight="1">
      <c r="A52" s="84" t="s">
        <v>43</v>
      </c>
      <c r="B52" s="33">
        <v>35</v>
      </c>
      <c r="C52" s="65">
        <v>4</v>
      </c>
      <c r="D52" s="65">
        <v>4</v>
      </c>
      <c r="E52" s="65">
        <v>2</v>
      </c>
      <c r="F52" s="65">
        <v>2</v>
      </c>
      <c r="G52" s="65">
        <v>6</v>
      </c>
      <c r="H52" s="65">
        <v>1</v>
      </c>
      <c r="I52" s="65">
        <v>2</v>
      </c>
      <c r="J52" s="65">
        <v>1</v>
      </c>
      <c r="K52" s="65">
        <v>6</v>
      </c>
      <c r="L52" s="65">
        <v>3</v>
      </c>
      <c r="M52" s="65">
        <v>1</v>
      </c>
      <c r="N52" s="65">
        <v>3</v>
      </c>
      <c r="O52" s="7"/>
      <c r="P52" s="84" t="s">
        <v>43</v>
      </c>
      <c r="Q52" s="65">
        <v>11</v>
      </c>
      <c r="R52" s="65">
        <v>31</v>
      </c>
      <c r="S52" s="201">
        <v>11</v>
      </c>
      <c r="T52" s="201">
        <v>20</v>
      </c>
      <c r="U52" s="65" t="s">
        <v>209</v>
      </c>
      <c r="V52" s="201">
        <v>11</v>
      </c>
      <c r="W52" s="65" t="s">
        <v>209</v>
      </c>
      <c r="X52" s="65" t="s">
        <v>209</v>
      </c>
      <c r="Y52" s="65" t="s">
        <v>209</v>
      </c>
      <c r="Z52" s="65" t="s">
        <v>209</v>
      </c>
      <c r="AA52" s="65" t="s">
        <v>209</v>
      </c>
      <c r="AB52" s="65" t="s">
        <v>209</v>
      </c>
      <c r="AC52" s="65" t="s">
        <v>209</v>
      </c>
      <c r="AD52" s="65" t="s">
        <v>209</v>
      </c>
      <c r="AE52" s="7"/>
    </row>
    <row r="53" spans="1:31" ht="15" customHeight="1">
      <c r="A53" s="197" t="s">
        <v>48</v>
      </c>
      <c r="B53" s="198">
        <v>9</v>
      </c>
      <c r="C53" s="199" t="s">
        <v>209</v>
      </c>
      <c r="D53" s="199">
        <v>3</v>
      </c>
      <c r="E53" s="199">
        <v>1</v>
      </c>
      <c r="F53" s="199">
        <v>1</v>
      </c>
      <c r="G53" s="199">
        <v>1</v>
      </c>
      <c r="H53" s="199" t="s">
        <v>209</v>
      </c>
      <c r="I53" s="199" t="s">
        <v>209</v>
      </c>
      <c r="J53" s="199">
        <v>2</v>
      </c>
      <c r="K53" s="199" t="s">
        <v>209</v>
      </c>
      <c r="L53" s="199">
        <v>1</v>
      </c>
      <c r="M53" s="199" t="s">
        <v>209</v>
      </c>
      <c r="N53" s="199" t="s">
        <v>209</v>
      </c>
      <c r="O53" s="7"/>
      <c r="P53" s="197" t="s">
        <v>48</v>
      </c>
      <c r="Q53" s="202">
        <v>5</v>
      </c>
      <c r="R53" s="199">
        <v>20</v>
      </c>
      <c r="S53" s="199">
        <v>3</v>
      </c>
      <c r="T53" s="199">
        <v>15</v>
      </c>
      <c r="U53" s="199" t="s">
        <v>209</v>
      </c>
      <c r="V53" s="199">
        <v>3</v>
      </c>
      <c r="W53" s="199" t="s">
        <v>209</v>
      </c>
      <c r="X53" s="199" t="s">
        <v>209</v>
      </c>
      <c r="Y53" s="199">
        <v>2</v>
      </c>
      <c r="Z53" s="199">
        <v>2</v>
      </c>
      <c r="AA53" s="199" t="s">
        <v>209</v>
      </c>
      <c r="AB53" s="199" t="s">
        <v>209</v>
      </c>
      <c r="AC53" s="199" t="s">
        <v>209</v>
      </c>
      <c r="AD53" s="199" t="s">
        <v>209</v>
      </c>
      <c r="AE53" s="7"/>
    </row>
    <row r="54" spans="1:31" ht="15" customHeight="1">
      <c r="A54" s="7" t="s">
        <v>104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 t="s">
        <v>482</v>
      </c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</row>
  </sheetData>
  <sheetProtection/>
  <mergeCells count="61">
    <mergeCell ref="Q20:R20"/>
    <mergeCell ref="Q21:R21"/>
    <mergeCell ref="Q22:R22"/>
    <mergeCell ref="S32:S33"/>
    <mergeCell ref="T32:T33"/>
    <mergeCell ref="Q23:R23"/>
    <mergeCell ref="S31:T31"/>
    <mergeCell ref="A3:N3"/>
    <mergeCell ref="A29:N29"/>
    <mergeCell ref="P3:AD3"/>
    <mergeCell ref="P29:AD29"/>
    <mergeCell ref="Q24:R24"/>
    <mergeCell ref="Q16:R16"/>
    <mergeCell ref="Q10:R10"/>
    <mergeCell ref="Q11:R11"/>
    <mergeCell ref="Q12:R12"/>
    <mergeCell ref="Q19:R19"/>
    <mergeCell ref="AA31:AB31"/>
    <mergeCell ref="U31:V31"/>
    <mergeCell ref="W31:X31"/>
    <mergeCell ref="Y31:Z31"/>
    <mergeCell ref="U32:U33"/>
    <mergeCell ref="AB32:AB33"/>
    <mergeCell ref="X32:X33"/>
    <mergeCell ref="Y32:Y33"/>
    <mergeCell ref="Z32:Z33"/>
    <mergeCell ref="AA32:AA33"/>
    <mergeCell ref="AC31:AD31"/>
    <mergeCell ref="AD32:AD33"/>
    <mergeCell ref="AC32:AC33"/>
    <mergeCell ref="V32:V33"/>
    <mergeCell ref="W32:W33"/>
    <mergeCell ref="Q5:R5"/>
    <mergeCell ref="Q6:R6"/>
    <mergeCell ref="Q7:R7"/>
    <mergeCell ref="Q8:R8"/>
    <mergeCell ref="Q9:R9"/>
    <mergeCell ref="P31:P33"/>
    <mergeCell ref="Q31:R31"/>
    <mergeCell ref="Q32:Q33"/>
    <mergeCell ref="R32:R33"/>
    <mergeCell ref="Q13:R13"/>
    <mergeCell ref="Q17:R17"/>
    <mergeCell ref="Q14:R14"/>
    <mergeCell ref="Q15:R15"/>
    <mergeCell ref="Q25:R25"/>
    <mergeCell ref="Q18:R18"/>
    <mergeCell ref="I31:I33"/>
    <mergeCell ref="J31:J33"/>
    <mergeCell ref="M31:M33"/>
    <mergeCell ref="N31:N33"/>
    <mergeCell ref="K31:K33"/>
    <mergeCell ref="L31:L33"/>
    <mergeCell ref="G31:G33"/>
    <mergeCell ref="H31:H33"/>
    <mergeCell ref="A31:A33"/>
    <mergeCell ref="B31:B33"/>
    <mergeCell ref="C31:C33"/>
    <mergeCell ref="D31:D33"/>
    <mergeCell ref="E31:E33"/>
    <mergeCell ref="F31:F33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tabSelected="1" zoomScalePageLayoutView="0" workbookViewId="0" topLeftCell="A45">
      <selection activeCell="K67" sqref="K67"/>
    </sheetView>
  </sheetViews>
  <sheetFormatPr defaultColWidth="9.00390625" defaultRowHeight="13.5"/>
  <cols>
    <col min="1" max="1" width="15.625" style="57" customWidth="1"/>
    <col min="2" max="2" width="3.25390625" style="57" customWidth="1"/>
    <col min="3" max="3" width="12.75390625" style="10" customWidth="1"/>
    <col min="4" max="9" width="10.25390625" style="10" customWidth="1"/>
    <col min="10" max="10" width="12.625" style="10" customWidth="1"/>
    <col min="11" max="11" width="10.25390625" style="10" customWidth="1"/>
    <col min="12" max="16384" width="9.00390625" style="10" customWidth="1"/>
  </cols>
  <sheetData>
    <row r="1" spans="1:21" ht="15" customHeight="1">
      <c r="A1" s="154" t="s">
        <v>196</v>
      </c>
      <c r="B1" s="122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121"/>
    </row>
    <row r="2" spans="1:21" ht="15" customHeight="1">
      <c r="A2" s="122"/>
      <c r="B2" s="122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18.75" customHeight="1">
      <c r="A3" s="280" t="s">
        <v>483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11"/>
      <c r="M3" s="7"/>
      <c r="N3" s="7"/>
      <c r="O3" s="7"/>
      <c r="P3" s="7"/>
      <c r="Q3" s="7"/>
      <c r="R3" s="7"/>
      <c r="S3" s="7"/>
      <c r="T3" s="7"/>
      <c r="U3" s="7"/>
    </row>
    <row r="4" spans="1:21" ht="15" customHeight="1" thickBot="1">
      <c r="A4" s="153"/>
      <c r="B4" s="153"/>
      <c r="C4" s="152"/>
      <c r="D4" s="152"/>
      <c r="E4" s="152"/>
      <c r="F4" s="152"/>
      <c r="G4" s="152"/>
      <c r="H4" s="152"/>
      <c r="I4" s="152"/>
      <c r="J4" s="152"/>
      <c r="K4" s="151" t="s">
        <v>88</v>
      </c>
      <c r="L4" s="11"/>
      <c r="M4" s="7"/>
      <c r="N4" s="7"/>
      <c r="O4" s="7"/>
      <c r="P4" s="7"/>
      <c r="Q4" s="7"/>
      <c r="R4" s="7"/>
      <c r="S4" s="7"/>
      <c r="T4" s="7"/>
      <c r="U4" s="7"/>
    </row>
    <row r="5" spans="1:21" ht="15" customHeight="1">
      <c r="A5" s="383" t="s">
        <v>197</v>
      </c>
      <c r="B5" s="397" t="s">
        <v>53</v>
      </c>
      <c r="C5" s="383"/>
      <c r="D5" s="326" t="s">
        <v>86</v>
      </c>
      <c r="E5" s="326"/>
      <c r="F5" s="326" t="s">
        <v>87</v>
      </c>
      <c r="G5" s="326"/>
      <c r="H5" s="326" t="s">
        <v>84</v>
      </c>
      <c r="I5" s="326"/>
      <c r="J5" s="326" t="s">
        <v>85</v>
      </c>
      <c r="K5" s="327"/>
      <c r="L5" s="11"/>
      <c r="M5" s="7"/>
      <c r="N5" s="7"/>
      <c r="O5" s="7"/>
      <c r="P5" s="7"/>
      <c r="Q5" s="7"/>
      <c r="R5" s="7"/>
      <c r="S5" s="7"/>
      <c r="T5" s="7"/>
      <c r="U5" s="7"/>
    </row>
    <row r="6" spans="1:21" ht="15" customHeight="1">
      <c r="A6" s="325"/>
      <c r="B6" s="327"/>
      <c r="C6" s="325"/>
      <c r="D6" s="110" t="s">
        <v>82</v>
      </c>
      <c r="E6" s="138" t="s">
        <v>83</v>
      </c>
      <c r="F6" s="110" t="s">
        <v>82</v>
      </c>
      <c r="G6" s="138" t="s">
        <v>83</v>
      </c>
      <c r="H6" s="110" t="s">
        <v>82</v>
      </c>
      <c r="I6" s="138" t="s">
        <v>83</v>
      </c>
      <c r="J6" s="110" t="s">
        <v>82</v>
      </c>
      <c r="K6" s="139" t="s">
        <v>83</v>
      </c>
      <c r="L6" s="11"/>
      <c r="M6" s="7"/>
      <c r="N6" s="7"/>
      <c r="O6" s="7"/>
      <c r="P6" s="7"/>
      <c r="Q6" s="7"/>
      <c r="R6" s="7"/>
      <c r="S6" s="7"/>
      <c r="T6" s="7"/>
      <c r="U6" s="7"/>
    </row>
    <row r="7" spans="1:21" ht="15" customHeight="1">
      <c r="A7" s="150" t="s">
        <v>108</v>
      </c>
      <c r="B7" s="4" t="s">
        <v>227</v>
      </c>
      <c r="C7" s="33">
        <v>756835</v>
      </c>
      <c r="D7" s="33">
        <v>24786</v>
      </c>
      <c r="E7" s="233">
        <f>D7/C7*1000</f>
        <v>32.749542502659104</v>
      </c>
      <c r="F7" s="33">
        <v>17778</v>
      </c>
      <c r="G7" s="234">
        <f aca="true" t="shared" si="0" ref="G7:G16">F7*1000/$C7</f>
        <v>23.489928452040406</v>
      </c>
      <c r="H7" s="235">
        <f aca="true" t="shared" si="1" ref="H7:H16">D7-F7</f>
        <v>7008</v>
      </c>
      <c r="I7" s="36">
        <v>9.259614050618694</v>
      </c>
      <c r="J7" s="37">
        <v>-3973</v>
      </c>
      <c r="K7" s="38">
        <v>-5.3</v>
      </c>
      <c r="L7" s="11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>
      <c r="A8" s="206" t="s">
        <v>411</v>
      </c>
      <c r="B8" s="122"/>
      <c r="C8" s="33">
        <v>758000</v>
      </c>
      <c r="D8" s="33">
        <v>25115</v>
      </c>
      <c r="E8" s="234">
        <f aca="true" t="shared" si="2" ref="E8:E16">D8*1000/$C8</f>
        <v>33.13324538258575</v>
      </c>
      <c r="F8" s="33">
        <v>18829</v>
      </c>
      <c r="G8" s="234">
        <f t="shared" si="0"/>
        <v>24.84036939313984</v>
      </c>
      <c r="H8" s="235">
        <f t="shared" si="1"/>
        <v>6286</v>
      </c>
      <c r="I8" s="236">
        <f aca="true" t="shared" si="3" ref="I8:I16">H8*1000/$C7</f>
        <v>8.305641256020136</v>
      </c>
      <c r="J8" s="37">
        <v>-5121</v>
      </c>
      <c r="K8" s="38">
        <f aca="true" t="shared" si="4" ref="K8:K16">J8*1000/$C7</f>
        <v>-6.766336123461521</v>
      </c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5" customHeight="1">
      <c r="A9" s="206" t="s">
        <v>412</v>
      </c>
      <c r="B9" s="4"/>
      <c r="C9" s="33">
        <v>759200</v>
      </c>
      <c r="D9" s="33">
        <v>25540</v>
      </c>
      <c r="E9" s="234">
        <f t="shared" si="2"/>
        <v>33.64067439409905</v>
      </c>
      <c r="F9" s="33">
        <v>18327</v>
      </c>
      <c r="G9" s="234">
        <f t="shared" si="0"/>
        <v>24.139884088514226</v>
      </c>
      <c r="H9" s="235">
        <f t="shared" si="1"/>
        <v>7213</v>
      </c>
      <c r="I9" s="236">
        <f t="shared" si="3"/>
        <v>9.515831134564644</v>
      </c>
      <c r="J9" s="37">
        <v>-6013</v>
      </c>
      <c r="K9" s="38">
        <f t="shared" si="4"/>
        <v>-7.932717678100264</v>
      </c>
      <c r="L9" s="11"/>
      <c r="M9" s="7"/>
      <c r="N9" s="7"/>
      <c r="O9" s="7"/>
      <c r="P9" s="7"/>
      <c r="Q9" s="7"/>
      <c r="R9" s="7"/>
      <c r="S9" s="7"/>
      <c r="T9" s="7"/>
      <c r="U9" s="7"/>
    </row>
    <row r="10" spans="1:21" ht="15" customHeight="1">
      <c r="A10" s="206" t="s">
        <v>413</v>
      </c>
      <c r="B10" s="122"/>
      <c r="C10" s="33">
        <v>760400</v>
      </c>
      <c r="D10" s="33">
        <v>25520</v>
      </c>
      <c r="E10" s="234">
        <f t="shared" si="2"/>
        <v>33.56128353498159</v>
      </c>
      <c r="F10" s="33">
        <v>17711</v>
      </c>
      <c r="G10" s="234">
        <f t="shared" si="0"/>
        <v>23.29168858495529</v>
      </c>
      <c r="H10" s="235">
        <f t="shared" si="1"/>
        <v>7809</v>
      </c>
      <c r="I10" s="236">
        <f t="shared" si="3"/>
        <v>10.285827186512117</v>
      </c>
      <c r="J10" s="37">
        <v>-6609</v>
      </c>
      <c r="K10" s="38">
        <f t="shared" si="4"/>
        <v>-8.705216016859852</v>
      </c>
      <c r="L10" s="11"/>
      <c r="M10" s="7"/>
      <c r="N10" s="7"/>
      <c r="O10" s="7"/>
      <c r="P10" s="7"/>
      <c r="Q10" s="7"/>
      <c r="R10" s="7"/>
      <c r="S10" s="7"/>
      <c r="T10" s="7"/>
      <c r="U10" s="7"/>
    </row>
    <row r="11" spans="1:21" ht="15" customHeight="1">
      <c r="A11" s="206" t="s">
        <v>414</v>
      </c>
      <c r="B11" s="122"/>
      <c r="C11" s="33">
        <v>761600</v>
      </c>
      <c r="D11" s="33">
        <v>23133</v>
      </c>
      <c r="E11" s="234">
        <f t="shared" si="2"/>
        <v>30.37421218487395</v>
      </c>
      <c r="F11" s="33">
        <v>20016</v>
      </c>
      <c r="G11" s="234">
        <f t="shared" si="0"/>
        <v>26.281512605042018</v>
      </c>
      <c r="H11" s="235">
        <f t="shared" si="1"/>
        <v>3117</v>
      </c>
      <c r="I11" s="236">
        <f t="shared" si="3"/>
        <v>4.099158337716991</v>
      </c>
      <c r="J11" s="37">
        <v>-1917</v>
      </c>
      <c r="K11" s="38">
        <f t="shared" si="4"/>
        <v>-2.5210415570752236</v>
      </c>
      <c r="L11" s="11"/>
      <c r="M11" s="7"/>
      <c r="N11" s="7"/>
      <c r="O11" s="7"/>
      <c r="P11" s="7"/>
      <c r="Q11" s="7"/>
      <c r="R11" s="7"/>
      <c r="S11" s="7"/>
      <c r="T11" s="7"/>
      <c r="U11" s="7"/>
    </row>
    <row r="12" spans="1:21" ht="15" customHeight="1">
      <c r="A12" s="206" t="s">
        <v>415</v>
      </c>
      <c r="B12" s="122" t="s">
        <v>227</v>
      </c>
      <c r="C12" s="33">
        <v>768416</v>
      </c>
      <c r="D12" s="33">
        <v>23958</v>
      </c>
      <c r="E12" s="234">
        <f t="shared" si="2"/>
        <v>31.178424186898763</v>
      </c>
      <c r="F12" s="33">
        <v>17698</v>
      </c>
      <c r="G12" s="234">
        <f t="shared" si="0"/>
        <v>23.03179527755799</v>
      </c>
      <c r="H12" s="235">
        <f t="shared" si="1"/>
        <v>6260</v>
      </c>
      <c r="I12" s="236">
        <f t="shared" si="3"/>
        <v>8.219537815126051</v>
      </c>
      <c r="J12" s="37">
        <v>556</v>
      </c>
      <c r="K12" s="38">
        <f t="shared" si="4"/>
        <v>0.7300420168067226</v>
      </c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5" customHeight="1">
      <c r="A13" s="206" t="s">
        <v>416</v>
      </c>
      <c r="B13" s="122"/>
      <c r="C13" s="33">
        <v>770800</v>
      </c>
      <c r="D13" s="33">
        <v>24386</v>
      </c>
      <c r="E13" s="234">
        <f t="shared" si="2"/>
        <v>31.637259989621175</v>
      </c>
      <c r="F13" s="33">
        <v>19095</v>
      </c>
      <c r="G13" s="234">
        <f t="shared" si="0"/>
        <v>24.772963155163467</v>
      </c>
      <c r="H13" s="235">
        <f t="shared" si="1"/>
        <v>5291</v>
      </c>
      <c r="I13" s="236">
        <f t="shared" si="3"/>
        <v>6.885593220338983</v>
      </c>
      <c r="J13" s="37">
        <v>-2907</v>
      </c>
      <c r="K13" s="38">
        <f t="shared" si="4"/>
        <v>-3.783107067005372</v>
      </c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15" customHeight="1">
      <c r="A14" s="206" t="s">
        <v>417</v>
      </c>
      <c r="B14" s="122"/>
      <c r="C14" s="33">
        <v>773200</v>
      </c>
      <c r="D14" s="33">
        <v>22862</v>
      </c>
      <c r="E14" s="234">
        <f t="shared" si="2"/>
        <v>29.568028970512156</v>
      </c>
      <c r="F14" s="33">
        <v>18322</v>
      </c>
      <c r="G14" s="234">
        <f t="shared" si="0"/>
        <v>23.696326952922917</v>
      </c>
      <c r="H14" s="235">
        <f t="shared" si="1"/>
        <v>4540</v>
      </c>
      <c r="I14" s="236">
        <f t="shared" si="3"/>
        <v>5.889984431759212</v>
      </c>
      <c r="J14" s="37">
        <v>2140</v>
      </c>
      <c r="K14" s="38">
        <f t="shared" si="4"/>
        <v>2.776336274001038</v>
      </c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ht="15" customHeight="1">
      <c r="A15" s="206" t="s">
        <v>418</v>
      </c>
      <c r="B15" s="122"/>
      <c r="C15" s="33">
        <v>775600</v>
      </c>
      <c r="D15" s="33">
        <v>19664</v>
      </c>
      <c r="E15" s="234">
        <f t="shared" si="2"/>
        <v>25.353274883960804</v>
      </c>
      <c r="F15" s="33">
        <v>18168</v>
      </c>
      <c r="G15" s="234">
        <f t="shared" si="0"/>
        <v>23.424445590510572</v>
      </c>
      <c r="H15" s="235">
        <f t="shared" si="1"/>
        <v>1496</v>
      </c>
      <c r="I15" s="236">
        <f t="shared" si="3"/>
        <v>1.934816347646146</v>
      </c>
      <c r="J15" s="37">
        <v>904</v>
      </c>
      <c r="K15" s="38">
        <f t="shared" si="4"/>
        <v>1.1691670977754784</v>
      </c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15" customHeight="1">
      <c r="A16" s="206" t="s">
        <v>419</v>
      </c>
      <c r="B16" s="122"/>
      <c r="C16" s="33">
        <v>777100</v>
      </c>
      <c r="D16" s="33">
        <v>19398</v>
      </c>
      <c r="E16" s="234">
        <f t="shared" si="2"/>
        <v>24.962038347702997</v>
      </c>
      <c r="F16" s="33">
        <v>17559</v>
      </c>
      <c r="G16" s="234">
        <f t="shared" si="0"/>
        <v>22.595547548578047</v>
      </c>
      <c r="H16" s="235">
        <f t="shared" si="1"/>
        <v>1839</v>
      </c>
      <c r="I16" s="236">
        <f t="shared" si="3"/>
        <v>2.3710675605982465</v>
      </c>
      <c r="J16" s="37">
        <v>-339</v>
      </c>
      <c r="K16" s="38">
        <f t="shared" si="4"/>
        <v>-0.4370809695719443</v>
      </c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15" customHeight="1">
      <c r="A17" s="1"/>
      <c r="B17" s="122"/>
      <c r="C17" s="33"/>
      <c r="D17" s="33"/>
      <c r="E17" s="36"/>
      <c r="F17" s="33"/>
      <c r="G17" s="36"/>
      <c r="H17" s="33"/>
      <c r="I17" s="36"/>
      <c r="J17" s="37"/>
      <c r="K17" s="232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15" customHeight="1">
      <c r="A18" s="206" t="s">
        <v>420</v>
      </c>
      <c r="B18" s="122" t="s">
        <v>227</v>
      </c>
      <c r="C18" s="33">
        <v>757676</v>
      </c>
      <c r="D18" s="33">
        <v>21279</v>
      </c>
      <c r="E18" s="234">
        <f aca="true" t="shared" si="5" ref="E18:E27">D18*1000/$C18</f>
        <v>28.0845638505113</v>
      </c>
      <c r="F18" s="33">
        <v>16953</v>
      </c>
      <c r="G18" s="234">
        <f aca="true" t="shared" si="6" ref="G18:G27">F18*1000/$C18</f>
        <v>22.37499934008732</v>
      </c>
      <c r="H18" s="235">
        <f aca="true" t="shared" si="7" ref="H18:H27">D18-F18</f>
        <v>4326</v>
      </c>
      <c r="I18" s="236">
        <f>H18*1000/$C16</f>
        <v>5.566851113112856</v>
      </c>
      <c r="J18" s="37">
        <v>-23750</v>
      </c>
      <c r="K18" s="38">
        <f>J18*1000/$C16</f>
        <v>-30.56234718826406</v>
      </c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15" customHeight="1">
      <c r="A19" s="206" t="s">
        <v>421</v>
      </c>
      <c r="B19" s="122"/>
      <c r="C19" s="33">
        <v>757700</v>
      </c>
      <c r="D19" s="33">
        <v>23463</v>
      </c>
      <c r="E19" s="234">
        <f t="shared" si="5"/>
        <v>30.966081562623728</v>
      </c>
      <c r="F19" s="33">
        <v>15659</v>
      </c>
      <c r="G19" s="234">
        <f t="shared" si="6"/>
        <v>20.666490695525933</v>
      </c>
      <c r="H19" s="235">
        <f t="shared" si="7"/>
        <v>7804</v>
      </c>
      <c r="I19" s="236">
        <f aca="true" t="shared" si="8" ref="I19:I27">H19*1000/$C18</f>
        <v>10.299917114967348</v>
      </c>
      <c r="J19" s="37">
        <v>-6780</v>
      </c>
      <c r="K19" s="38">
        <f aca="true" t="shared" si="9" ref="K19:K27">J19*1000/$C18</f>
        <v>-8.948415945602077</v>
      </c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ht="15" customHeight="1">
      <c r="A20" s="206" t="s">
        <v>422</v>
      </c>
      <c r="B20" s="122"/>
      <c r="C20" s="33">
        <v>761800</v>
      </c>
      <c r="D20" s="33">
        <v>24983</v>
      </c>
      <c r="E20" s="234">
        <f t="shared" si="5"/>
        <v>32.794696770805984</v>
      </c>
      <c r="F20" s="33">
        <v>15351</v>
      </c>
      <c r="G20" s="234">
        <f t="shared" si="6"/>
        <v>20.150958256760305</v>
      </c>
      <c r="H20" s="235">
        <f t="shared" si="7"/>
        <v>9632</v>
      </c>
      <c r="I20" s="236">
        <f t="shared" si="8"/>
        <v>12.712155206546127</v>
      </c>
      <c r="J20" s="37">
        <v>-5532</v>
      </c>
      <c r="K20" s="38">
        <f t="shared" si="9"/>
        <v>-7.301042629008842</v>
      </c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5" customHeight="1">
      <c r="A21" s="206" t="s">
        <v>423</v>
      </c>
      <c r="B21" s="122"/>
      <c r="C21" s="33">
        <v>761600</v>
      </c>
      <c r="D21" s="33">
        <v>24032</v>
      </c>
      <c r="E21" s="234">
        <f t="shared" si="5"/>
        <v>31.554621848739497</v>
      </c>
      <c r="F21" s="33">
        <v>16091</v>
      </c>
      <c r="G21" s="234">
        <f t="shared" si="6"/>
        <v>21.127888655462186</v>
      </c>
      <c r="H21" s="235">
        <f t="shared" si="7"/>
        <v>7941</v>
      </c>
      <c r="I21" s="236">
        <f t="shared" si="8"/>
        <v>10.423995799422421</v>
      </c>
      <c r="J21" s="37">
        <v>-8141</v>
      </c>
      <c r="K21" s="38">
        <f t="shared" si="9"/>
        <v>-10.686531898135994</v>
      </c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ht="15" customHeight="1">
      <c r="A22" s="206" t="s">
        <v>424</v>
      </c>
      <c r="B22" s="122"/>
      <c r="C22" s="33">
        <v>743672</v>
      </c>
      <c r="D22" s="33">
        <v>22647</v>
      </c>
      <c r="E22" s="234">
        <f t="shared" si="5"/>
        <v>30.452941619423616</v>
      </c>
      <c r="F22" s="33">
        <v>18396</v>
      </c>
      <c r="G22" s="234">
        <f t="shared" si="6"/>
        <v>24.73671188373369</v>
      </c>
      <c r="H22" s="235">
        <f t="shared" si="7"/>
        <v>4251</v>
      </c>
      <c r="I22" s="236">
        <f t="shared" si="8"/>
        <v>5.581670168067227</v>
      </c>
      <c r="J22" s="37">
        <v>-22179</v>
      </c>
      <c r="K22" s="38">
        <f t="shared" si="9"/>
        <v>-29.121586134453782</v>
      </c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ht="15" customHeight="1">
      <c r="A23" s="206" t="s">
        <v>425</v>
      </c>
      <c r="B23" s="122"/>
      <c r="C23" s="33">
        <v>887510</v>
      </c>
      <c r="D23" s="33">
        <v>20923</v>
      </c>
      <c r="E23" s="234">
        <f t="shared" si="5"/>
        <v>23.574945634415386</v>
      </c>
      <c r="F23" s="33">
        <v>29160</v>
      </c>
      <c r="G23" s="234">
        <f t="shared" si="6"/>
        <v>32.8559678200809</v>
      </c>
      <c r="H23" s="237">
        <f t="shared" si="7"/>
        <v>-8237</v>
      </c>
      <c r="I23" s="236">
        <f t="shared" si="8"/>
        <v>-11.076119579599608</v>
      </c>
      <c r="J23" s="37">
        <v>152075</v>
      </c>
      <c r="K23" s="38">
        <f t="shared" si="9"/>
        <v>204.49203412257017</v>
      </c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ht="15" customHeight="1">
      <c r="A24" s="206" t="s">
        <v>426</v>
      </c>
      <c r="B24" s="122"/>
      <c r="C24" s="33">
        <v>877197</v>
      </c>
      <c r="D24" s="33">
        <v>23931</v>
      </c>
      <c r="E24" s="234">
        <f t="shared" si="5"/>
        <v>27.281215052035062</v>
      </c>
      <c r="F24" s="33">
        <v>19010</v>
      </c>
      <c r="G24" s="234">
        <f t="shared" si="6"/>
        <v>21.671300745442586</v>
      </c>
      <c r="H24" s="235">
        <f t="shared" si="7"/>
        <v>4921</v>
      </c>
      <c r="I24" s="236">
        <f t="shared" si="8"/>
        <v>5.54472625660556</v>
      </c>
      <c r="J24" s="37">
        <v>-15234</v>
      </c>
      <c r="K24" s="38">
        <f t="shared" si="9"/>
        <v>-17.16487701547025</v>
      </c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ht="15" customHeight="1">
      <c r="A25" s="206" t="s">
        <v>427</v>
      </c>
      <c r="B25" s="122" t="s">
        <v>227</v>
      </c>
      <c r="C25" s="33">
        <v>927743</v>
      </c>
      <c r="D25" s="33">
        <v>37289</v>
      </c>
      <c r="E25" s="234">
        <f t="shared" si="5"/>
        <v>40.193243171869796</v>
      </c>
      <c r="F25" s="33">
        <v>15185</v>
      </c>
      <c r="G25" s="234">
        <f t="shared" si="6"/>
        <v>16.36767941121625</v>
      </c>
      <c r="H25" s="235">
        <f t="shared" si="7"/>
        <v>22104</v>
      </c>
      <c r="I25" s="236">
        <f t="shared" si="8"/>
        <v>25.198444591123774</v>
      </c>
      <c r="J25" s="37">
        <v>28442</v>
      </c>
      <c r="K25" s="38">
        <f t="shared" si="9"/>
        <v>32.42373149930973</v>
      </c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ht="15" customHeight="1">
      <c r="A26" s="206" t="s">
        <v>428</v>
      </c>
      <c r="B26" s="122"/>
      <c r="C26" s="33">
        <v>942000</v>
      </c>
      <c r="D26" s="33">
        <v>34339</v>
      </c>
      <c r="E26" s="234">
        <f t="shared" si="5"/>
        <v>36.453290870488324</v>
      </c>
      <c r="F26" s="33">
        <v>13475</v>
      </c>
      <c r="G26" s="234">
        <f t="shared" si="6"/>
        <v>14.304670912951167</v>
      </c>
      <c r="H26" s="235">
        <f t="shared" si="7"/>
        <v>20864</v>
      </c>
      <c r="I26" s="236">
        <f t="shared" si="8"/>
        <v>22.488986712915107</v>
      </c>
      <c r="J26" s="37">
        <v>-6607</v>
      </c>
      <c r="K26" s="38">
        <f t="shared" si="9"/>
        <v>-7.121584318070845</v>
      </c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ht="15" customHeight="1">
      <c r="A27" s="206" t="s">
        <v>429</v>
      </c>
      <c r="B27" s="122"/>
      <c r="C27" s="33">
        <v>965100</v>
      </c>
      <c r="D27" s="33">
        <v>32131</v>
      </c>
      <c r="E27" s="234">
        <f t="shared" si="5"/>
        <v>33.29292301315926</v>
      </c>
      <c r="F27" s="33">
        <v>12979</v>
      </c>
      <c r="G27" s="234">
        <f t="shared" si="6"/>
        <v>13.448347321521085</v>
      </c>
      <c r="H27" s="235">
        <f t="shared" si="7"/>
        <v>19152</v>
      </c>
      <c r="I27" s="236">
        <f t="shared" si="8"/>
        <v>20.331210191082803</v>
      </c>
      <c r="J27" s="37">
        <v>3948</v>
      </c>
      <c r="K27" s="38">
        <f t="shared" si="9"/>
        <v>4.191082802547771</v>
      </c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ht="15" customHeight="1">
      <c r="A28" s="1"/>
      <c r="B28" s="122"/>
      <c r="C28" s="33"/>
      <c r="D28" s="33"/>
      <c r="E28" s="36"/>
      <c r="F28" s="33"/>
      <c r="G28" s="36"/>
      <c r="H28" s="33"/>
      <c r="I28" s="36"/>
      <c r="J28" s="37"/>
      <c r="K28" s="232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15" customHeight="1">
      <c r="A29" s="206" t="s">
        <v>430</v>
      </c>
      <c r="B29" s="122" t="s">
        <v>227</v>
      </c>
      <c r="C29" s="33">
        <v>957279</v>
      </c>
      <c r="D29" s="33">
        <v>26283</v>
      </c>
      <c r="E29" s="234">
        <f aca="true" t="shared" si="10" ref="E29:E38">D29*1000/$C29</f>
        <v>27.455945445371725</v>
      </c>
      <c r="F29" s="33">
        <v>12688</v>
      </c>
      <c r="G29" s="234">
        <f aca="true" t="shared" si="11" ref="G29:G38">F29*1000/$C29</f>
        <v>13.254234136547444</v>
      </c>
      <c r="H29" s="235">
        <f>D29-F29</f>
        <v>13595</v>
      </c>
      <c r="I29" s="236">
        <f>H29*1000/$C27</f>
        <v>14.086623147860326</v>
      </c>
      <c r="J29" s="37">
        <v>-21416</v>
      </c>
      <c r="K29" s="38">
        <f>J29*1000/$C27</f>
        <v>-22.190446585846026</v>
      </c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ht="15" customHeight="1">
      <c r="A30" s="206" t="s">
        <v>431</v>
      </c>
      <c r="B30" s="122"/>
      <c r="C30" s="33">
        <v>960100</v>
      </c>
      <c r="D30" s="33">
        <v>22177</v>
      </c>
      <c r="E30" s="234">
        <f t="shared" si="10"/>
        <v>23.09863555879596</v>
      </c>
      <c r="F30" s="33">
        <v>11210</v>
      </c>
      <c r="G30" s="234">
        <f t="shared" si="11"/>
        <v>11.675867097177377</v>
      </c>
      <c r="H30" s="235">
        <f aca="true" t="shared" si="12" ref="H29:H38">D30-F30</f>
        <v>10967</v>
      </c>
      <c r="I30" s="236">
        <f aca="true" t="shared" si="13" ref="I30:I38">H30*1000/$C29</f>
        <v>11.45643015254696</v>
      </c>
      <c r="J30" s="37">
        <v>-8146</v>
      </c>
      <c r="K30" s="38">
        <f aca="true" t="shared" si="14" ref="K30:K38">J30*1000/$C29</f>
        <v>-8.50953588243344</v>
      </c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15" customHeight="1">
      <c r="A31" s="206" t="s">
        <v>432</v>
      </c>
      <c r="B31" s="122"/>
      <c r="C31" s="33">
        <v>959300</v>
      </c>
      <c r="D31" s="33">
        <v>20626</v>
      </c>
      <c r="E31" s="234">
        <f t="shared" si="10"/>
        <v>21.501094548107996</v>
      </c>
      <c r="F31" s="33">
        <v>10251</v>
      </c>
      <c r="G31" s="234">
        <f t="shared" si="11"/>
        <v>10.685916814343793</v>
      </c>
      <c r="H31" s="235">
        <f t="shared" si="12"/>
        <v>10375</v>
      </c>
      <c r="I31" s="236">
        <f t="shared" si="13"/>
        <v>10.80616602437246</v>
      </c>
      <c r="J31" s="37">
        <v>-11175</v>
      </c>
      <c r="K31" s="38">
        <f t="shared" si="14"/>
        <v>-11.639412561191543</v>
      </c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ht="15" customHeight="1">
      <c r="A32" s="206" t="s">
        <v>433</v>
      </c>
      <c r="B32" s="122"/>
      <c r="C32" s="33">
        <v>958000</v>
      </c>
      <c r="D32" s="33">
        <v>19331</v>
      </c>
      <c r="E32" s="234">
        <f t="shared" si="10"/>
        <v>20.178496868475992</v>
      </c>
      <c r="F32" s="33">
        <v>10159</v>
      </c>
      <c r="G32" s="234">
        <f t="shared" si="11"/>
        <v>10.60438413361169</v>
      </c>
      <c r="H32" s="235">
        <f t="shared" si="12"/>
        <v>9172</v>
      </c>
      <c r="I32" s="236">
        <f t="shared" si="13"/>
        <v>9.561138330032316</v>
      </c>
      <c r="J32" s="37">
        <v>-10472</v>
      </c>
      <c r="K32" s="38">
        <f t="shared" si="14"/>
        <v>-10.916293130407588</v>
      </c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ht="15" customHeight="1">
      <c r="A33" s="206" t="s">
        <v>434</v>
      </c>
      <c r="B33" s="122"/>
      <c r="C33" s="33">
        <v>962400</v>
      </c>
      <c r="D33" s="33">
        <v>19003</v>
      </c>
      <c r="E33" s="234">
        <f t="shared" si="10"/>
        <v>19.745428096425602</v>
      </c>
      <c r="F33" s="33">
        <v>9035</v>
      </c>
      <c r="G33" s="234">
        <f t="shared" si="11"/>
        <v>9.387988362427265</v>
      </c>
      <c r="H33" s="235">
        <f t="shared" si="12"/>
        <v>9968</v>
      </c>
      <c r="I33" s="236">
        <f t="shared" si="13"/>
        <v>10.405010438413361</v>
      </c>
      <c r="J33" s="37">
        <v>-5568</v>
      </c>
      <c r="K33" s="38">
        <f t="shared" si="14"/>
        <v>-5.812108559498956</v>
      </c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ht="15" customHeight="1">
      <c r="A34" s="206" t="s">
        <v>435</v>
      </c>
      <c r="B34" s="122" t="s">
        <v>227</v>
      </c>
      <c r="C34" s="33">
        <v>966187</v>
      </c>
      <c r="D34" s="33">
        <v>21930</v>
      </c>
      <c r="E34" s="234">
        <f t="shared" si="10"/>
        <v>22.69746953747049</v>
      </c>
      <c r="F34" s="33">
        <v>10801</v>
      </c>
      <c r="G34" s="234">
        <f t="shared" si="11"/>
        <v>11.178995370461411</v>
      </c>
      <c r="H34" s="235">
        <f t="shared" si="12"/>
        <v>11129</v>
      </c>
      <c r="I34" s="236">
        <f t="shared" si="13"/>
        <v>11.563798836242727</v>
      </c>
      <c r="J34" s="37">
        <v>-6736</v>
      </c>
      <c r="K34" s="38">
        <f t="shared" si="14"/>
        <v>-6.999168744804655</v>
      </c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ht="15" customHeight="1">
      <c r="A35" s="206" t="s">
        <v>436</v>
      </c>
      <c r="B35" s="122"/>
      <c r="C35" s="33">
        <v>968531</v>
      </c>
      <c r="D35" s="33">
        <v>16319</v>
      </c>
      <c r="E35" s="234">
        <f t="shared" si="10"/>
        <v>16.849228367496757</v>
      </c>
      <c r="F35" s="33">
        <v>8524</v>
      </c>
      <c r="G35" s="234">
        <f t="shared" si="11"/>
        <v>8.80095732609488</v>
      </c>
      <c r="H35" s="235">
        <f t="shared" si="12"/>
        <v>7795</v>
      </c>
      <c r="I35" s="236">
        <f t="shared" si="13"/>
        <v>8.067796399661763</v>
      </c>
      <c r="J35" s="37">
        <v>-6057</v>
      </c>
      <c r="K35" s="38">
        <f t="shared" si="14"/>
        <v>-6.268972776491507</v>
      </c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ht="15" customHeight="1">
      <c r="A36" s="206" t="s">
        <v>437</v>
      </c>
      <c r="B36" s="122"/>
      <c r="C36" s="33">
        <v>969779</v>
      </c>
      <c r="D36" s="33">
        <v>17580</v>
      </c>
      <c r="E36" s="234">
        <f t="shared" si="10"/>
        <v>18.127841497908285</v>
      </c>
      <c r="F36" s="33">
        <v>9999</v>
      </c>
      <c r="G36" s="234">
        <f t="shared" si="11"/>
        <v>10.310596537974115</v>
      </c>
      <c r="H36" s="235">
        <f t="shared" si="12"/>
        <v>7581</v>
      </c>
      <c r="I36" s="236">
        <f t="shared" si="13"/>
        <v>7.827317865922722</v>
      </c>
      <c r="J36" s="37">
        <v>-6333</v>
      </c>
      <c r="K36" s="38">
        <f t="shared" si="14"/>
        <v>-6.538768506119061</v>
      </c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ht="15" customHeight="1">
      <c r="A37" s="206" t="s">
        <v>438</v>
      </c>
      <c r="B37" s="122"/>
      <c r="C37" s="33">
        <v>972183</v>
      </c>
      <c r="D37" s="33">
        <v>17261</v>
      </c>
      <c r="E37" s="234">
        <f t="shared" si="10"/>
        <v>17.75488771146996</v>
      </c>
      <c r="F37" s="33">
        <v>8770</v>
      </c>
      <c r="G37" s="234">
        <f t="shared" si="11"/>
        <v>9.020935358877907</v>
      </c>
      <c r="H37" s="235">
        <f t="shared" si="12"/>
        <v>8491</v>
      </c>
      <c r="I37" s="236">
        <f t="shared" si="13"/>
        <v>8.755603080701892</v>
      </c>
      <c r="J37" s="37">
        <v>-6087</v>
      </c>
      <c r="K37" s="38">
        <f t="shared" si="14"/>
        <v>-6.2766877814429884</v>
      </c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ht="15" customHeight="1">
      <c r="A38" s="206" t="s">
        <v>439</v>
      </c>
      <c r="B38" s="122"/>
      <c r="C38" s="33">
        <v>972940</v>
      </c>
      <c r="D38" s="33">
        <v>15065</v>
      </c>
      <c r="E38" s="234">
        <f t="shared" si="10"/>
        <v>15.483996957674677</v>
      </c>
      <c r="F38" s="33">
        <v>8518</v>
      </c>
      <c r="G38" s="234">
        <f t="shared" si="11"/>
        <v>8.754907805208955</v>
      </c>
      <c r="H38" s="235">
        <f t="shared" si="12"/>
        <v>6547</v>
      </c>
      <c r="I38" s="236">
        <f t="shared" si="13"/>
        <v>6.73432882492288</v>
      </c>
      <c r="J38" s="37">
        <v>-5790</v>
      </c>
      <c r="K38" s="38">
        <f t="shared" si="14"/>
        <v>-5.955668840125779</v>
      </c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ht="15" customHeight="1">
      <c r="A39" s="1"/>
      <c r="B39" s="122"/>
      <c r="C39" s="33"/>
      <c r="D39" s="33"/>
      <c r="E39" s="36"/>
      <c r="F39" s="33"/>
      <c r="G39" s="36"/>
      <c r="H39" s="33"/>
      <c r="I39" s="36"/>
      <c r="J39" s="37"/>
      <c r="K39" s="232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ht="15" customHeight="1">
      <c r="A40" s="206" t="s">
        <v>440</v>
      </c>
      <c r="B40" s="122" t="s">
        <v>227</v>
      </c>
      <c r="C40" s="33">
        <v>973418</v>
      </c>
      <c r="D40" s="33">
        <v>14882</v>
      </c>
      <c r="E40" s="234">
        <f aca="true" t="shared" si="15" ref="E40:E49">D40*1000/$C40</f>
        <v>15.288396146362611</v>
      </c>
      <c r="F40" s="33">
        <v>8591</v>
      </c>
      <c r="G40" s="234">
        <f aca="true" t="shared" si="16" ref="G40:G49">F40*1000/$C40</f>
        <v>8.82560215652474</v>
      </c>
      <c r="H40" s="235">
        <f aca="true" t="shared" si="17" ref="H40:H49">D40-F40</f>
        <v>6291</v>
      </c>
      <c r="I40" s="236">
        <f>H40*1000/$C38</f>
        <v>6.465969124509219</v>
      </c>
      <c r="J40" s="37">
        <v>-5274</v>
      </c>
      <c r="K40" s="38">
        <f>J40*1000/$C38</f>
        <v>-5.420683700947643</v>
      </c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ht="15" customHeight="1">
      <c r="A41" s="206" t="s">
        <v>441</v>
      </c>
      <c r="B41" s="122"/>
      <c r="C41" s="33">
        <v>976086</v>
      </c>
      <c r="D41" s="33">
        <v>15031</v>
      </c>
      <c r="E41" s="234">
        <f t="shared" si="15"/>
        <v>15.39925785227941</v>
      </c>
      <c r="F41" s="33">
        <v>8527</v>
      </c>
      <c r="G41" s="234">
        <f t="shared" si="16"/>
        <v>8.73591056525757</v>
      </c>
      <c r="H41" s="235">
        <f t="shared" si="17"/>
        <v>6504</v>
      </c>
      <c r="I41" s="236">
        <f aca="true" t="shared" si="18" ref="I41:I49">H41*1000/$C40</f>
        <v>6.681610572231046</v>
      </c>
      <c r="J41" s="37">
        <v>-4375</v>
      </c>
      <c r="K41" s="38">
        <f aca="true" t="shared" si="19" ref="K41:K49">J41*1000/$C40</f>
        <v>-4.494472056197851</v>
      </c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ht="15" customHeight="1">
      <c r="A42" s="206" t="s">
        <v>442</v>
      </c>
      <c r="B42" s="122"/>
      <c r="C42" s="33">
        <v>976487</v>
      </c>
      <c r="D42" s="33">
        <v>16142</v>
      </c>
      <c r="E42" s="234">
        <f t="shared" si="15"/>
        <v>16.53068602039761</v>
      </c>
      <c r="F42" s="33">
        <v>8993</v>
      </c>
      <c r="G42" s="234">
        <f t="shared" si="16"/>
        <v>9.209544008266366</v>
      </c>
      <c r="H42" s="235">
        <f t="shared" si="17"/>
        <v>7149</v>
      </c>
      <c r="I42" s="236">
        <f t="shared" si="18"/>
        <v>7.32414971631598</v>
      </c>
      <c r="J42" s="37">
        <v>-5340</v>
      </c>
      <c r="K42" s="38">
        <f t="shared" si="19"/>
        <v>-5.470829414621253</v>
      </c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ht="15" customHeight="1">
      <c r="A43" s="206" t="s">
        <v>443</v>
      </c>
      <c r="B43" s="122"/>
      <c r="C43" s="33">
        <v>977726</v>
      </c>
      <c r="D43" s="33">
        <v>16109</v>
      </c>
      <c r="E43" s="234">
        <f t="shared" si="15"/>
        <v>16.475986114719255</v>
      </c>
      <c r="F43" s="33">
        <v>7363</v>
      </c>
      <c r="G43" s="234">
        <f t="shared" si="16"/>
        <v>7.530739695988447</v>
      </c>
      <c r="H43" s="235">
        <f t="shared" si="17"/>
        <v>8746</v>
      </c>
      <c r="I43" s="236">
        <f t="shared" si="18"/>
        <v>8.956596452384927</v>
      </c>
      <c r="J43" s="37">
        <v>-7507</v>
      </c>
      <c r="K43" s="38">
        <f t="shared" si="19"/>
        <v>-7.687762356283289</v>
      </c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ht="15" customHeight="1">
      <c r="A44" s="206" t="s">
        <v>444</v>
      </c>
      <c r="B44" s="122"/>
      <c r="C44" s="33">
        <v>978626</v>
      </c>
      <c r="D44" s="33">
        <v>16366</v>
      </c>
      <c r="E44" s="234">
        <f t="shared" si="15"/>
        <v>16.72344695522089</v>
      </c>
      <c r="F44" s="33">
        <v>8140</v>
      </c>
      <c r="G44" s="234">
        <f t="shared" si="16"/>
        <v>8.317784322100577</v>
      </c>
      <c r="H44" s="235">
        <f t="shared" si="17"/>
        <v>8226</v>
      </c>
      <c r="I44" s="236">
        <f t="shared" si="18"/>
        <v>8.41340007323115</v>
      </c>
      <c r="J44" s="37">
        <v>-7326</v>
      </c>
      <c r="K44" s="38">
        <f t="shared" si="19"/>
        <v>-7.492896782943278</v>
      </c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ht="15" customHeight="1">
      <c r="A45" s="206" t="s">
        <v>445</v>
      </c>
      <c r="B45" s="122" t="s">
        <v>227</v>
      </c>
      <c r="C45" s="33">
        <v>980499</v>
      </c>
      <c r="D45" s="33">
        <v>16780</v>
      </c>
      <c r="E45" s="234">
        <f t="shared" si="15"/>
        <v>17.113734945165675</v>
      </c>
      <c r="F45" s="33">
        <v>8321</v>
      </c>
      <c r="G45" s="234">
        <f t="shared" si="16"/>
        <v>8.486495141759452</v>
      </c>
      <c r="H45" s="235">
        <f t="shared" si="17"/>
        <v>8459</v>
      </c>
      <c r="I45" s="236">
        <f t="shared" si="18"/>
        <v>8.643751545534249</v>
      </c>
      <c r="J45" s="37">
        <v>-5481</v>
      </c>
      <c r="K45" s="38">
        <f t="shared" si="19"/>
        <v>-5.600709566269443</v>
      </c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ht="15" customHeight="1">
      <c r="A46" s="206" t="s">
        <v>446</v>
      </c>
      <c r="B46" s="122"/>
      <c r="C46" s="33">
        <v>978949</v>
      </c>
      <c r="D46" s="33">
        <v>12388</v>
      </c>
      <c r="E46" s="234">
        <f t="shared" si="15"/>
        <v>12.654387511504686</v>
      </c>
      <c r="F46" s="33">
        <v>7551</v>
      </c>
      <c r="G46" s="234">
        <f t="shared" si="16"/>
        <v>7.713374241150459</v>
      </c>
      <c r="H46" s="235">
        <f t="shared" si="17"/>
        <v>4837</v>
      </c>
      <c r="I46" s="236">
        <f t="shared" si="18"/>
        <v>4.933202379604671</v>
      </c>
      <c r="J46" s="37">
        <v>-7492</v>
      </c>
      <c r="K46" s="38">
        <f t="shared" si="19"/>
        <v>-7.641007283026296</v>
      </c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ht="15" customHeight="1">
      <c r="A47" s="206" t="s">
        <v>447</v>
      </c>
      <c r="B47" s="122"/>
      <c r="C47" s="33">
        <v>983513</v>
      </c>
      <c r="D47" s="33">
        <v>17764</v>
      </c>
      <c r="E47" s="234">
        <f t="shared" si="15"/>
        <v>18.061784643416</v>
      </c>
      <c r="F47" s="33">
        <v>7663</v>
      </c>
      <c r="G47" s="234">
        <f t="shared" si="16"/>
        <v>7.791457764157667</v>
      </c>
      <c r="H47" s="235">
        <f t="shared" si="17"/>
        <v>10101</v>
      </c>
      <c r="I47" s="236">
        <f t="shared" si="18"/>
        <v>10.318208609437264</v>
      </c>
      <c r="J47" s="37">
        <v>-5537</v>
      </c>
      <c r="K47" s="38">
        <f t="shared" si="19"/>
        <v>-5.6560658420408005</v>
      </c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ht="15" customHeight="1">
      <c r="A48" s="206" t="s">
        <v>448</v>
      </c>
      <c r="B48" s="122"/>
      <c r="C48" s="33">
        <v>980747</v>
      </c>
      <c r="D48" s="33">
        <v>16693</v>
      </c>
      <c r="E48" s="234">
        <f t="shared" si="15"/>
        <v>17.02069952801283</v>
      </c>
      <c r="F48" s="33">
        <v>7668</v>
      </c>
      <c r="G48" s="234">
        <f t="shared" si="16"/>
        <v>7.818530161193458</v>
      </c>
      <c r="H48" s="235">
        <f t="shared" si="17"/>
        <v>9025</v>
      </c>
      <c r="I48" s="236">
        <f t="shared" si="18"/>
        <v>9.176289484734824</v>
      </c>
      <c r="J48" s="37">
        <v>-11771</v>
      </c>
      <c r="K48" s="38">
        <f t="shared" si="19"/>
        <v>-11.968321720200953</v>
      </c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ht="15" customHeight="1">
      <c r="A49" s="206" t="s">
        <v>449</v>
      </c>
      <c r="B49" s="122"/>
      <c r="C49" s="33">
        <v>987296</v>
      </c>
      <c r="D49" s="33">
        <v>16958</v>
      </c>
      <c r="E49" s="234">
        <f t="shared" si="15"/>
        <v>17.176206527728258</v>
      </c>
      <c r="F49" s="33">
        <v>7538</v>
      </c>
      <c r="G49" s="234">
        <f t="shared" si="16"/>
        <v>7.6349949761773575</v>
      </c>
      <c r="H49" s="235">
        <f t="shared" si="17"/>
        <v>9420</v>
      </c>
      <c r="I49" s="236">
        <f t="shared" si="18"/>
        <v>9.604923593954403</v>
      </c>
      <c r="J49" s="37">
        <v>-2871</v>
      </c>
      <c r="K49" s="38">
        <f t="shared" si="19"/>
        <v>-2.9273604711510717</v>
      </c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ht="15" customHeight="1">
      <c r="A50" s="1"/>
      <c r="B50" s="122"/>
      <c r="C50" s="33"/>
      <c r="D50" s="33"/>
      <c r="E50" s="36"/>
      <c r="F50" s="7"/>
      <c r="G50" s="36"/>
      <c r="H50" s="33"/>
      <c r="I50" s="36"/>
      <c r="J50" s="37"/>
      <c r="K50" s="232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ht="15" customHeight="1">
      <c r="A51" s="206" t="s">
        <v>450</v>
      </c>
      <c r="B51" s="122" t="s">
        <v>227</v>
      </c>
      <c r="C51" s="33">
        <v>1002420</v>
      </c>
      <c r="D51" s="33">
        <v>18293</v>
      </c>
      <c r="E51" s="234">
        <f aca="true" t="shared" si="20" ref="E51:E60">D51*1000/$C51</f>
        <v>18.248837812493765</v>
      </c>
      <c r="F51" s="33">
        <v>7778</v>
      </c>
      <c r="G51" s="234">
        <f aca="true" t="shared" si="21" ref="G51:G60">F51*1000/$C51</f>
        <v>7.7592226811117095</v>
      </c>
      <c r="H51" s="235">
        <f aca="true" t="shared" si="22" ref="H51:H60">D51-F51</f>
        <v>10515</v>
      </c>
      <c r="I51" s="236">
        <f>H51*1000/$C49</f>
        <v>10.65030142935857</v>
      </c>
      <c r="J51" s="37">
        <v>-1550</v>
      </c>
      <c r="K51" s="38">
        <f>J51*1000/$C49</f>
        <v>-1.5699445758921338</v>
      </c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ht="15" customHeight="1">
      <c r="A52" s="206" t="s">
        <v>451</v>
      </c>
      <c r="B52" s="122"/>
      <c r="C52" s="33">
        <v>1013986</v>
      </c>
      <c r="D52" s="33">
        <v>18933</v>
      </c>
      <c r="E52" s="234">
        <f t="shared" si="20"/>
        <v>18.671855429956626</v>
      </c>
      <c r="F52" s="33">
        <v>7443</v>
      </c>
      <c r="G52" s="234">
        <f t="shared" si="21"/>
        <v>7.340338032280525</v>
      </c>
      <c r="H52" s="235">
        <f t="shared" si="22"/>
        <v>11490</v>
      </c>
      <c r="I52" s="236">
        <f aca="true" t="shared" si="23" ref="I52:I60">H52*1000/$C51</f>
        <v>11.462261327587239</v>
      </c>
      <c r="J52" s="37">
        <v>-2115</v>
      </c>
      <c r="K52" s="38">
        <f aca="true" t="shared" si="24" ref="K52:K60">J52*1000/$C51</f>
        <v>-2.1098940563835518</v>
      </c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ht="15" customHeight="1">
      <c r="A53" s="206" t="s">
        <v>452</v>
      </c>
      <c r="B53" s="122"/>
      <c r="C53" s="33">
        <v>1025058</v>
      </c>
      <c r="D53" s="33">
        <v>19693</v>
      </c>
      <c r="E53" s="234">
        <f t="shared" si="20"/>
        <v>19.211595831650502</v>
      </c>
      <c r="F53" s="33">
        <v>7623</v>
      </c>
      <c r="G53" s="234">
        <f t="shared" si="21"/>
        <v>7.436652365036905</v>
      </c>
      <c r="H53" s="235">
        <f t="shared" si="22"/>
        <v>12070</v>
      </c>
      <c r="I53" s="236">
        <f t="shared" si="23"/>
        <v>11.903517405565758</v>
      </c>
      <c r="J53" s="37">
        <v>-998</v>
      </c>
      <c r="K53" s="38">
        <f t="shared" si="24"/>
        <v>-0.984234496334269</v>
      </c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ht="15" customHeight="1">
      <c r="A54" s="206" t="s">
        <v>453</v>
      </c>
      <c r="B54" s="122"/>
      <c r="C54" s="33">
        <v>1038996</v>
      </c>
      <c r="D54" s="33">
        <v>20303</v>
      </c>
      <c r="E54" s="234">
        <f t="shared" si="20"/>
        <v>19.540979946024816</v>
      </c>
      <c r="F54" s="33">
        <v>7842</v>
      </c>
      <c r="G54" s="234">
        <f t="shared" si="21"/>
        <v>7.547671020870148</v>
      </c>
      <c r="H54" s="235">
        <f t="shared" si="22"/>
        <v>12461</v>
      </c>
      <c r="I54" s="236">
        <f t="shared" si="23"/>
        <v>12.156385297222206</v>
      </c>
      <c r="J54" s="37">
        <v>1477</v>
      </c>
      <c r="K54" s="38">
        <f t="shared" si="24"/>
        <v>1.4408940762376372</v>
      </c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ht="15" customHeight="1">
      <c r="A55" s="206" t="s">
        <v>454</v>
      </c>
      <c r="B55" s="122"/>
      <c r="C55" s="33">
        <v>1052892</v>
      </c>
      <c r="D55" s="33">
        <v>19727</v>
      </c>
      <c r="E55" s="234">
        <f t="shared" si="20"/>
        <v>18.736014709960756</v>
      </c>
      <c r="F55" s="33">
        <v>7787</v>
      </c>
      <c r="G55" s="234">
        <f t="shared" si="21"/>
        <v>7.395820274064197</v>
      </c>
      <c r="H55" s="235">
        <f t="shared" si="22"/>
        <v>11940</v>
      </c>
      <c r="I55" s="236">
        <f t="shared" si="23"/>
        <v>11.491863298799995</v>
      </c>
      <c r="J55" s="37">
        <v>1956</v>
      </c>
      <c r="K55" s="38">
        <f t="shared" si="24"/>
        <v>1.8825866509591953</v>
      </c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ht="15" customHeight="1">
      <c r="A56" s="206" t="s">
        <v>455</v>
      </c>
      <c r="B56" s="122" t="s">
        <v>227</v>
      </c>
      <c r="C56" s="33">
        <v>1069872</v>
      </c>
      <c r="D56" s="33">
        <v>18705</v>
      </c>
      <c r="E56" s="234">
        <f t="shared" si="20"/>
        <v>17.483399883350533</v>
      </c>
      <c r="F56" s="33">
        <v>7627</v>
      </c>
      <c r="G56" s="234">
        <f t="shared" si="21"/>
        <v>7.128890184994093</v>
      </c>
      <c r="H56" s="235">
        <f t="shared" si="22"/>
        <v>11078</v>
      </c>
      <c r="I56" s="236">
        <f t="shared" si="23"/>
        <v>10.52149698164674</v>
      </c>
      <c r="J56" s="37">
        <v>617</v>
      </c>
      <c r="K56" s="38">
        <f t="shared" si="24"/>
        <v>0.5860050223574688</v>
      </c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ht="15" customHeight="1">
      <c r="A57" s="206" t="s">
        <v>456</v>
      </c>
      <c r="B57" s="122"/>
      <c r="C57" s="33">
        <v>1084711</v>
      </c>
      <c r="D57" s="33">
        <v>18171</v>
      </c>
      <c r="E57" s="234">
        <f t="shared" si="20"/>
        <v>16.7519274719257</v>
      </c>
      <c r="F57" s="33">
        <v>7534</v>
      </c>
      <c r="G57" s="234">
        <f t="shared" si="21"/>
        <v>6.945628835699094</v>
      </c>
      <c r="H57" s="235">
        <f t="shared" si="22"/>
        <v>10637</v>
      </c>
      <c r="I57" s="236">
        <f t="shared" si="23"/>
        <v>9.942310855878086</v>
      </c>
      <c r="J57" s="37">
        <v>1171</v>
      </c>
      <c r="K57" s="38">
        <f t="shared" si="24"/>
        <v>1.09452345701168</v>
      </c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ht="15" customHeight="1">
      <c r="A58" s="206" t="s">
        <v>457</v>
      </c>
      <c r="B58" s="122"/>
      <c r="C58" s="33">
        <v>1093990</v>
      </c>
      <c r="D58" s="33">
        <v>16957</v>
      </c>
      <c r="E58" s="234">
        <f t="shared" si="20"/>
        <v>15.500141683196373</v>
      </c>
      <c r="F58" s="33">
        <v>7475</v>
      </c>
      <c r="G58" s="234">
        <f t="shared" si="21"/>
        <v>6.832786405725829</v>
      </c>
      <c r="H58" s="235">
        <f t="shared" si="22"/>
        <v>9482</v>
      </c>
      <c r="I58" s="236">
        <f t="shared" si="23"/>
        <v>8.741498887722168</v>
      </c>
      <c r="J58" s="37">
        <v>-203</v>
      </c>
      <c r="K58" s="38">
        <f t="shared" si="24"/>
        <v>-0.1871466224644168</v>
      </c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ht="15" customHeight="1">
      <c r="A59" s="206" t="s">
        <v>458</v>
      </c>
      <c r="B59" s="122"/>
      <c r="C59" s="33">
        <v>1102895</v>
      </c>
      <c r="D59" s="33">
        <v>16289</v>
      </c>
      <c r="E59" s="234">
        <f t="shared" si="20"/>
        <v>14.769311675182134</v>
      </c>
      <c r="F59" s="33">
        <v>7426</v>
      </c>
      <c r="G59" s="234">
        <f t="shared" si="21"/>
        <v>6.733188562827831</v>
      </c>
      <c r="H59" s="235">
        <f t="shared" si="22"/>
        <v>8863</v>
      </c>
      <c r="I59" s="236">
        <f t="shared" si="23"/>
        <v>8.101536577116793</v>
      </c>
      <c r="J59" s="37">
        <v>42</v>
      </c>
      <c r="K59" s="38">
        <f t="shared" si="24"/>
        <v>0.03839157579136921</v>
      </c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ht="15" customHeight="1">
      <c r="A60" s="206" t="s">
        <v>459</v>
      </c>
      <c r="B60" s="122"/>
      <c r="C60" s="33">
        <v>1111901</v>
      </c>
      <c r="D60" s="33">
        <v>15846</v>
      </c>
      <c r="E60" s="234">
        <f t="shared" si="20"/>
        <v>14.251268773029253</v>
      </c>
      <c r="F60" s="33">
        <v>7343</v>
      </c>
      <c r="G60" s="234">
        <f t="shared" si="21"/>
        <v>6.604005212694296</v>
      </c>
      <c r="H60" s="235">
        <f t="shared" si="22"/>
        <v>8503</v>
      </c>
      <c r="I60" s="236">
        <f t="shared" si="23"/>
        <v>7.70970944650216</v>
      </c>
      <c r="J60" s="37">
        <v>503</v>
      </c>
      <c r="K60" s="38">
        <f t="shared" si="24"/>
        <v>0.4560724275656341</v>
      </c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ht="15" customHeight="1">
      <c r="A61" s="1"/>
      <c r="B61" s="122"/>
      <c r="C61" s="7"/>
      <c r="D61" s="33"/>
      <c r="E61" s="36"/>
      <c r="F61" s="7"/>
      <c r="G61" s="36"/>
      <c r="H61" s="33"/>
      <c r="I61" s="36"/>
      <c r="J61" s="37"/>
      <c r="K61" s="232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ht="15" customHeight="1">
      <c r="A62" s="206" t="s">
        <v>460</v>
      </c>
      <c r="B62" s="122" t="s">
        <v>227</v>
      </c>
      <c r="C62" s="33">
        <v>1119304</v>
      </c>
      <c r="D62" s="33">
        <v>15053</v>
      </c>
      <c r="E62" s="234">
        <f aca="true" t="shared" si="25" ref="E62:E67">D62*1000/$C62</f>
        <v>13.448535875865717</v>
      </c>
      <c r="F62" s="33">
        <v>7599</v>
      </c>
      <c r="G62" s="234">
        <f aca="true" t="shared" si="26" ref="G62:G67">F62*1000/$C62</f>
        <v>6.789040332206443</v>
      </c>
      <c r="H62" s="235">
        <f aca="true" t="shared" si="27" ref="H62:H67">D62-F62</f>
        <v>7454</v>
      </c>
      <c r="I62" s="236">
        <f>H62*1000/$C60</f>
        <v>6.703834244235773</v>
      </c>
      <c r="J62" s="37">
        <v>550</v>
      </c>
      <c r="K62" s="38">
        <f>J62*1000/$C60</f>
        <v>0.49464835448479677</v>
      </c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ht="15" customHeight="1">
      <c r="A63" s="206" t="s">
        <v>461</v>
      </c>
      <c r="B63" s="122"/>
      <c r="C63" s="33">
        <v>1127498</v>
      </c>
      <c r="D63" s="33">
        <v>14396</v>
      </c>
      <c r="E63" s="234">
        <f t="shared" si="25"/>
        <v>12.76809360193987</v>
      </c>
      <c r="F63" s="33">
        <v>7716</v>
      </c>
      <c r="G63" s="234">
        <f t="shared" si="26"/>
        <v>6.843471119239236</v>
      </c>
      <c r="H63" s="235">
        <f t="shared" si="27"/>
        <v>6680</v>
      </c>
      <c r="I63" s="236">
        <f>H63*1000/$C62</f>
        <v>5.967994396517836</v>
      </c>
      <c r="J63" s="37">
        <v>-269</v>
      </c>
      <c r="K63" s="38">
        <f>J63*1000/$C62</f>
        <v>-0.24032791806336795</v>
      </c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ht="15" customHeight="1">
      <c r="A64" s="206" t="s">
        <v>462</v>
      </c>
      <c r="B64" s="122"/>
      <c r="C64" s="33">
        <v>1134884</v>
      </c>
      <c r="D64" s="33">
        <v>14532</v>
      </c>
      <c r="E64" s="234">
        <f t="shared" si="25"/>
        <v>12.804832916844365</v>
      </c>
      <c r="F64" s="33">
        <v>7290</v>
      </c>
      <c r="G64" s="234">
        <f t="shared" si="26"/>
        <v>6.423563994205575</v>
      </c>
      <c r="H64" s="235">
        <f t="shared" si="27"/>
        <v>7242</v>
      </c>
      <c r="I64" s="236">
        <f>H64*1000/$C63</f>
        <v>6.423071260436825</v>
      </c>
      <c r="J64" s="37">
        <v>144</v>
      </c>
      <c r="K64" s="38">
        <f>J64*1000/$C63</f>
        <v>0.12771641280073223</v>
      </c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ht="15" customHeight="1">
      <c r="A65" s="206" t="s">
        <v>463</v>
      </c>
      <c r="B65" s="122"/>
      <c r="C65" s="33">
        <v>1140600</v>
      </c>
      <c r="D65" s="33">
        <v>14287</v>
      </c>
      <c r="E65" s="234">
        <f t="shared" si="25"/>
        <v>12.52586358057163</v>
      </c>
      <c r="F65" s="33">
        <v>7563</v>
      </c>
      <c r="G65" s="234">
        <f t="shared" si="26"/>
        <v>6.630720673329827</v>
      </c>
      <c r="H65" s="235">
        <f t="shared" si="27"/>
        <v>6724</v>
      </c>
      <c r="I65" s="236">
        <f>H65*1000/$C64</f>
        <v>5.924834608647227</v>
      </c>
      <c r="J65" s="37">
        <v>-1008</v>
      </c>
      <c r="K65" s="38">
        <f>J65*1000/$C64</f>
        <v>-0.8881965029024993</v>
      </c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ht="15" customHeight="1">
      <c r="A66" s="206" t="s">
        <v>464</v>
      </c>
      <c r="B66" s="122"/>
      <c r="C66" s="33">
        <v>1145295</v>
      </c>
      <c r="D66" s="33">
        <v>13940</v>
      </c>
      <c r="E66" s="234">
        <f t="shared" si="25"/>
        <v>12.171536591009303</v>
      </c>
      <c r="F66" s="33">
        <v>7572</v>
      </c>
      <c r="G66" s="234">
        <f t="shared" si="26"/>
        <v>6.611397063638626</v>
      </c>
      <c r="H66" s="235">
        <f t="shared" si="27"/>
        <v>6368</v>
      </c>
      <c r="I66" s="236">
        <f>H66*1000/$C65</f>
        <v>5.583026477292653</v>
      </c>
      <c r="J66" s="37">
        <v>-1673</v>
      </c>
      <c r="K66" s="38">
        <f>J66*1000/$C65</f>
        <v>-1.4667718744520428</v>
      </c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s="74" customFormat="1" ht="15" customHeight="1">
      <c r="A67" s="238" t="s">
        <v>484</v>
      </c>
      <c r="B67" s="149" t="s">
        <v>227</v>
      </c>
      <c r="C67" s="75">
        <v>1152325</v>
      </c>
      <c r="D67" s="75">
        <v>13294</v>
      </c>
      <c r="E67" s="239">
        <f t="shared" si="25"/>
        <v>11.536675850996897</v>
      </c>
      <c r="F67" s="75">
        <v>7616</v>
      </c>
      <c r="G67" s="239">
        <f t="shared" si="26"/>
        <v>6.609246523333261</v>
      </c>
      <c r="H67" s="240">
        <f t="shared" si="27"/>
        <v>5678</v>
      </c>
      <c r="I67" s="241">
        <f>H67*1000/$C66</f>
        <v>4.957674660240375</v>
      </c>
      <c r="J67" s="76">
        <v>-1416</v>
      </c>
      <c r="K67" s="77">
        <f>J67*1000/$C66</f>
        <v>-1.2363626838500124</v>
      </c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ht="15" customHeight="1">
      <c r="A68" s="147" t="s">
        <v>198</v>
      </c>
      <c r="B68" s="122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5" customHeight="1">
      <c r="A69" s="147" t="s">
        <v>199</v>
      </c>
      <c r="B69" s="122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5" customHeight="1">
      <c r="A70" s="146" t="s">
        <v>101</v>
      </c>
      <c r="B70" s="122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12" ht="14.25">
      <c r="A71" s="122"/>
      <c r="B71" s="122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4.25">
      <c r="A72" s="122"/>
      <c r="B72" s="122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4.25">
      <c r="A73" s="122"/>
      <c r="B73" s="122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4.25">
      <c r="A74" s="122"/>
      <c r="B74" s="122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4.25">
      <c r="A75" s="122"/>
      <c r="B75" s="122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4.25">
      <c r="A76" s="122"/>
      <c r="B76" s="122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4.25">
      <c r="A77" s="122"/>
      <c r="B77" s="122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4.25">
      <c r="A78" s="122"/>
      <c r="B78" s="122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4.25">
      <c r="A79" s="122"/>
      <c r="B79" s="122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4.25">
      <c r="A80" s="122"/>
      <c r="B80" s="122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4.25">
      <c r="A81" s="122"/>
      <c r="B81" s="122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4.25">
      <c r="A82" s="122"/>
      <c r="B82" s="122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4.25">
      <c r="A83" s="122"/>
      <c r="B83" s="122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4.25">
      <c r="A84" s="122"/>
      <c r="B84" s="122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4.25">
      <c r="A85" s="122"/>
      <c r="B85" s="122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4.25">
      <c r="A86" s="122"/>
      <c r="B86" s="122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4.25">
      <c r="A87" s="122"/>
      <c r="B87" s="122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4.25">
      <c r="A88" s="122"/>
      <c r="B88" s="122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4.25">
      <c r="A89" s="122"/>
      <c r="B89" s="122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4.25">
      <c r="A90" s="122"/>
      <c r="B90" s="122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4.25">
      <c r="A91" s="122"/>
      <c r="B91" s="122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4.25">
      <c r="A92" s="122"/>
      <c r="B92" s="122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4.25">
      <c r="A93" s="122"/>
      <c r="B93" s="122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14.25">
      <c r="A94" s="122"/>
      <c r="B94" s="122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14.25">
      <c r="A95" s="122"/>
      <c r="B95" s="122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14.25">
      <c r="A96" s="122"/>
      <c r="B96" s="122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14.25">
      <c r="A97" s="122"/>
      <c r="B97" s="122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14.25">
      <c r="A98" s="122"/>
      <c r="B98" s="122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14.25">
      <c r="A99" s="122"/>
      <c r="B99" s="122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14.25">
      <c r="A100" s="122"/>
      <c r="B100" s="122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1:12" ht="14.25">
      <c r="A101" s="122"/>
      <c r="B101" s="122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1:12" ht="14.25">
      <c r="A102" s="122"/>
      <c r="B102" s="122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1:12" ht="14.25">
      <c r="A103" s="122"/>
      <c r="B103" s="122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14.25">
      <c r="A104" s="122"/>
      <c r="B104" s="122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1:12" ht="14.25">
      <c r="A105" s="203"/>
      <c r="B105" s="122"/>
      <c r="C105" s="7"/>
      <c r="D105" s="7"/>
      <c r="E105" s="7"/>
      <c r="F105" s="7"/>
      <c r="G105" s="7"/>
      <c r="H105" s="7"/>
      <c r="I105" s="7"/>
      <c r="J105" s="7"/>
      <c r="K105" s="7"/>
      <c r="L105" s="7"/>
    </row>
  </sheetData>
  <sheetProtection/>
  <mergeCells count="7">
    <mergeCell ref="A3:K3"/>
    <mergeCell ref="H5:I5"/>
    <mergeCell ref="J5:K5"/>
    <mergeCell ref="A5:A6"/>
    <mergeCell ref="B5:C6"/>
    <mergeCell ref="D5:E5"/>
    <mergeCell ref="F5:G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＊＊＊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</dc:creator>
  <cp:keywords/>
  <dc:description/>
  <cp:lastModifiedBy>川向　裕</cp:lastModifiedBy>
  <cp:lastPrinted>2013-07-01T04:48:51Z</cp:lastPrinted>
  <dcterms:created xsi:type="dcterms:W3CDTF">2004-02-05T10:44:47Z</dcterms:created>
  <dcterms:modified xsi:type="dcterms:W3CDTF">2015-06-23T02:55:49Z</dcterms:modified>
  <cp:category/>
  <cp:version/>
  <cp:contentType/>
  <cp:contentStatus/>
</cp:coreProperties>
</file>