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690" windowHeight="6465" tabRatio="610" activeTab="0"/>
  </bookViews>
  <sheets>
    <sheet name="318" sheetId="1" r:id="rId1"/>
    <sheet name="320" sheetId="2" r:id="rId2"/>
    <sheet name="322" sheetId="3" r:id="rId3"/>
    <sheet name="324" sheetId="4" r:id="rId4"/>
    <sheet name="326" sheetId="5" r:id="rId5"/>
    <sheet name="328" sheetId="6" r:id="rId6"/>
    <sheet name="330" sheetId="7" r:id="rId7"/>
  </sheets>
  <definedNames>
    <definedName name="_xlnm.Print_Area" localSheetId="2">'322'!$A$1:$CJ$84</definedName>
  </definedNames>
  <calcPr calcMode="manual" fullCalcOnLoad="1"/>
</workbook>
</file>

<file path=xl/sharedStrings.xml><?xml version="1.0" encoding="utf-8"?>
<sst xmlns="http://schemas.openxmlformats.org/spreadsheetml/2006/main" count="2883" uniqueCount="566">
  <si>
    <t>右側通行</t>
  </si>
  <si>
    <t>歩道等通行</t>
  </si>
  <si>
    <t>最高速度</t>
  </si>
  <si>
    <t>横断等</t>
  </si>
  <si>
    <t>横断転回禁止違反</t>
  </si>
  <si>
    <t>進路変更禁止違反</t>
  </si>
  <si>
    <t>追越方法違反</t>
  </si>
  <si>
    <t>割込み等</t>
  </si>
  <si>
    <t>踏切不停止</t>
  </si>
  <si>
    <t>右折違反</t>
  </si>
  <si>
    <t>左折違反</t>
  </si>
  <si>
    <t>優先通行違反</t>
  </si>
  <si>
    <t>交差点</t>
  </si>
  <si>
    <t>交差道路通行車両</t>
  </si>
  <si>
    <t>反対方向からの右折車</t>
  </si>
  <si>
    <t>歩行者</t>
  </si>
  <si>
    <t>横断歩行者妨害等</t>
  </si>
  <si>
    <t>横断自転車妨害等</t>
  </si>
  <si>
    <t>徐行</t>
  </si>
  <si>
    <t>交差点以外</t>
  </si>
  <si>
    <t>燈火違反</t>
  </si>
  <si>
    <t>合図不履行等</t>
  </si>
  <si>
    <t>積載不適当</t>
  </si>
  <si>
    <t>自転車の通行方法違反</t>
  </si>
  <si>
    <t>過労等</t>
  </si>
  <si>
    <t>覚せい剤・麻薬等使用</t>
  </si>
  <si>
    <t>シンナー等使用</t>
  </si>
  <si>
    <t>共同危険行為</t>
  </si>
  <si>
    <t>安全運転義務</t>
  </si>
  <si>
    <t>ハンドル操作不適</t>
  </si>
  <si>
    <t>内在的</t>
  </si>
  <si>
    <t>外在的</t>
  </si>
  <si>
    <t>前・左・右</t>
  </si>
  <si>
    <t>安全速度</t>
  </si>
  <si>
    <t>予測不適</t>
  </si>
  <si>
    <t>安全不確認ドア開放等</t>
  </si>
  <si>
    <t>停止措置義務違反</t>
  </si>
  <si>
    <t>燃料等点検措置義務違反</t>
  </si>
  <si>
    <t>故障車両表示義務違反</t>
  </si>
  <si>
    <t>自動二輪乗車方法違反</t>
  </si>
  <si>
    <t>免許条件違反</t>
  </si>
  <si>
    <t>後方</t>
  </si>
  <si>
    <t>その他</t>
  </si>
  <si>
    <t>部分焼</t>
  </si>
  <si>
    <t>その他</t>
  </si>
  <si>
    <t>収容物</t>
  </si>
  <si>
    <t>計</t>
  </si>
  <si>
    <t>清掃施設</t>
  </si>
  <si>
    <t>金沢市</t>
  </si>
  <si>
    <t>七尾市</t>
  </si>
  <si>
    <t>小松市</t>
  </si>
  <si>
    <t>輪島市</t>
  </si>
  <si>
    <t>珠洲市</t>
  </si>
  <si>
    <t>加賀市</t>
  </si>
  <si>
    <t>羽咋市</t>
  </si>
  <si>
    <t>松任市</t>
  </si>
  <si>
    <t>江沼郡</t>
  </si>
  <si>
    <t>能美郡</t>
  </si>
  <si>
    <t>石川郡</t>
  </si>
  <si>
    <t>河北郡</t>
  </si>
  <si>
    <t>羽咋郡</t>
  </si>
  <si>
    <t>鹿島郡</t>
  </si>
  <si>
    <t>鳳至郡</t>
  </si>
  <si>
    <t>珠洲郡</t>
  </si>
  <si>
    <t>被害総額</t>
  </si>
  <si>
    <t>農地関係被害</t>
  </si>
  <si>
    <t>被害額計</t>
  </si>
  <si>
    <t>農地</t>
  </si>
  <si>
    <t>被害額</t>
  </si>
  <si>
    <t>箇所</t>
  </si>
  <si>
    <t>市郡別</t>
  </si>
  <si>
    <t>面積</t>
  </si>
  <si>
    <t>まつばのたまばえ被害</t>
  </si>
  <si>
    <t>おおすじこがね被害</t>
  </si>
  <si>
    <t>農業用施設</t>
  </si>
  <si>
    <t>林道</t>
  </si>
  <si>
    <t>非公共</t>
  </si>
  <si>
    <t>公共</t>
  </si>
  <si>
    <t>総数</t>
  </si>
  <si>
    <t>合計</t>
  </si>
  <si>
    <t>被害量</t>
  </si>
  <si>
    <t>気象被害</t>
  </si>
  <si>
    <t>計</t>
  </si>
  <si>
    <t>その他</t>
  </si>
  <si>
    <t>いもち病</t>
  </si>
  <si>
    <t>病害</t>
  </si>
  <si>
    <t>津波</t>
  </si>
  <si>
    <t>大雨</t>
  </si>
  <si>
    <t>強風</t>
  </si>
  <si>
    <t>台風</t>
  </si>
  <si>
    <t>崖くずれ</t>
  </si>
  <si>
    <t>地震</t>
  </si>
  <si>
    <t>人的被害</t>
  </si>
  <si>
    <t>死者</t>
  </si>
  <si>
    <t>負傷者</t>
  </si>
  <si>
    <t>全壊</t>
  </si>
  <si>
    <t>半壊</t>
  </si>
  <si>
    <t>住宅被害</t>
  </si>
  <si>
    <t>世帯</t>
  </si>
  <si>
    <t>人</t>
  </si>
  <si>
    <t>棟</t>
  </si>
  <si>
    <t>非住宅</t>
  </si>
  <si>
    <t>耕地被害</t>
  </si>
  <si>
    <t>田</t>
  </si>
  <si>
    <t>学校</t>
  </si>
  <si>
    <t>病院</t>
  </si>
  <si>
    <t>道路</t>
  </si>
  <si>
    <t>橋りょう</t>
  </si>
  <si>
    <t>流出・　　埋没等</t>
  </si>
  <si>
    <t>河川</t>
  </si>
  <si>
    <t>砂防</t>
  </si>
  <si>
    <t>鉄道不通</t>
  </si>
  <si>
    <t>船舶被害</t>
  </si>
  <si>
    <t>万円</t>
  </si>
  <si>
    <t>業種別</t>
  </si>
  <si>
    <t>転倒</t>
  </si>
  <si>
    <t>激突</t>
  </si>
  <si>
    <t>激突され</t>
  </si>
  <si>
    <t>踏み抜き</t>
  </si>
  <si>
    <t>感電</t>
  </si>
  <si>
    <t>爆発</t>
  </si>
  <si>
    <t>火災</t>
  </si>
  <si>
    <t>分類不能</t>
  </si>
  <si>
    <t>全産業</t>
  </si>
  <si>
    <t>製造業</t>
  </si>
  <si>
    <t>繊維工業</t>
  </si>
  <si>
    <t>鉄鋼業</t>
  </si>
  <si>
    <t>金属製品製造業</t>
  </si>
  <si>
    <t>一般機械器具製造業</t>
  </si>
  <si>
    <t>電気機械器具製造業</t>
  </si>
  <si>
    <t>輸送用機械器具製造業</t>
  </si>
  <si>
    <t>土石採取業</t>
  </si>
  <si>
    <t>建設業</t>
  </si>
  <si>
    <t>土木工事業</t>
  </si>
  <si>
    <t>建築工事業</t>
  </si>
  <si>
    <t>道路貨物運送業</t>
  </si>
  <si>
    <t>その他の運輸交通業</t>
  </si>
  <si>
    <t>林業</t>
  </si>
  <si>
    <t>その他の事業</t>
  </si>
  <si>
    <t>国直轄工事対象の被害</t>
  </si>
  <si>
    <t>箇所数</t>
  </si>
  <si>
    <t>金額</t>
  </si>
  <si>
    <t>被害額合計</t>
  </si>
  <si>
    <t>地すべり防止施設</t>
  </si>
  <si>
    <t>急傾斜地崩壊防止施設</t>
  </si>
  <si>
    <t>県工事</t>
  </si>
  <si>
    <t>海岸</t>
  </si>
  <si>
    <t>国庫補助事業対象の被害</t>
  </si>
  <si>
    <t>（単位　金額　千円）</t>
  </si>
  <si>
    <t>り災　人員数</t>
  </si>
  <si>
    <t>（隻）</t>
  </si>
  <si>
    <t>奥能登広域圏事務組合</t>
  </si>
  <si>
    <t>河北広域消防事務組合</t>
  </si>
  <si>
    <t>七尾鹿島　　〃　　</t>
  </si>
  <si>
    <t>羽咋郡市　　〃　　</t>
  </si>
  <si>
    <t>松任石川　　〃　　</t>
  </si>
  <si>
    <t>台</t>
  </si>
  <si>
    <t>人</t>
  </si>
  <si>
    <t>主要地方道</t>
  </si>
  <si>
    <t>能登有料道路</t>
  </si>
  <si>
    <t>能登大規模農道</t>
  </si>
  <si>
    <t>一般県道</t>
  </si>
  <si>
    <t>北陸自動車道</t>
  </si>
  <si>
    <t>一般国道</t>
  </si>
  <si>
    <t>県道</t>
  </si>
  <si>
    <t>※</t>
  </si>
  <si>
    <t>小計</t>
  </si>
  <si>
    <t>信号無視</t>
  </si>
  <si>
    <t>通行禁止</t>
  </si>
  <si>
    <t>通行区分</t>
  </si>
  <si>
    <t>時間別</t>
  </si>
  <si>
    <t>市道</t>
  </si>
  <si>
    <t>号</t>
  </si>
  <si>
    <t>線</t>
  </si>
  <si>
    <t>年齢別</t>
  </si>
  <si>
    <t>歩行中</t>
  </si>
  <si>
    <t>乗用車</t>
  </si>
  <si>
    <t>貨物車</t>
  </si>
  <si>
    <t>二輪運転</t>
  </si>
  <si>
    <t>二輪同乗</t>
  </si>
  <si>
    <t>運転中</t>
  </si>
  <si>
    <t>同乗中</t>
  </si>
  <si>
    <t>陸上貨物取扱業</t>
  </si>
  <si>
    <t>木製家具装備品製造業</t>
  </si>
  <si>
    <t>最低速度違反</t>
  </si>
  <si>
    <t>最高速度違反</t>
  </si>
  <si>
    <t>積載制限違反</t>
  </si>
  <si>
    <t>不明</t>
  </si>
  <si>
    <t>左側通行</t>
  </si>
  <si>
    <t>車道通行</t>
  </si>
  <si>
    <t>その他通行区分</t>
  </si>
  <si>
    <t>斜め横断</t>
  </si>
  <si>
    <t>駐停車々両の直前直後横断</t>
  </si>
  <si>
    <t>横断禁止場所の横断</t>
  </si>
  <si>
    <t>幼児のひとり歩き</t>
  </si>
  <si>
    <t>路上遊戯</t>
  </si>
  <si>
    <t>路上作業</t>
  </si>
  <si>
    <t>飛び出し</t>
  </si>
  <si>
    <t>該当なし</t>
  </si>
  <si>
    <t>総被害額</t>
  </si>
  <si>
    <t>324 災害及び事故</t>
  </si>
  <si>
    <t>災害及び事故 325</t>
  </si>
  <si>
    <t>年次及び市郡別</t>
  </si>
  <si>
    <t>年次及び市郡別</t>
  </si>
  <si>
    <t>豪雪</t>
  </si>
  <si>
    <t>その他のポンプ台数</t>
  </si>
  <si>
    <t>　資料　石川県警察本部「交通統計」による。</t>
  </si>
  <si>
    <t>後退禁止違反</t>
  </si>
  <si>
    <t>覚せい剤シンナー等使用</t>
  </si>
  <si>
    <t>飛来落下</t>
  </si>
  <si>
    <t>その他整備不良車運転</t>
  </si>
  <si>
    <t>318　災害及び事故</t>
  </si>
  <si>
    <t>　本表は、洪水、暴風、高潮、地震その他の災害による被害について作成したものである。</t>
  </si>
  <si>
    <r>
      <t>年</t>
    </r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次　　　　　</t>
    </r>
    <r>
      <rPr>
        <sz val="12"/>
        <color indexed="9"/>
        <rFont val="ＭＳ 明朝"/>
        <family val="1"/>
      </rPr>
      <t>あああ　　　　　</t>
    </r>
    <r>
      <rPr>
        <sz val="12"/>
        <rFont val="ＭＳ 明朝"/>
        <family val="1"/>
      </rPr>
      <t>及</t>
    </r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び　　　　　</t>
    </r>
    <r>
      <rPr>
        <sz val="12"/>
        <color indexed="9"/>
        <rFont val="ＭＳ 明朝"/>
        <family val="1"/>
      </rPr>
      <t>あああ</t>
    </r>
    <r>
      <rPr>
        <sz val="12"/>
        <rFont val="ＭＳ 明朝"/>
        <family val="1"/>
      </rPr>
      <t>　　　　　市郡別</t>
    </r>
  </si>
  <si>
    <t>　注　「公共」とは、災害復旧対策(国庫補助及び国庫負担)の対象となるものであり、「非公共」とは、その対象とならないもの。</t>
  </si>
  <si>
    <t>　資料　石川県耕地整備課、造林課、林業経営課、漁港課</t>
  </si>
  <si>
    <t>被害総額</t>
  </si>
  <si>
    <t>一般耕地</t>
  </si>
  <si>
    <t>被 害 額 計　　　　(査定額)</t>
  </si>
  <si>
    <t>林野関係被害</t>
  </si>
  <si>
    <t>治山施設</t>
  </si>
  <si>
    <t>林産物</t>
  </si>
  <si>
    <t>林業施設</t>
  </si>
  <si>
    <t>港　　数</t>
  </si>
  <si>
    <t>公　　　　　共</t>
  </si>
  <si>
    <t>漁　　　　　港</t>
  </si>
  <si>
    <t>水　産　関　係　被　害</t>
  </si>
  <si>
    <t>被　害　額　計</t>
  </si>
  <si>
    <t>昭和58年</t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</si>
  <si>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59</t>
    </r>
    <r>
      <rPr>
        <sz val="12"/>
        <color indexed="9"/>
        <rFont val="ＭＳ 明朝"/>
        <family val="1"/>
      </rPr>
      <t>年</t>
    </r>
  </si>
  <si>
    <t>ま つ く い む し 被 害</t>
  </si>
  <si>
    <t>材　積</t>
  </si>
  <si>
    <t>金　額</t>
  </si>
  <si>
    <t>ま つ け む し 被 害</t>
  </si>
  <si>
    <t>す ぎ た ま ば え 被 害</t>
  </si>
  <si>
    <t>面　積</t>
  </si>
  <si>
    <t>本数(千本)</t>
  </si>
  <si>
    <t>す ぎ は だ に 被 害</t>
  </si>
  <si>
    <t>ま い ま い が 被 害</t>
  </si>
  <si>
    <t>野　う　さ　ぎ　被　害</t>
  </si>
  <si>
    <t>　資料　石川県造林課「森林病害虫一斉調査」による。</t>
  </si>
  <si>
    <t>災害及び事故　319</t>
  </si>
  <si>
    <t>(単位　被害額　千円)</t>
  </si>
  <si>
    <t>(単位　面積ヘクタール　金額千円　材積立法メートル)</t>
  </si>
  <si>
    <t>－</t>
  </si>
  <si>
    <t>320　災害及び事故</t>
  </si>
  <si>
    <t>　資料　北陸農政局統計情報部「作物統計」による。</t>
  </si>
  <si>
    <t>災害及び事故　321</t>
  </si>
  <si>
    <t>(単位　面積　ヘクタール　被害額　トン)</t>
  </si>
  <si>
    <t>昭和56年</t>
  </si>
  <si>
    <t>風水害</t>
  </si>
  <si>
    <t>冷　害</t>
  </si>
  <si>
    <t>干　害</t>
  </si>
  <si>
    <t>総　数</t>
  </si>
  <si>
    <t>紋枯病</t>
  </si>
  <si>
    <t>面積　</t>
  </si>
  <si>
    <t>虫　　　　　　　　　　　　　　　　　　　　　　害</t>
  </si>
  <si>
    <t>病　　　　　　　　　　　　　　気(つづき)</t>
  </si>
  <si>
    <t>322　災害及び事故</t>
  </si>
  <si>
    <t>高温低温</t>
  </si>
  <si>
    <t>(その他)</t>
  </si>
  <si>
    <t>り災者数</t>
  </si>
  <si>
    <t>橋りょう</t>
  </si>
  <si>
    <t>通信被害</t>
  </si>
  <si>
    <t>(回線)</t>
  </si>
  <si>
    <t>河　川</t>
  </si>
  <si>
    <t>港　湾</t>
  </si>
  <si>
    <t>砂　防</t>
  </si>
  <si>
    <t>断　水</t>
  </si>
  <si>
    <t>　　注　1.　（　）書は、列車事故によるもので内数である。　　2.　60年から調査項目の変更により、水道の箇所数が断水の箇所になった。</t>
  </si>
  <si>
    <r>
      <t>　資料　石川県消防防災課「消防防災年報」による。　</t>
    </r>
    <r>
      <rPr>
        <sz val="10"/>
        <rFont val="ＭＳ 明朝"/>
        <family val="1"/>
      </rPr>
      <t>3.　※は、浸水を含む。</t>
    </r>
  </si>
  <si>
    <t>衣服その他の繊維製品</t>
  </si>
  <si>
    <t>食料品製造</t>
  </si>
  <si>
    <t>木材・木製品製造業</t>
  </si>
  <si>
    <t>家具装備品製造業</t>
  </si>
  <si>
    <t>(1.5.1を除く)</t>
  </si>
  <si>
    <t>上記以外の製造業</t>
  </si>
  <si>
    <t>設備工事業</t>
  </si>
  <si>
    <t>道路旅客運送業</t>
  </si>
  <si>
    <t>港湾荷役業</t>
  </si>
  <si>
    <t>巻込まれ</t>
  </si>
  <si>
    <t>切れ</t>
  </si>
  <si>
    <t>との接触</t>
  </si>
  <si>
    <t>有害物と</t>
  </si>
  <si>
    <t>の接触</t>
  </si>
  <si>
    <t>交通事故</t>
  </si>
  <si>
    <t>(道路)</t>
  </si>
  <si>
    <t>無理な</t>
  </si>
  <si>
    <t>動作</t>
  </si>
  <si>
    <t>転落　　墜落</t>
  </si>
  <si>
    <t>倒壊　　崩壊</t>
  </si>
  <si>
    <t>　注　1.発生件数は休業4日以上の死傷災害件数である。</t>
  </si>
  <si>
    <t>　　　2.(　)は死亡件数(内数)である。</t>
  </si>
  <si>
    <t>　資料　石川労働基準局「労働者死傷病報告」による。</t>
  </si>
  <si>
    <t>戸</t>
  </si>
  <si>
    <t>冠　水</t>
  </si>
  <si>
    <t>災害及び事故　323</t>
  </si>
  <si>
    <t>水産業</t>
  </si>
  <si>
    <t>　資料　石川県河川課による。</t>
  </si>
  <si>
    <t>県工事</t>
  </si>
  <si>
    <t>県　単　独　事　業　対　象　の　被　害</t>
  </si>
  <si>
    <t>金　額</t>
  </si>
  <si>
    <t>国　　　　庫　　　　補　　　　助　　　　事　　　　業　　　　対　　　　象　　　　の　　　　被　　　　害</t>
  </si>
  <si>
    <t>市　　　　町　　　　村　　　　工　　　　事</t>
  </si>
  <si>
    <t>火入れ</t>
  </si>
  <si>
    <r>
      <t>昭和5</t>
    </r>
    <r>
      <rPr>
        <sz val="12"/>
        <rFont val="ＭＳ 明朝"/>
        <family val="1"/>
      </rPr>
      <t>6</t>
    </r>
    <r>
      <rPr>
        <sz val="12"/>
        <rFont val="ＭＳ 明朝"/>
        <family val="1"/>
      </rPr>
      <t>年</t>
    </r>
  </si>
  <si>
    <r>
      <t>昭和6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>年1月</t>
    </r>
  </si>
  <si>
    <t>消防　　吏員</t>
  </si>
  <si>
    <t>消防　　団員</t>
  </si>
  <si>
    <t>(2)　原　因　別、月　別　火　災　件　数(昭和60年)</t>
  </si>
  <si>
    <t>(3)　消　　防　　現　　有　　勢　　力（昭和61.4.1現在）</t>
  </si>
  <si>
    <t>消 防 自 動 車 台 数</t>
  </si>
  <si>
    <t>消　防　団　員　数</t>
  </si>
  <si>
    <t>　資料　石川県消防防災課「消防防災年報」による。</t>
  </si>
  <si>
    <t>(1) 　火災件数、焼損むね数、損害額など月別火災件数及び損害額（昭和56～60年）</t>
  </si>
  <si>
    <t>328　災害及び事故</t>
  </si>
  <si>
    <t>　注　※印は国勢調査人口(概数)である。</t>
  </si>
  <si>
    <t>災害及び事故　329</t>
  </si>
  <si>
    <t>年次別</t>
  </si>
  <si>
    <t>昭和 56 年</t>
  </si>
  <si>
    <r>
      <rPr>
        <sz val="12"/>
        <color indexed="9"/>
        <rFont val="ＭＳ 明朝"/>
        <family val="1"/>
      </rPr>
      <t xml:space="preserve">昭和 </t>
    </r>
    <r>
      <rPr>
        <sz val="12"/>
        <rFont val="ＭＳ 明朝"/>
        <family val="1"/>
      </rPr>
      <t xml:space="preserve">57 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</si>
  <si>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 xml:space="preserve">昭和 </t>
    </r>
    <r>
      <rPr>
        <sz val="12"/>
        <rFont val="ＭＳ 明朝"/>
        <family val="1"/>
      </rPr>
      <t xml:space="preserve">58 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</si>
  <si>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 xml:space="preserve">昭和 </t>
    </r>
    <r>
      <rPr>
        <sz val="12"/>
        <rFont val="ＭＳ 明朝"/>
        <family val="1"/>
      </rPr>
      <t xml:space="preserve">59 </t>
    </r>
    <r>
      <rPr>
        <sz val="12"/>
        <color indexed="9"/>
        <rFont val="ＭＳ 明朝"/>
        <family val="1"/>
      </rPr>
      <t>年</t>
    </r>
  </si>
  <si>
    <t>10万人当死者数</t>
  </si>
  <si>
    <t>自動車</t>
  </si>
  <si>
    <t>1万台当(件)</t>
  </si>
  <si>
    <t>人　　　口</t>
  </si>
  <si>
    <t>人　　口</t>
  </si>
  <si>
    <t>件　　数</t>
  </si>
  <si>
    <t>死　　者</t>
  </si>
  <si>
    <t>町村道</t>
  </si>
  <si>
    <t>昭和59年</t>
  </si>
  <si>
    <t>60　年</t>
  </si>
  <si>
    <t>増　減</t>
  </si>
  <si>
    <t>死　　　者</t>
  </si>
  <si>
    <t>1　5　7　号　線</t>
  </si>
  <si>
    <t>1　5　9　号　線</t>
  </si>
  <si>
    <t>1　6　0　号　線</t>
  </si>
  <si>
    <t>2　4　9　号　線</t>
  </si>
  <si>
    <t>3　0　4　号　線</t>
  </si>
  <si>
    <t>3　0　5　号　線</t>
  </si>
  <si>
    <t>3　5　9　号　線</t>
  </si>
  <si>
    <t>3　6　4　号　線</t>
  </si>
  <si>
    <t>4　1　5　号　線</t>
  </si>
  <si>
    <t>4　1　6　号　線</t>
  </si>
  <si>
    <t>8号線</t>
  </si>
  <si>
    <t>道路別</t>
  </si>
  <si>
    <t>市町村別</t>
  </si>
  <si>
    <t>件　　　数</t>
  </si>
  <si>
    <t>山中町</t>
  </si>
  <si>
    <t>根上町</t>
  </si>
  <si>
    <t>寺井町</t>
  </si>
  <si>
    <t>辰口町</t>
  </si>
  <si>
    <t>川北町</t>
  </si>
  <si>
    <t>美川町</t>
  </si>
  <si>
    <t>鶴来町</t>
  </si>
  <si>
    <t>野々市町</t>
  </si>
  <si>
    <t>河内村</t>
  </si>
  <si>
    <t>吉野谷村</t>
  </si>
  <si>
    <t>鳥越村</t>
  </si>
  <si>
    <t>尾口村</t>
  </si>
  <si>
    <t>白峰村</t>
  </si>
  <si>
    <t>津幡町</t>
  </si>
  <si>
    <t>高松町</t>
  </si>
  <si>
    <t>七塚町</t>
  </si>
  <si>
    <t>宇ノ気町</t>
  </si>
  <si>
    <t>内灘町</t>
  </si>
  <si>
    <t>富来町</t>
  </si>
  <si>
    <t>志雄町</t>
  </si>
  <si>
    <t>押水町</t>
  </si>
  <si>
    <t>田鶴浜町</t>
  </si>
  <si>
    <t>鳥屋町</t>
  </si>
  <si>
    <t>中島町</t>
  </si>
  <si>
    <t>鹿島町</t>
  </si>
  <si>
    <t>能登島町</t>
  </si>
  <si>
    <t>鹿西町</t>
  </si>
  <si>
    <t>穴水町</t>
  </si>
  <si>
    <t>能都町</t>
  </si>
  <si>
    <t>柳田村</t>
  </si>
  <si>
    <t>内浦町</t>
  </si>
  <si>
    <t>高速道路</t>
  </si>
  <si>
    <t>門前町</t>
  </si>
  <si>
    <t>志賀町</t>
  </si>
  <si>
    <r>
      <rPr>
        <b/>
        <sz val="12"/>
        <color indexed="9"/>
        <rFont val="ＭＳ ゴシック"/>
        <family val="3"/>
      </rPr>
      <t xml:space="preserve">昭和 </t>
    </r>
    <r>
      <rPr>
        <b/>
        <sz val="12"/>
        <rFont val="ＭＳ ゴシック"/>
        <family val="3"/>
      </rPr>
      <t xml:space="preserve">60 </t>
    </r>
    <r>
      <rPr>
        <b/>
        <sz val="12"/>
        <color indexed="9"/>
        <rFont val="ＭＳ ゴシック"/>
        <family val="3"/>
      </rPr>
      <t>年</t>
    </r>
  </si>
  <si>
    <t>(3)　市町村別交通事故発生状況　(昭和59・60年)</t>
  </si>
  <si>
    <t>(2)　道路別交通事故発生状況　(昭和59・60年)</t>
  </si>
  <si>
    <t>(1)　年次別交通事故発生状況　(昭和56～60年)</t>
  </si>
  <si>
    <t>330　災害及び事故</t>
  </si>
  <si>
    <t>違　　　　　　反(原　因)　　別</t>
  </si>
  <si>
    <t>構成比</t>
  </si>
  <si>
    <t>件　　　　　　　　　　　　　　数</t>
  </si>
  <si>
    <t>傷　　者</t>
  </si>
  <si>
    <t>60　　年</t>
  </si>
  <si>
    <t>増　　減</t>
  </si>
  <si>
    <t>車両通行帯違反</t>
  </si>
  <si>
    <t>車間距離不保持</t>
  </si>
  <si>
    <t>通行妨害(車両等)</t>
  </si>
  <si>
    <t>追越し</t>
  </si>
  <si>
    <t>禁止場所追越し</t>
  </si>
  <si>
    <t>妨害</t>
  </si>
  <si>
    <t>指定場所一時不停止等</t>
  </si>
  <si>
    <t>けん引違反</t>
  </si>
  <si>
    <t>ハンドル整備不良車運転</t>
  </si>
  <si>
    <t>走行装置整備不良車運転</t>
  </si>
  <si>
    <t>無免許等</t>
  </si>
  <si>
    <t>酒気帯び運転</t>
  </si>
  <si>
    <t>酒酔い運転</t>
  </si>
  <si>
    <t>動静不注視</t>
  </si>
  <si>
    <t>幼児等通行妨害</t>
  </si>
  <si>
    <t>下命容認違反</t>
  </si>
  <si>
    <t>無免許・無資格</t>
  </si>
  <si>
    <t>その他の過労</t>
  </si>
  <si>
    <t>(過労)</t>
  </si>
  <si>
    <t>横断歩道外横断</t>
  </si>
  <si>
    <t>走行車両の</t>
  </si>
  <si>
    <t>踏切不注視</t>
  </si>
  <si>
    <t>通　行　妨　害　(歩行者)</t>
  </si>
  <si>
    <t>駐　　　　　　(　停　)　車　違　　反</t>
  </si>
  <si>
    <t>〃</t>
  </si>
  <si>
    <t>車　　　　　　　　　　　両</t>
  </si>
  <si>
    <t>乗　　車　　不　　適　　当(ドア開放）</t>
  </si>
  <si>
    <t>災害及び事故　331</t>
  </si>
  <si>
    <t>能登有料道</t>
  </si>
  <si>
    <t>時</t>
  </si>
  <si>
    <t>小二</t>
  </si>
  <si>
    <t>軽二</t>
  </si>
  <si>
    <t>2原</t>
  </si>
  <si>
    <t>1原</t>
  </si>
  <si>
    <t>構成率</t>
  </si>
  <si>
    <t>70歳以上</t>
  </si>
  <si>
    <t>　　注　1原運転のみ同乗者も含む。</t>
  </si>
  <si>
    <t>国　　　　　　　　　道</t>
  </si>
  <si>
    <t>(6)　年　齢　別、状　態　別　死　傷　者　数　(昭和60年)</t>
  </si>
  <si>
    <t>(5)　交通事故発生状況　(時間、場所)　別件数　(昭和60年)</t>
  </si>
  <si>
    <t>(4)　第一当事者の事故原因別件数及び死傷者数　(昭和59・60年)</t>
  </si>
  <si>
    <t>横断等</t>
  </si>
  <si>
    <r>
      <t>総</t>
    </r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数</t>
    </r>
  </si>
  <si>
    <t>(ha)</t>
  </si>
  <si>
    <t>－</t>
  </si>
  <si>
    <r>
      <t>年次及び　　　　</t>
    </r>
    <r>
      <rPr>
        <sz val="12"/>
        <color indexed="9"/>
        <rFont val="ＭＳ 明朝"/>
        <family val="1"/>
      </rPr>
      <t>ああああ　　　　</t>
    </r>
    <r>
      <rPr>
        <sz val="12"/>
        <rFont val="ＭＳ 明朝"/>
        <family val="1"/>
      </rPr>
      <t>市 郡 別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</si>
  <si>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57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</si>
  <si>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58</t>
    </r>
    <r>
      <rPr>
        <sz val="12"/>
        <color indexed="9"/>
        <rFont val="ＭＳ 明朝"/>
        <family val="1"/>
      </rPr>
      <t>年</t>
    </r>
  </si>
  <si>
    <t>－</t>
  </si>
  <si>
    <t>ニカメイチュウ</t>
  </si>
  <si>
    <t>ウンカ</t>
  </si>
  <si>
    <r>
      <t>年次　　　</t>
    </r>
    <r>
      <rPr>
        <sz val="12"/>
        <color indexed="9"/>
        <rFont val="ＭＳ 明朝"/>
        <family val="1"/>
      </rPr>
      <t>ああ　　　</t>
    </r>
    <r>
      <rPr>
        <sz val="12"/>
        <rFont val="ＭＳ 明朝"/>
        <family val="1"/>
      </rPr>
      <t>及び　　　</t>
    </r>
    <r>
      <rPr>
        <sz val="12"/>
        <color indexed="9"/>
        <rFont val="ＭＳ 明朝"/>
        <family val="1"/>
      </rPr>
      <t>ああ　　　</t>
    </r>
    <r>
      <rPr>
        <sz val="12"/>
        <rFont val="ＭＳ 明朝"/>
        <family val="1"/>
      </rPr>
      <t>区分</t>
    </r>
  </si>
  <si>
    <r>
      <t>り</t>
    </r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災　　　</t>
    </r>
    <r>
      <rPr>
        <sz val="12"/>
        <color indexed="9"/>
        <rFont val="ＭＳ 明朝"/>
        <family val="1"/>
      </rPr>
      <t>あああ　　　あああ　　　あああ　　　</t>
    </r>
    <r>
      <rPr>
        <sz val="12"/>
        <rFont val="ＭＳ 明朝"/>
        <family val="1"/>
      </rPr>
      <t>世帯数</t>
    </r>
  </si>
  <si>
    <r>
      <t>行</t>
    </r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方　</t>
    </r>
    <r>
      <rPr>
        <sz val="12"/>
        <color indexed="9"/>
        <rFont val="ＭＳ 明朝"/>
        <family val="1"/>
      </rPr>
      <t>あああ　</t>
    </r>
    <r>
      <rPr>
        <sz val="12"/>
        <rFont val="ＭＳ 明朝"/>
        <family val="1"/>
      </rPr>
      <t>不明者</t>
    </r>
  </si>
  <si>
    <r>
      <t>一部　　</t>
    </r>
    <r>
      <rPr>
        <sz val="12"/>
        <color indexed="9"/>
        <rFont val="ＭＳ 明朝"/>
        <family val="1"/>
      </rPr>
      <t>ああ　　</t>
    </r>
    <r>
      <rPr>
        <sz val="12"/>
        <rFont val="ＭＳ 明朝"/>
        <family val="1"/>
      </rPr>
      <t>破損</t>
    </r>
  </si>
  <si>
    <r>
      <t>床上　　</t>
    </r>
    <r>
      <rPr>
        <sz val="12"/>
        <color indexed="9"/>
        <rFont val="ＭＳ 明朝"/>
        <family val="1"/>
      </rPr>
      <t>ああ　　</t>
    </r>
    <r>
      <rPr>
        <sz val="12"/>
        <rFont val="ＭＳ 明朝"/>
        <family val="1"/>
      </rPr>
      <t>浸水</t>
    </r>
  </si>
  <si>
    <r>
      <t>床下　　</t>
    </r>
    <r>
      <rPr>
        <sz val="12"/>
        <color indexed="9"/>
        <rFont val="ＭＳ 明朝"/>
        <family val="1"/>
      </rPr>
      <t>ああ　　</t>
    </r>
    <r>
      <rPr>
        <sz val="12"/>
        <rFont val="ＭＳ 明朝"/>
        <family val="1"/>
      </rPr>
      <t>浸水</t>
    </r>
  </si>
  <si>
    <t>－</t>
  </si>
  <si>
    <t>ha</t>
  </si>
  <si>
    <t>※</t>
  </si>
  <si>
    <t>－</t>
  </si>
  <si>
    <t>はさまれ</t>
  </si>
  <si>
    <t>こすれ</t>
  </si>
  <si>
    <t>－</t>
  </si>
  <si>
    <t>窯業・土石製品製造業</t>
  </si>
  <si>
    <t>被害額合計</t>
  </si>
  <si>
    <t>－</t>
  </si>
  <si>
    <t>326　災害及び事故　</t>
  </si>
  <si>
    <t>災害及び事故　327</t>
  </si>
  <si>
    <t>（単位：金額　千円）</t>
  </si>
  <si>
    <r>
      <t>年次及び　　</t>
    </r>
    <r>
      <rPr>
        <sz val="12"/>
        <color indexed="9"/>
        <rFont val="ＭＳ 明朝"/>
        <family val="1"/>
      </rPr>
      <t>ああああ　　</t>
    </r>
    <r>
      <rPr>
        <sz val="12"/>
        <rFont val="ＭＳ 明朝"/>
        <family val="1"/>
      </rPr>
      <t>月</t>
    </r>
    <r>
      <rPr>
        <sz val="12"/>
        <color indexed="9"/>
        <rFont val="ＭＳ 明朝"/>
        <family val="1"/>
      </rPr>
      <t>ああ</t>
    </r>
    <r>
      <rPr>
        <sz val="12"/>
        <rFont val="ＭＳ 明朝"/>
        <family val="1"/>
      </rPr>
      <t>次</t>
    </r>
  </si>
  <si>
    <t>火災件数</t>
  </si>
  <si>
    <t>焼損むね数</t>
  </si>
  <si>
    <t>り災世帯数</t>
  </si>
  <si>
    <t>死亡者</t>
  </si>
  <si>
    <t>負傷者</t>
  </si>
  <si>
    <t>損害額</t>
  </si>
  <si>
    <r>
      <t>船舶　　</t>
    </r>
    <r>
      <rPr>
        <sz val="12"/>
        <color indexed="9"/>
        <rFont val="ＭＳ 明朝"/>
        <family val="1"/>
      </rPr>
      <t>ああ　　</t>
    </r>
    <r>
      <rPr>
        <sz val="12"/>
        <rFont val="ＭＳ 明朝"/>
        <family val="1"/>
      </rPr>
      <t>隻数</t>
    </r>
  </si>
  <si>
    <r>
      <t>焼損　　</t>
    </r>
    <r>
      <rPr>
        <sz val="12"/>
        <color indexed="9"/>
        <rFont val="ＭＳ 明朝"/>
        <family val="1"/>
      </rPr>
      <t>ああ　　</t>
    </r>
    <r>
      <rPr>
        <sz val="12"/>
        <rFont val="ＭＳ 明朝"/>
        <family val="1"/>
      </rPr>
      <t>車両</t>
    </r>
  </si>
  <si>
    <r>
      <t>山林原野</t>
    </r>
    <r>
      <rPr>
        <sz val="12"/>
        <color indexed="9"/>
        <rFont val="ＭＳ 明朝"/>
        <family val="1"/>
      </rPr>
      <t>ああああ</t>
    </r>
    <r>
      <rPr>
        <sz val="12"/>
        <rFont val="ＭＳ 明朝"/>
        <family val="1"/>
      </rPr>
      <t>焼損面積</t>
    </r>
  </si>
  <si>
    <r>
      <t>建物焼損</t>
    </r>
    <r>
      <rPr>
        <sz val="12"/>
        <color indexed="9"/>
        <rFont val="ＭＳ 明朝"/>
        <family val="1"/>
      </rPr>
      <t>ああああ</t>
    </r>
    <r>
      <rPr>
        <sz val="12"/>
        <rFont val="ＭＳ 明朝"/>
        <family val="1"/>
      </rPr>
      <t>面</t>
    </r>
    <r>
      <rPr>
        <sz val="12"/>
        <color indexed="9"/>
        <rFont val="ＭＳ 明朝"/>
        <family val="1"/>
      </rPr>
      <t>ああ</t>
    </r>
    <r>
      <rPr>
        <sz val="12"/>
        <rFont val="ＭＳ 明朝"/>
        <family val="1"/>
      </rPr>
      <t>積</t>
    </r>
  </si>
  <si>
    <t>合計</t>
  </si>
  <si>
    <t>建物</t>
  </si>
  <si>
    <t>林野</t>
  </si>
  <si>
    <t>車両</t>
  </si>
  <si>
    <t>船舶</t>
  </si>
  <si>
    <t>半焼</t>
  </si>
  <si>
    <t>全焼</t>
  </si>
  <si>
    <t>小損</t>
  </si>
  <si>
    <t>半損</t>
  </si>
  <si>
    <t>全損</t>
  </si>
  <si>
    <t>（台）</t>
  </si>
  <si>
    <t>（ａ）</t>
  </si>
  <si>
    <t>（㎡）</t>
  </si>
  <si>
    <t>－</t>
  </si>
  <si>
    <t>-</t>
  </si>
  <si>
    <r>
      <rPr>
        <sz val="12"/>
        <color indexed="9"/>
        <rFont val="ＭＳ 明朝"/>
        <family val="1"/>
      </rPr>
      <t>昭和60年</t>
    </r>
    <r>
      <rPr>
        <sz val="12"/>
        <rFont val="ＭＳ 明朝"/>
        <family val="1"/>
      </rPr>
      <t>2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</si>
  <si>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昭和60年</t>
    </r>
    <r>
      <rPr>
        <sz val="12"/>
        <rFont val="ＭＳ 明朝"/>
        <family val="1"/>
      </rPr>
      <t>3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</si>
  <si>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昭和60年</t>
    </r>
    <r>
      <rPr>
        <sz val="12"/>
        <rFont val="ＭＳ 明朝"/>
        <family val="1"/>
      </rPr>
      <t>4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</si>
  <si>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昭和60年</t>
    </r>
    <r>
      <rPr>
        <sz val="12"/>
        <rFont val="ＭＳ 明朝"/>
        <family val="1"/>
      </rPr>
      <t>5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</si>
  <si>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昭和60年</t>
    </r>
    <r>
      <rPr>
        <sz val="12"/>
        <rFont val="ＭＳ 明朝"/>
        <family val="1"/>
      </rPr>
      <t>6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</si>
  <si>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昭和60年</t>
    </r>
    <r>
      <rPr>
        <sz val="12"/>
        <rFont val="ＭＳ 明朝"/>
        <family val="1"/>
      </rPr>
      <t>7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</si>
  <si>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昭和60年</t>
    </r>
    <r>
      <rPr>
        <sz val="12"/>
        <rFont val="ＭＳ 明朝"/>
        <family val="1"/>
      </rPr>
      <t>8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</si>
  <si>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昭和60年</t>
    </r>
    <r>
      <rPr>
        <sz val="12"/>
        <rFont val="ＭＳ 明朝"/>
        <family val="1"/>
      </rPr>
      <t>9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</si>
  <si>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昭和60年</t>
    </r>
    <r>
      <rPr>
        <sz val="12"/>
        <rFont val="ＭＳ 明朝"/>
        <family val="1"/>
      </rPr>
      <t>10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</si>
  <si>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昭和60年</t>
    </r>
    <r>
      <rPr>
        <sz val="12"/>
        <rFont val="ＭＳ 明朝"/>
        <family val="1"/>
      </rPr>
      <t>11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</si>
  <si>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昭和60年</t>
    </r>
    <r>
      <rPr>
        <sz val="12"/>
        <rFont val="ＭＳ 明朝"/>
        <family val="1"/>
      </rPr>
      <t>12</t>
    </r>
    <r>
      <rPr>
        <sz val="12"/>
        <color indexed="9"/>
        <rFont val="ＭＳ 明朝"/>
        <family val="1"/>
      </rPr>
      <t>月</t>
    </r>
  </si>
  <si>
    <t>　資料　石川県消防防災課「消防防災年報」による。</t>
  </si>
  <si>
    <t>原因別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</si>
  <si>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</si>
  <si>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</si>
  <si>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</si>
  <si>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</si>
  <si>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</si>
  <si>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</si>
  <si>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</si>
  <si>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</si>
  <si>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</si>
  <si>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r>
      <t>1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>月</t>
    </r>
  </si>
  <si>
    <r>
      <t>1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月</t>
    </r>
  </si>
  <si>
    <r>
      <t>1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月</t>
    </r>
  </si>
  <si>
    <t>たばこ</t>
  </si>
  <si>
    <t>たき火</t>
  </si>
  <si>
    <t>こんろ</t>
  </si>
  <si>
    <r>
      <t>煙</t>
    </r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突</t>
    </r>
  </si>
  <si>
    <t>ス　ト　ー　ブ</t>
  </si>
  <si>
    <t>こたつ</t>
  </si>
  <si>
    <t>マッチ･ライター</t>
  </si>
  <si>
    <t>火遊び</t>
  </si>
  <si>
    <r>
      <t>放</t>
    </r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火</t>
    </r>
  </si>
  <si>
    <t>その他</t>
  </si>
  <si>
    <t>　注　放火は疑いを含む。</t>
  </si>
  <si>
    <t>―</t>
  </si>
  <si>
    <r>
      <t>交 差 点安全進行義</t>
    </r>
    <r>
      <rPr>
        <sz val="12"/>
        <color indexed="9"/>
        <rFont val="ＭＳ 明朝"/>
        <family val="1"/>
      </rPr>
      <t>ああ</t>
    </r>
    <r>
      <rPr>
        <sz val="12"/>
        <rFont val="ＭＳ 明朝"/>
        <family val="1"/>
      </rPr>
      <t>務</t>
    </r>
  </si>
  <si>
    <r>
      <t>前方不注意</t>
    </r>
    <r>
      <rPr>
        <sz val="12"/>
        <color indexed="9"/>
        <rFont val="ＭＳ 明朝"/>
        <family val="1"/>
      </rPr>
      <t>あ</t>
    </r>
  </si>
  <si>
    <r>
      <t>安全不確認</t>
    </r>
    <r>
      <rPr>
        <sz val="12"/>
        <color indexed="9"/>
        <rFont val="ＭＳ 明朝"/>
        <family val="1"/>
      </rPr>
      <t>あ</t>
    </r>
  </si>
  <si>
    <r>
      <t>自転車　</t>
    </r>
    <r>
      <rPr>
        <sz val="12"/>
        <color indexed="9"/>
        <rFont val="ＭＳ 明朝"/>
        <family val="1"/>
      </rPr>
      <t>あああ　</t>
    </r>
    <r>
      <rPr>
        <sz val="12"/>
        <rFont val="ＭＳ 明朝"/>
        <family val="1"/>
      </rPr>
      <t>乗用中</t>
    </r>
  </si>
  <si>
    <t>(％)</t>
  </si>
  <si>
    <t>－</t>
  </si>
  <si>
    <t>～</t>
  </si>
  <si>
    <t>ブレーキ</t>
  </si>
  <si>
    <t xml:space="preserve"> －</t>
  </si>
  <si>
    <t>歳未満</t>
  </si>
  <si>
    <t>めいてい、はいかい</t>
  </si>
  <si>
    <t>－</t>
  </si>
  <si>
    <r>
      <t>昭和</t>
    </r>
    <r>
      <rPr>
        <sz val="12"/>
        <rFont val="ＭＳ 明朝"/>
        <family val="1"/>
      </rPr>
      <t>57</t>
    </r>
    <r>
      <rPr>
        <sz val="12"/>
        <color indexed="9"/>
        <rFont val="ＭＳ 明朝"/>
        <family val="1"/>
      </rPr>
      <t>年</t>
    </r>
  </si>
  <si>
    <r>
      <t>昭和</t>
    </r>
    <r>
      <rPr>
        <sz val="12"/>
        <rFont val="ＭＳ 明朝"/>
        <family val="1"/>
      </rPr>
      <t>58</t>
    </r>
    <r>
      <rPr>
        <sz val="12"/>
        <color indexed="9"/>
        <rFont val="ＭＳ 明朝"/>
        <family val="1"/>
      </rPr>
      <t>年</t>
    </r>
  </si>
  <si>
    <r>
      <t>昭和</t>
    </r>
    <r>
      <rPr>
        <sz val="12"/>
        <rFont val="ＭＳ 明朝"/>
        <family val="1"/>
      </rPr>
      <t>59</t>
    </r>
    <r>
      <rPr>
        <sz val="12"/>
        <color indexed="9"/>
        <rFont val="ＭＳ 明朝"/>
        <family val="1"/>
      </rPr>
      <t>年</t>
    </r>
  </si>
  <si>
    <r>
      <t>昭和</t>
    </r>
    <r>
      <rPr>
        <b/>
        <sz val="12"/>
        <rFont val="ＭＳ ゴシック"/>
        <family val="3"/>
      </rPr>
      <t>60</t>
    </r>
    <r>
      <rPr>
        <b/>
        <sz val="12"/>
        <color indexed="9"/>
        <rFont val="ＭＳ ゴシック"/>
        <family val="3"/>
      </rPr>
      <t>年</t>
    </r>
  </si>
  <si>
    <t>年次　　　  　　　及び　　　  　　　区分</t>
  </si>
  <si>
    <t>－</t>
  </si>
  <si>
    <t>－</t>
  </si>
  <si>
    <t>23　　　災　　害　　及　　び　　事　　故</t>
  </si>
  <si>
    <r>
      <t>171　　市　郡　別　農　林　水　産　業　施　設　被　害　状　況　(</t>
    </r>
    <r>
      <rPr>
        <b/>
        <sz val="12"/>
        <rFont val="ＭＳ 明朝"/>
        <family val="1"/>
      </rPr>
      <t>昭和58～60年</t>
    </r>
    <r>
      <rPr>
        <b/>
        <sz val="14"/>
        <rFont val="ＭＳ 明朝"/>
        <family val="1"/>
      </rPr>
      <t>)</t>
    </r>
  </si>
  <si>
    <r>
      <rPr>
        <b/>
        <sz val="12"/>
        <color indexed="9"/>
        <rFont val="ＭＳ 明朝"/>
        <family val="1"/>
      </rPr>
      <t>昭和</t>
    </r>
    <r>
      <rPr>
        <b/>
        <sz val="12"/>
        <rFont val="ＭＳ 明朝"/>
        <family val="1"/>
      </rPr>
      <t>60</t>
    </r>
    <r>
      <rPr>
        <b/>
        <sz val="12"/>
        <color indexed="9"/>
        <rFont val="ＭＳ 明朝"/>
        <family val="1"/>
      </rPr>
      <t>年</t>
    </r>
  </si>
  <si>
    <t>－</t>
  </si>
  <si>
    <t>－</t>
  </si>
  <si>
    <r>
      <t>172　　市　郡　別　森　林　病　害　虫　被　害　状　況　(</t>
    </r>
    <r>
      <rPr>
        <b/>
        <sz val="12"/>
        <rFont val="ＭＳ 明朝"/>
        <family val="1"/>
      </rPr>
      <t>昭和60年)</t>
    </r>
  </si>
  <si>
    <t>－</t>
  </si>
  <si>
    <r>
      <t>173　　市　郡　別、水　稲　の　被　害　状　況　(</t>
    </r>
    <r>
      <rPr>
        <b/>
        <sz val="12"/>
        <rFont val="ＭＳ 明朝"/>
        <family val="1"/>
      </rPr>
      <t>昭和56～60年</t>
    </r>
    <r>
      <rPr>
        <b/>
        <sz val="14"/>
        <rFont val="ＭＳ 明朝"/>
        <family val="1"/>
      </rPr>
      <t>)</t>
    </r>
  </si>
  <si>
    <r>
      <t>市　郡　別、水　稲　の　被　害　状　況　(</t>
    </r>
    <r>
      <rPr>
        <b/>
        <sz val="12"/>
        <rFont val="ＭＳ 明朝"/>
        <family val="1"/>
      </rPr>
      <t>つづき)</t>
    </r>
  </si>
  <si>
    <r>
      <t>年次及び　　　　</t>
    </r>
    <r>
      <rPr>
        <sz val="12"/>
        <color indexed="9"/>
        <rFont val="ＭＳ 明朝"/>
        <family val="1"/>
      </rPr>
      <t>ああああ</t>
    </r>
    <r>
      <rPr>
        <sz val="12"/>
        <rFont val="ＭＳ 明朝"/>
        <family val="1"/>
      </rPr>
      <t>　　　　市 郡 別</t>
    </r>
  </si>
  <si>
    <t>そ の 他 の 被 害</t>
  </si>
  <si>
    <r>
      <t>174　  風　　水　　害　　の　　状　　況　(</t>
    </r>
    <r>
      <rPr>
        <b/>
        <sz val="12"/>
        <rFont val="ＭＳ 明朝"/>
        <family val="1"/>
      </rPr>
      <t>昭和56～60年</t>
    </r>
    <r>
      <rPr>
        <b/>
        <sz val="14"/>
        <rFont val="ＭＳ 明朝"/>
        <family val="1"/>
      </rPr>
      <t>)</t>
    </r>
  </si>
  <si>
    <r>
      <t>175　　特定業種別、原因別災害発生件数　(</t>
    </r>
    <r>
      <rPr>
        <b/>
        <sz val="12"/>
        <rFont val="ＭＳ 明朝"/>
        <family val="1"/>
      </rPr>
      <t>昭和60年</t>
    </r>
    <r>
      <rPr>
        <b/>
        <sz val="14"/>
        <rFont val="ＭＳ 明朝"/>
        <family val="1"/>
      </rPr>
      <t>)</t>
    </r>
  </si>
  <si>
    <r>
      <t>176　　市　郡　別　土　木　関　係　災　害　状　況（</t>
    </r>
    <r>
      <rPr>
        <b/>
        <sz val="12"/>
        <rFont val="ＭＳ 明朝"/>
        <family val="1"/>
      </rPr>
      <t>昭和60年</t>
    </r>
    <r>
      <rPr>
        <b/>
        <sz val="14"/>
        <rFont val="ＭＳ 明朝"/>
        <family val="1"/>
      </rPr>
      <t>）</t>
    </r>
  </si>
  <si>
    <r>
      <rPr>
        <b/>
        <sz val="12"/>
        <rFont val="ＭＳ 明朝"/>
        <family val="1"/>
      </rPr>
      <t>昭 和 60 年</t>
    </r>
  </si>
  <si>
    <r>
      <t>市　郡　別　土　木　関　係　災　害　状　況（</t>
    </r>
    <r>
      <rPr>
        <b/>
        <sz val="12"/>
        <rFont val="ＭＳ 明朝"/>
        <family val="1"/>
      </rPr>
      <t>昭和60年</t>
    </r>
    <r>
      <rPr>
        <b/>
        <sz val="14"/>
        <rFont val="ＭＳ 明朝"/>
        <family val="1"/>
      </rPr>
      <t>）（</t>
    </r>
    <r>
      <rPr>
        <b/>
        <sz val="12"/>
        <rFont val="ＭＳ 明朝"/>
        <family val="1"/>
      </rPr>
      <t>つづき</t>
    </r>
    <r>
      <rPr>
        <b/>
        <sz val="14"/>
        <rFont val="ＭＳ 明朝"/>
        <family val="1"/>
      </rPr>
      <t>）</t>
    </r>
  </si>
  <si>
    <t>177　　　火　　　　　　　　　　　　　　　　　災</t>
  </si>
  <si>
    <r>
      <t>合</t>
    </r>
    <r>
      <rPr>
        <b/>
        <sz val="12"/>
        <color indexed="9"/>
        <rFont val="ＭＳ 明朝"/>
        <family val="1"/>
      </rPr>
      <t>あ</t>
    </r>
    <r>
      <rPr>
        <b/>
        <sz val="12"/>
        <rFont val="ＭＳ 明朝"/>
        <family val="1"/>
      </rPr>
      <t>計</t>
    </r>
  </si>
  <si>
    <t>178　　交　　　　　通　　　　　事　　　　　故</t>
  </si>
  <si>
    <t>構成率(％)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</si>
</sst>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.0;[Red]\-#,##0.0"/>
    <numFmt numFmtId="178" formatCode="#,##0.0_);[Red]\(#,##0.0\)"/>
    <numFmt numFmtId="179" formatCode="#,##0.0"/>
    <numFmt numFmtId="180" formatCode="0.0"/>
    <numFmt numFmtId="181" formatCode="0_ ;[Red]\-0\ "/>
    <numFmt numFmtId="182" formatCode="0.0_ ;[Red]\-0.0\ "/>
    <numFmt numFmtId="183" formatCode="#,##0_);[Red]\(#,##0\)"/>
    <numFmt numFmtId="184" formatCode="0.0_);[Red]\(0.0\)"/>
    <numFmt numFmtId="185" formatCode="#,##0_ "/>
    <numFmt numFmtId="186" formatCode="#,##0_ ;[Red]\-#,##0\ "/>
    <numFmt numFmtId="187" formatCode="#,##0;[Red]#,##0"/>
    <numFmt numFmtId="188" formatCode="#,##0.0;[Red]#,##0.0"/>
    <numFmt numFmtId="189" formatCode="0_);[Red]\(0\)"/>
    <numFmt numFmtId="190" formatCode="\+##"/>
    <numFmt numFmtId="191" formatCode="\+##;\-##"/>
    <numFmt numFmtId="192" formatCode="\+000;\-000"/>
    <numFmt numFmtId="193" formatCode="0.0_ "/>
    <numFmt numFmtId="194" formatCode="#,##0.00_);[Red]\(#,##0.00\)"/>
    <numFmt numFmtId="195" formatCode="\+##;\-##;&quot;±&quot;##"/>
    <numFmt numFmtId="196" formatCode="\+##;\-##;&quot;±&quot;0"/>
    <numFmt numFmtId="197" formatCode="0.00_);[Red]\(0.00\)"/>
    <numFmt numFmtId="198" formatCode="#,##0_);\(#,##0\)"/>
    <numFmt numFmtId="199" formatCode="0_);\(0\)"/>
    <numFmt numFmtId="200" formatCode="0;&quot;△ &quot;0"/>
    <numFmt numFmtId="201" formatCode="#,##0;&quot;△ &quot;#,##0"/>
    <numFmt numFmtId="202" formatCode="##,###,##0;\-##,###,##0"/>
    <numFmt numFmtId="203" formatCode="#,###,##0;\-#,###,##0"/>
    <numFmt numFmtId="204" formatCode="##0;\-##0"/>
    <numFmt numFmtId="205" formatCode="###,##0;\-###,##0"/>
    <numFmt numFmtId="206" formatCode="#0.00"/>
    <numFmt numFmtId="207" formatCode="#0.0"/>
    <numFmt numFmtId="208" formatCode="##,##0"/>
    <numFmt numFmtId="209" formatCode="\(#0\)"/>
    <numFmt numFmtId="210" formatCode="#0"/>
    <numFmt numFmtId="211" formatCode="\(0\)"/>
    <numFmt numFmtId="212" formatCode="##0"/>
    <numFmt numFmtId="213" formatCode="##0.0"/>
    <numFmt numFmtId="214" formatCode="##0;&quot;△ &quot;##0"/>
    <numFmt numFmtId="215" formatCode="##0;&quot;△ &quot;__##0"/>
    <numFmt numFmtId="216" formatCode="##0;&quot;△ &quot;_##0"/>
    <numFmt numFmtId="217" formatCode="##0;&quot;△ &quot;___##0"/>
    <numFmt numFmtId="218" formatCode="##0.00"/>
  </numFmts>
  <fonts count="59">
    <font>
      <sz val="12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2"/>
      <name val="ＭＳ ゴシック"/>
      <family val="3"/>
    </font>
    <font>
      <sz val="14"/>
      <name val="ＭＳ ゴシック"/>
      <family val="3"/>
    </font>
    <font>
      <sz val="6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2"/>
      <color indexed="9"/>
      <name val="ＭＳ 明朝"/>
      <family val="1"/>
    </font>
    <font>
      <sz val="10"/>
      <name val="ＭＳ 明朝"/>
      <family val="1"/>
    </font>
    <font>
      <b/>
      <sz val="12"/>
      <color indexed="9"/>
      <name val="ＭＳ ゴシック"/>
      <family val="3"/>
    </font>
    <font>
      <b/>
      <sz val="11"/>
      <name val="ＭＳ ゴシック"/>
      <family val="3"/>
    </font>
    <font>
      <b/>
      <sz val="16"/>
      <name val="ＭＳ ゴシック"/>
      <family val="3"/>
    </font>
    <font>
      <b/>
      <sz val="12"/>
      <color indexed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0000FF"/>
      <name val="ＭＳ 明朝"/>
      <family val="1"/>
    </font>
    <font>
      <b/>
      <sz val="12"/>
      <color theme="0"/>
      <name val="ＭＳ ゴシック"/>
      <family val="3"/>
    </font>
    <font>
      <sz val="12"/>
      <color theme="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4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4" fillId="31" borderId="4" applyNumberFormat="0" applyAlignment="0" applyProtection="0"/>
    <xf numFmtId="0" fontId="15" fillId="0" borderId="0" applyNumberFormat="0" applyFill="0" applyBorder="0" applyAlignment="0" applyProtection="0"/>
    <xf numFmtId="0" fontId="5" fillId="0" borderId="0">
      <alignment/>
      <protection/>
    </xf>
    <xf numFmtId="0" fontId="55" fillId="32" borderId="0" applyNumberFormat="0" applyBorder="0" applyAlignment="0" applyProtection="0"/>
  </cellStyleXfs>
  <cellXfs count="483">
    <xf numFmtId="0" fontId="0" fillId="0" borderId="0" xfId="0" applyAlignment="1">
      <alignment/>
    </xf>
    <xf numFmtId="0" fontId="7" fillId="0" borderId="0" xfId="0" applyFont="1" applyFill="1" applyAlignment="1">
      <alignment vertical="top"/>
    </xf>
    <xf numFmtId="0" fontId="7" fillId="0" borderId="0" xfId="0" applyFont="1" applyFill="1" applyAlignment="1">
      <alignment horizontal="right" vertical="top"/>
    </xf>
    <xf numFmtId="0" fontId="9" fillId="0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 quotePrefix="1">
      <alignment vertical="center"/>
      <protection/>
    </xf>
    <xf numFmtId="0" fontId="12" fillId="0" borderId="0" xfId="0" applyFont="1" applyFill="1" applyBorder="1" applyAlignment="1">
      <alignment vertical="center"/>
    </xf>
    <xf numFmtId="0" fontId="11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 horizontal="left" vertical="top"/>
    </xf>
    <xf numFmtId="0" fontId="13" fillId="0" borderId="10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horizontal="right" vertical="center"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3" fontId="13" fillId="0" borderId="0" xfId="0" applyNumberFormat="1" applyFont="1" applyFill="1" applyBorder="1" applyAlignment="1" applyProtection="1">
      <alignment horizontal="right" vertical="center"/>
      <protection/>
    </xf>
    <xf numFmtId="3" fontId="8" fillId="0" borderId="0" xfId="0" applyNumberFormat="1" applyFont="1" applyFill="1" applyBorder="1" applyAlignment="1" applyProtection="1">
      <alignment horizontal="right" vertical="center"/>
      <protection/>
    </xf>
    <xf numFmtId="3" fontId="0" fillId="0" borderId="0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 applyProtection="1">
      <alignment horizontal="distributed" vertical="center"/>
      <protection/>
    </xf>
    <xf numFmtId="3" fontId="0" fillId="0" borderId="0" xfId="0" applyNumberFormat="1" applyFont="1" applyFill="1" applyAlignment="1">
      <alignment horizontal="right"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14" xfId="0" applyFont="1" applyFill="1" applyBorder="1" applyAlignment="1" applyProtection="1">
      <alignment horizontal="distributed" vertical="center"/>
      <protection/>
    </xf>
    <xf numFmtId="0" fontId="0" fillId="0" borderId="15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>
      <alignment vertical="center"/>
    </xf>
    <xf numFmtId="3" fontId="0" fillId="0" borderId="0" xfId="0" applyNumberFormat="1" applyFont="1" applyFill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12" xfId="0" applyFont="1" applyFill="1" applyBorder="1" applyAlignment="1">
      <alignment vertical="center"/>
    </xf>
    <xf numFmtId="0" fontId="0" fillId="0" borderId="19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 vertical="center"/>
    </xf>
    <xf numFmtId="0" fontId="0" fillId="0" borderId="2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distributed" vertical="center"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25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38" fontId="0" fillId="0" borderId="0" xfId="49" applyFont="1" applyFill="1" applyAlignment="1">
      <alignment vertical="center"/>
    </xf>
    <xf numFmtId="38" fontId="0" fillId="0" borderId="0" xfId="49" applyFont="1" applyFill="1" applyAlignment="1">
      <alignment horizontal="right" vertical="center"/>
    </xf>
    <xf numFmtId="38" fontId="0" fillId="0" borderId="0" xfId="49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3" fillId="0" borderId="10" xfId="0" applyFont="1" applyFill="1" applyBorder="1" applyAlignment="1" applyProtection="1">
      <alignment horizontal="distributed" vertical="center"/>
      <protection/>
    </xf>
    <xf numFmtId="205" fontId="0" fillId="0" borderId="20" xfId="0" applyNumberFormat="1" applyFont="1" applyFill="1" applyBorder="1" applyAlignment="1">
      <alignment vertical="center"/>
    </xf>
    <xf numFmtId="205" fontId="8" fillId="0" borderId="26" xfId="0" applyNumberFormat="1" applyFont="1" applyFill="1" applyBorder="1" applyAlignment="1" applyProtection="1">
      <alignment horizontal="right" vertical="center"/>
      <protection/>
    </xf>
    <xf numFmtId="205" fontId="0" fillId="0" borderId="0" xfId="0" applyNumberFormat="1" applyFont="1" applyFill="1" applyBorder="1" applyAlignment="1">
      <alignment horizontal="right" vertical="center"/>
    </xf>
    <xf numFmtId="205" fontId="0" fillId="0" borderId="0" xfId="0" applyNumberFormat="1" applyFont="1" applyFill="1" applyAlignment="1">
      <alignment vertical="center"/>
    </xf>
    <xf numFmtId="205" fontId="8" fillId="0" borderId="0" xfId="0" applyNumberFormat="1" applyFont="1" applyFill="1" applyBorder="1" applyAlignment="1" applyProtection="1">
      <alignment horizontal="right" vertical="center"/>
      <protection/>
    </xf>
    <xf numFmtId="205" fontId="8" fillId="0" borderId="0" xfId="49" applyNumberFormat="1" applyFont="1" applyFill="1" applyBorder="1" applyAlignment="1" applyProtection="1">
      <alignment horizontal="right" vertical="center"/>
      <protection/>
    </xf>
    <xf numFmtId="205" fontId="13" fillId="0" borderId="0" xfId="0" applyNumberFormat="1" applyFont="1" applyFill="1" applyBorder="1" applyAlignment="1" applyProtection="1">
      <alignment horizontal="right" vertical="center"/>
      <protection/>
    </xf>
    <xf numFmtId="205" fontId="0" fillId="0" borderId="0" xfId="0" applyNumberFormat="1" applyFont="1" applyFill="1" applyBorder="1" applyAlignment="1" applyProtection="1">
      <alignment horizontal="right" vertical="center"/>
      <protection/>
    </xf>
    <xf numFmtId="0" fontId="56" fillId="0" borderId="15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205" fontId="13" fillId="0" borderId="26" xfId="0" applyNumberFormat="1" applyFont="1" applyFill="1" applyBorder="1" applyAlignment="1" applyProtection="1">
      <alignment horizontal="right" vertical="center"/>
      <protection/>
    </xf>
    <xf numFmtId="205" fontId="13" fillId="0" borderId="0" xfId="0" applyNumberFormat="1" applyFont="1" applyFill="1" applyAlignment="1">
      <alignment vertical="center"/>
    </xf>
    <xf numFmtId="205" fontId="13" fillId="0" borderId="0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vertical="center"/>
    </xf>
    <xf numFmtId="38" fontId="13" fillId="0" borderId="0" xfId="49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25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13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210" fontId="7" fillId="0" borderId="0" xfId="0" applyNumberFormat="1" applyFont="1" applyFill="1" applyAlignment="1">
      <alignment horizontal="right" vertical="center"/>
    </xf>
    <xf numFmtId="211" fontId="7" fillId="0" borderId="0" xfId="0" applyNumberFormat="1" applyFont="1" applyFill="1" applyAlignment="1">
      <alignment horizontal="right" vertical="center"/>
    </xf>
    <xf numFmtId="0" fontId="19" fillId="0" borderId="25" xfId="0" applyFont="1" applyFill="1" applyBorder="1" applyAlignment="1">
      <alignment horizontal="distributed" vertical="center"/>
    </xf>
    <xf numFmtId="0" fontId="19" fillId="0" borderId="13" xfId="0" applyFont="1" applyFill="1" applyBorder="1" applyAlignment="1">
      <alignment horizontal="distributed" vertical="center"/>
    </xf>
    <xf numFmtId="0" fontId="0" fillId="0" borderId="0" xfId="49" applyNumberFormat="1" applyFont="1" applyFill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 wrapText="1"/>
    </xf>
    <xf numFmtId="0" fontId="0" fillId="0" borderId="28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0" xfId="0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0" fontId="0" fillId="0" borderId="1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200" fontId="0" fillId="0" borderId="0" xfId="0" applyNumberFormat="1" applyFill="1" applyAlignment="1">
      <alignment vertical="center"/>
    </xf>
    <xf numFmtId="37" fontId="0" fillId="0" borderId="0" xfId="0" applyNumberFormat="1" applyFont="1" applyFill="1" applyAlignment="1">
      <alignment horizontal="right" vertical="center"/>
    </xf>
    <xf numFmtId="202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Border="1" applyAlignment="1">
      <alignment horizontal="distributed" vertical="center" wrapText="1"/>
    </xf>
    <xf numFmtId="37" fontId="13" fillId="0" borderId="0" xfId="0" applyNumberFormat="1" applyFont="1" applyFill="1" applyAlignment="1">
      <alignment horizontal="right" vertical="center"/>
    </xf>
    <xf numFmtId="37" fontId="13" fillId="0" borderId="0" xfId="0" applyNumberFormat="1" applyFont="1" applyFill="1" applyBorder="1" applyAlignment="1">
      <alignment horizontal="right" vertical="center"/>
    </xf>
    <xf numFmtId="210" fontId="0" fillId="0" borderId="0" xfId="0" applyNumberFormat="1" applyFont="1" applyFill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210" fontId="13" fillId="0" borderId="0" xfId="0" applyNumberFormat="1" applyFont="1" applyFill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distributed" vertical="center"/>
    </xf>
    <xf numFmtId="213" fontId="0" fillId="0" borderId="0" xfId="0" applyNumberFormat="1" applyFill="1" applyAlignment="1">
      <alignment horizontal="right" vertical="center"/>
    </xf>
    <xf numFmtId="215" fontId="0" fillId="0" borderId="0" xfId="0" applyNumberFormat="1" applyFill="1" applyAlignment="1">
      <alignment horizontal="right" vertical="center"/>
    </xf>
    <xf numFmtId="214" fontId="0" fillId="0" borderId="0" xfId="0" applyNumberFormat="1" applyFill="1" applyAlignment="1">
      <alignment horizontal="right" vertical="center"/>
    </xf>
    <xf numFmtId="217" fontId="0" fillId="0" borderId="0" xfId="0" applyNumberFormat="1" applyFill="1" applyAlignment="1">
      <alignment horizontal="right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 horizontal="center" vertical="center"/>
    </xf>
    <xf numFmtId="202" fontId="13" fillId="0" borderId="0" xfId="0" applyNumberFormat="1" applyFont="1" applyFill="1" applyAlignment="1">
      <alignment horizontal="right" vertical="center"/>
    </xf>
    <xf numFmtId="213" fontId="13" fillId="0" borderId="0" xfId="0" applyNumberFormat="1" applyFont="1" applyFill="1" applyAlignment="1">
      <alignment horizontal="right" vertical="center"/>
    </xf>
    <xf numFmtId="211" fontId="13" fillId="0" borderId="0" xfId="0" applyNumberFormat="1" applyFont="1" applyFill="1" applyAlignment="1">
      <alignment horizontal="right" vertical="center"/>
    </xf>
    <xf numFmtId="3" fontId="13" fillId="0" borderId="26" xfId="0" applyNumberFormat="1" applyFont="1" applyFill="1" applyBorder="1" applyAlignment="1" applyProtection="1">
      <alignment horizontal="right" vertical="center"/>
      <protection/>
    </xf>
    <xf numFmtId="214" fontId="13" fillId="0" borderId="0" xfId="0" applyNumberFormat="1" applyFont="1" applyFill="1" applyAlignment="1">
      <alignment horizontal="right" vertical="center"/>
    </xf>
    <xf numFmtId="0" fontId="0" fillId="0" borderId="0" xfId="0" applyFont="1" applyFill="1" applyBorder="1" applyAlignment="1">
      <alignment/>
    </xf>
    <xf numFmtId="38" fontId="0" fillId="0" borderId="0" xfId="49" applyFont="1" applyFill="1" applyAlignment="1">
      <alignment horizontal="right" vertical="center"/>
    </xf>
    <xf numFmtId="0" fontId="11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205" fontId="0" fillId="0" borderId="0" xfId="0" applyNumberFormat="1" applyFont="1" applyFill="1" applyAlignment="1">
      <alignment horizontal="right" vertical="center"/>
    </xf>
    <xf numFmtId="205" fontId="0" fillId="0" borderId="0" xfId="0" applyNumberFormat="1" applyFont="1" applyFill="1" applyBorder="1" applyAlignment="1">
      <alignment horizontal="right" vertical="center"/>
    </xf>
    <xf numFmtId="205" fontId="13" fillId="0" borderId="0" xfId="0" applyNumberFormat="1" applyFont="1" applyFill="1" applyBorder="1" applyAlignment="1">
      <alignment horizontal="right" vertical="center"/>
    </xf>
    <xf numFmtId="37" fontId="0" fillId="0" borderId="0" xfId="0" applyNumberFormat="1" applyFont="1" applyFill="1" applyBorder="1" applyAlignment="1">
      <alignment horizontal="right" vertical="center"/>
    </xf>
    <xf numFmtId="37" fontId="13" fillId="0" borderId="0" xfId="0" applyNumberFormat="1" applyFont="1" applyFill="1" applyBorder="1" applyAlignment="1">
      <alignment horizontal="right" vertical="center"/>
    </xf>
    <xf numFmtId="37" fontId="0" fillId="0" borderId="32" xfId="0" applyNumberFormat="1" applyFont="1" applyFill="1" applyBorder="1" applyAlignment="1">
      <alignment horizontal="right" vertical="center"/>
    </xf>
    <xf numFmtId="37" fontId="0" fillId="0" borderId="0" xfId="0" applyNumberFormat="1" applyFont="1" applyFill="1" applyAlignment="1">
      <alignment horizontal="right" vertical="center"/>
    </xf>
    <xf numFmtId="180" fontId="0" fillId="0" borderId="0" xfId="0" applyNumberFormat="1" applyFont="1" applyFill="1" applyAlignment="1">
      <alignment horizontal="right" vertical="center"/>
    </xf>
    <xf numFmtId="37" fontId="13" fillId="0" borderId="32" xfId="0" applyNumberFormat="1" applyFont="1" applyFill="1" applyBorder="1" applyAlignment="1">
      <alignment horizontal="right" vertical="center"/>
    </xf>
    <xf numFmtId="37" fontId="13" fillId="0" borderId="0" xfId="0" applyNumberFormat="1" applyFont="1" applyFill="1" applyAlignment="1">
      <alignment horizontal="right" vertical="center"/>
    </xf>
    <xf numFmtId="205" fontId="13" fillId="0" borderId="0" xfId="0" applyNumberFormat="1" applyFont="1" applyFill="1" applyAlignment="1">
      <alignment horizontal="right" vertical="center"/>
    </xf>
    <xf numFmtId="203" fontId="0" fillId="0" borderId="0" xfId="0" applyNumberFormat="1" applyFont="1" applyFill="1" applyAlignment="1">
      <alignment horizontal="right" vertical="center"/>
    </xf>
    <xf numFmtId="203" fontId="13" fillId="0" borderId="0" xfId="0" applyNumberFormat="1" applyFont="1" applyFill="1" applyAlignment="1">
      <alignment horizontal="right" vertical="center"/>
    </xf>
    <xf numFmtId="204" fontId="0" fillId="0" borderId="0" xfId="0" applyNumberFormat="1" applyFont="1" applyFill="1" applyAlignment="1">
      <alignment horizontal="right" vertical="center"/>
    </xf>
    <xf numFmtId="207" fontId="0" fillId="0" borderId="0" xfId="0" applyNumberFormat="1" applyFont="1" applyFill="1" applyAlignment="1">
      <alignment horizontal="right" vertical="center"/>
    </xf>
    <xf numFmtId="2" fontId="0" fillId="0" borderId="0" xfId="0" applyNumberFormat="1" applyFont="1" applyFill="1" applyAlignment="1">
      <alignment horizontal="right" vertical="center"/>
    </xf>
    <xf numFmtId="204" fontId="13" fillId="0" borderId="0" xfId="0" applyNumberFormat="1" applyFont="1" applyFill="1" applyAlignment="1">
      <alignment horizontal="right" vertical="center"/>
    </xf>
    <xf numFmtId="206" fontId="13" fillId="0" borderId="0" xfId="0" applyNumberFormat="1" applyFont="1" applyFill="1" applyAlignment="1">
      <alignment horizontal="right" vertical="center"/>
    </xf>
    <xf numFmtId="202" fontId="0" fillId="0" borderId="32" xfId="0" applyNumberFormat="1" applyFont="1" applyFill="1" applyBorder="1" applyAlignment="1">
      <alignment horizontal="right" vertical="center"/>
    </xf>
    <xf numFmtId="202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33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25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202" fontId="0" fillId="0" borderId="0" xfId="0" applyNumberFormat="1" applyFont="1" applyFill="1" applyAlignment="1">
      <alignment horizontal="right" vertical="center"/>
    </xf>
    <xf numFmtId="202" fontId="13" fillId="0" borderId="32" xfId="0" applyNumberFormat="1" applyFont="1" applyFill="1" applyBorder="1" applyAlignment="1">
      <alignment horizontal="right" vertical="center"/>
    </xf>
    <xf numFmtId="202" fontId="13" fillId="0" borderId="0" xfId="0" applyNumberFormat="1" applyFont="1" applyFill="1" applyAlignment="1">
      <alignment horizontal="right" vertical="center"/>
    </xf>
    <xf numFmtId="0" fontId="13" fillId="0" borderId="0" xfId="0" applyFont="1" applyFill="1" applyBorder="1" applyAlignment="1">
      <alignment horizontal="distributed" vertical="center"/>
    </xf>
    <xf numFmtId="0" fontId="13" fillId="0" borderId="12" xfId="0" applyFont="1" applyFill="1" applyBorder="1" applyAlignment="1">
      <alignment horizontal="distributed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distributed" vertical="center"/>
    </xf>
    <xf numFmtId="0" fontId="0" fillId="0" borderId="34" xfId="0" applyFont="1" applyFill="1" applyBorder="1" applyAlignment="1">
      <alignment horizontal="distributed" vertical="center"/>
    </xf>
    <xf numFmtId="0" fontId="0" fillId="0" borderId="38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13" fillId="0" borderId="0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 wrapText="1"/>
    </xf>
    <xf numFmtId="0" fontId="0" fillId="0" borderId="36" xfId="0" applyFont="1" applyFill="1" applyBorder="1" applyAlignment="1">
      <alignment horizontal="distributed" vertical="center" wrapText="1"/>
    </xf>
    <xf numFmtId="0" fontId="0" fillId="0" borderId="35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distributed" vertical="center"/>
    </xf>
    <xf numFmtId="0" fontId="0" fillId="0" borderId="39" xfId="0" applyFont="1" applyFill="1" applyBorder="1" applyAlignment="1">
      <alignment horizontal="distributed" vertical="center"/>
    </xf>
    <xf numFmtId="0" fontId="0" fillId="0" borderId="28" xfId="0" applyFont="1" applyFill="1" applyBorder="1" applyAlignment="1">
      <alignment horizontal="distributed" vertical="center" wrapText="1"/>
    </xf>
    <xf numFmtId="0" fontId="0" fillId="0" borderId="29" xfId="0" applyFont="1" applyFill="1" applyBorder="1" applyAlignment="1">
      <alignment horizontal="distributed" vertical="center" wrapText="1"/>
    </xf>
    <xf numFmtId="0" fontId="0" fillId="0" borderId="0" xfId="0" applyFont="1" applyFill="1" applyBorder="1" applyAlignment="1">
      <alignment horizontal="distributed" vertical="center" wrapText="1"/>
    </xf>
    <xf numFmtId="0" fontId="0" fillId="0" borderId="12" xfId="0" applyFont="1" applyFill="1" applyBorder="1" applyAlignment="1">
      <alignment horizontal="distributed" vertical="center" wrapText="1"/>
    </xf>
    <xf numFmtId="0" fontId="0" fillId="0" borderId="15" xfId="0" applyFont="1" applyFill="1" applyBorder="1" applyAlignment="1">
      <alignment horizontal="distributed" vertical="center" wrapText="1"/>
    </xf>
    <xf numFmtId="0" fontId="0" fillId="0" borderId="17" xfId="0" applyFont="1" applyFill="1" applyBorder="1" applyAlignment="1">
      <alignment horizontal="distributed" vertical="center" wrapText="1"/>
    </xf>
    <xf numFmtId="0" fontId="0" fillId="0" borderId="27" xfId="0" applyFont="1" applyFill="1" applyBorder="1" applyAlignment="1">
      <alignment horizontal="distributed" vertical="center"/>
    </xf>
    <xf numFmtId="0" fontId="0" fillId="0" borderId="28" xfId="0" applyFont="1" applyFill="1" applyBorder="1" applyAlignment="1">
      <alignment horizontal="distributed" vertical="center"/>
    </xf>
    <xf numFmtId="0" fontId="0" fillId="0" borderId="29" xfId="0" applyFont="1" applyFill="1" applyBorder="1" applyAlignment="1">
      <alignment horizontal="distributed" vertical="center"/>
    </xf>
    <xf numFmtId="0" fontId="0" fillId="0" borderId="32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0" fontId="0" fillId="0" borderId="3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distributed" vertical="center"/>
    </xf>
    <xf numFmtId="208" fontId="0" fillId="0" borderId="32" xfId="0" applyNumberFormat="1" applyFont="1" applyFill="1" applyBorder="1" applyAlignment="1">
      <alignment horizontal="right" vertical="center"/>
    </xf>
    <xf numFmtId="208" fontId="0" fillId="0" borderId="0" xfId="0" applyNumberFormat="1" applyFont="1" applyFill="1" applyAlignment="1">
      <alignment horizontal="right" vertical="center"/>
    </xf>
    <xf numFmtId="0" fontId="0" fillId="0" borderId="28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208" fontId="13" fillId="0" borderId="32" xfId="0" applyNumberFormat="1" applyFont="1" applyFill="1" applyBorder="1" applyAlignment="1">
      <alignment horizontal="right" vertical="center"/>
    </xf>
    <xf numFmtId="208" fontId="13" fillId="0" borderId="0" xfId="0" applyNumberFormat="1" applyFont="1" applyFill="1" applyAlignment="1">
      <alignment horizontal="right" vertical="center"/>
    </xf>
    <xf numFmtId="208" fontId="0" fillId="0" borderId="0" xfId="0" applyNumberFormat="1" applyFont="1" applyFill="1" applyBorder="1" applyAlignment="1">
      <alignment horizontal="right" vertical="center"/>
    </xf>
    <xf numFmtId="208" fontId="13" fillId="0" borderId="0" xfId="0" applyNumberFormat="1" applyFont="1" applyFill="1" applyBorder="1" applyAlignment="1">
      <alignment horizontal="right" vertical="center"/>
    </xf>
    <xf numFmtId="210" fontId="0" fillId="0" borderId="0" xfId="0" applyNumberFormat="1" applyFont="1" applyFill="1" applyAlignment="1">
      <alignment horizontal="right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distributed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distributed" vertical="center" wrapText="1"/>
    </xf>
    <xf numFmtId="0" fontId="0" fillId="0" borderId="29" xfId="0" applyFont="1" applyFill="1" applyBorder="1" applyAlignment="1">
      <alignment horizontal="distributed" vertical="center" wrapText="1"/>
    </xf>
    <xf numFmtId="0" fontId="0" fillId="0" borderId="0" xfId="0" applyFont="1" applyFill="1" applyBorder="1" applyAlignment="1">
      <alignment horizontal="distributed" vertical="center" wrapText="1"/>
    </xf>
    <xf numFmtId="0" fontId="0" fillId="0" borderId="12" xfId="0" applyFont="1" applyFill="1" applyBorder="1" applyAlignment="1">
      <alignment horizontal="distributed" vertical="center" wrapText="1"/>
    </xf>
    <xf numFmtId="0" fontId="0" fillId="0" borderId="15" xfId="0" applyFont="1" applyFill="1" applyBorder="1" applyAlignment="1">
      <alignment horizontal="distributed" vertical="center" wrapText="1"/>
    </xf>
    <xf numFmtId="0" fontId="0" fillId="0" borderId="17" xfId="0" applyFont="1" applyFill="1" applyBorder="1" applyAlignment="1">
      <alignment horizontal="distributed" vertical="center" wrapText="1"/>
    </xf>
    <xf numFmtId="0" fontId="0" fillId="0" borderId="27" xfId="0" applyFont="1" applyFill="1" applyBorder="1" applyAlignment="1">
      <alignment horizontal="distributed" vertical="center" wrapText="1"/>
    </xf>
    <xf numFmtId="0" fontId="0" fillId="0" borderId="32" xfId="0" applyFont="1" applyFill="1" applyBorder="1" applyAlignment="1">
      <alignment horizontal="distributed" vertical="center" wrapText="1"/>
    </xf>
    <xf numFmtId="0" fontId="0" fillId="0" borderId="18" xfId="0" applyFont="1" applyFill="1" applyBorder="1" applyAlignment="1">
      <alignment horizontal="distributed" vertical="center" wrapText="1"/>
    </xf>
    <xf numFmtId="0" fontId="0" fillId="0" borderId="30" xfId="0" applyFont="1" applyFill="1" applyBorder="1" applyAlignment="1">
      <alignment horizontal="distributed" vertical="center"/>
    </xf>
    <xf numFmtId="0" fontId="0" fillId="0" borderId="41" xfId="0" applyFont="1" applyFill="1" applyBorder="1" applyAlignment="1">
      <alignment horizontal="distributed" vertical="center"/>
    </xf>
    <xf numFmtId="0" fontId="0" fillId="0" borderId="31" xfId="0" applyFont="1" applyFill="1" applyBorder="1" applyAlignment="1">
      <alignment horizontal="distributed" vertical="center"/>
    </xf>
    <xf numFmtId="0" fontId="57" fillId="0" borderId="0" xfId="0" applyFont="1" applyFill="1" applyBorder="1" applyAlignment="1">
      <alignment horizontal="distributed" vertical="center"/>
    </xf>
    <xf numFmtId="0" fontId="13" fillId="0" borderId="12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distributed" vertical="center"/>
    </xf>
    <xf numFmtId="0" fontId="7" fillId="0" borderId="41" xfId="0" applyFont="1" applyFill="1" applyBorder="1" applyAlignment="1">
      <alignment horizontal="center" vertical="distributed" textRotation="255"/>
    </xf>
    <xf numFmtId="0" fontId="7" fillId="0" borderId="13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distributed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distributed" vertical="center" wrapText="1"/>
    </xf>
    <xf numFmtId="0" fontId="0" fillId="0" borderId="13" xfId="0" applyFont="1" applyFill="1" applyBorder="1" applyAlignment="1">
      <alignment horizontal="distributed" vertical="center" wrapText="1"/>
    </xf>
    <xf numFmtId="0" fontId="0" fillId="0" borderId="25" xfId="0" applyFont="1" applyFill="1" applyBorder="1" applyAlignment="1">
      <alignment horizontal="distributed" vertical="center" wrapText="1"/>
    </xf>
    <xf numFmtId="0" fontId="0" fillId="0" borderId="18" xfId="0" applyFont="1" applyFill="1" applyBorder="1" applyAlignment="1">
      <alignment horizontal="distributed" vertical="center" wrapText="1"/>
    </xf>
    <xf numFmtId="0" fontId="0" fillId="0" borderId="30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right" vertical="distributed" textRotation="255"/>
    </xf>
    <xf numFmtId="0" fontId="7" fillId="0" borderId="12" xfId="0" applyFont="1" applyFill="1" applyBorder="1" applyAlignment="1">
      <alignment horizontal="center" vertical="distributed" textRotation="255"/>
    </xf>
    <xf numFmtId="0" fontId="7" fillId="0" borderId="32" xfId="0" applyFont="1" applyFill="1" applyBorder="1" applyAlignment="1">
      <alignment horizontal="center" vertical="distributed" textRotation="255"/>
    </xf>
    <xf numFmtId="0" fontId="7" fillId="0" borderId="0" xfId="0" applyFont="1" applyFill="1" applyBorder="1" applyAlignment="1">
      <alignment horizontal="center" vertical="distributed" textRotation="255"/>
    </xf>
    <xf numFmtId="0" fontId="7" fillId="0" borderId="32" xfId="0" applyFont="1" applyFill="1" applyBorder="1" applyAlignment="1">
      <alignment horizontal="center" vertical="center" textRotation="255"/>
    </xf>
    <xf numFmtId="37" fontId="7" fillId="0" borderId="32" xfId="0" applyNumberFormat="1" applyFont="1" applyFill="1" applyBorder="1" applyAlignment="1">
      <alignment horizontal="right" vertical="center"/>
    </xf>
    <xf numFmtId="37" fontId="7" fillId="0" borderId="0" xfId="0" applyNumberFormat="1" applyFont="1" applyFill="1" applyAlignment="1">
      <alignment horizontal="right" vertical="center"/>
    </xf>
    <xf numFmtId="0" fontId="7" fillId="0" borderId="12" xfId="0" applyFont="1" applyFill="1" applyBorder="1" applyAlignment="1">
      <alignment horizontal="center" vertical="center" textRotation="255"/>
    </xf>
    <xf numFmtId="0" fontId="0" fillId="0" borderId="12" xfId="0" applyFont="1" applyFill="1" applyBorder="1" applyAlignment="1">
      <alignment horizontal="distributed" vertical="center"/>
    </xf>
    <xf numFmtId="0" fontId="58" fillId="0" borderId="0" xfId="0" applyFont="1" applyFill="1" applyBorder="1" applyAlignment="1">
      <alignment horizontal="distributed" vertical="center"/>
    </xf>
    <xf numFmtId="209" fontId="13" fillId="0" borderId="13" xfId="0" applyNumberFormat="1" applyFont="1" applyFill="1" applyBorder="1" applyAlignment="1">
      <alignment horizontal="right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distributed" vertical="center" wrapText="1"/>
    </xf>
    <xf numFmtId="0" fontId="0" fillId="0" borderId="31" xfId="0" applyFont="1" applyFill="1" applyBorder="1" applyAlignment="1">
      <alignment horizontal="distributed" vertical="center" wrapText="1"/>
    </xf>
    <xf numFmtId="0" fontId="19" fillId="0" borderId="0" xfId="0" applyFont="1" applyFill="1" applyBorder="1" applyAlignment="1">
      <alignment horizontal="distributed" vertical="center"/>
    </xf>
    <xf numFmtId="0" fontId="19" fillId="0" borderId="12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204" fontId="7" fillId="0" borderId="0" xfId="0" applyNumberFormat="1" applyFont="1" applyFill="1" applyAlignment="1">
      <alignment horizontal="right" vertical="center"/>
    </xf>
    <xf numFmtId="37" fontId="7" fillId="0" borderId="0" xfId="0" applyNumberFormat="1" applyFont="1" applyFill="1" applyBorder="1" applyAlignment="1">
      <alignment horizontal="right" vertical="center"/>
    </xf>
    <xf numFmtId="209" fontId="7" fillId="0" borderId="32" xfId="0" applyNumberFormat="1" applyFont="1" applyFill="1" applyBorder="1" applyAlignment="1">
      <alignment horizontal="right" vertical="center"/>
    </xf>
    <xf numFmtId="209" fontId="7" fillId="0" borderId="0" xfId="0" applyNumberFormat="1" applyFont="1" applyFill="1" applyBorder="1" applyAlignment="1">
      <alignment horizontal="right" vertical="center"/>
    </xf>
    <xf numFmtId="0" fontId="7" fillId="0" borderId="29" xfId="0" applyFont="1" applyFill="1" applyBorder="1" applyAlignment="1">
      <alignment horizontal="center" vertical="center" textRotation="255"/>
    </xf>
    <xf numFmtId="0" fontId="7" fillId="0" borderId="17" xfId="0" applyFont="1" applyFill="1" applyBorder="1" applyAlignment="1">
      <alignment horizontal="center" vertical="center" textRotation="255"/>
    </xf>
    <xf numFmtId="0" fontId="7" fillId="0" borderId="13" xfId="0" applyFont="1" applyFill="1" applyBorder="1" applyAlignment="1">
      <alignment horizontal="right" vertical="center"/>
    </xf>
    <xf numFmtId="209" fontId="13" fillId="0" borderId="33" xfId="0" applyNumberFormat="1" applyFont="1" applyFill="1" applyBorder="1" applyAlignment="1">
      <alignment horizontal="right" vertical="center"/>
    </xf>
    <xf numFmtId="210" fontId="7" fillId="0" borderId="0" xfId="0" applyNumberFormat="1" applyFont="1" applyFill="1" applyAlignment="1">
      <alignment horizontal="right" vertical="center"/>
    </xf>
    <xf numFmtId="210" fontId="7" fillId="0" borderId="0" xfId="0" applyNumberFormat="1" applyFont="1" applyFill="1" applyAlignment="1">
      <alignment horizontal="center" vertical="center"/>
    </xf>
    <xf numFmtId="209" fontId="13" fillId="0" borderId="0" xfId="0" applyNumberFormat="1" applyFont="1" applyFill="1" applyAlignment="1">
      <alignment horizontal="center" vertical="center"/>
    </xf>
    <xf numFmtId="209" fontId="7" fillId="0" borderId="0" xfId="0" applyNumberFormat="1" applyFont="1" applyFill="1" applyAlignment="1">
      <alignment horizontal="center" vertical="center"/>
    </xf>
    <xf numFmtId="212" fontId="0" fillId="0" borderId="32" xfId="0" applyNumberFormat="1" applyFont="1" applyFill="1" applyBorder="1" applyAlignment="1">
      <alignment horizontal="right" vertical="center"/>
    </xf>
    <xf numFmtId="212" fontId="0" fillId="0" borderId="0" xfId="0" applyNumberFormat="1" applyFont="1" applyFill="1" applyAlignment="1">
      <alignment horizontal="right" vertical="center"/>
    </xf>
    <xf numFmtId="212" fontId="13" fillId="0" borderId="32" xfId="0" applyNumberFormat="1" applyFont="1" applyFill="1" applyBorder="1" applyAlignment="1">
      <alignment horizontal="right" vertical="center"/>
    </xf>
    <xf numFmtId="212" fontId="13" fillId="0" borderId="0" xfId="0" applyNumberFormat="1" applyFont="1" applyFill="1" applyAlignment="1">
      <alignment horizontal="right" vertical="center"/>
    </xf>
    <xf numFmtId="179" fontId="0" fillId="0" borderId="0" xfId="0" applyNumberFormat="1" applyFont="1" applyFill="1" applyAlignment="1">
      <alignment horizontal="right" vertical="center"/>
    </xf>
    <xf numFmtId="179" fontId="13" fillId="0" borderId="0" xfId="0" applyNumberFormat="1" applyFont="1" applyFill="1" applyAlignment="1">
      <alignment horizontal="right" vertical="center"/>
    </xf>
    <xf numFmtId="213" fontId="13" fillId="0" borderId="0" xfId="0" applyNumberFormat="1" applyFont="1" applyFill="1" applyAlignment="1">
      <alignment horizontal="right" vertical="center"/>
    </xf>
    <xf numFmtId="213" fontId="0" fillId="0" borderId="0" xfId="0" applyNumberFormat="1" applyFont="1" applyFill="1" applyAlignment="1">
      <alignment horizontal="right" vertical="center"/>
    </xf>
    <xf numFmtId="210" fontId="13" fillId="0" borderId="0" xfId="0" applyNumberFormat="1" applyFont="1" applyFill="1" applyAlignment="1">
      <alignment horizontal="right" vertical="center"/>
    </xf>
    <xf numFmtId="0" fontId="0" fillId="0" borderId="42" xfId="0" applyFont="1" applyFill="1" applyBorder="1" applyAlignment="1" applyProtection="1">
      <alignment horizontal="distributed" vertical="center"/>
      <protection/>
    </xf>
    <xf numFmtId="0" fontId="0" fillId="0" borderId="31" xfId="0" applyFont="1" applyFill="1" applyBorder="1" applyAlignment="1" applyProtection="1">
      <alignment horizontal="distributed" vertical="center"/>
      <protection/>
    </xf>
    <xf numFmtId="0" fontId="0" fillId="0" borderId="40" xfId="0" applyFont="1" applyFill="1" applyBorder="1" applyAlignment="1">
      <alignment horizontal="distributed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right" vertical="center"/>
    </xf>
    <xf numFmtId="0" fontId="0" fillId="0" borderId="35" xfId="0" applyFont="1" applyFill="1" applyBorder="1" applyAlignment="1" applyProtection="1">
      <alignment horizontal="center" vertical="center" wrapText="1"/>
      <protection/>
    </xf>
    <xf numFmtId="0" fontId="0" fillId="0" borderId="39" xfId="0" applyFont="1" applyFill="1" applyBorder="1" applyAlignment="1" applyProtection="1">
      <alignment horizontal="center" vertical="center" wrapText="1"/>
      <protection/>
    </xf>
    <xf numFmtId="0" fontId="0" fillId="0" borderId="37" xfId="0" applyFont="1" applyFill="1" applyBorder="1" applyAlignment="1" applyProtection="1">
      <alignment horizontal="center" vertical="center" wrapText="1"/>
      <protection/>
    </xf>
    <xf numFmtId="0" fontId="0" fillId="0" borderId="35" xfId="0" applyFont="1" applyFill="1" applyBorder="1" applyAlignment="1" applyProtection="1">
      <alignment horizontal="distributed" vertical="center" wrapText="1"/>
      <protection/>
    </xf>
    <xf numFmtId="0" fontId="0" fillId="0" borderId="39" xfId="0" applyFont="1" applyFill="1" applyBorder="1" applyAlignment="1" applyProtection="1">
      <alignment horizontal="distributed" vertical="center" wrapText="1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horizontal="distributed" vertical="center" wrapText="1"/>
      <protection/>
    </xf>
    <xf numFmtId="0" fontId="0" fillId="0" borderId="25" xfId="0" applyFont="1" applyFill="1" applyBorder="1" applyAlignment="1" applyProtection="1">
      <alignment horizontal="distributed" vertical="center" wrapText="1"/>
      <protection/>
    </xf>
    <xf numFmtId="0" fontId="0" fillId="0" borderId="18" xfId="0" applyFont="1" applyFill="1" applyBorder="1" applyAlignment="1" applyProtection="1">
      <alignment horizontal="distributed" vertical="center" wrapText="1"/>
      <protection/>
    </xf>
    <xf numFmtId="0" fontId="0" fillId="0" borderId="17" xfId="0" applyFont="1" applyFill="1" applyBorder="1" applyAlignment="1" applyProtection="1">
      <alignment horizontal="distributed" vertical="center" wrapText="1"/>
      <protection/>
    </xf>
    <xf numFmtId="0" fontId="0" fillId="0" borderId="42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3" xfId="0" applyFont="1" applyFill="1" applyBorder="1" applyAlignment="1" applyProtection="1">
      <alignment horizontal="distributed" vertical="center"/>
      <protection/>
    </xf>
    <xf numFmtId="0" fontId="0" fillId="0" borderId="25" xfId="0" applyFont="1" applyFill="1" applyBorder="1" applyAlignment="1" applyProtection="1">
      <alignment horizontal="distributed" vertical="center"/>
      <protection/>
    </xf>
    <xf numFmtId="0" fontId="0" fillId="0" borderId="18" xfId="0" applyFont="1" applyFill="1" applyBorder="1" applyAlignment="1" applyProtection="1">
      <alignment horizontal="distributed" vertical="center"/>
      <protection/>
    </xf>
    <xf numFmtId="0" fontId="0" fillId="0" borderId="17" xfId="0" applyFont="1" applyFill="1" applyBorder="1" applyAlignment="1" applyProtection="1">
      <alignment horizontal="distributed" vertical="center"/>
      <protection/>
    </xf>
    <xf numFmtId="0" fontId="0" fillId="0" borderId="33" xfId="0" applyFont="1" applyFill="1" applyBorder="1" applyAlignment="1" applyProtection="1">
      <alignment horizontal="center" vertical="center" wrapText="1"/>
      <protection/>
    </xf>
    <xf numFmtId="0" fontId="0" fillId="0" borderId="25" xfId="0" applyFont="1" applyFill="1" applyBorder="1" applyAlignment="1" applyProtection="1">
      <alignment horizontal="center" vertical="center" wrapText="1"/>
      <protection/>
    </xf>
    <xf numFmtId="0" fontId="0" fillId="0" borderId="3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8" xfId="0" applyFont="1" applyFill="1" applyBorder="1" applyAlignment="1" applyProtection="1">
      <alignment horizontal="center" vertical="center" wrapText="1"/>
      <protection/>
    </xf>
    <xf numFmtId="0" fontId="0" fillId="0" borderId="17" xfId="0" applyFont="1" applyFill="1" applyBorder="1" applyAlignment="1" applyProtection="1">
      <alignment horizontal="center" vertical="center" wrapText="1"/>
      <protection/>
    </xf>
    <xf numFmtId="0" fontId="0" fillId="0" borderId="43" xfId="0" applyFont="1" applyFill="1" applyBorder="1" applyAlignment="1" applyProtection="1">
      <alignment horizontal="distributed" vertical="center" wrapText="1"/>
      <protection/>
    </xf>
    <xf numFmtId="0" fontId="0" fillId="0" borderId="12" xfId="0" applyFont="1" applyFill="1" applyBorder="1" applyAlignment="1" applyProtection="1">
      <alignment horizontal="distributed" vertical="center" wrapText="1"/>
      <protection/>
    </xf>
    <xf numFmtId="0" fontId="0" fillId="0" borderId="44" xfId="0" applyFont="1" applyFill="1" applyBorder="1" applyAlignment="1">
      <alignment horizontal="distributed" vertical="center" wrapText="1"/>
    </xf>
    <xf numFmtId="0" fontId="7" fillId="0" borderId="36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3" fontId="13" fillId="0" borderId="0" xfId="0" applyNumberFormat="1" applyFont="1" applyFill="1" applyBorder="1" applyAlignment="1" applyProtection="1">
      <alignment horizontal="right" vertical="center"/>
      <protection/>
    </xf>
    <xf numFmtId="3" fontId="8" fillId="0" borderId="32" xfId="0" applyNumberFormat="1" applyFont="1" applyFill="1" applyBorder="1" applyAlignment="1" applyProtection="1">
      <alignment horizontal="right" vertical="center"/>
      <protection/>
    </xf>
    <xf numFmtId="3" fontId="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45" xfId="0" applyFont="1" applyFill="1" applyBorder="1" applyAlignment="1">
      <alignment horizontal="center" vertical="center"/>
    </xf>
    <xf numFmtId="3" fontId="13" fillId="0" borderId="26" xfId="0" applyNumberFormat="1" applyFont="1" applyFill="1" applyBorder="1" applyAlignment="1" applyProtection="1">
      <alignment horizontal="right" vertical="center"/>
      <protection/>
    </xf>
    <xf numFmtId="3" fontId="0" fillId="0" borderId="32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41" xfId="0" applyFont="1" applyFill="1" applyBorder="1" applyAlignment="1" applyProtection="1">
      <alignment horizontal="center" vertical="center" wrapText="1"/>
      <protection/>
    </xf>
    <xf numFmtId="0" fontId="0" fillId="0" borderId="46" xfId="0" applyFont="1" applyFill="1" applyBorder="1" applyAlignment="1" applyProtection="1">
      <alignment horizontal="center" vertical="center" wrapText="1"/>
      <protection/>
    </xf>
    <xf numFmtId="0" fontId="0" fillId="0" borderId="41" xfId="0" applyFont="1" applyFill="1" applyBorder="1" applyAlignment="1" applyProtection="1">
      <alignment horizontal="distributed" vertical="center"/>
      <protection/>
    </xf>
    <xf numFmtId="0" fontId="0" fillId="0" borderId="46" xfId="0" applyFont="1" applyFill="1" applyBorder="1" applyAlignment="1" applyProtection="1">
      <alignment horizontal="distributed" vertical="center"/>
      <protection/>
    </xf>
    <xf numFmtId="0" fontId="0" fillId="0" borderId="47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48" xfId="0" applyFont="1" applyFill="1" applyBorder="1" applyAlignment="1" applyProtection="1">
      <alignment horizontal="center" vertical="center" wrapText="1"/>
      <protection/>
    </xf>
    <xf numFmtId="0" fontId="0" fillId="0" borderId="19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49" xfId="0" applyFont="1" applyFill="1" applyBorder="1" applyAlignment="1" applyProtection="1">
      <alignment horizontal="distributed" vertical="center"/>
      <protection/>
    </xf>
    <xf numFmtId="0" fontId="0" fillId="0" borderId="47" xfId="0" applyFont="1" applyFill="1" applyBorder="1" applyAlignment="1" applyProtection="1">
      <alignment horizontal="distributed" vertical="center"/>
      <protection/>
    </xf>
    <xf numFmtId="0" fontId="0" fillId="0" borderId="43" xfId="0" applyFont="1" applyFill="1" applyBorder="1" applyAlignment="1" applyProtection="1">
      <alignment horizontal="distributed" vertical="center"/>
      <protection/>
    </xf>
    <xf numFmtId="0" fontId="0" fillId="0" borderId="50" xfId="0" applyFont="1" applyFill="1" applyBorder="1" applyAlignment="1" applyProtection="1">
      <alignment horizontal="distributed" vertical="center"/>
      <protection/>
    </xf>
    <xf numFmtId="0" fontId="0" fillId="0" borderId="22" xfId="0" applyFont="1" applyFill="1" applyBorder="1" applyAlignment="1" applyProtection="1">
      <alignment horizontal="distributed" vertical="center"/>
      <protection/>
    </xf>
    <xf numFmtId="0" fontId="0" fillId="0" borderId="44" xfId="0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30" xfId="0" applyFont="1" applyFill="1" applyBorder="1" applyAlignment="1" applyProtection="1">
      <alignment horizontal="distributed" vertical="center" wrapText="1"/>
      <protection/>
    </xf>
    <xf numFmtId="0" fontId="0" fillId="0" borderId="41" xfId="0" applyFont="1" applyFill="1" applyBorder="1" applyAlignment="1">
      <alignment horizontal="distributed" vertical="center"/>
    </xf>
    <xf numFmtId="0" fontId="0" fillId="0" borderId="46" xfId="0" applyFont="1" applyFill="1" applyBorder="1" applyAlignment="1">
      <alignment horizontal="distributed" vertical="center"/>
    </xf>
    <xf numFmtId="0" fontId="0" fillId="0" borderId="49" xfId="0" applyFont="1" applyFill="1" applyBorder="1" applyAlignment="1" applyProtection="1">
      <alignment horizontal="center" vertical="center"/>
      <protection/>
    </xf>
    <xf numFmtId="0" fontId="0" fillId="0" borderId="47" xfId="0" applyFont="1" applyFill="1" applyBorder="1" applyAlignment="1" applyProtection="1">
      <alignment horizontal="center" vertical="center"/>
      <protection/>
    </xf>
    <xf numFmtId="0" fontId="0" fillId="0" borderId="43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48" xfId="0" applyFont="1" applyFill="1" applyBorder="1" applyAlignment="1" applyProtection="1">
      <alignment horizontal="distributed" vertical="center"/>
      <protection/>
    </xf>
    <xf numFmtId="0" fontId="0" fillId="0" borderId="19" xfId="0" applyFont="1" applyFill="1" applyBorder="1" applyAlignment="1" applyProtection="1">
      <alignment horizontal="distributed" vertical="center"/>
      <protection/>
    </xf>
    <xf numFmtId="0" fontId="0" fillId="0" borderId="23" xfId="0" applyFont="1" applyFill="1" applyBorder="1" applyAlignment="1" applyProtection="1">
      <alignment horizontal="distributed" vertical="center" wrapText="1"/>
      <protection/>
    </xf>
    <xf numFmtId="0" fontId="0" fillId="0" borderId="51" xfId="0" applyFont="1" applyFill="1" applyBorder="1" applyAlignment="1" applyProtection="1">
      <alignment horizontal="distributed" vertical="center" wrapText="1"/>
      <protection/>
    </xf>
    <xf numFmtId="0" fontId="0" fillId="0" borderId="23" xfId="0" applyFont="1" applyFill="1" applyBorder="1" applyAlignment="1" applyProtection="1">
      <alignment horizontal="center" vertical="center" wrapText="1"/>
      <protection/>
    </xf>
    <xf numFmtId="0" fontId="0" fillId="0" borderId="51" xfId="0" applyFont="1" applyFill="1" applyBorder="1" applyAlignment="1" applyProtection="1">
      <alignment horizontal="center" vertical="center" wrapText="1"/>
      <protection/>
    </xf>
    <xf numFmtId="0" fontId="0" fillId="0" borderId="52" xfId="0" applyFont="1" applyFill="1" applyBorder="1" applyAlignment="1" applyProtection="1">
      <alignment horizontal="distributed" vertical="center" wrapText="1"/>
      <protection/>
    </xf>
    <xf numFmtId="0" fontId="0" fillId="0" borderId="10" xfId="0" applyFont="1" applyFill="1" applyBorder="1" applyAlignment="1" applyProtection="1">
      <alignment horizontal="distributed" vertical="center" wrapText="1"/>
      <protection/>
    </xf>
    <xf numFmtId="0" fontId="13" fillId="0" borderId="10" xfId="0" applyFont="1" applyFill="1" applyBorder="1" applyAlignment="1">
      <alignment horizontal="distributed" vertical="center"/>
    </xf>
    <xf numFmtId="0" fontId="0" fillId="0" borderId="53" xfId="0" applyFont="1" applyFill="1" applyBorder="1" applyAlignment="1" applyProtection="1">
      <alignment horizontal="distributed" vertical="center" wrapText="1"/>
      <protection/>
    </xf>
    <xf numFmtId="0" fontId="0" fillId="0" borderId="54" xfId="0" applyFont="1" applyFill="1" applyBorder="1" applyAlignment="1" applyProtection="1">
      <alignment horizontal="distributed" vertical="center" wrapText="1"/>
      <protection/>
    </xf>
    <xf numFmtId="0" fontId="0" fillId="0" borderId="21" xfId="0" applyFont="1" applyFill="1" applyBorder="1" applyAlignment="1" applyProtection="1">
      <alignment horizontal="distributed" vertical="center" wrapText="1"/>
      <protection/>
    </xf>
    <xf numFmtId="0" fontId="0" fillId="0" borderId="41" xfId="0" applyFont="1" applyFill="1" applyBorder="1" applyAlignment="1" applyProtection="1">
      <alignment horizontal="distributed" vertical="center" wrapText="1"/>
      <protection/>
    </xf>
    <xf numFmtId="0" fontId="0" fillId="0" borderId="46" xfId="0" applyFont="1" applyFill="1" applyBorder="1" applyAlignment="1" applyProtection="1">
      <alignment horizontal="distributed" vertical="center" wrapText="1"/>
      <protection/>
    </xf>
    <xf numFmtId="0" fontId="0" fillId="0" borderId="15" xfId="0" applyFont="1" applyFill="1" applyBorder="1" applyAlignment="1" applyProtection="1">
      <alignment horizontal="distributed" vertical="center"/>
      <protection/>
    </xf>
    <xf numFmtId="0" fontId="0" fillId="0" borderId="49" xfId="0" applyFont="1" applyFill="1" applyBorder="1" applyAlignment="1" applyProtection="1">
      <alignment horizontal="distributed" vertical="center" wrapText="1"/>
      <protection/>
    </xf>
    <xf numFmtId="0" fontId="0" fillId="0" borderId="47" xfId="0" applyFont="1" applyFill="1" applyBorder="1" applyAlignment="1" applyProtection="1">
      <alignment horizontal="distributed" vertical="center" wrapText="1"/>
      <protection/>
    </xf>
    <xf numFmtId="0" fontId="0" fillId="0" borderId="15" xfId="0" applyFont="1" applyFill="1" applyBorder="1" applyAlignment="1" applyProtection="1">
      <alignment horizontal="distributed" vertical="center" wrapText="1"/>
      <protection/>
    </xf>
    <xf numFmtId="0" fontId="0" fillId="0" borderId="16" xfId="0" applyFont="1" applyFill="1" applyBorder="1" applyAlignment="1" applyProtection="1">
      <alignment horizontal="center" vertical="center" wrapText="1"/>
      <protection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37" xfId="0" applyFill="1" applyBorder="1" applyAlignment="1">
      <alignment horizontal="distributed" vertical="center"/>
    </xf>
    <xf numFmtId="0" fontId="0" fillId="0" borderId="34" xfId="0" applyFill="1" applyBorder="1" applyAlignment="1">
      <alignment horizontal="distributed" vertical="center"/>
    </xf>
    <xf numFmtId="0" fontId="0" fillId="0" borderId="38" xfId="0" applyFill="1" applyBorder="1" applyAlignment="1">
      <alignment horizontal="distributed" vertical="center"/>
    </xf>
    <xf numFmtId="0" fontId="0" fillId="0" borderId="14" xfId="0" applyFill="1" applyBorder="1" applyAlignment="1">
      <alignment horizontal="distributed" vertical="center"/>
    </xf>
    <xf numFmtId="0" fontId="0" fillId="0" borderId="36" xfId="0" applyFill="1" applyBorder="1" applyAlignment="1">
      <alignment horizontal="distributed" vertical="center"/>
    </xf>
    <xf numFmtId="0" fontId="0" fillId="0" borderId="40" xfId="0" applyFill="1" applyBorder="1" applyAlignment="1">
      <alignment horizontal="distributed" vertical="center"/>
    </xf>
    <xf numFmtId="0" fontId="0" fillId="0" borderId="14" xfId="0" applyFill="1" applyBorder="1" applyAlignment="1">
      <alignment horizontal="center" vertical="center"/>
    </xf>
    <xf numFmtId="0" fontId="0" fillId="0" borderId="35" xfId="0" applyFill="1" applyBorder="1" applyAlignment="1">
      <alignment horizontal="distributed" vertical="center"/>
    </xf>
    <xf numFmtId="0" fontId="0" fillId="0" borderId="36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212" fontId="0" fillId="0" borderId="0" xfId="0" applyNumberFormat="1" applyFill="1" applyAlignment="1">
      <alignment horizontal="right" vertical="center"/>
    </xf>
    <xf numFmtId="37" fontId="0" fillId="0" borderId="0" xfId="0" applyNumberFormat="1" applyFill="1" applyAlignment="1">
      <alignment horizontal="right" vertical="center"/>
    </xf>
    <xf numFmtId="203" fontId="0" fillId="0" borderId="0" xfId="0" applyNumberFormat="1" applyFill="1" applyAlignment="1">
      <alignment horizontal="right" vertical="center"/>
    </xf>
    <xf numFmtId="180" fontId="0" fillId="0" borderId="0" xfId="0" applyNumberFormat="1" applyFill="1" applyAlignment="1">
      <alignment horizontal="right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distributed" vertical="center"/>
    </xf>
    <xf numFmtId="0" fontId="0" fillId="0" borderId="29" xfId="0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0" fontId="0" fillId="0" borderId="15" xfId="0" applyFill="1" applyBorder="1" applyAlignment="1">
      <alignment horizontal="distributed" vertical="center"/>
    </xf>
    <xf numFmtId="0" fontId="0" fillId="0" borderId="17" xfId="0" applyFill="1" applyBorder="1" applyAlignment="1">
      <alignment horizontal="distributed" vertical="center"/>
    </xf>
    <xf numFmtId="37" fontId="0" fillId="0" borderId="32" xfId="0" applyNumberFormat="1" applyFill="1" applyBorder="1" applyAlignment="1">
      <alignment horizontal="right" vertical="center"/>
    </xf>
    <xf numFmtId="0" fontId="0" fillId="0" borderId="0" xfId="0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0" fontId="0" fillId="0" borderId="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Fill="1" applyBorder="1" applyAlignment="1">
      <alignment horizontal="center" vertical="distributed" textRotation="255"/>
    </xf>
    <xf numFmtId="200" fontId="13" fillId="0" borderId="0" xfId="0" applyNumberFormat="1" applyFont="1" applyFill="1" applyAlignment="1">
      <alignment horizontal="right" vertical="center"/>
    </xf>
    <xf numFmtId="0" fontId="0" fillId="0" borderId="0" xfId="0" applyFill="1" applyAlignment="1">
      <alignment horizontal="distributed" vertical="center"/>
    </xf>
    <xf numFmtId="205" fontId="0" fillId="0" borderId="0" xfId="0" applyNumberFormat="1" applyFill="1" applyAlignment="1">
      <alignment horizontal="right" vertical="center"/>
    </xf>
    <xf numFmtId="213" fontId="0" fillId="0" borderId="0" xfId="0" applyNumberFormat="1" applyFill="1" applyAlignment="1">
      <alignment horizontal="right" vertical="center"/>
    </xf>
    <xf numFmtId="180" fontId="13" fillId="0" borderId="0" xfId="0" applyNumberFormat="1" applyFont="1" applyFill="1" applyAlignment="1">
      <alignment horizontal="right" vertical="center"/>
    </xf>
    <xf numFmtId="214" fontId="13" fillId="0" borderId="0" xfId="0" applyNumberFormat="1" applyFont="1" applyFill="1" applyAlignment="1">
      <alignment horizontal="right" vertical="center"/>
    </xf>
    <xf numFmtId="200" fontId="8" fillId="0" borderId="0" xfId="0" applyNumberFormat="1" applyFont="1" applyFill="1" applyAlignment="1">
      <alignment horizontal="right" vertical="center"/>
    </xf>
    <xf numFmtId="210" fontId="0" fillId="0" borderId="0" xfId="0" applyNumberFormat="1" applyFill="1" applyAlignment="1">
      <alignment horizontal="right" vertical="center"/>
    </xf>
    <xf numFmtId="200" fontId="0" fillId="0" borderId="0" xfId="0" applyNumberFormat="1" applyFill="1" applyAlignment="1">
      <alignment horizontal="right" vertical="center"/>
    </xf>
    <xf numFmtId="215" fontId="0" fillId="0" borderId="0" xfId="0" applyNumberFormat="1" applyFill="1" applyAlignment="1">
      <alignment horizontal="right" vertical="center"/>
    </xf>
    <xf numFmtId="214" fontId="0" fillId="0" borderId="0" xfId="0" applyNumberFormat="1" applyFill="1" applyAlignment="1">
      <alignment horizontal="right" vertical="center"/>
    </xf>
    <xf numFmtId="217" fontId="0" fillId="0" borderId="0" xfId="0" applyNumberFormat="1" applyFill="1" applyAlignment="1">
      <alignment horizontal="right" vertical="center"/>
    </xf>
    <xf numFmtId="200" fontId="0" fillId="0" borderId="0" xfId="0" applyNumberFormat="1" applyFont="1" applyFill="1" applyAlignment="1">
      <alignment horizontal="right" vertical="center"/>
    </xf>
    <xf numFmtId="0" fontId="0" fillId="0" borderId="0" xfId="0" applyFill="1" applyAlignment="1">
      <alignment horizontal="center" vertical="center"/>
    </xf>
    <xf numFmtId="0" fontId="0" fillId="0" borderId="32" xfId="0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distributed" vertical="center"/>
    </xf>
    <xf numFmtId="0" fontId="0" fillId="0" borderId="29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0" fontId="0" fillId="0" borderId="27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distributed" textRotation="255"/>
    </xf>
    <xf numFmtId="0" fontId="0" fillId="0" borderId="32" xfId="0" applyFont="1" applyFill="1" applyBorder="1" applyAlignment="1">
      <alignment horizontal="center" vertical="distributed" textRotation="255"/>
    </xf>
    <xf numFmtId="0" fontId="0" fillId="0" borderId="4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distributed" textRotation="255"/>
    </xf>
    <xf numFmtId="0" fontId="0" fillId="0" borderId="12" xfId="0" applyFont="1" applyFill="1" applyBorder="1" applyAlignment="1">
      <alignment horizontal="center" vertical="distributed" textRotation="255"/>
    </xf>
    <xf numFmtId="0" fontId="0" fillId="0" borderId="28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2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textRotation="255"/>
    </xf>
    <xf numFmtId="0" fontId="17" fillId="0" borderId="0" xfId="0" applyFont="1" applyFill="1" applyBorder="1" applyAlignment="1">
      <alignment horizontal="distributed" vertical="center"/>
    </xf>
    <xf numFmtId="0" fontId="17" fillId="0" borderId="12" xfId="0" applyFont="1" applyFill="1" applyBorder="1" applyAlignment="1">
      <alignment horizontal="distributed" vertical="center"/>
    </xf>
    <xf numFmtId="38" fontId="0" fillId="0" borderId="0" xfId="49" applyFont="1" applyFill="1" applyAlignment="1">
      <alignment horizontal="right" vertical="center"/>
    </xf>
    <xf numFmtId="214" fontId="0" fillId="0" borderId="0" xfId="0" applyNumberFormat="1" applyFont="1" applyFill="1" applyAlignment="1">
      <alignment horizontal="right" vertical="center"/>
    </xf>
    <xf numFmtId="213" fontId="0" fillId="0" borderId="0" xfId="0" applyNumberFormat="1" applyFont="1" applyFill="1" applyAlignment="1">
      <alignment horizontal="right" vertical="center"/>
    </xf>
    <xf numFmtId="214" fontId="0" fillId="0" borderId="0" xfId="0" applyNumberFormat="1" applyFont="1" applyFill="1" applyAlignment="1">
      <alignment horizontal="right" vertical="center"/>
    </xf>
    <xf numFmtId="218" fontId="0" fillId="0" borderId="0" xfId="0" applyNumberFormat="1" applyFont="1" applyFill="1" applyAlignment="1">
      <alignment horizontal="right" vertical="center"/>
    </xf>
    <xf numFmtId="213" fontId="0" fillId="0" borderId="32" xfId="0" applyNumberFormat="1" applyFont="1" applyFill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133350</xdr:colOff>
      <xdr:row>33</xdr:row>
      <xdr:rowOff>28575</xdr:rowOff>
    </xdr:from>
    <xdr:to>
      <xdr:col>1</xdr:col>
      <xdr:colOff>200025</xdr:colOff>
      <xdr:row>44</xdr:row>
      <xdr:rowOff>190500</xdr:rowOff>
    </xdr:to>
    <xdr:sp>
      <xdr:nvSpPr>
        <xdr:cNvPr id="1" name="AutoShape 1"/>
        <xdr:cNvSpPr>
          <a:spLocks/>
        </xdr:cNvSpPr>
      </xdr:nvSpPr>
      <xdr:spPr>
        <a:xfrm>
          <a:off x="381000" y="7019925"/>
          <a:ext cx="66675" cy="2362200"/>
        </a:xfrm>
        <a:prstGeom prst="leftBrace">
          <a:avLst>
            <a:gd name="adj" fmla="val -4228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 editAs="absolute">
    <xdr:from>
      <xdr:col>1</xdr:col>
      <xdr:colOff>142875</xdr:colOff>
      <xdr:row>47</xdr:row>
      <xdr:rowOff>28575</xdr:rowOff>
    </xdr:from>
    <xdr:to>
      <xdr:col>2</xdr:col>
      <xdr:colOff>0</xdr:colOff>
      <xdr:row>51</xdr:row>
      <xdr:rowOff>9525</xdr:rowOff>
    </xdr:to>
    <xdr:sp>
      <xdr:nvSpPr>
        <xdr:cNvPr id="2" name="AutoShape 2"/>
        <xdr:cNvSpPr>
          <a:spLocks/>
        </xdr:cNvSpPr>
      </xdr:nvSpPr>
      <xdr:spPr>
        <a:xfrm>
          <a:off x="390525" y="9820275"/>
          <a:ext cx="104775" cy="781050"/>
        </a:xfrm>
        <a:prstGeom prst="leftBrace">
          <a:avLst>
            <a:gd name="adj" fmla="val -4176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57150</xdr:colOff>
      <xdr:row>15</xdr:row>
      <xdr:rowOff>0</xdr:rowOff>
    </xdr:from>
    <xdr:to>
      <xdr:col>1</xdr:col>
      <xdr:colOff>200025</xdr:colOff>
      <xdr:row>91</xdr:row>
      <xdr:rowOff>9525</xdr:rowOff>
    </xdr:to>
    <xdr:sp>
      <xdr:nvSpPr>
        <xdr:cNvPr id="1" name="AutoShape 11"/>
        <xdr:cNvSpPr>
          <a:spLocks/>
        </xdr:cNvSpPr>
      </xdr:nvSpPr>
      <xdr:spPr>
        <a:xfrm>
          <a:off x="304800" y="2686050"/>
          <a:ext cx="142875" cy="14363700"/>
        </a:xfrm>
        <a:prstGeom prst="leftBrace">
          <a:avLst>
            <a:gd name="adj" fmla="val -786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 editAs="absolute">
    <xdr:from>
      <xdr:col>6</xdr:col>
      <xdr:colOff>85725</xdr:colOff>
      <xdr:row>19</xdr:row>
      <xdr:rowOff>0</xdr:rowOff>
    </xdr:from>
    <xdr:to>
      <xdr:col>6</xdr:col>
      <xdr:colOff>142875</xdr:colOff>
      <xdr:row>21</xdr:row>
      <xdr:rowOff>171450</xdr:rowOff>
    </xdr:to>
    <xdr:sp>
      <xdr:nvSpPr>
        <xdr:cNvPr id="2" name="AutoShape 6"/>
        <xdr:cNvSpPr>
          <a:spLocks/>
        </xdr:cNvSpPr>
      </xdr:nvSpPr>
      <xdr:spPr>
        <a:xfrm>
          <a:off x="1571625" y="3305175"/>
          <a:ext cx="57150" cy="552450"/>
        </a:xfrm>
        <a:prstGeom prst="leftBrace">
          <a:avLst>
            <a:gd name="adj" fmla="val -4341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 editAs="absolute">
    <xdr:from>
      <xdr:col>6</xdr:col>
      <xdr:colOff>95250</xdr:colOff>
      <xdr:row>24</xdr:row>
      <xdr:rowOff>0</xdr:rowOff>
    </xdr:from>
    <xdr:to>
      <xdr:col>6</xdr:col>
      <xdr:colOff>152400</xdr:colOff>
      <xdr:row>25</xdr:row>
      <xdr:rowOff>171450</xdr:rowOff>
    </xdr:to>
    <xdr:sp>
      <xdr:nvSpPr>
        <xdr:cNvPr id="3" name="AutoShape 6"/>
        <xdr:cNvSpPr>
          <a:spLocks/>
        </xdr:cNvSpPr>
      </xdr:nvSpPr>
      <xdr:spPr>
        <a:xfrm>
          <a:off x="1581150" y="4257675"/>
          <a:ext cx="57150" cy="361950"/>
        </a:xfrm>
        <a:prstGeom prst="leftBrace">
          <a:avLst>
            <a:gd name="adj" fmla="val -3888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 editAs="absolute">
    <xdr:from>
      <xdr:col>6</xdr:col>
      <xdr:colOff>85725</xdr:colOff>
      <xdr:row>29</xdr:row>
      <xdr:rowOff>9525</xdr:rowOff>
    </xdr:from>
    <xdr:to>
      <xdr:col>6</xdr:col>
      <xdr:colOff>142875</xdr:colOff>
      <xdr:row>31</xdr:row>
      <xdr:rowOff>0</xdr:rowOff>
    </xdr:to>
    <xdr:sp>
      <xdr:nvSpPr>
        <xdr:cNvPr id="4" name="AutoShape 6"/>
        <xdr:cNvSpPr>
          <a:spLocks/>
        </xdr:cNvSpPr>
      </xdr:nvSpPr>
      <xdr:spPr>
        <a:xfrm>
          <a:off x="1571625" y="5219700"/>
          <a:ext cx="57150" cy="371475"/>
        </a:xfrm>
        <a:prstGeom prst="leftBrace">
          <a:avLst>
            <a:gd name="adj" fmla="val -3888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 editAs="absolute">
    <xdr:from>
      <xdr:col>6</xdr:col>
      <xdr:colOff>95250</xdr:colOff>
      <xdr:row>36</xdr:row>
      <xdr:rowOff>0</xdr:rowOff>
    </xdr:from>
    <xdr:to>
      <xdr:col>6</xdr:col>
      <xdr:colOff>180975</xdr:colOff>
      <xdr:row>40</xdr:row>
      <xdr:rowOff>9525</xdr:rowOff>
    </xdr:to>
    <xdr:sp>
      <xdr:nvSpPr>
        <xdr:cNvPr id="5" name="AutoShape 6"/>
        <xdr:cNvSpPr>
          <a:spLocks/>
        </xdr:cNvSpPr>
      </xdr:nvSpPr>
      <xdr:spPr>
        <a:xfrm>
          <a:off x="1581150" y="6543675"/>
          <a:ext cx="85725" cy="771525"/>
        </a:xfrm>
        <a:prstGeom prst="leftBrace">
          <a:avLst>
            <a:gd name="adj" fmla="val -43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 editAs="absolute">
    <xdr:from>
      <xdr:col>6</xdr:col>
      <xdr:colOff>104775</xdr:colOff>
      <xdr:row>40</xdr:row>
      <xdr:rowOff>9525</xdr:rowOff>
    </xdr:from>
    <xdr:to>
      <xdr:col>6</xdr:col>
      <xdr:colOff>171450</xdr:colOff>
      <xdr:row>42</xdr:row>
      <xdr:rowOff>0</xdr:rowOff>
    </xdr:to>
    <xdr:sp>
      <xdr:nvSpPr>
        <xdr:cNvPr id="6" name="AutoShape 6"/>
        <xdr:cNvSpPr>
          <a:spLocks/>
        </xdr:cNvSpPr>
      </xdr:nvSpPr>
      <xdr:spPr>
        <a:xfrm>
          <a:off x="1590675" y="7315200"/>
          <a:ext cx="66675" cy="371475"/>
        </a:xfrm>
        <a:prstGeom prst="leftBrace">
          <a:avLst>
            <a:gd name="adj" fmla="val -3888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 editAs="absolute">
    <xdr:from>
      <xdr:col>6</xdr:col>
      <xdr:colOff>95250</xdr:colOff>
      <xdr:row>43</xdr:row>
      <xdr:rowOff>28575</xdr:rowOff>
    </xdr:from>
    <xdr:to>
      <xdr:col>6</xdr:col>
      <xdr:colOff>152400</xdr:colOff>
      <xdr:row>45</xdr:row>
      <xdr:rowOff>9525</xdr:rowOff>
    </xdr:to>
    <xdr:sp>
      <xdr:nvSpPr>
        <xdr:cNvPr id="7" name="AutoShape 6"/>
        <xdr:cNvSpPr>
          <a:spLocks/>
        </xdr:cNvSpPr>
      </xdr:nvSpPr>
      <xdr:spPr>
        <a:xfrm>
          <a:off x="1581150" y="7905750"/>
          <a:ext cx="57150" cy="361950"/>
        </a:xfrm>
        <a:prstGeom prst="leftBrace">
          <a:avLst>
            <a:gd name="adj" fmla="val -3888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 editAs="absolute">
    <xdr:from>
      <xdr:col>6</xdr:col>
      <xdr:colOff>104775</xdr:colOff>
      <xdr:row>60</xdr:row>
      <xdr:rowOff>9525</xdr:rowOff>
    </xdr:from>
    <xdr:to>
      <xdr:col>6</xdr:col>
      <xdr:colOff>161925</xdr:colOff>
      <xdr:row>63</xdr:row>
      <xdr:rowOff>0</xdr:rowOff>
    </xdr:to>
    <xdr:sp>
      <xdr:nvSpPr>
        <xdr:cNvPr id="8" name="AutoShape 6"/>
        <xdr:cNvSpPr>
          <a:spLocks/>
        </xdr:cNvSpPr>
      </xdr:nvSpPr>
      <xdr:spPr>
        <a:xfrm>
          <a:off x="1590675" y="11125200"/>
          <a:ext cx="57150" cy="561975"/>
        </a:xfrm>
        <a:prstGeom prst="leftBrace">
          <a:avLst>
            <a:gd name="adj" fmla="val -4341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 editAs="absolute">
    <xdr:from>
      <xdr:col>6</xdr:col>
      <xdr:colOff>104775</xdr:colOff>
      <xdr:row>64</xdr:row>
      <xdr:rowOff>0</xdr:rowOff>
    </xdr:from>
    <xdr:to>
      <xdr:col>6</xdr:col>
      <xdr:colOff>161925</xdr:colOff>
      <xdr:row>73</xdr:row>
      <xdr:rowOff>171450</xdr:rowOff>
    </xdr:to>
    <xdr:sp>
      <xdr:nvSpPr>
        <xdr:cNvPr id="9" name="AutoShape 6"/>
        <xdr:cNvSpPr>
          <a:spLocks/>
        </xdr:cNvSpPr>
      </xdr:nvSpPr>
      <xdr:spPr>
        <a:xfrm>
          <a:off x="1590675" y="11877675"/>
          <a:ext cx="57150" cy="1885950"/>
        </a:xfrm>
        <a:prstGeom prst="leftBrace">
          <a:avLst>
            <a:gd name="adj" fmla="val -4805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 editAs="absolute">
    <xdr:from>
      <xdr:col>10</xdr:col>
      <xdr:colOff>95250</xdr:colOff>
      <xdr:row>66</xdr:row>
      <xdr:rowOff>28575</xdr:rowOff>
    </xdr:from>
    <xdr:to>
      <xdr:col>10</xdr:col>
      <xdr:colOff>152400</xdr:colOff>
      <xdr:row>68</xdr:row>
      <xdr:rowOff>9525</xdr:rowOff>
    </xdr:to>
    <xdr:sp>
      <xdr:nvSpPr>
        <xdr:cNvPr id="10" name="AutoShape 6"/>
        <xdr:cNvSpPr>
          <a:spLocks/>
        </xdr:cNvSpPr>
      </xdr:nvSpPr>
      <xdr:spPr>
        <a:xfrm>
          <a:off x="2571750" y="12287250"/>
          <a:ext cx="57150" cy="361950"/>
        </a:xfrm>
        <a:prstGeom prst="leftBrace">
          <a:avLst>
            <a:gd name="adj" fmla="val -3888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 editAs="absolute">
    <xdr:from>
      <xdr:col>10</xdr:col>
      <xdr:colOff>104775</xdr:colOff>
      <xdr:row>69</xdr:row>
      <xdr:rowOff>28575</xdr:rowOff>
    </xdr:from>
    <xdr:to>
      <xdr:col>10</xdr:col>
      <xdr:colOff>171450</xdr:colOff>
      <xdr:row>71</xdr:row>
      <xdr:rowOff>9525</xdr:rowOff>
    </xdr:to>
    <xdr:sp>
      <xdr:nvSpPr>
        <xdr:cNvPr id="11" name="AutoShape 6"/>
        <xdr:cNvSpPr>
          <a:spLocks/>
        </xdr:cNvSpPr>
      </xdr:nvSpPr>
      <xdr:spPr>
        <a:xfrm>
          <a:off x="2581275" y="12858750"/>
          <a:ext cx="66675" cy="361950"/>
        </a:xfrm>
        <a:prstGeom prst="leftBrace">
          <a:avLst>
            <a:gd name="adj" fmla="val -3888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 editAs="absolute">
    <xdr:from>
      <xdr:col>3</xdr:col>
      <xdr:colOff>104775</xdr:colOff>
      <xdr:row>82</xdr:row>
      <xdr:rowOff>9525</xdr:rowOff>
    </xdr:from>
    <xdr:to>
      <xdr:col>3</xdr:col>
      <xdr:colOff>161925</xdr:colOff>
      <xdr:row>88</xdr:row>
      <xdr:rowOff>180975</xdr:rowOff>
    </xdr:to>
    <xdr:sp>
      <xdr:nvSpPr>
        <xdr:cNvPr id="12" name="AutoShape 6"/>
        <xdr:cNvSpPr>
          <a:spLocks/>
        </xdr:cNvSpPr>
      </xdr:nvSpPr>
      <xdr:spPr>
        <a:xfrm>
          <a:off x="847725" y="15316200"/>
          <a:ext cx="57150" cy="1323975"/>
        </a:xfrm>
        <a:prstGeom prst="leftBrace">
          <a:avLst>
            <a:gd name="adj" fmla="val -4721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 editAs="absolute">
    <xdr:from>
      <xdr:col>1</xdr:col>
      <xdr:colOff>142875</xdr:colOff>
      <xdr:row>92</xdr:row>
      <xdr:rowOff>28575</xdr:rowOff>
    </xdr:from>
    <xdr:to>
      <xdr:col>1</xdr:col>
      <xdr:colOff>200025</xdr:colOff>
      <xdr:row>110</xdr:row>
      <xdr:rowOff>9525</xdr:rowOff>
    </xdr:to>
    <xdr:sp>
      <xdr:nvSpPr>
        <xdr:cNvPr id="13" name="AutoShape 6"/>
        <xdr:cNvSpPr>
          <a:spLocks/>
        </xdr:cNvSpPr>
      </xdr:nvSpPr>
      <xdr:spPr>
        <a:xfrm>
          <a:off x="390525" y="17259300"/>
          <a:ext cx="57150" cy="3409950"/>
        </a:xfrm>
        <a:prstGeom prst="leftBrace">
          <a:avLst>
            <a:gd name="adj" fmla="val -4880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 editAs="absolute">
    <xdr:from>
      <xdr:col>6</xdr:col>
      <xdr:colOff>104775</xdr:colOff>
      <xdr:row>97</xdr:row>
      <xdr:rowOff>28575</xdr:rowOff>
    </xdr:from>
    <xdr:to>
      <xdr:col>6</xdr:col>
      <xdr:colOff>200025</xdr:colOff>
      <xdr:row>102</xdr:row>
      <xdr:rowOff>0</xdr:rowOff>
    </xdr:to>
    <xdr:sp>
      <xdr:nvSpPr>
        <xdr:cNvPr id="14" name="AutoShape 6"/>
        <xdr:cNvSpPr>
          <a:spLocks/>
        </xdr:cNvSpPr>
      </xdr:nvSpPr>
      <xdr:spPr>
        <a:xfrm>
          <a:off x="1590675" y="18211800"/>
          <a:ext cx="95250" cy="923925"/>
        </a:xfrm>
        <a:prstGeom prst="leftBrace">
          <a:avLst>
            <a:gd name="adj" fmla="val -4338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 editAs="absolute">
    <xdr:from>
      <xdr:col>6</xdr:col>
      <xdr:colOff>133350</xdr:colOff>
      <xdr:row>94</xdr:row>
      <xdr:rowOff>28575</xdr:rowOff>
    </xdr:from>
    <xdr:to>
      <xdr:col>6</xdr:col>
      <xdr:colOff>180975</xdr:colOff>
      <xdr:row>97</xdr:row>
      <xdr:rowOff>9525</xdr:rowOff>
    </xdr:to>
    <xdr:sp>
      <xdr:nvSpPr>
        <xdr:cNvPr id="15" name="AutoShape 6"/>
        <xdr:cNvSpPr>
          <a:spLocks/>
        </xdr:cNvSpPr>
      </xdr:nvSpPr>
      <xdr:spPr>
        <a:xfrm>
          <a:off x="1619250" y="17640300"/>
          <a:ext cx="47625" cy="552450"/>
        </a:xfrm>
        <a:prstGeom prst="leftBrace">
          <a:avLst>
            <a:gd name="adj" fmla="val -4341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R105"/>
  <sheetViews>
    <sheetView tabSelected="1" zoomScalePageLayoutView="0" workbookViewId="0" topLeftCell="A1">
      <selection activeCell="AF3" sqref="AF3"/>
    </sheetView>
  </sheetViews>
  <sheetFormatPr defaultColWidth="8.796875" defaultRowHeight="15"/>
  <cols>
    <col min="1" max="117" width="2.59765625" style="10" customWidth="1"/>
    <col min="118" max="16384" width="9" style="10" customWidth="1"/>
  </cols>
  <sheetData>
    <row r="1" spans="1:96" ht="14.25">
      <c r="A1" s="1" t="s">
        <v>211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2" t="s">
        <v>241</v>
      </c>
    </row>
    <row r="2" spans="1:96" ht="14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</row>
    <row r="3" spans="1:96" ht="14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</row>
    <row r="4" spans="1:96" ht="14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</row>
    <row r="5" spans="1:96" ht="14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</row>
    <row r="6" spans="1:96" ht="18.75">
      <c r="A6" s="141" t="s">
        <v>546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1"/>
      <c r="AV6" s="141"/>
      <c r="AW6" s="141"/>
      <c r="AX6" s="141"/>
      <c r="AY6" s="141"/>
      <c r="AZ6" s="141"/>
      <c r="BA6" s="141"/>
      <c r="BB6" s="141"/>
      <c r="BC6" s="141"/>
      <c r="BD6" s="141"/>
      <c r="BE6" s="141"/>
      <c r="BF6" s="141"/>
      <c r="BG6" s="141"/>
      <c r="BH6" s="141"/>
      <c r="BI6" s="141"/>
      <c r="BJ6" s="141"/>
      <c r="BK6" s="141"/>
      <c r="BL6" s="141"/>
      <c r="BM6" s="141"/>
      <c r="BN6" s="141"/>
      <c r="BO6" s="141"/>
      <c r="BP6" s="141"/>
      <c r="BQ6" s="141"/>
      <c r="BR6" s="141"/>
      <c r="BS6" s="141"/>
      <c r="BT6" s="141"/>
      <c r="BU6" s="141"/>
      <c r="BV6" s="141"/>
      <c r="BW6" s="141"/>
      <c r="BX6" s="141"/>
      <c r="BY6" s="141"/>
      <c r="BZ6" s="141"/>
      <c r="CA6" s="141"/>
      <c r="CB6" s="141"/>
      <c r="CC6" s="141"/>
      <c r="CD6" s="141"/>
      <c r="CE6" s="141"/>
      <c r="CF6" s="141"/>
      <c r="CG6" s="141"/>
      <c r="CH6" s="141"/>
      <c r="CI6" s="141"/>
      <c r="CJ6" s="141"/>
      <c r="CK6" s="141"/>
      <c r="CL6" s="141"/>
      <c r="CM6" s="141"/>
      <c r="CN6" s="141"/>
      <c r="CO6" s="141"/>
      <c r="CP6" s="141"/>
      <c r="CQ6" s="141"/>
      <c r="CR6" s="141"/>
    </row>
    <row r="7" spans="1:96" ht="14.2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</row>
    <row r="8" spans="1:96" ht="17.25">
      <c r="A8" s="140" t="s">
        <v>547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40"/>
      <c r="BO8" s="140"/>
      <c r="BP8" s="140"/>
      <c r="BQ8" s="140"/>
      <c r="BR8" s="140"/>
      <c r="BS8" s="140"/>
      <c r="BT8" s="140"/>
      <c r="BU8" s="140"/>
      <c r="BV8" s="140"/>
      <c r="BW8" s="140"/>
      <c r="BX8" s="140"/>
      <c r="BY8" s="140"/>
      <c r="BZ8" s="140"/>
      <c r="CA8" s="140"/>
      <c r="CB8" s="140"/>
      <c r="CC8" s="140"/>
      <c r="CD8" s="140"/>
      <c r="CE8" s="140"/>
      <c r="CF8" s="140"/>
      <c r="CG8" s="140"/>
      <c r="CH8" s="140"/>
      <c r="CI8" s="140"/>
      <c r="CJ8" s="140"/>
      <c r="CK8" s="140"/>
      <c r="CL8" s="140"/>
      <c r="CM8" s="140"/>
      <c r="CN8" s="140"/>
      <c r="CO8" s="140"/>
      <c r="CP8" s="140"/>
      <c r="CQ8" s="140"/>
      <c r="CR8" s="140"/>
    </row>
    <row r="9" spans="1:96" ht="14.2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</row>
    <row r="10" spans="1:96" ht="15" thickBot="1">
      <c r="A10" s="12" t="s">
        <v>212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6" t="s">
        <v>242</v>
      </c>
    </row>
    <row r="11" spans="1:96" ht="28.5" customHeight="1">
      <c r="A11" s="191" t="s">
        <v>213</v>
      </c>
      <c r="B11" s="191"/>
      <c r="C11" s="191"/>
      <c r="D11" s="191"/>
      <c r="E11" s="191"/>
      <c r="F11" s="191"/>
      <c r="G11" s="192"/>
      <c r="H11" s="197" t="s">
        <v>216</v>
      </c>
      <c r="I11" s="198"/>
      <c r="J11" s="198"/>
      <c r="K11" s="198"/>
      <c r="L11" s="198"/>
      <c r="M11" s="198"/>
      <c r="N11" s="199"/>
      <c r="O11" s="181" t="s">
        <v>65</v>
      </c>
      <c r="P11" s="181"/>
      <c r="Q11" s="181"/>
      <c r="R11" s="181"/>
      <c r="S11" s="181"/>
      <c r="T11" s="181"/>
      <c r="U11" s="181"/>
      <c r="V11" s="181"/>
      <c r="W11" s="181"/>
      <c r="X11" s="181"/>
      <c r="Y11" s="181"/>
      <c r="Z11" s="181"/>
      <c r="AA11" s="181"/>
      <c r="AB11" s="181"/>
      <c r="AC11" s="181"/>
      <c r="AD11" s="181"/>
      <c r="AE11" s="181"/>
      <c r="AF11" s="181"/>
      <c r="AG11" s="181"/>
      <c r="AH11" s="181"/>
      <c r="AI11" s="181"/>
      <c r="AJ11" s="181"/>
      <c r="AK11" s="181"/>
      <c r="AL11" s="181"/>
      <c r="AM11" s="181"/>
      <c r="AN11" s="181"/>
      <c r="AO11" s="181"/>
      <c r="AP11" s="189" t="s">
        <v>219</v>
      </c>
      <c r="AQ11" s="190"/>
      <c r="AR11" s="190"/>
      <c r="AS11" s="190"/>
      <c r="AT11" s="190"/>
      <c r="AU11" s="190"/>
      <c r="AV11" s="190"/>
      <c r="AW11" s="190"/>
      <c r="AX11" s="190"/>
      <c r="AY11" s="190"/>
      <c r="AZ11" s="190"/>
      <c r="BA11" s="190"/>
      <c r="BB11" s="190"/>
      <c r="BC11" s="190"/>
      <c r="BD11" s="190"/>
      <c r="BE11" s="190"/>
      <c r="BF11" s="190"/>
      <c r="BG11" s="190"/>
      <c r="BH11" s="190"/>
      <c r="BI11" s="190"/>
      <c r="BJ11" s="190"/>
      <c r="BK11" s="190"/>
      <c r="BL11" s="190"/>
      <c r="BM11" s="190"/>
      <c r="BN11" s="190"/>
      <c r="BO11" s="190"/>
      <c r="BP11" s="190"/>
      <c r="BQ11" s="190"/>
      <c r="BR11" s="190"/>
      <c r="BS11" s="190"/>
      <c r="BT11" s="190"/>
      <c r="BU11" s="190"/>
      <c r="BV11" s="190"/>
      <c r="BW11" s="190"/>
      <c r="BX11" s="190"/>
      <c r="BY11" s="190"/>
      <c r="BZ11" s="190"/>
      <c r="CA11" s="190"/>
      <c r="CB11" s="190"/>
      <c r="CC11" s="190"/>
      <c r="CD11" s="190"/>
      <c r="CE11" s="190"/>
      <c r="CF11" s="180"/>
      <c r="CG11" s="187" t="s">
        <v>226</v>
      </c>
      <c r="CH11" s="188"/>
      <c r="CI11" s="188"/>
      <c r="CJ11" s="188"/>
      <c r="CK11" s="188"/>
      <c r="CL11" s="188"/>
      <c r="CM11" s="188"/>
      <c r="CN11" s="188"/>
      <c r="CO11" s="188"/>
      <c r="CP11" s="188"/>
      <c r="CQ11" s="188"/>
      <c r="CR11" s="188"/>
    </row>
    <row r="12" spans="1:96" ht="28.5" customHeight="1">
      <c r="A12" s="193"/>
      <c r="B12" s="193"/>
      <c r="C12" s="193"/>
      <c r="D12" s="193"/>
      <c r="E12" s="193"/>
      <c r="F12" s="193"/>
      <c r="G12" s="194"/>
      <c r="H12" s="200"/>
      <c r="I12" s="162"/>
      <c r="J12" s="162"/>
      <c r="K12" s="162"/>
      <c r="L12" s="162"/>
      <c r="M12" s="162"/>
      <c r="N12" s="163"/>
      <c r="O12" s="177" t="s">
        <v>217</v>
      </c>
      <c r="P12" s="177"/>
      <c r="Q12" s="177"/>
      <c r="R12" s="177"/>
      <c r="S12" s="177"/>
      <c r="T12" s="177"/>
      <c r="U12" s="177"/>
      <c r="V12" s="177"/>
      <c r="W12" s="177"/>
      <c r="X12" s="177"/>
      <c r="Y12" s="177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  <c r="AO12" s="177"/>
      <c r="AP12" s="178" t="s">
        <v>227</v>
      </c>
      <c r="AQ12" s="178"/>
      <c r="AR12" s="178"/>
      <c r="AS12" s="178"/>
      <c r="AT12" s="178"/>
      <c r="AU12" s="178"/>
      <c r="AV12" s="178"/>
      <c r="AW12" s="177" t="s">
        <v>77</v>
      </c>
      <c r="AX12" s="177"/>
      <c r="AY12" s="177"/>
      <c r="AZ12" s="177"/>
      <c r="BA12" s="177"/>
      <c r="BB12" s="177"/>
      <c r="BC12" s="177"/>
      <c r="BD12" s="177"/>
      <c r="BE12" s="177"/>
      <c r="BF12" s="177"/>
      <c r="BG12" s="177"/>
      <c r="BH12" s="177"/>
      <c r="BI12" s="177"/>
      <c r="BJ12" s="177"/>
      <c r="BK12" s="177"/>
      <c r="BL12" s="177"/>
      <c r="BM12" s="177"/>
      <c r="BN12" s="177"/>
      <c r="BO12" s="177"/>
      <c r="BP12" s="177"/>
      <c r="BQ12" s="177"/>
      <c r="BR12" s="177"/>
      <c r="BS12" s="177"/>
      <c r="BT12" s="177"/>
      <c r="BU12" s="177" t="s">
        <v>76</v>
      </c>
      <c r="BV12" s="177"/>
      <c r="BW12" s="177"/>
      <c r="BX12" s="177"/>
      <c r="BY12" s="177"/>
      <c r="BZ12" s="177"/>
      <c r="CA12" s="177"/>
      <c r="CB12" s="177"/>
      <c r="CC12" s="177"/>
      <c r="CD12" s="177"/>
      <c r="CE12" s="177"/>
      <c r="CF12" s="177"/>
      <c r="CG12" s="185" t="s">
        <v>224</v>
      </c>
      <c r="CH12" s="185"/>
      <c r="CI12" s="185"/>
      <c r="CJ12" s="185"/>
      <c r="CK12" s="185"/>
      <c r="CL12" s="185"/>
      <c r="CM12" s="185"/>
      <c r="CN12" s="185"/>
      <c r="CO12" s="185"/>
      <c r="CP12" s="185"/>
      <c r="CQ12" s="185"/>
      <c r="CR12" s="186"/>
    </row>
    <row r="13" spans="1:96" ht="28.5" customHeight="1">
      <c r="A13" s="193"/>
      <c r="B13" s="193"/>
      <c r="C13" s="193"/>
      <c r="D13" s="193"/>
      <c r="E13" s="193"/>
      <c r="F13" s="193"/>
      <c r="G13" s="194"/>
      <c r="H13" s="200"/>
      <c r="I13" s="162"/>
      <c r="J13" s="162"/>
      <c r="K13" s="162"/>
      <c r="L13" s="162"/>
      <c r="M13" s="162"/>
      <c r="N13" s="163"/>
      <c r="O13" s="204" t="s">
        <v>218</v>
      </c>
      <c r="P13" s="205"/>
      <c r="Q13" s="205"/>
      <c r="R13" s="205"/>
      <c r="S13" s="205"/>
      <c r="T13" s="205"/>
      <c r="U13" s="206"/>
      <c r="V13" s="177" t="s">
        <v>67</v>
      </c>
      <c r="W13" s="177"/>
      <c r="X13" s="177"/>
      <c r="Y13" s="177"/>
      <c r="Z13" s="177"/>
      <c r="AA13" s="177"/>
      <c r="AB13" s="177"/>
      <c r="AC13" s="177"/>
      <c r="AD13" s="177"/>
      <c r="AE13" s="177"/>
      <c r="AF13" s="177" t="s">
        <v>74</v>
      </c>
      <c r="AG13" s="177"/>
      <c r="AH13" s="177"/>
      <c r="AI13" s="177"/>
      <c r="AJ13" s="177"/>
      <c r="AK13" s="177"/>
      <c r="AL13" s="177"/>
      <c r="AM13" s="177"/>
      <c r="AN13" s="177"/>
      <c r="AO13" s="177"/>
      <c r="AP13" s="178"/>
      <c r="AQ13" s="178"/>
      <c r="AR13" s="178"/>
      <c r="AS13" s="178"/>
      <c r="AT13" s="178"/>
      <c r="AU13" s="178"/>
      <c r="AV13" s="178"/>
      <c r="AW13" s="177" t="s">
        <v>220</v>
      </c>
      <c r="AX13" s="177"/>
      <c r="AY13" s="177"/>
      <c r="AZ13" s="177"/>
      <c r="BA13" s="177"/>
      <c r="BB13" s="177"/>
      <c r="BC13" s="177"/>
      <c r="BD13" s="177"/>
      <c r="BE13" s="177"/>
      <c r="BF13" s="177"/>
      <c r="BG13" s="177"/>
      <c r="BH13" s="177"/>
      <c r="BI13" s="177"/>
      <c r="BJ13" s="177"/>
      <c r="BK13" s="177"/>
      <c r="BL13" s="177"/>
      <c r="BM13" s="177"/>
      <c r="BN13" s="177"/>
      <c r="BO13" s="177" t="s">
        <v>75</v>
      </c>
      <c r="BP13" s="177"/>
      <c r="BQ13" s="177"/>
      <c r="BR13" s="177"/>
      <c r="BS13" s="177"/>
      <c r="BT13" s="177"/>
      <c r="BU13" s="177" t="s">
        <v>68</v>
      </c>
      <c r="BV13" s="177"/>
      <c r="BW13" s="177"/>
      <c r="BX13" s="177"/>
      <c r="BY13" s="177"/>
      <c r="BZ13" s="177"/>
      <c r="CA13" s="177"/>
      <c r="CB13" s="177"/>
      <c r="CC13" s="177"/>
      <c r="CD13" s="177"/>
      <c r="CE13" s="177"/>
      <c r="CF13" s="177"/>
      <c r="CG13" s="185" t="s">
        <v>225</v>
      </c>
      <c r="CH13" s="185"/>
      <c r="CI13" s="185"/>
      <c r="CJ13" s="185"/>
      <c r="CK13" s="185"/>
      <c r="CL13" s="185"/>
      <c r="CM13" s="185"/>
      <c r="CN13" s="185"/>
      <c r="CO13" s="185"/>
      <c r="CP13" s="185"/>
      <c r="CQ13" s="185"/>
      <c r="CR13" s="186"/>
    </row>
    <row r="14" spans="1:96" ht="14.25">
      <c r="A14" s="193"/>
      <c r="B14" s="193"/>
      <c r="C14" s="193"/>
      <c r="D14" s="193"/>
      <c r="E14" s="193"/>
      <c r="F14" s="193"/>
      <c r="G14" s="194"/>
      <c r="H14" s="200"/>
      <c r="I14" s="162"/>
      <c r="J14" s="162"/>
      <c r="K14" s="162"/>
      <c r="L14" s="162"/>
      <c r="M14" s="162"/>
      <c r="N14" s="163"/>
      <c r="O14" s="207"/>
      <c r="P14" s="208"/>
      <c r="Q14" s="208"/>
      <c r="R14" s="208"/>
      <c r="S14" s="208"/>
      <c r="T14" s="208"/>
      <c r="U14" s="209"/>
      <c r="V14" s="177" t="s">
        <v>69</v>
      </c>
      <c r="W14" s="177"/>
      <c r="X14" s="177"/>
      <c r="Y14" s="177"/>
      <c r="Z14" s="177"/>
      <c r="AA14" s="177" t="s">
        <v>68</v>
      </c>
      <c r="AB14" s="177"/>
      <c r="AC14" s="177"/>
      <c r="AD14" s="177"/>
      <c r="AE14" s="177"/>
      <c r="AF14" s="177" t="s">
        <v>69</v>
      </c>
      <c r="AG14" s="177"/>
      <c r="AH14" s="177"/>
      <c r="AI14" s="177"/>
      <c r="AJ14" s="177"/>
      <c r="AK14" s="177" t="s">
        <v>68</v>
      </c>
      <c r="AL14" s="177"/>
      <c r="AM14" s="177"/>
      <c r="AN14" s="177"/>
      <c r="AO14" s="177"/>
      <c r="AP14" s="178"/>
      <c r="AQ14" s="178"/>
      <c r="AR14" s="178"/>
      <c r="AS14" s="178"/>
      <c r="AT14" s="178"/>
      <c r="AU14" s="178"/>
      <c r="AV14" s="178"/>
      <c r="AW14" s="164" t="s">
        <v>71</v>
      </c>
      <c r="AX14" s="165"/>
      <c r="AY14" s="165"/>
      <c r="AZ14" s="165"/>
      <c r="BA14" s="165"/>
      <c r="BB14" s="166"/>
      <c r="BC14" s="177" t="s">
        <v>69</v>
      </c>
      <c r="BD14" s="177"/>
      <c r="BE14" s="177"/>
      <c r="BF14" s="177"/>
      <c r="BG14" s="177"/>
      <c r="BH14" s="177"/>
      <c r="BI14" s="177" t="s">
        <v>68</v>
      </c>
      <c r="BJ14" s="177"/>
      <c r="BK14" s="177"/>
      <c r="BL14" s="177"/>
      <c r="BM14" s="177"/>
      <c r="BN14" s="177"/>
      <c r="BO14" s="177" t="s">
        <v>68</v>
      </c>
      <c r="BP14" s="177"/>
      <c r="BQ14" s="177"/>
      <c r="BR14" s="177"/>
      <c r="BS14" s="177"/>
      <c r="BT14" s="177"/>
      <c r="BU14" s="177" t="s">
        <v>221</v>
      </c>
      <c r="BV14" s="177"/>
      <c r="BW14" s="177"/>
      <c r="BX14" s="177"/>
      <c r="BY14" s="177"/>
      <c r="BZ14" s="177"/>
      <c r="CA14" s="177" t="s">
        <v>222</v>
      </c>
      <c r="CB14" s="177"/>
      <c r="CC14" s="177"/>
      <c r="CD14" s="177"/>
      <c r="CE14" s="177"/>
      <c r="CF14" s="177"/>
      <c r="CG14" s="185" t="s">
        <v>223</v>
      </c>
      <c r="CH14" s="185"/>
      <c r="CI14" s="185"/>
      <c r="CJ14" s="185"/>
      <c r="CK14" s="185"/>
      <c r="CL14" s="185"/>
      <c r="CM14" s="185" t="s">
        <v>68</v>
      </c>
      <c r="CN14" s="185"/>
      <c r="CO14" s="185"/>
      <c r="CP14" s="185"/>
      <c r="CQ14" s="185"/>
      <c r="CR14" s="186"/>
    </row>
    <row r="15" spans="1:96" ht="14.25">
      <c r="A15" s="195"/>
      <c r="B15" s="195"/>
      <c r="C15" s="195"/>
      <c r="D15" s="195"/>
      <c r="E15" s="195"/>
      <c r="F15" s="195"/>
      <c r="G15" s="196"/>
      <c r="H15" s="201"/>
      <c r="I15" s="202"/>
      <c r="J15" s="202"/>
      <c r="K15" s="202"/>
      <c r="L15" s="202"/>
      <c r="M15" s="202"/>
      <c r="N15" s="203"/>
      <c r="O15" s="210"/>
      <c r="P15" s="211"/>
      <c r="Q15" s="211"/>
      <c r="R15" s="211"/>
      <c r="S15" s="211"/>
      <c r="T15" s="211"/>
      <c r="U15" s="212"/>
      <c r="V15" s="177"/>
      <c r="W15" s="177"/>
      <c r="X15" s="177"/>
      <c r="Y15" s="177"/>
      <c r="Z15" s="177"/>
      <c r="AA15" s="177"/>
      <c r="AB15" s="177"/>
      <c r="AC15" s="177"/>
      <c r="AD15" s="177"/>
      <c r="AE15" s="177"/>
      <c r="AF15" s="177"/>
      <c r="AG15" s="177"/>
      <c r="AH15" s="177"/>
      <c r="AI15" s="177"/>
      <c r="AJ15" s="177"/>
      <c r="AK15" s="177"/>
      <c r="AL15" s="177"/>
      <c r="AM15" s="177"/>
      <c r="AN15" s="177"/>
      <c r="AO15" s="177"/>
      <c r="AP15" s="178"/>
      <c r="AQ15" s="178"/>
      <c r="AR15" s="178"/>
      <c r="AS15" s="178"/>
      <c r="AT15" s="178"/>
      <c r="AU15" s="178"/>
      <c r="AV15" s="178"/>
      <c r="AW15" s="167" t="s">
        <v>437</v>
      </c>
      <c r="AX15" s="168"/>
      <c r="AY15" s="168"/>
      <c r="AZ15" s="168"/>
      <c r="BA15" s="168"/>
      <c r="BB15" s="169"/>
      <c r="BC15" s="177"/>
      <c r="BD15" s="177"/>
      <c r="BE15" s="177"/>
      <c r="BF15" s="177"/>
      <c r="BG15" s="177"/>
      <c r="BH15" s="177"/>
      <c r="BI15" s="177"/>
      <c r="BJ15" s="177"/>
      <c r="BK15" s="177"/>
      <c r="BL15" s="177"/>
      <c r="BM15" s="177"/>
      <c r="BN15" s="177"/>
      <c r="BO15" s="177"/>
      <c r="BP15" s="177"/>
      <c r="BQ15" s="177"/>
      <c r="BR15" s="177"/>
      <c r="BS15" s="177"/>
      <c r="BT15" s="177"/>
      <c r="BU15" s="177"/>
      <c r="BV15" s="177"/>
      <c r="BW15" s="177"/>
      <c r="BX15" s="177"/>
      <c r="BY15" s="177"/>
      <c r="BZ15" s="177"/>
      <c r="CA15" s="177"/>
      <c r="CB15" s="177"/>
      <c r="CC15" s="177"/>
      <c r="CD15" s="177"/>
      <c r="CE15" s="177"/>
      <c r="CF15" s="177"/>
      <c r="CG15" s="185"/>
      <c r="CH15" s="185"/>
      <c r="CI15" s="185"/>
      <c r="CJ15" s="185"/>
      <c r="CK15" s="185"/>
      <c r="CL15" s="185"/>
      <c r="CM15" s="185"/>
      <c r="CN15" s="185"/>
      <c r="CO15" s="185"/>
      <c r="CP15" s="185"/>
      <c r="CQ15" s="185"/>
      <c r="CR15" s="186"/>
    </row>
    <row r="16" spans="1:96" ht="14.25">
      <c r="A16" s="82"/>
      <c r="B16" s="82"/>
      <c r="C16" s="82"/>
      <c r="D16" s="82"/>
      <c r="E16" s="82"/>
      <c r="F16" s="82"/>
      <c r="G16" s="8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</row>
    <row r="17" spans="1:96" ht="14.25">
      <c r="A17" s="19"/>
      <c r="B17" s="183" t="s">
        <v>228</v>
      </c>
      <c r="C17" s="183"/>
      <c r="D17" s="183"/>
      <c r="E17" s="183"/>
      <c r="F17" s="183"/>
      <c r="G17" s="37"/>
      <c r="H17" s="160">
        <v>1419735</v>
      </c>
      <c r="I17" s="170"/>
      <c r="J17" s="170"/>
      <c r="K17" s="170"/>
      <c r="L17" s="170"/>
      <c r="M17" s="170"/>
      <c r="N17" s="170"/>
      <c r="O17" s="153">
        <v>1006974</v>
      </c>
      <c r="P17" s="153"/>
      <c r="Q17" s="153"/>
      <c r="R17" s="153"/>
      <c r="S17" s="153"/>
      <c r="T17" s="153"/>
      <c r="U17" s="153"/>
      <c r="V17" s="155">
        <v>282</v>
      </c>
      <c r="W17" s="155"/>
      <c r="X17" s="155"/>
      <c r="Y17" s="155"/>
      <c r="Z17" s="155"/>
      <c r="AA17" s="142">
        <v>189085</v>
      </c>
      <c r="AB17" s="142"/>
      <c r="AC17" s="142"/>
      <c r="AD17" s="142"/>
      <c r="AE17" s="142"/>
      <c r="AF17" s="148">
        <v>562</v>
      </c>
      <c r="AG17" s="148"/>
      <c r="AH17" s="148"/>
      <c r="AI17" s="148"/>
      <c r="AJ17" s="148"/>
      <c r="AK17" s="153">
        <v>817894</v>
      </c>
      <c r="AL17" s="153"/>
      <c r="AM17" s="153"/>
      <c r="AN17" s="153"/>
      <c r="AO17" s="153"/>
      <c r="AP17" s="153">
        <v>353522</v>
      </c>
      <c r="AQ17" s="153"/>
      <c r="AR17" s="153"/>
      <c r="AS17" s="153"/>
      <c r="AT17" s="153"/>
      <c r="AU17" s="153"/>
      <c r="AV17" s="153"/>
      <c r="AW17" s="149">
        <v>0.5</v>
      </c>
      <c r="AX17" s="149"/>
      <c r="AY17" s="149"/>
      <c r="AZ17" s="149"/>
      <c r="BA17" s="149"/>
      <c r="BB17" s="149"/>
      <c r="BC17" s="155">
        <v>3</v>
      </c>
      <c r="BD17" s="155"/>
      <c r="BE17" s="155"/>
      <c r="BF17" s="155"/>
      <c r="BG17" s="155"/>
      <c r="BH17" s="155"/>
      <c r="BI17" s="153">
        <v>64000</v>
      </c>
      <c r="BJ17" s="153"/>
      <c r="BK17" s="153"/>
      <c r="BL17" s="153"/>
      <c r="BM17" s="153"/>
      <c r="BN17" s="153"/>
      <c r="BO17" s="153">
        <v>274572</v>
      </c>
      <c r="BP17" s="153"/>
      <c r="BQ17" s="153"/>
      <c r="BR17" s="153"/>
      <c r="BS17" s="153"/>
      <c r="BT17" s="153"/>
      <c r="BU17" s="153">
        <v>14950</v>
      </c>
      <c r="BV17" s="153"/>
      <c r="BW17" s="153"/>
      <c r="BX17" s="153"/>
      <c r="BY17" s="153"/>
      <c r="BZ17" s="153"/>
      <c r="CA17" s="149" t="s">
        <v>438</v>
      </c>
      <c r="CB17" s="149"/>
      <c r="CC17" s="149"/>
      <c r="CD17" s="149"/>
      <c r="CE17" s="149"/>
      <c r="CF17" s="149"/>
      <c r="CG17" s="153">
        <v>1</v>
      </c>
      <c r="CH17" s="153"/>
      <c r="CI17" s="153"/>
      <c r="CJ17" s="153"/>
      <c r="CK17" s="153"/>
      <c r="CL17" s="153"/>
      <c r="CM17" s="153">
        <v>59234</v>
      </c>
      <c r="CN17" s="153"/>
      <c r="CO17" s="153"/>
      <c r="CP17" s="153"/>
      <c r="CQ17" s="153"/>
      <c r="CR17" s="153"/>
    </row>
    <row r="18" spans="1:96" ht="14.25">
      <c r="A18" s="19"/>
      <c r="B18" s="183" t="s">
        <v>229</v>
      </c>
      <c r="C18" s="183"/>
      <c r="D18" s="183"/>
      <c r="E18" s="183"/>
      <c r="F18" s="183"/>
      <c r="G18" s="37"/>
      <c r="H18" s="160">
        <v>1132513</v>
      </c>
      <c r="I18" s="170"/>
      <c r="J18" s="170"/>
      <c r="K18" s="170"/>
      <c r="L18" s="170"/>
      <c r="M18" s="170"/>
      <c r="N18" s="170"/>
      <c r="O18" s="153">
        <v>821125</v>
      </c>
      <c r="P18" s="153"/>
      <c r="Q18" s="153"/>
      <c r="R18" s="153"/>
      <c r="S18" s="153"/>
      <c r="T18" s="153"/>
      <c r="U18" s="153"/>
      <c r="V18" s="155">
        <v>337</v>
      </c>
      <c r="W18" s="155"/>
      <c r="X18" s="155"/>
      <c r="Y18" s="155"/>
      <c r="Z18" s="155"/>
      <c r="AA18" s="142">
        <v>274566</v>
      </c>
      <c r="AB18" s="142"/>
      <c r="AC18" s="142"/>
      <c r="AD18" s="142"/>
      <c r="AE18" s="142"/>
      <c r="AF18" s="148">
        <v>386</v>
      </c>
      <c r="AG18" s="148"/>
      <c r="AH18" s="148"/>
      <c r="AI18" s="148"/>
      <c r="AJ18" s="148"/>
      <c r="AK18" s="153">
        <v>546559</v>
      </c>
      <c r="AL18" s="153"/>
      <c r="AM18" s="153"/>
      <c r="AN18" s="153"/>
      <c r="AO18" s="153"/>
      <c r="AP18" s="153">
        <v>311388</v>
      </c>
      <c r="AQ18" s="153"/>
      <c r="AR18" s="153"/>
      <c r="AS18" s="153"/>
      <c r="AT18" s="153"/>
      <c r="AU18" s="153"/>
      <c r="AV18" s="153"/>
      <c r="AW18" s="149">
        <v>0.3</v>
      </c>
      <c r="AX18" s="149"/>
      <c r="AY18" s="149"/>
      <c r="AZ18" s="149"/>
      <c r="BA18" s="149"/>
      <c r="BB18" s="149"/>
      <c r="BC18" s="155">
        <v>1</v>
      </c>
      <c r="BD18" s="155"/>
      <c r="BE18" s="155"/>
      <c r="BF18" s="155"/>
      <c r="BG18" s="155"/>
      <c r="BH18" s="155"/>
      <c r="BI18" s="153">
        <v>52645</v>
      </c>
      <c r="BJ18" s="153"/>
      <c r="BK18" s="153"/>
      <c r="BL18" s="153"/>
      <c r="BM18" s="153"/>
      <c r="BN18" s="153"/>
      <c r="BO18" s="153">
        <v>202888</v>
      </c>
      <c r="BP18" s="153"/>
      <c r="BQ18" s="153"/>
      <c r="BR18" s="153"/>
      <c r="BS18" s="153"/>
      <c r="BT18" s="153"/>
      <c r="BU18" s="153">
        <v>12755</v>
      </c>
      <c r="BV18" s="153"/>
      <c r="BW18" s="153"/>
      <c r="BX18" s="153"/>
      <c r="BY18" s="153"/>
      <c r="BZ18" s="153"/>
      <c r="CA18" s="153">
        <v>43100</v>
      </c>
      <c r="CB18" s="153"/>
      <c r="CC18" s="153"/>
      <c r="CD18" s="153"/>
      <c r="CE18" s="153"/>
      <c r="CF18" s="153"/>
      <c r="CG18" s="149" t="s">
        <v>438</v>
      </c>
      <c r="CH18" s="149"/>
      <c r="CI18" s="149"/>
      <c r="CJ18" s="149"/>
      <c r="CK18" s="149"/>
      <c r="CL18" s="149"/>
      <c r="CM18" s="149" t="s">
        <v>438</v>
      </c>
      <c r="CN18" s="149"/>
      <c r="CO18" s="149"/>
      <c r="CP18" s="149"/>
      <c r="CQ18" s="149"/>
      <c r="CR18" s="149"/>
    </row>
    <row r="19" spans="1:96" ht="14.25">
      <c r="A19" s="19"/>
      <c r="B19" s="184" t="s">
        <v>548</v>
      </c>
      <c r="C19" s="184"/>
      <c r="D19" s="184"/>
      <c r="E19" s="184"/>
      <c r="F19" s="184"/>
      <c r="G19" s="84"/>
      <c r="H19" s="171">
        <f>SUM(H21:N37)</f>
        <v>10262626</v>
      </c>
      <c r="I19" s="172"/>
      <c r="J19" s="172"/>
      <c r="K19" s="172"/>
      <c r="L19" s="172"/>
      <c r="M19" s="172"/>
      <c r="N19" s="172"/>
      <c r="O19" s="154">
        <f>SUM(O21:U37)</f>
        <v>4751421</v>
      </c>
      <c r="P19" s="154"/>
      <c r="Q19" s="154"/>
      <c r="R19" s="154"/>
      <c r="S19" s="154"/>
      <c r="T19" s="154"/>
      <c r="U19" s="154"/>
      <c r="V19" s="158">
        <f>SUM(V21:Z37)</f>
        <v>559</v>
      </c>
      <c r="W19" s="158"/>
      <c r="X19" s="158"/>
      <c r="Y19" s="158"/>
      <c r="Z19" s="158"/>
      <c r="AA19" s="152">
        <f>SUM(AA21:AE37)</f>
        <v>503266</v>
      </c>
      <c r="AB19" s="152"/>
      <c r="AC19" s="152"/>
      <c r="AD19" s="152"/>
      <c r="AE19" s="152"/>
      <c r="AF19" s="151">
        <f>SUM(AF21:AJ37)</f>
        <v>1957</v>
      </c>
      <c r="AG19" s="151"/>
      <c r="AH19" s="151"/>
      <c r="AI19" s="151"/>
      <c r="AJ19" s="151"/>
      <c r="AK19" s="154">
        <f>SUM(AK21:AO37)</f>
        <v>4248155</v>
      </c>
      <c r="AL19" s="154"/>
      <c r="AM19" s="154"/>
      <c r="AN19" s="154"/>
      <c r="AO19" s="154"/>
      <c r="AP19" s="154">
        <f>SUM(AP21:AV37)</f>
        <v>5499062</v>
      </c>
      <c r="AQ19" s="154"/>
      <c r="AR19" s="154"/>
      <c r="AS19" s="154"/>
      <c r="AT19" s="154"/>
      <c r="AU19" s="154"/>
      <c r="AV19" s="154"/>
      <c r="AW19" s="159">
        <f>SUM(AW21:BB37)</f>
        <v>60.61</v>
      </c>
      <c r="AX19" s="159"/>
      <c r="AY19" s="159"/>
      <c r="AZ19" s="159"/>
      <c r="BA19" s="159"/>
      <c r="BB19" s="159"/>
      <c r="BC19" s="158">
        <f>SUM(BC21:BH37)</f>
        <v>305</v>
      </c>
      <c r="BD19" s="158"/>
      <c r="BE19" s="158"/>
      <c r="BF19" s="158"/>
      <c r="BG19" s="158"/>
      <c r="BH19" s="158"/>
      <c r="BI19" s="154">
        <f>SUM(BI21:BN37)</f>
        <v>4447820</v>
      </c>
      <c r="BJ19" s="154"/>
      <c r="BK19" s="154"/>
      <c r="BL19" s="154"/>
      <c r="BM19" s="154"/>
      <c r="BN19" s="154"/>
      <c r="BO19" s="154">
        <f>SUM(BO21:BT37)</f>
        <v>1033142</v>
      </c>
      <c r="BP19" s="154"/>
      <c r="BQ19" s="154"/>
      <c r="BR19" s="154"/>
      <c r="BS19" s="154"/>
      <c r="BT19" s="154"/>
      <c r="BU19" s="154" t="s">
        <v>549</v>
      </c>
      <c r="BV19" s="154"/>
      <c r="BW19" s="154"/>
      <c r="BX19" s="154"/>
      <c r="BY19" s="154"/>
      <c r="BZ19" s="154"/>
      <c r="CA19" s="154">
        <f>SUM(CA21:CF37)</f>
        <v>18100</v>
      </c>
      <c r="CB19" s="154"/>
      <c r="CC19" s="154"/>
      <c r="CD19" s="154"/>
      <c r="CE19" s="154"/>
      <c r="CF19" s="154"/>
      <c r="CG19" s="154">
        <f>SUM(CG21:CL37)</f>
        <v>1</v>
      </c>
      <c r="CH19" s="154"/>
      <c r="CI19" s="154"/>
      <c r="CJ19" s="154"/>
      <c r="CK19" s="154"/>
      <c r="CL19" s="154"/>
      <c r="CM19" s="154">
        <f>SUM(CM21:CR37)</f>
        <v>12143</v>
      </c>
      <c r="CN19" s="154"/>
      <c r="CO19" s="154"/>
      <c r="CP19" s="154"/>
      <c r="CQ19" s="154"/>
      <c r="CR19" s="154"/>
    </row>
    <row r="20" spans="1:96" ht="14.25">
      <c r="A20" s="19"/>
      <c r="B20" s="44"/>
      <c r="C20" s="44"/>
      <c r="D20" s="44"/>
      <c r="E20" s="44"/>
      <c r="F20" s="44"/>
      <c r="G20" s="37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</row>
    <row r="21" spans="1:96" ht="14.25">
      <c r="A21" s="19"/>
      <c r="B21" s="183" t="s">
        <v>48</v>
      </c>
      <c r="C21" s="183"/>
      <c r="D21" s="183"/>
      <c r="E21" s="183"/>
      <c r="F21" s="183"/>
      <c r="G21" s="37"/>
      <c r="H21" s="160">
        <v>671077</v>
      </c>
      <c r="I21" s="161"/>
      <c r="J21" s="161"/>
      <c r="K21" s="161"/>
      <c r="L21" s="161"/>
      <c r="M21" s="161"/>
      <c r="N21" s="161"/>
      <c r="O21" s="153">
        <f aca="true" t="shared" si="0" ref="O21:O27">SUM(AA21,AK21)</f>
        <v>243485</v>
      </c>
      <c r="P21" s="153"/>
      <c r="Q21" s="153"/>
      <c r="R21" s="153"/>
      <c r="S21" s="153"/>
      <c r="T21" s="153"/>
      <c r="U21" s="153"/>
      <c r="V21" s="155">
        <v>19</v>
      </c>
      <c r="W21" s="155"/>
      <c r="X21" s="155"/>
      <c r="Y21" s="155"/>
      <c r="Z21" s="155"/>
      <c r="AA21" s="142">
        <v>24995</v>
      </c>
      <c r="AB21" s="142"/>
      <c r="AC21" s="142"/>
      <c r="AD21" s="142"/>
      <c r="AE21" s="142"/>
      <c r="AF21" s="148">
        <v>121</v>
      </c>
      <c r="AG21" s="148"/>
      <c r="AH21" s="148"/>
      <c r="AI21" s="148"/>
      <c r="AJ21" s="148"/>
      <c r="AK21" s="153">
        <v>218490</v>
      </c>
      <c r="AL21" s="153"/>
      <c r="AM21" s="153"/>
      <c r="AN21" s="153"/>
      <c r="AO21" s="153"/>
      <c r="AP21" s="153">
        <f aca="true" t="shared" si="1" ref="AP21:AP27">SUM(BI21,BO21,CA21)</f>
        <v>427592</v>
      </c>
      <c r="AQ21" s="153"/>
      <c r="AR21" s="153"/>
      <c r="AS21" s="153"/>
      <c r="AT21" s="153"/>
      <c r="AU21" s="153"/>
      <c r="AV21" s="153"/>
      <c r="AW21" s="149">
        <v>4.7</v>
      </c>
      <c r="AX21" s="149"/>
      <c r="AY21" s="149"/>
      <c r="AZ21" s="149"/>
      <c r="BA21" s="149"/>
      <c r="BB21" s="149"/>
      <c r="BC21" s="155">
        <v>16</v>
      </c>
      <c r="BD21" s="155"/>
      <c r="BE21" s="155"/>
      <c r="BF21" s="155"/>
      <c r="BG21" s="155"/>
      <c r="BH21" s="155"/>
      <c r="BI21" s="153">
        <v>410000</v>
      </c>
      <c r="BJ21" s="153"/>
      <c r="BK21" s="153"/>
      <c r="BL21" s="153"/>
      <c r="BM21" s="153"/>
      <c r="BN21" s="153"/>
      <c r="BO21" s="153">
        <v>17592</v>
      </c>
      <c r="BP21" s="153"/>
      <c r="BQ21" s="153"/>
      <c r="BR21" s="153"/>
      <c r="BS21" s="153"/>
      <c r="BT21" s="153"/>
      <c r="BU21" s="149" t="s">
        <v>438</v>
      </c>
      <c r="BV21" s="149"/>
      <c r="BW21" s="149"/>
      <c r="BX21" s="149"/>
      <c r="BY21" s="149"/>
      <c r="BZ21" s="149"/>
      <c r="CA21" s="149" t="s">
        <v>438</v>
      </c>
      <c r="CB21" s="149"/>
      <c r="CC21" s="149"/>
      <c r="CD21" s="149"/>
      <c r="CE21" s="149"/>
      <c r="CF21" s="149"/>
      <c r="CG21" s="149" t="s">
        <v>438</v>
      </c>
      <c r="CH21" s="149"/>
      <c r="CI21" s="149"/>
      <c r="CJ21" s="149"/>
      <c r="CK21" s="149"/>
      <c r="CL21" s="149"/>
      <c r="CM21" s="149" t="s">
        <v>438</v>
      </c>
      <c r="CN21" s="149"/>
      <c r="CO21" s="149"/>
      <c r="CP21" s="149"/>
      <c r="CQ21" s="149"/>
      <c r="CR21" s="149"/>
    </row>
    <row r="22" spans="1:96" ht="14.25">
      <c r="A22" s="19"/>
      <c r="B22" s="183" t="s">
        <v>49</v>
      </c>
      <c r="C22" s="183"/>
      <c r="D22" s="183"/>
      <c r="E22" s="183"/>
      <c r="F22" s="183"/>
      <c r="G22" s="37"/>
      <c r="H22" s="160">
        <v>931378</v>
      </c>
      <c r="I22" s="161"/>
      <c r="J22" s="161"/>
      <c r="K22" s="161"/>
      <c r="L22" s="161"/>
      <c r="M22" s="161"/>
      <c r="N22" s="161"/>
      <c r="O22" s="153">
        <f t="shared" si="0"/>
        <v>780288</v>
      </c>
      <c r="P22" s="153"/>
      <c r="Q22" s="153"/>
      <c r="R22" s="153"/>
      <c r="S22" s="153"/>
      <c r="T22" s="153"/>
      <c r="U22" s="153"/>
      <c r="V22" s="155">
        <v>67</v>
      </c>
      <c r="W22" s="155"/>
      <c r="X22" s="155"/>
      <c r="Y22" s="155"/>
      <c r="Z22" s="155"/>
      <c r="AA22" s="142">
        <v>60880</v>
      </c>
      <c r="AB22" s="142"/>
      <c r="AC22" s="142"/>
      <c r="AD22" s="142"/>
      <c r="AE22" s="142"/>
      <c r="AF22" s="148">
        <v>317</v>
      </c>
      <c r="AG22" s="148"/>
      <c r="AH22" s="148"/>
      <c r="AI22" s="148"/>
      <c r="AJ22" s="148"/>
      <c r="AK22" s="153">
        <v>719408</v>
      </c>
      <c r="AL22" s="153"/>
      <c r="AM22" s="153"/>
      <c r="AN22" s="153"/>
      <c r="AO22" s="153"/>
      <c r="AP22" s="153">
        <f t="shared" si="1"/>
        <v>138947</v>
      </c>
      <c r="AQ22" s="153"/>
      <c r="AR22" s="153"/>
      <c r="AS22" s="153"/>
      <c r="AT22" s="153"/>
      <c r="AU22" s="153"/>
      <c r="AV22" s="153"/>
      <c r="AW22" s="149">
        <v>3.8</v>
      </c>
      <c r="AX22" s="149"/>
      <c r="AY22" s="149"/>
      <c r="AZ22" s="149"/>
      <c r="BA22" s="149"/>
      <c r="BB22" s="149"/>
      <c r="BC22" s="155">
        <v>13</v>
      </c>
      <c r="BD22" s="155"/>
      <c r="BE22" s="155"/>
      <c r="BF22" s="155"/>
      <c r="BG22" s="155"/>
      <c r="BH22" s="155"/>
      <c r="BI22" s="153">
        <v>57500</v>
      </c>
      <c r="BJ22" s="153"/>
      <c r="BK22" s="153"/>
      <c r="BL22" s="153"/>
      <c r="BM22" s="153"/>
      <c r="BN22" s="153"/>
      <c r="BO22" s="153">
        <v>80947</v>
      </c>
      <c r="BP22" s="153"/>
      <c r="BQ22" s="153"/>
      <c r="BR22" s="153"/>
      <c r="BS22" s="153"/>
      <c r="BT22" s="153"/>
      <c r="BU22" s="149" t="s">
        <v>438</v>
      </c>
      <c r="BV22" s="149"/>
      <c r="BW22" s="149"/>
      <c r="BX22" s="149"/>
      <c r="BY22" s="149"/>
      <c r="BZ22" s="149"/>
      <c r="CA22" s="153">
        <v>500</v>
      </c>
      <c r="CB22" s="153"/>
      <c r="CC22" s="153"/>
      <c r="CD22" s="153"/>
      <c r="CE22" s="153"/>
      <c r="CF22" s="153"/>
      <c r="CG22" s="153">
        <v>1</v>
      </c>
      <c r="CH22" s="153"/>
      <c r="CI22" s="153"/>
      <c r="CJ22" s="153"/>
      <c r="CK22" s="153"/>
      <c r="CL22" s="153"/>
      <c r="CM22" s="153">
        <v>12143</v>
      </c>
      <c r="CN22" s="153"/>
      <c r="CO22" s="153"/>
      <c r="CP22" s="153"/>
      <c r="CQ22" s="153"/>
      <c r="CR22" s="153"/>
    </row>
    <row r="23" spans="1:96" ht="14.25">
      <c r="A23" s="19"/>
      <c r="B23" s="183" t="s">
        <v>50</v>
      </c>
      <c r="C23" s="183"/>
      <c r="D23" s="183"/>
      <c r="E23" s="183"/>
      <c r="F23" s="183"/>
      <c r="G23" s="37"/>
      <c r="H23" s="160">
        <v>34105</v>
      </c>
      <c r="I23" s="161"/>
      <c r="J23" s="161"/>
      <c r="K23" s="161"/>
      <c r="L23" s="161"/>
      <c r="M23" s="161"/>
      <c r="N23" s="161"/>
      <c r="O23" s="153">
        <f t="shared" si="0"/>
        <v>33505</v>
      </c>
      <c r="P23" s="153"/>
      <c r="Q23" s="153"/>
      <c r="R23" s="153"/>
      <c r="S23" s="153"/>
      <c r="T23" s="153"/>
      <c r="U23" s="153"/>
      <c r="V23" s="155">
        <v>2</v>
      </c>
      <c r="W23" s="155"/>
      <c r="X23" s="155"/>
      <c r="Y23" s="155"/>
      <c r="Z23" s="155"/>
      <c r="AA23" s="142">
        <v>1835</v>
      </c>
      <c r="AB23" s="142"/>
      <c r="AC23" s="142"/>
      <c r="AD23" s="142"/>
      <c r="AE23" s="142"/>
      <c r="AF23" s="148">
        <v>3</v>
      </c>
      <c r="AG23" s="148"/>
      <c r="AH23" s="148"/>
      <c r="AI23" s="148"/>
      <c r="AJ23" s="148"/>
      <c r="AK23" s="153">
        <v>31670</v>
      </c>
      <c r="AL23" s="153"/>
      <c r="AM23" s="153"/>
      <c r="AN23" s="153"/>
      <c r="AO23" s="153"/>
      <c r="AP23" s="153">
        <f t="shared" si="1"/>
        <v>600</v>
      </c>
      <c r="AQ23" s="153"/>
      <c r="AR23" s="153"/>
      <c r="AS23" s="153"/>
      <c r="AT23" s="153"/>
      <c r="AU23" s="153"/>
      <c r="AV23" s="153"/>
      <c r="AW23" s="149" t="s">
        <v>438</v>
      </c>
      <c r="AX23" s="149"/>
      <c r="AY23" s="149"/>
      <c r="AZ23" s="149"/>
      <c r="BA23" s="149"/>
      <c r="BB23" s="149"/>
      <c r="BC23" s="149" t="s">
        <v>438</v>
      </c>
      <c r="BD23" s="149"/>
      <c r="BE23" s="149"/>
      <c r="BF23" s="149"/>
      <c r="BG23" s="149"/>
      <c r="BH23" s="149"/>
      <c r="BI23" s="149" t="s">
        <v>438</v>
      </c>
      <c r="BJ23" s="149"/>
      <c r="BK23" s="149"/>
      <c r="BL23" s="149"/>
      <c r="BM23" s="149"/>
      <c r="BN23" s="149"/>
      <c r="BO23" s="149" t="s">
        <v>438</v>
      </c>
      <c r="BP23" s="149"/>
      <c r="BQ23" s="149"/>
      <c r="BR23" s="149"/>
      <c r="BS23" s="149"/>
      <c r="BT23" s="149"/>
      <c r="BU23" s="149" t="s">
        <v>438</v>
      </c>
      <c r="BV23" s="149"/>
      <c r="BW23" s="149"/>
      <c r="BX23" s="149"/>
      <c r="BY23" s="149"/>
      <c r="BZ23" s="149"/>
      <c r="CA23" s="153">
        <v>600</v>
      </c>
      <c r="CB23" s="153"/>
      <c r="CC23" s="153"/>
      <c r="CD23" s="153"/>
      <c r="CE23" s="153"/>
      <c r="CF23" s="153"/>
      <c r="CG23" s="149" t="s">
        <v>438</v>
      </c>
      <c r="CH23" s="149"/>
      <c r="CI23" s="149"/>
      <c r="CJ23" s="149"/>
      <c r="CK23" s="149"/>
      <c r="CL23" s="149"/>
      <c r="CM23" s="149" t="s">
        <v>438</v>
      </c>
      <c r="CN23" s="149"/>
      <c r="CO23" s="149"/>
      <c r="CP23" s="149"/>
      <c r="CQ23" s="149"/>
      <c r="CR23" s="149"/>
    </row>
    <row r="24" spans="1:96" ht="14.25">
      <c r="A24" s="19"/>
      <c r="B24" s="183" t="s">
        <v>51</v>
      </c>
      <c r="C24" s="183"/>
      <c r="D24" s="183"/>
      <c r="E24" s="183"/>
      <c r="F24" s="183"/>
      <c r="G24" s="37"/>
      <c r="H24" s="160">
        <v>506284</v>
      </c>
      <c r="I24" s="161"/>
      <c r="J24" s="161"/>
      <c r="K24" s="161"/>
      <c r="L24" s="161"/>
      <c r="M24" s="161"/>
      <c r="N24" s="161"/>
      <c r="O24" s="153">
        <f t="shared" si="0"/>
        <v>345439</v>
      </c>
      <c r="P24" s="153"/>
      <c r="Q24" s="153"/>
      <c r="R24" s="153"/>
      <c r="S24" s="153"/>
      <c r="T24" s="153"/>
      <c r="U24" s="153"/>
      <c r="V24" s="155">
        <v>50</v>
      </c>
      <c r="W24" s="155"/>
      <c r="X24" s="155"/>
      <c r="Y24" s="155"/>
      <c r="Z24" s="155"/>
      <c r="AA24" s="142">
        <v>38113</v>
      </c>
      <c r="AB24" s="142"/>
      <c r="AC24" s="142"/>
      <c r="AD24" s="142"/>
      <c r="AE24" s="142"/>
      <c r="AF24" s="148">
        <v>109</v>
      </c>
      <c r="AG24" s="148"/>
      <c r="AH24" s="148"/>
      <c r="AI24" s="148"/>
      <c r="AJ24" s="148"/>
      <c r="AK24" s="153">
        <v>307326</v>
      </c>
      <c r="AL24" s="153"/>
      <c r="AM24" s="153"/>
      <c r="AN24" s="153"/>
      <c r="AO24" s="153"/>
      <c r="AP24" s="153">
        <f t="shared" si="1"/>
        <v>160845</v>
      </c>
      <c r="AQ24" s="153"/>
      <c r="AR24" s="153"/>
      <c r="AS24" s="153"/>
      <c r="AT24" s="153"/>
      <c r="AU24" s="153"/>
      <c r="AV24" s="153"/>
      <c r="AW24" s="157">
        <v>0.92</v>
      </c>
      <c r="AX24" s="157"/>
      <c r="AY24" s="157"/>
      <c r="AZ24" s="157"/>
      <c r="BA24" s="157"/>
      <c r="BB24" s="157"/>
      <c r="BC24" s="155">
        <v>21</v>
      </c>
      <c r="BD24" s="155"/>
      <c r="BE24" s="155"/>
      <c r="BF24" s="155"/>
      <c r="BG24" s="155"/>
      <c r="BH24" s="155"/>
      <c r="BI24" s="153">
        <v>55620</v>
      </c>
      <c r="BJ24" s="153"/>
      <c r="BK24" s="153"/>
      <c r="BL24" s="153"/>
      <c r="BM24" s="153"/>
      <c r="BN24" s="153"/>
      <c r="BO24" s="153">
        <v>100325</v>
      </c>
      <c r="BP24" s="153"/>
      <c r="BQ24" s="153"/>
      <c r="BR24" s="153"/>
      <c r="BS24" s="153"/>
      <c r="BT24" s="153"/>
      <c r="BU24" s="149" t="s">
        <v>438</v>
      </c>
      <c r="BV24" s="149"/>
      <c r="BW24" s="149"/>
      <c r="BX24" s="149"/>
      <c r="BY24" s="149"/>
      <c r="BZ24" s="149"/>
      <c r="CA24" s="153">
        <v>4900</v>
      </c>
      <c r="CB24" s="153"/>
      <c r="CC24" s="153"/>
      <c r="CD24" s="153"/>
      <c r="CE24" s="153"/>
      <c r="CF24" s="153"/>
      <c r="CG24" s="149" t="s">
        <v>438</v>
      </c>
      <c r="CH24" s="149"/>
      <c r="CI24" s="149"/>
      <c r="CJ24" s="149"/>
      <c r="CK24" s="149"/>
      <c r="CL24" s="149"/>
      <c r="CM24" s="149" t="s">
        <v>438</v>
      </c>
      <c r="CN24" s="149"/>
      <c r="CO24" s="149"/>
      <c r="CP24" s="149"/>
      <c r="CQ24" s="149"/>
      <c r="CR24" s="149"/>
    </row>
    <row r="25" spans="1:96" ht="14.25">
      <c r="A25" s="19"/>
      <c r="B25" s="183" t="s">
        <v>52</v>
      </c>
      <c r="C25" s="183"/>
      <c r="D25" s="183"/>
      <c r="E25" s="183"/>
      <c r="F25" s="183"/>
      <c r="G25" s="37"/>
      <c r="H25" s="160">
        <v>794533</v>
      </c>
      <c r="I25" s="161"/>
      <c r="J25" s="161"/>
      <c r="K25" s="161"/>
      <c r="L25" s="161"/>
      <c r="M25" s="161"/>
      <c r="N25" s="161"/>
      <c r="O25" s="153">
        <f t="shared" si="0"/>
        <v>392641</v>
      </c>
      <c r="P25" s="153"/>
      <c r="Q25" s="153"/>
      <c r="R25" s="153"/>
      <c r="S25" s="153"/>
      <c r="T25" s="153"/>
      <c r="U25" s="153"/>
      <c r="V25" s="155">
        <v>30</v>
      </c>
      <c r="W25" s="155"/>
      <c r="X25" s="155"/>
      <c r="Y25" s="155"/>
      <c r="Z25" s="155"/>
      <c r="AA25" s="142">
        <v>29802</v>
      </c>
      <c r="AB25" s="142"/>
      <c r="AC25" s="142"/>
      <c r="AD25" s="142"/>
      <c r="AE25" s="142"/>
      <c r="AF25" s="148">
        <v>140</v>
      </c>
      <c r="AG25" s="148"/>
      <c r="AH25" s="148"/>
      <c r="AI25" s="148"/>
      <c r="AJ25" s="148"/>
      <c r="AK25" s="153">
        <v>362839</v>
      </c>
      <c r="AL25" s="153"/>
      <c r="AM25" s="153"/>
      <c r="AN25" s="153"/>
      <c r="AO25" s="153"/>
      <c r="AP25" s="153">
        <f t="shared" si="1"/>
        <v>401892</v>
      </c>
      <c r="AQ25" s="153"/>
      <c r="AR25" s="153"/>
      <c r="AS25" s="153"/>
      <c r="AT25" s="153"/>
      <c r="AU25" s="153"/>
      <c r="AV25" s="153"/>
      <c r="AW25" s="157">
        <v>7.22</v>
      </c>
      <c r="AX25" s="157"/>
      <c r="AY25" s="157"/>
      <c r="AZ25" s="157"/>
      <c r="BA25" s="157"/>
      <c r="BB25" s="157"/>
      <c r="BC25" s="155">
        <v>41</v>
      </c>
      <c r="BD25" s="155"/>
      <c r="BE25" s="155"/>
      <c r="BF25" s="155"/>
      <c r="BG25" s="155"/>
      <c r="BH25" s="155"/>
      <c r="BI25" s="153">
        <v>348800</v>
      </c>
      <c r="BJ25" s="153"/>
      <c r="BK25" s="153"/>
      <c r="BL25" s="153"/>
      <c r="BM25" s="153"/>
      <c r="BN25" s="153"/>
      <c r="BO25" s="153">
        <v>51642</v>
      </c>
      <c r="BP25" s="153"/>
      <c r="BQ25" s="153"/>
      <c r="BR25" s="153"/>
      <c r="BS25" s="153"/>
      <c r="BT25" s="153"/>
      <c r="BU25" s="149" t="s">
        <v>438</v>
      </c>
      <c r="BV25" s="149"/>
      <c r="BW25" s="149"/>
      <c r="BX25" s="149"/>
      <c r="BY25" s="149"/>
      <c r="BZ25" s="149"/>
      <c r="CA25" s="153">
        <v>1450</v>
      </c>
      <c r="CB25" s="153"/>
      <c r="CC25" s="153"/>
      <c r="CD25" s="153"/>
      <c r="CE25" s="153"/>
      <c r="CF25" s="153"/>
      <c r="CG25" s="149" t="s">
        <v>438</v>
      </c>
      <c r="CH25" s="149"/>
      <c r="CI25" s="149"/>
      <c r="CJ25" s="149"/>
      <c r="CK25" s="149"/>
      <c r="CL25" s="149"/>
      <c r="CM25" s="149" t="s">
        <v>438</v>
      </c>
      <c r="CN25" s="149"/>
      <c r="CO25" s="149"/>
      <c r="CP25" s="149"/>
      <c r="CQ25" s="149"/>
      <c r="CR25" s="149"/>
    </row>
    <row r="26" spans="1:96" ht="14.25">
      <c r="A26" s="19"/>
      <c r="B26" s="183" t="s">
        <v>53</v>
      </c>
      <c r="C26" s="183"/>
      <c r="D26" s="183"/>
      <c r="E26" s="183"/>
      <c r="F26" s="183"/>
      <c r="G26" s="37"/>
      <c r="H26" s="160">
        <v>45974</v>
      </c>
      <c r="I26" s="161"/>
      <c r="J26" s="161"/>
      <c r="K26" s="161"/>
      <c r="L26" s="161"/>
      <c r="M26" s="161"/>
      <c r="N26" s="161"/>
      <c r="O26" s="153">
        <f t="shared" si="0"/>
        <v>18525</v>
      </c>
      <c r="P26" s="153"/>
      <c r="Q26" s="153"/>
      <c r="R26" s="153"/>
      <c r="S26" s="153"/>
      <c r="T26" s="153"/>
      <c r="U26" s="153"/>
      <c r="V26" s="155">
        <v>1</v>
      </c>
      <c r="W26" s="155"/>
      <c r="X26" s="155"/>
      <c r="Y26" s="155"/>
      <c r="Z26" s="155"/>
      <c r="AA26" s="142">
        <v>452</v>
      </c>
      <c r="AB26" s="142"/>
      <c r="AC26" s="142"/>
      <c r="AD26" s="142"/>
      <c r="AE26" s="142"/>
      <c r="AF26" s="148">
        <v>6</v>
      </c>
      <c r="AG26" s="148"/>
      <c r="AH26" s="148"/>
      <c r="AI26" s="148"/>
      <c r="AJ26" s="148"/>
      <c r="AK26" s="153">
        <v>18073</v>
      </c>
      <c r="AL26" s="153"/>
      <c r="AM26" s="153"/>
      <c r="AN26" s="153"/>
      <c r="AO26" s="153"/>
      <c r="AP26" s="153">
        <f t="shared" si="1"/>
        <v>27449</v>
      </c>
      <c r="AQ26" s="153"/>
      <c r="AR26" s="153"/>
      <c r="AS26" s="153"/>
      <c r="AT26" s="153"/>
      <c r="AU26" s="153"/>
      <c r="AV26" s="153"/>
      <c r="AW26" s="149">
        <v>0.2</v>
      </c>
      <c r="AX26" s="149"/>
      <c r="AY26" s="149"/>
      <c r="AZ26" s="149"/>
      <c r="BA26" s="149"/>
      <c r="BB26" s="149"/>
      <c r="BC26" s="155">
        <v>2</v>
      </c>
      <c r="BD26" s="155"/>
      <c r="BE26" s="155"/>
      <c r="BF26" s="155"/>
      <c r="BG26" s="155"/>
      <c r="BH26" s="155"/>
      <c r="BI26" s="153">
        <v>26000</v>
      </c>
      <c r="BJ26" s="153"/>
      <c r="BK26" s="153"/>
      <c r="BL26" s="153"/>
      <c r="BM26" s="153"/>
      <c r="BN26" s="153"/>
      <c r="BO26" s="153">
        <v>1449</v>
      </c>
      <c r="BP26" s="153"/>
      <c r="BQ26" s="153"/>
      <c r="BR26" s="153"/>
      <c r="BS26" s="153"/>
      <c r="BT26" s="153"/>
      <c r="BU26" s="149" t="s">
        <v>438</v>
      </c>
      <c r="BV26" s="149"/>
      <c r="BW26" s="149"/>
      <c r="BX26" s="149"/>
      <c r="BY26" s="149"/>
      <c r="BZ26" s="149"/>
      <c r="CA26" s="149" t="s">
        <v>438</v>
      </c>
      <c r="CB26" s="149"/>
      <c r="CC26" s="149"/>
      <c r="CD26" s="149"/>
      <c r="CE26" s="149"/>
      <c r="CF26" s="149"/>
      <c r="CG26" s="149" t="s">
        <v>438</v>
      </c>
      <c r="CH26" s="149"/>
      <c r="CI26" s="149"/>
      <c r="CJ26" s="149"/>
      <c r="CK26" s="149"/>
      <c r="CL26" s="149"/>
      <c r="CM26" s="149" t="s">
        <v>438</v>
      </c>
      <c r="CN26" s="149"/>
      <c r="CO26" s="149"/>
      <c r="CP26" s="149"/>
      <c r="CQ26" s="149"/>
      <c r="CR26" s="149"/>
    </row>
    <row r="27" spans="1:96" ht="14.25">
      <c r="A27" s="19"/>
      <c r="B27" s="183" t="s">
        <v>54</v>
      </c>
      <c r="C27" s="183"/>
      <c r="D27" s="183"/>
      <c r="E27" s="183"/>
      <c r="F27" s="183"/>
      <c r="G27" s="37"/>
      <c r="H27" s="160">
        <v>732761</v>
      </c>
      <c r="I27" s="161"/>
      <c r="J27" s="161"/>
      <c r="K27" s="161"/>
      <c r="L27" s="161"/>
      <c r="M27" s="161"/>
      <c r="N27" s="161"/>
      <c r="O27" s="153">
        <f t="shared" si="0"/>
        <v>258907</v>
      </c>
      <c r="P27" s="153"/>
      <c r="Q27" s="153"/>
      <c r="R27" s="153"/>
      <c r="S27" s="153"/>
      <c r="T27" s="153"/>
      <c r="U27" s="153"/>
      <c r="V27" s="155">
        <v>19</v>
      </c>
      <c r="W27" s="155"/>
      <c r="X27" s="155"/>
      <c r="Y27" s="155"/>
      <c r="Z27" s="155"/>
      <c r="AA27" s="142">
        <v>24602</v>
      </c>
      <c r="AB27" s="142"/>
      <c r="AC27" s="142"/>
      <c r="AD27" s="142"/>
      <c r="AE27" s="142"/>
      <c r="AF27" s="148">
        <v>89</v>
      </c>
      <c r="AG27" s="148"/>
      <c r="AH27" s="148"/>
      <c r="AI27" s="148"/>
      <c r="AJ27" s="148"/>
      <c r="AK27" s="153">
        <v>234305</v>
      </c>
      <c r="AL27" s="153"/>
      <c r="AM27" s="153"/>
      <c r="AN27" s="153"/>
      <c r="AO27" s="153"/>
      <c r="AP27" s="153">
        <f t="shared" si="1"/>
        <v>473854</v>
      </c>
      <c r="AQ27" s="153"/>
      <c r="AR27" s="153"/>
      <c r="AS27" s="153"/>
      <c r="AT27" s="153"/>
      <c r="AU27" s="153"/>
      <c r="AV27" s="153"/>
      <c r="AW27" s="149">
        <v>6.8</v>
      </c>
      <c r="AX27" s="149"/>
      <c r="AY27" s="149"/>
      <c r="AZ27" s="149"/>
      <c r="BA27" s="149"/>
      <c r="BB27" s="149"/>
      <c r="BC27" s="155">
        <v>20</v>
      </c>
      <c r="BD27" s="155"/>
      <c r="BE27" s="155"/>
      <c r="BF27" s="155"/>
      <c r="BG27" s="155"/>
      <c r="BH27" s="155"/>
      <c r="BI27" s="153">
        <v>447500</v>
      </c>
      <c r="BJ27" s="153"/>
      <c r="BK27" s="153"/>
      <c r="BL27" s="153"/>
      <c r="BM27" s="153"/>
      <c r="BN27" s="153"/>
      <c r="BO27" s="153">
        <v>26354</v>
      </c>
      <c r="BP27" s="153"/>
      <c r="BQ27" s="153"/>
      <c r="BR27" s="153"/>
      <c r="BS27" s="153"/>
      <c r="BT27" s="153"/>
      <c r="BU27" s="149" t="s">
        <v>438</v>
      </c>
      <c r="BV27" s="149"/>
      <c r="BW27" s="149"/>
      <c r="BX27" s="149"/>
      <c r="BY27" s="149"/>
      <c r="BZ27" s="149"/>
      <c r="CA27" s="149" t="s">
        <v>438</v>
      </c>
      <c r="CB27" s="149"/>
      <c r="CC27" s="149"/>
      <c r="CD27" s="149"/>
      <c r="CE27" s="149"/>
      <c r="CF27" s="149"/>
      <c r="CG27" s="149" t="s">
        <v>438</v>
      </c>
      <c r="CH27" s="149"/>
      <c r="CI27" s="149"/>
      <c r="CJ27" s="149"/>
      <c r="CK27" s="149"/>
      <c r="CL27" s="149"/>
      <c r="CM27" s="149" t="s">
        <v>438</v>
      </c>
      <c r="CN27" s="149"/>
      <c r="CO27" s="149"/>
      <c r="CP27" s="149"/>
      <c r="CQ27" s="149"/>
      <c r="CR27" s="149"/>
    </row>
    <row r="28" spans="1:96" ht="14.25">
      <c r="A28" s="19"/>
      <c r="B28" s="183" t="s">
        <v>55</v>
      </c>
      <c r="C28" s="183"/>
      <c r="D28" s="183"/>
      <c r="E28" s="183"/>
      <c r="F28" s="183"/>
      <c r="G28" s="37"/>
      <c r="H28" s="160" t="s">
        <v>538</v>
      </c>
      <c r="I28" s="161"/>
      <c r="J28" s="161"/>
      <c r="K28" s="161"/>
      <c r="L28" s="161"/>
      <c r="M28" s="161"/>
      <c r="N28" s="161"/>
      <c r="O28" s="153" t="s">
        <v>550</v>
      </c>
      <c r="P28" s="153"/>
      <c r="Q28" s="153"/>
      <c r="R28" s="153"/>
      <c r="S28" s="153"/>
      <c r="T28" s="153"/>
      <c r="U28" s="153"/>
      <c r="V28" s="155" t="s">
        <v>438</v>
      </c>
      <c r="W28" s="155"/>
      <c r="X28" s="155"/>
      <c r="Y28" s="155"/>
      <c r="Z28" s="155"/>
      <c r="AA28" s="142" t="s">
        <v>438</v>
      </c>
      <c r="AB28" s="142"/>
      <c r="AC28" s="142"/>
      <c r="AD28" s="142"/>
      <c r="AE28" s="142"/>
      <c r="AF28" s="148" t="s">
        <v>438</v>
      </c>
      <c r="AG28" s="148"/>
      <c r="AH28" s="148"/>
      <c r="AI28" s="148"/>
      <c r="AJ28" s="148"/>
      <c r="AK28" s="153" t="s">
        <v>438</v>
      </c>
      <c r="AL28" s="153"/>
      <c r="AM28" s="153"/>
      <c r="AN28" s="153"/>
      <c r="AO28" s="153"/>
      <c r="AP28" s="153" t="s">
        <v>244</v>
      </c>
      <c r="AQ28" s="153"/>
      <c r="AR28" s="153"/>
      <c r="AS28" s="153"/>
      <c r="AT28" s="153"/>
      <c r="AU28" s="153"/>
      <c r="AV28" s="153"/>
      <c r="AW28" s="149" t="s">
        <v>438</v>
      </c>
      <c r="AX28" s="149"/>
      <c r="AY28" s="149"/>
      <c r="AZ28" s="149"/>
      <c r="BA28" s="149"/>
      <c r="BB28" s="149"/>
      <c r="BC28" s="155" t="s">
        <v>438</v>
      </c>
      <c r="BD28" s="155"/>
      <c r="BE28" s="155"/>
      <c r="BF28" s="155"/>
      <c r="BG28" s="155"/>
      <c r="BH28" s="155"/>
      <c r="BI28" s="153" t="s">
        <v>438</v>
      </c>
      <c r="BJ28" s="153"/>
      <c r="BK28" s="153"/>
      <c r="BL28" s="153"/>
      <c r="BM28" s="153"/>
      <c r="BN28" s="153"/>
      <c r="BO28" s="153" t="s">
        <v>438</v>
      </c>
      <c r="BP28" s="153"/>
      <c r="BQ28" s="153"/>
      <c r="BR28" s="153"/>
      <c r="BS28" s="153"/>
      <c r="BT28" s="153"/>
      <c r="BU28" s="149" t="s">
        <v>438</v>
      </c>
      <c r="BV28" s="149"/>
      <c r="BW28" s="149"/>
      <c r="BX28" s="149"/>
      <c r="BY28" s="149"/>
      <c r="BZ28" s="149"/>
      <c r="CA28" s="149" t="s">
        <v>438</v>
      </c>
      <c r="CB28" s="149"/>
      <c r="CC28" s="149"/>
      <c r="CD28" s="149"/>
      <c r="CE28" s="149"/>
      <c r="CF28" s="149"/>
      <c r="CG28" s="149" t="s">
        <v>438</v>
      </c>
      <c r="CH28" s="149"/>
      <c r="CI28" s="149"/>
      <c r="CJ28" s="149"/>
      <c r="CK28" s="149"/>
      <c r="CL28" s="149"/>
      <c r="CM28" s="149" t="s">
        <v>438</v>
      </c>
      <c r="CN28" s="149"/>
      <c r="CO28" s="149"/>
      <c r="CP28" s="149"/>
      <c r="CQ28" s="149"/>
      <c r="CR28" s="149"/>
    </row>
    <row r="29" spans="1:96" ht="14.25">
      <c r="A29" s="19"/>
      <c r="B29" s="44"/>
      <c r="C29" s="44"/>
      <c r="D29" s="44"/>
      <c r="E29" s="44"/>
      <c r="F29" s="44"/>
      <c r="G29" s="37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</row>
    <row r="30" spans="1:96" ht="14.25">
      <c r="A30" s="19"/>
      <c r="B30" s="183" t="s">
        <v>56</v>
      </c>
      <c r="C30" s="183"/>
      <c r="D30" s="183"/>
      <c r="E30" s="183"/>
      <c r="F30" s="183"/>
      <c r="G30" s="37"/>
      <c r="H30" s="160">
        <v>33909</v>
      </c>
      <c r="I30" s="161"/>
      <c r="J30" s="161"/>
      <c r="K30" s="161"/>
      <c r="L30" s="161"/>
      <c r="M30" s="161"/>
      <c r="N30" s="161"/>
      <c r="O30" s="153">
        <f>SUM(AA30,AK30)</f>
        <v>26428</v>
      </c>
      <c r="P30" s="153"/>
      <c r="Q30" s="153"/>
      <c r="R30" s="153"/>
      <c r="S30" s="153"/>
      <c r="T30" s="153"/>
      <c r="U30" s="153"/>
      <c r="V30" s="155" t="s">
        <v>438</v>
      </c>
      <c r="W30" s="155"/>
      <c r="X30" s="155"/>
      <c r="Y30" s="155"/>
      <c r="Z30" s="155"/>
      <c r="AA30" s="155" t="s">
        <v>438</v>
      </c>
      <c r="AB30" s="155"/>
      <c r="AC30" s="155"/>
      <c r="AD30" s="155"/>
      <c r="AE30" s="155"/>
      <c r="AF30" s="148">
        <v>2</v>
      </c>
      <c r="AG30" s="148"/>
      <c r="AH30" s="148"/>
      <c r="AI30" s="148"/>
      <c r="AJ30" s="148"/>
      <c r="AK30" s="153">
        <v>26428</v>
      </c>
      <c r="AL30" s="153"/>
      <c r="AM30" s="153"/>
      <c r="AN30" s="153"/>
      <c r="AO30" s="153"/>
      <c r="AP30" s="153">
        <f>SUM(BI30,BO30,CA30)</f>
        <v>7481</v>
      </c>
      <c r="AQ30" s="153"/>
      <c r="AR30" s="153"/>
      <c r="AS30" s="153"/>
      <c r="AT30" s="153"/>
      <c r="AU30" s="153"/>
      <c r="AV30" s="153"/>
      <c r="AW30" s="149">
        <v>0.1</v>
      </c>
      <c r="AX30" s="149"/>
      <c r="AY30" s="149"/>
      <c r="AZ30" s="149"/>
      <c r="BA30" s="149"/>
      <c r="BB30" s="149"/>
      <c r="BC30" s="155">
        <v>1</v>
      </c>
      <c r="BD30" s="155"/>
      <c r="BE30" s="155"/>
      <c r="BF30" s="155"/>
      <c r="BG30" s="155"/>
      <c r="BH30" s="155"/>
      <c r="BI30" s="153">
        <v>5000</v>
      </c>
      <c r="BJ30" s="153"/>
      <c r="BK30" s="153"/>
      <c r="BL30" s="153"/>
      <c r="BM30" s="153"/>
      <c r="BN30" s="153"/>
      <c r="BO30" s="153">
        <v>681</v>
      </c>
      <c r="BP30" s="153"/>
      <c r="BQ30" s="153"/>
      <c r="BR30" s="153"/>
      <c r="BS30" s="153"/>
      <c r="BT30" s="153"/>
      <c r="BU30" s="149" t="s">
        <v>438</v>
      </c>
      <c r="BV30" s="149"/>
      <c r="BW30" s="149"/>
      <c r="BX30" s="149"/>
      <c r="BY30" s="149"/>
      <c r="BZ30" s="149"/>
      <c r="CA30" s="153">
        <v>1800</v>
      </c>
      <c r="CB30" s="153"/>
      <c r="CC30" s="153"/>
      <c r="CD30" s="153"/>
      <c r="CE30" s="153"/>
      <c r="CF30" s="153"/>
      <c r="CG30" s="149" t="s">
        <v>438</v>
      </c>
      <c r="CH30" s="149"/>
      <c r="CI30" s="149"/>
      <c r="CJ30" s="149"/>
      <c r="CK30" s="149"/>
      <c r="CL30" s="149"/>
      <c r="CM30" s="149" t="s">
        <v>438</v>
      </c>
      <c r="CN30" s="149"/>
      <c r="CO30" s="149"/>
      <c r="CP30" s="149"/>
      <c r="CQ30" s="149"/>
      <c r="CR30" s="149"/>
    </row>
    <row r="31" spans="1:96" ht="14.25">
      <c r="A31" s="19"/>
      <c r="B31" s="183" t="s">
        <v>57</v>
      </c>
      <c r="C31" s="183"/>
      <c r="D31" s="183"/>
      <c r="E31" s="183"/>
      <c r="F31" s="183"/>
      <c r="G31" s="37"/>
      <c r="H31" s="160">
        <v>106090</v>
      </c>
      <c r="I31" s="161"/>
      <c r="J31" s="161"/>
      <c r="K31" s="161"/>
      <c r="L31" s="161"/>
      <c r="M31" s="161"/>
      <c r="N31" s="161"/>
      <c r="O31" s="153">
        <f>SUM(AA31,AK31)</f>
        <v>106090</v>
      </c>
      <c r="P31" s="153"/>
      <c r="Q31" s="153"/>
      <c r="R31" s="153"/>
      <c r="S31" s="153"/>
      <c r="T31" s="153"/>
      <c r="U31" s="153"/>
      <c r="V31" s="155" t="s">
        <v>438</v>
      </c>
      <c r="W31" s="155"/>
      <c r="X31" s="155"/>
      <c r="Y31" s="155"/>
      <c r="Z31" s="155"/>
      <c r="AA31" s="155" t="s">
        <v>438</v>
      </c>
      <c r="AB31" s="155"/>
      <c r="AC31" s="155"/>
      <c r="AD31" s="155"/>
      <c r="AE31" s="155"/>
      <c r="AF31" s="148">
        <v>4</v>
      </c>
      <c r="AG31" s="148"/>
      <c r="AH31" s="148"/>
      <c r="AI31" s="148"/>
      <c r="AJ31" s="148"/>
      <c r="AK31" s="153">
        <v>106090</v>
      </c>
      <c r="AL31" s="153"/>
      <c r="AM31" s="153"/>
      <c r="AN31" s="153"/>
      <c r="AO31" s="153"/>
      <c r="AP31" s="153" t="s">
        <v>550</v>
      </c>
      <c r="AQ31" s="153"/>
      <c r="AR31" s="153"/>
      <c r="AS31" s="153"/>
      <c r="AT31" s="153"/>
      <c r="AU31" s="153"/>
      <c r="AV31" s="153"/>
      <c r="AW31" s="149" t="s">
        <v>438</v>
      </c>
      <c r="AX31" s="149"/>
      <c r="AY31" s="149"/>
      <c r="AZ31" s="149"/>
      <c r="BA31" s="149"/>
      <c r="BB31" s="149"/>
      <c r="BC31" s="149" t="s">
        <v>438</v>
      </c>
      <c r="BD31" s="149"/>
      <c r="BE31" s="149"/>
      <c r="BF31" s="149"/>
      <c r="BG31" s="149"/>
      <c r="BH31" s="149"/>
      <c r="BI31" s="149" t="s">
        <v>438</v>
      </c>
      <c r="BJ31" s="149"/>
      <c r="BK31" s="149"/>
      <c r="BL31" s="149"/>
      <c r="BM31" s="149"/>
      <c r="BN31" s="149"/>
      <c r="BO31" s="149" t="s">
        <v>438</v>
      </c>
      <c r="BP31" s="149"/>
      <c r="BQ31" s="149"/>
      <c r="BR31" s="149"/>
      <c r="BS31" s="149"/>
      <c r="BT31" s="149"/>
      <c r="BU31" s="149" t="s">
        <v>438</v>
      </c>
      <c r="BV31" s="149"/>
      <c r="BW31" s="149"/>
      <c r="BX31" s="149"/>
      <c r="BY31" s="149"/>
      <c r="BZ31" s="149"/>
      <c r="CA31" s="149" t="s">
        <v>438</v>
      </c>
      <c r="CB31" s="149"/>
      <c r="CC31" s="149"/>
      <c r="CD31" s="149"/>
      <c r="CE31" s="149"/>
      <c r="CF31" s="149"/>
      <c r="CG31" s="149" t="s">
        <v>438</v>
      </c>
      <c r="CH31" s="149"/>
      <c r="CI31" s="149"/>
      <c r="CJ31" s="149"/>
      <c r="CK31" s="149"/>
      <c r="CL31" s="149"/>
      <c r="CM31" s="149" t="s">
        <v>438</v>
      </c>
      <c r="CN31" s="149"/>
      <c r="CO31" s="149"/>
      <c r="CP31" s="149"/>
      <c r="CQ31" s="149"/>
      <c r="CR31" s="149"/>
    </row>
    <row r="32" spans="1:96" ht="14.25">
      <c r="A32" s="19"/>
      <c r="B32" s="183" t="s">
        <v>58</v>
      </c>
      <c r="C32" s="183"/>
      <c r="D32" s="183"/>
      <c r="E32" s="183"/>
      <c r="F32" s="183"/>
      <c r="G32" s="37"/>
      <c r="H32" s="160">
        <v>132634</v>
      </c>
      <c r="I32" s="161"/>
      <c r="J32" s="161"/>
      <c r="K32" s="161"/>
      <c r="L32" s="161"/>
      <c r="M32" s="161"/>
      <c r="N32" s="161"/>
      <c r="O32" s="153" t="s">
        <v>550</v>
      </c>
      <c r="P32" s="153"/>
      <c r="Q32" s="153"/>
      <c r="R32" s="153"/>
      <c r="S32" s="153"/>
      <c r="T32" s="153"/>
      <c r="U32" s="153"/>
      <c r="V32" s="155" t="s">
        <v>438</v>
      </c>
      <c r="W32" s="155"/>
      <c r="X32" s="155"/>
      <c r="Y32" s="155"/>
      <c r="Z32" s="155"/>
      <c r="AA32" s="155" t="s">
        <v>438</v>
      </c>
      <c r="AB32" s="155"/>
      <c r="AC32" s="155"/>
      <c r="AD32" s="155"/>
      <c r="AE32" s="155"/>
      <c r="AF32" s="155" t="s">
        <v>438</v>
      </c>
      <c r="AG32" s="155"/>
      <c r="AH32" s="155"/>
      <c r="AI32" s="155"/>
      <c r="AJ32" s="155"/>
      <c r="AK32" s="155" t="s">
        <v>438</v>
      </c>
      <c r="AL32" s="155"/>
      <c r="AM32" s="155"/>
      <c r="AN32" s="155"/>
      <c r="AO32" s="155"/>
      <c r="AP32" s="153">
        <f aca="true" t="shared" si="2" ref="AP32:AP37">SUM(BI32,BO32,CA32)</f>
        <v>132634</v>
      </c>
      <c r="AQ32" s="153"/>
      <c r="AR32" s="153"/>
      <c r="AS32" s="153"/>
      <c r="AT32" s="153"/>
      <c r="AU32" s="153"/>
      <c r="AV32" s="153"/>
      <c r="AW32" s="149">
        <v>0.6</v>
      </c>
      <c r="AX32" s="149"/>
      <c r="AY32" s="149"/>
      <c r="AZ32" s="149"/>
      <c r="BA32" s="149"/>
      <c r="BB32" s="149"/>
      <c r="BC32" s="155">
        <v>6</v>
      </c>
      <c r="BD32" s="155"/>
      <c r="BE32" s="155"/>
      <c r="BF32" s="155"/>
      <c r="BG32" s="155"/>
      <c r="BH32" s="155"/>
      <c r="BI32" s="153">
        <v>65000</v>
      </c>
      <c r="BJ32" s="153"/>
      <c r="BK32" s="153"/>
      <c r="BL32" s="153"/>
      <c r="BM32" s="153"/>
      <c r="BN32" s="153"/>
      <c r="BO32" s="153">
        <v>67334</v>
      </c>
      <c r="BP32" s="153"/>
      <c r="BQ32" s="153"/>
      <c r="BR32" s="153"/>
      <c r="BS32" s="153"/>
      <c r="BT32" s="153"/>
      <c r="BU32" s="149" t="s">
        <v>438</v>
      </c>
      <c r="BV32" s="149"/>
      <c r="BW32" s="149"/>
      <c r="BX32" s="149"/>
      <c r="BY32" s="149"/>
      <c r="BZ32" s="149"/>
      <c r="CA32" s="153">
        <v>300</v>
      </c>
      <c r="CB32" s="153"/>
      <c r="CC32" s="153"/>
      <c r="CD32" s="153"/>
      <c r="CE32" s="153"/>
      <c r="CF32" s="153"/>
      <c r="CG32" s="149" t="s">
        <v>438</v>
      </c>
      <c r="CH32" s="149"/>
      <c r="CI32" s="149"/>
      <c r="CJ32" s="149"/>
      <c r="CK32" s="149"/>
      <c r="CL32" s="149"/>
      <c r="CM32" s="149" t="s">
        <v>438</v>
      </c>
      <c r="CN32" s="149"/>
      <c r="CO32" s="149"/>
      <c r="CP32" s="149"/>
      <c r="CQ32" s="149"/>
      <c r="CR32" s="149"/>
    </row>
    <row r="33" spans="1:96" ht="14.25">
      <c r="A33" s="19"/>
      <c r="B33" s="183" t="s">
        <v>59</v>
      </c>
      <c r="C33" s="183"/>
      <c r="D33" s="183"/>
      <c r="E33" s="183"/>
      <c r="F33" s="183"/>
      <c r="G33" s="37"/>
      <c r="H33" s="160">
        <v>346723</v>
      </c>
      <c r="I33" s="161"/>
      <c r="J33" s="161"/>
      <c r="K33" s="161"/>
      <c r="L33" s="161"/>
      <c r="M33" s="161"/>
      <c r="N33" s="161"/>
      <c r="O33" s="153">
        <f>SUM(AA33,AK33)</f>
        <v>179189</v>
      </c>
      <c r="P33" s="153"/>
      <c r="Q33" s="153"/>
      <c r="R33" s="153"/>
      <c r="S33" s="153"/>
      <c r="T33" s="153"/>
      <c r="U33" s="153"/>
      <c r="V33" s="155">
        <v>26</v>
      </c>
      <c r="W33" s="155"/>
      <c r="X33" s="155"/>
      <c r="Y33" s="155"/>
      <c r="Z33" s="155"/>
      <c r="AA33" s="142">
        <v>21099</v>
      </c>
      <c r="AB33" s="142"/>
      <c r="AC33" s="142"/>
      <c r="AD33" s="142"/>
      <c r="AE33" s="142"/>
      <c r="AF33" s="148">
        <v>95</v>
      </c>
      <c r="AG33" s="148"/>
      <c r="AH33" s="148"/>
      <c r="AI33" s="148"/>
      <c r="AJ33" s="148"/>
      <c r="AK33" s="153">
        <v>158090</v>
      </c>
      <c r="AL33" s="153"/>
      <c r="AM33" s="153"/>
      <c r="AN33" s="153"/>
      <c r="AO33" s="153"/>
      <c r="AP33" s="153">
        <f t="shared" si="2"/>
        <v>167534</v>
      </c>
      <c r="AQ33" s="153"/>
      <c r="AR33" s="153"/>
      <c r="AS33" s="153"/>
      <c r="AT33" s="153"/>
      <c r="AU33" s="153"/>
      <c r="AV33" s="153"/>
      <c r="AW33" s="149">
        <v>1.7</v>
      </c>
      <c r="AX33" s="149"/>
      <c r="AY33" s="149"/>
      <c r="AZ33" s="149"/>
      <c r="BA33" s="149"/>
      <c r="BB33" s="149"/>
      <c r="BC33" s="155">
        <v>6</v>
      </c>
      <c r="BD33" s="155"/>
      <c r="BE33" s="155"/>
      <c r="BF33" s="155"/>
      <c r="BG33" s="155"/>
      <c r="BH33" s="155"/>
      <c r="BI33" s="153">
        <v>158000</v>
      </c>
      <c r="BJ33" s="153"/>
      <c r="BK33" s="153"/>
      <c r="BL33" s="153"/>
      <c r="BM33" s="153"/>
      <c r="BN33" s="153"/>
      <c r="BO33" s="153">
        <v>9534</v>
      </c>
      <c r="BP33" s="153"/>
      <c r="BQ33" s="153"/>
      <c r="BR33" s="153"/>
      <c r="BS33" s="153"/>
      <c r="BT33" s="153"/>
      <c r="BU33" s="149" t="s">
        <v>438</v>
      </c>
      <c r="BV33" s="149"/>
      <c r="BW33" s="149"/>
      <c r="BX33" s="149"/>
      <c r="BY33" s="149"/>
      <c r="BZ33" s="149"/>
      <c r="CA33" s="149" t="s">
        <v>438</v>
      </c>
      <c r="CB33" s="149"/>
      <c r="CC33" s="149"/>
      <c r="CD33" s="149"/>
      <c r="CE33" s="149"/>
      <c r="CF33" s="149"/>
      <c r="CG33" s="149" t="s">
        <v>438</v>
      </c>
      <c r="CH33" s="149"/>
      <c r="CI33" s="149"/>
      <c r="CJ33" s="149"/>
      <c r="CK33" s="149"/>
      <c r="CL33" s="149"/>
      <c r="CM33" s="149" t="s">
        <v>438</v>
      </c>
      <c r="CN33" s="149"/>
      <c r="CO33" s="149"/>
      <c r="CP33" s="149"/>
      <c r="CQ33" s="149"/>
      <c r="CR33" s="149"/>
    </row>
    <row r="34" spans="1:96" ht="14.25">
      <c r="A34" s="19"/>
      <c r="B34" s="183" t="s">
        <v>60</v>
      </c>
      <c r="C34" s="183"/>
      <c r="D34" s="183"/>
      <c r="E34" s="183"/>
      <c r="F34" s="183"/>
      <c r="G34" s="37"/>
      <c r="H34" s="160">
        <v>952963</v>
      </c>
      <c r="I34" s="161"/>
      <c r="J34" s="161"/>
      <c r="K34" s="161"/>
      <c r="L34" s="161"/>
      <c r="M34" s="161"/>
      <c r="N34" s="161"/>
      <c r="O34" s="153">
        <f>SUM(AA34,AK34)</f>
        <v>540826</v>
      </c>
      <c r="P34" s="153"/>
      <c r="Q34" s="153"/>
      <c r="R34" s="153"/>
      <c r="S34" s="153"/>
      <c r="T34" s="153"/>
      <c r="U34" s="153"/>
      <c r="V34" s="155">
        <v>40</v>
      </c>
      <c r="W34" s="155"/>
      <c r="X34" s="155"/>
      <c r="Y34" s="155"/>
      <c r="Z34" s="155"/>
      <c r="AA34" s="142">
        <v>47395</v>
      </c>
      <c r="AB34" s="142"/>
      <c r="AC34" s="142"/>
      <c r="AD34" s="142"/>
      <c r="AE34" s="142"/>
      <c r="AF34" s="148">
        <v>191</v>
      </c>
      <c r="AG34" s="148"/>
      <c r="AH34" s="148"/>
      <c r="AI34" s="148"/>
      <c r="AJ34" s="148"/>
      <c r="AK34" s="153">
        <v>493431</v>
      </c>
      <c r="AL34" s="153"/>
      <c r="AM34" s="153"/>
      <c r="AN34" s="153"/>
      <c r="AO34" s="153"/>
      <c r="AP34" s="153">
        <f t="shared" si="2"/>
        <v>412137</v>
      </c>
      <c r="AQ34" s="153"/>
      <c r="AR34" s="153"/>
      <c r="AS34" s="153"/>
      <c r="AT34" s="153"/>
      <c r="AU34" s="153"/>
      <c r="AV34" s="153"/>
      <c r="AW34" s="149">
        <v>4.6</v>
      </c>
      <c r="AX34" s="149"/>
      <c r="AY34" s="149"/>
      <c r="AZ34" s="149"/>
      <c r="BA34" s="149"/>
      <c r="BB34" s="149"/>
      <c r="BC34" s="155">
        <v>41</v>
      </c>
      <c r="BD34" s="155"/>
      <c r="BE34" s="155"/>
      <c r="BF34" s="155"/>
      <c r="BG34" s="155"/>
      <c r="BH34" s="155"/>
      <c r="BI34" s="153">
        <v>328100</v>
      </c>
      <c r="BJ34" s="153"/>
      <c r="BK34" s="153"/>
      <c r="BL34" s="153"/>
      <c r="BM34" s="153"/>
      <c r="BN34" s="153"/>
      <c r="BO34" s="153">
        <v>82377</v>
      </c>
      <c r="BP34" s="153"/>
      <c r="BQ34" s="153"/>
      <c r="BR34" s="153"/>
      <c r="BS34" s="153"/>
      <c r="BT34" s="153"/>
      <c r="BU34" s="149" t="s">
        <v>438</v>
      </c>
      <c r="BV34" s="149"/>
      <c r="BW34" s="149"/>
      <c r="BX34" s="149"/>
      <c r="BY34" s="149"/>
      <c r="BZ34" s="149"/>
      <c r="CA34" s="153">
        <v>1660</v>
      </c>
      <c r="CB34" s="153"/>
      <c r="CC34" s="153"/>
      <c r="CD34" s="153"/>
      <c r="CE34" s="153"/>
      <c r="CF34" s="153"/>
      <c r="CG34" s="149" t="s">
        <v>438</v>
      </c>
      <c r="CH34" s="149"/>
      <c r="CI34" s="149"/>
      <c r="CJ34" s="149"/>
      <c r="CK34" s="149"/>
      <c r="CL34" s="149"/>
      <c r="CM34" s="149" t="s">
        <v>438</v>
      </c>
      <c r="CN34" s="149"/>
      <c r="CO34" s="149"/>
      <c r="CP34" s="149"/>
      <c r="CQ34" s="149"/>
      <c r="CR34" s="149"/>
    </row>
    <row r="35" spans="1:96" ht="14.25">
      <c r="A35" s="19"/>
      <c r="B35" s="183" t="s">
        <v>61</v>
      </c>
      <c r="C35" s="183"/>
      <c r="D35" s="183"/>
      <c r="E35" s="183"/>
      <c r="F35" s="183"/>
      <c r="G35" s="37"/>
      <c r="H35" s="160">
        <v>2683150</v>
      </c>
      <c r="I35" s="161"/>
      <c r="J35" s="161"/>
      <c r="K35" s="161"/>
      <c r="L35" s="161"/>
      <c r="M35" s="161"/>
      <c r="N35" s="161"/>
      <c r="O35" s="153">
        <f>SUM(AA35,AK35)</f>
        <v>676751</v>
      </c>
      <c r="P35" s="153"/>
      <c r="Q35" s="153"/>
      <c r="R35" s="153"/>
      <c r="S35" s="153"/>
      <c r="T35" s="153"/>
      <c r="U35" s="153"/>
      <c r="V35" s="155">
        <v>67</v>
      </c>
      <c r="W35" s="155"/>
      <c r="X35" s="155"/>
      <c r="Y35" s="155"/>
      <c r="Z35" s="155"/>
      <c r="AA35" s="142">
        <v>84794</v>
      </c>
      <c r="AB35" s="142"/>
      <c r="AC35" s="142"/>
      <c r="AD35" s="142"/>
      <c r="AE35" s="142"/>
      <c r="AF35" s="148">
        <v>214</v>
      </c>
      <c r="AG35" s="148"/>
      <c r="AH35" s="148"/>
      <c r="AI35" s="148"/>
      <c r="AJ35" s="148"/>
      <c r="AK35" s="153">
        <v>591957</v>
      </c>
      <c r="AL35" s="153"/>
      <c r="AM35" s="153"/>
      <c r="AN35" s="153"/>
      <c r="AO35" s="153"/>
      <c r="AP35" s="153">
        <f t="shared" si="2"/>
        <v>2006399</v>
      </c>
      <c r="AQ35" s="153"/>
      <c r="AR35" s="153"/>
      <c r="AS35" s="153"/>
      <c r="AT35" s="153"/>
      <c r="AU35" s="153"/>
      <c r="AV35" s="153"/>
      <c r="AW35" s="156">
        <v>20.7</v>
      </c>
      <c r="AX35" s="156"/>
      <c r="AY35" s="156"/>
      <c r="AZ35" s="156"/>
      <c r="BA35" s="156"/>
      <c r="BB35" s="156"/>
      <c r="BC35" s="155">
        <v>55</v>
      </c>
      <c r="BD35" s="155"/>
      <c r="BE35" s="155"/>
      <c r="BF35" s="155"/>
      <c r="BG35" s="155"/>
      <c r="BH35" s="155"/>
      <c r="BI35" s="153">
        <v>1762000</v>
      </c>
      <c r="BJ35" s="153"/>
      <c r="BK35" s="153"/>
      <c r="BL35" s="153"/>
      <c r="BM35" s="153"/>
      <c r="BN35" s="153"/>
      <c r="BO35" s="153">
        <v>239999</v>
      </c>
      <c r="BP35" s="153"/>
      <c r="BQ35" s="153"/>
      <c r="BR35" s="153"/>
      <c r="BS35" s="153"/>
      <c r="BT35" s="153"/>
      <c r="BU35" s="149" t="s">
        <v>438</v>
      </c>
      <c r="BV35" s="149"/>
      <c r="BW35" s="149"/>
      <c r="BX35" s="149"/>
      <c r="BY35" s="149"/>
      <c r="BZ35" s="149"/>
      <c r="CA35" s="153">
        <v>4400</v>
      </c>
      <c r="CB35" s="153"/>
      <c r="CC35" s="153"/>
      <c r="CD35" s="153"/>
      <c r="CE35" s="153"/>
      <c r="CF35" s="153"/>
      <c r="CG35" s="149" t="s">
        <v>438</v>
      </c>
      <c r="CH35" s="149"/>
      <c r="CI35" s="149"/>
      <c r="CJ35" s="149"/>
      <c r="CK35" s="149"/>
      <c r="CL35" s="149"/>
      <c r="CM35" s="149" t="s">
        <v>438</v>
      </c>
      <c r="CN35" s="149"/>
      <c r="CO35" s="149"/>
      <c r="CP35" s="149"/>
      <c r="CQ35" s="149"/>
      <c r="CR35" s="149"/>
    </row>
    <row r="36" spans="1:96" ht="14.25">
      <c r="A36" s="19"/>
      <c r="B36" s="183" t="s">
        <v>62</v>
      </c>
      <c r="C36" s="183"/>
      <c r="D36" s="183"/>
      <c r="E36" s="183"/>
      <c r="F36" s="183"/>
      <c r="G36" s="37"/>
      <c r="H36" s="160">
        <v>2196534</v>
      </c>
      <c r="I36" s="161"/>
      <c r="J36" s="161"/>
      <c r="K36" s="161"/>
      <c r="L36" s="161"/>
      <c r="M36" s="161"/>
      <c r="N36" s="161"/>
      <c r="O36" s="153">
        <f>SUM(AA36,AK36)</f>
        <v>1085425</v>
      </c>
      <c r="P36" s="153"/>
      <c r="Q36" s="153"/>
      <c r="R36" s="153"/>
      <c r="S36" s="153"/>
      <c r="T36" s="153"/>
      <c r="U36" s="153"/>
      <c r="V36" s="155">
        <v>220</v>
      </c>
      <c r="W36" s="155"/>
      <c r="X36" s="155"/>
      <c r="Y36" s="155"/>
      <c r="Z36" s="155"/>
      <c r="AA36" s="142">
        <v>158182</v>
      </c>
      <c r="AB36" s="142"/>
      <c r="AC36" s="142"/>
      <c r="AD36" s="142"/>
      <c r="AE36" s="142"/>
      <c r="AF36" s="148">
        <v>628</v>
      </c>
      <c r="AG36" s="148"/>
      <c r="AH36" s="148"/>
      <c r="AI36" s="148"/>
      <c r="AJ36" s="148"/>
      <c r="AK36" s="153">
        <v>927243</v>
      </c>
      <c r="AL36" s="153"/>
      <c r="AM36" s="153"/>
      <c r="AN36" s="153"/>
      <c r="AO36" s="153"/>
      <c r="AP36" s="153">
        <f t="shared" si="2"/>
        <v>1111109</v>
      </c>
      <c r="AQ36" s="153"/>
      <c r="AR36" s="153"/>
      <c r="AS36" s="153"/>
      <c r="AT36" s="153"/>
      <c r="AU36" s="153"/>
      <c r="AV36" s="153"/>
      <c r="AW36" s="149">
        <v>8.3</v>
      </c>
      <c r="AX36" s="149"/>
      <c r="AY36" s="149"/>
      <c r="AZ36" s="149"/>
      <c r="BA36" s="149"/>
      <c r="BB36" s="149"/>
      <c r="BC36" s="155">
        <v>68</v>
      </c>
      <c r="BD36" s="155"/>
      <c r="BE36" s="155"/>
      <c r="BF36" s="155"/>
      <c r="BG36" s="155"/>
      <c r="BH36" s="155"/>
      <c r="BI36" s="153">
        <v>755500</v>
      </c>
      <c r="BJ36" s="153"/>
      <c r="BK36" s="153"/>
      <c r="BL36" s="153"/>
      <c r="BM36" s="153"/>
      <c r="BN36" s="153"/>
      <c r="BO36" s="153">
        <v>353119</v>
      </c>
      <c r="BP36" s="153"/>
      <c r="BQ36" s="153"/>
      <c r="BR36" s="153"/>
      <c r="BS36" s="153"/>
      <c r="BT36" s="153"/>
      <c r="BU36" s="149" t="s">
        <v>438</v>
      </c>
      <c r="BV36" s="149"/>
      <c r="BW36" s="149"/>
      <c r="BX36" s="149"/>
      <c r="BY36" s="149"/>
      <c r="BZ36" s="149"/>
      <c r="CA36" s="153">
        <v>2490</v>
      </c>
      <c r="CB36" s="153"/>
      <c r="CC36" s="153"/>
      <c r="CD36" s="153"/>
      <c r="CE36" s="153"/>
      <c r="CF36" s="153"/>
      <c r="CG36" s="149" t="s">
        <v>438</v>
      </c>
      <c r="CH36" s="149"/>
      <c r="CI36" s="149"/>
      <c r="CJ36" s="149"/>
      <c r="CK36" s="149"/>
      <c r="CL36" s="149"/>
      <c r="CM36" s="149" t="s">
        <v>438</v>
      </c>
      <c r="CN36" s="149"/>
      <c r="CO36" s="149"/>
      <c r="CP36" s="149"/>
      <c r="CQ36" s="149"/>
      <c r="CR36" s="149"/>
    </row>
    <row r="37" spans="1:96" ht="14.25">
      <c r="A37" s="19"/>
      <c r="B37" s="183" t="s">
        <v>63</v>
      </c>
      <c r="C37" s="183"/>
      <c r="D37" s="183"/>
      <c r="E37" s="183"/>
      <c r="F37" s="183"/>
      <c r="G37" s="37"/>
      <c r="H37" s="160">
        <v>94511</v>
      </c>
      <c r="I37" s="161"/>
      <c r="J37" s="161"/>
      <c r="K37" s="161"/>
      <c r="L37" s="161"/>
      <c r="M37" s="161"/>
      <c r="N37" s="161"/>
      <c r="O37" s="153">
        <f>SUM(AA37,AK37)</f>
        <v>63922</v>
      </c>
      <c r="P37" s="153"/>
      <c r="Q37" s="153"/>
      <c r="R37" s="153"/>
      <c r="S37" s="153"/>
      <c r="T37" s="153"/>
      <c r="U37" s="153"/>
      <c r="V37" s="155">
        <v>18</v>
      </c>
      <c r="W37" s="155"/>
      <c r="X37" s="155"/>
      <c r="Y37" s="155"/>
      <c r="Z37" s="155"/>
      <c r="AA37" s="142">
        <v>11117</v>
      </c>
      <c r="AB37" s="142"/>
      <c r="AC37" s="142"/>
      <c r="AD37" s="142"/>
      <c r="AE37" s="142"/>
      <c r="AF37" s="148">
        <v>38</v>
      </c>
      <c r="AG37" s="148"/>
      <c r="AH37" s="148"/>
      <c r="AI37" s="148"/>
      <c r="AJ37" s="148"/>
      <c r="AK37" s="153">
        <v>52805</v>
      </c>
      <c r="AL37" s="153"/>
      <c r="AM37" s="153"/>
      <c r="AN37" s="153"/>
      <c r="AO37" s="153"/>
      <c r="AP37" s="153">
        <f t="shared" si="2"/>
        <v>30589</v>
      </c>
      <c r="AQ37" s="153"/>
      <c r="AR37" s="153"/>
      <c r="AS37" s="153"/>
      <c r="AT37" s="153"/>
      <c r="AU37" s="153"/>
      <c r="AV37" s="153"/>
      <c r="AW37" s="157">
        <v>0.97</v>
      </c>
      <c r="AX37" s="157"/>
      <c r="AY37" s="157"/>
      <c r="AZ37" s="157"/>
      <c r="BA37" s="157"/>
      <c r="BB37" s="157"/>
      <c r="BC37" s="155">
        <v>15</v>
      </c>
      <c r="BD37" s="155"/>
      <c r="BE37" s="155"/>
      <c r="BF37" s="155"/>
      <c r="BG37" s="155"/>
      <c r="BH37" s="155"/>
      <c r="BI37" s="153">
        <v>28800</v>
      </c>
      <c r="BJ37" s="153"/>
      <c r="BK37" s="153"/>
      <c r="BL37" s="153"/>
      <c r="BM37" s="153"/>
      <c r="BN37" s="153"/>
      <c r="BO37" s="153">
        <v>1789</v>
      </c>
      <c r="BP37" s="153"/>
      <c r="BQ37" s="153"/>
      <c r="BR37" s="153"/>
      <c r="BS37" s="153"/>
      <c r="BT37" s="153"/>
      <c r="BU37" s="149" t="s">
        <v>438</v>
      </c>
      <c r="BV37" s="149"/>
      <c r="BW37" s="149"/>
      <c r="BX37" s="149"/>
      <c r="BY37" s="149"/>
      <c r="BZ37" s="149"/>
      <c r="CA37" s="149" t="s">
        <v>438</v>
      </c>
      <c r="CB37" s="149"/>
      <c r="CC37" s="149"/>
      <c r="CD37" s="149"/>
      <c r="CE37" s="149"/>
      <c r="CF37" s="149"/>
      <c r="CG37" s="149" t="s">
        <v>438</v>
      </c>
      <c r="CH37" s="149"/>
      <c r="CI37" s="149"/>
      <c r="CJ37" s="149"/>
      <c r="CK37" s="149"/>
      <c r="CL37" s="149"/>
      <c r="CM37" s="149" t="s">
        <v>438</v>
      </c>
      <c r="CN37" s="149"/>
      <c r="CO37" s="149"/>
      <c r="CP37" s="149"/>
      <c r="CQ37" s="149"/>
      <c r="CR37" s="149"/>
    </row>
    <row r="38" spans="1:96" ht="14.25">
      <c r="A38" s="35"/>
      <c r="B38" s="35"/>
      <c r="C38" s="35"/>
      <c r="D38" s="35"/>
      <c r="E38" s="35"/>
      <c r="F38" s="35"/>
      <c r="G38" s="33"/>
      <c r="H38" s="34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</row>
    <row r="39" spans="1:96" ht="14.25">
      <c r="A39" s="12" t="s">
        <v>214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</row>
    <row r="40" spans="1:96" ht="14.25">
      <c r="A40" s="13" t="s">
        <v>215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</row>
    <row r="41" spans="1:96" ht="14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</row>
    <row r="42" spans="1:96" ht="14.2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</row>
    <row r="43" spans="1:96" ht="17.25">
      <c r="A43" s="140" t="s">
        <v>551</v>
      </c>
      <c r="B43" s="140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140"/>
      <c r="AG43" s="140"/>
      <c r="AH43" s="140"/>
      <c r="AI43" s="140"/>
      <c r="AJ43" s="140"/>
      <c r="AK43" s="140"/>
      <c r="AL43" s="140"/>
      <c r="AM43" s="140"/>
      <c r="AN43" s="140"/>
      <c r="AO43" s="140"/>
      <c r="AP43" s="140"/>
      <c r="AQ43" s="140"/>
      <c r="AR43" s="140"/>
      <c r="AS43" s="140"/>
      <c r="AT43" s="140"/>
      <c r="AU43" s="140"/>
      <c r="AV43" s="140"/>
      <c r="AW43" s="140"/>
      <c r="AX43" s="140"/>
      <c r="AY43" s="140"/>
      <c r="AZ43" s="140"/>
      <c r="BA43" s="140"/>
      <c r="BB43" s="140"/>
      <c r="BC43" s="140"/>
      <c r="BD43" s="140"/>
      <c r="BE43" s="140"/>
      <c r="BF43" s="140"/>
      <c r="BG43" s="140"/>
      <c r="BH43" s="140"/>
      <c r="BI43" s="140"/>
      <c r="BJ43" s="140"/>
      <c r="BK43" s="140"/>
      <c r="BL43" s="140"/>
      <c r="BM43" s="140"/>
      <c r="BN43" s="140"/>
      <c r="BO43" s="140"/>
      <c r="BP43" s="140"/>
      <c r="BQ43" s="140"/>
      <c r="BR43" s="140"/>
      <c r="BS43" s="140"/>
      <c r="BT43" s="140"/>
      <c r="BU43" s="140"/>
      <c r="BV43" s="140"/>
      <c r="BW43" s="140"/>
      <c r="BX43" s="140"/>
      <c r="BY43" s="140"/>
      <c r="BZ43" s="140"/>
      <c r="CA43" s="140"/>
      <c r="CB43" s="140"/>
      <c r="CC43" s="140"/>
      <c r="CD43" s="140"/>
      <c r="CE43" s="140"/>
      <c r="CF43" s="140"/>
      <c r="CG43" s="140"/>
      <c r="CH43" s="140"/>
      <c r="CI43" s="140"/>
      <c r="CJ43" s="140"/>
      <c r="CK43" s="140"/>
      <c r="CL43" s="140"/>
      <c r="CM43" s="140"/>
      <c r="CN43" s="140"/>
      <c r="CO43" s="140"/>
      <c r="CP43" s="140"/>
      <c r="CQ43" s="140"/>
      <c r="CR43" s="140"/>
    </row>
    <row r="44" spans="1:96" ht="17.25">
      <c r="A44" s="79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79"/>
      <c r="BB44" s="79"/>
      <c r="BC44" s="79"/>
      <c r="BD44" s="79"/>
      <c r="BE44" s="79"/>
      <c r="BF44" s="79"/>
      <c r="BG44" s="79"/>
      <c r="BH44" s="79"/>
      <c r="BI44" s="79"/>
      <c r="BJ44" s="79"/>
      <c r="BK44" s="79"/>
      <c r="BL44" s="79"/>
      <c r="BM44" s="79"/>
      <c r="BN44" s="79"/>
      <c r="BO44" s="79"/>
      <c r="BP44" s="79"/>
      <c r="BQ44" s="79"/>
      <c r="BR44" s="79"/>
      <c r="BS44" s="79"/>
      <c r="BT44" s="79"/>
      <c r="BU44" s="79"/>
      <c r="BV44" s="79"/>
      <c r="BW44" s="79"/>
      <c r="BX44" s="79"/>
      <c r="BY44" s="79"/>
      <c r="BZ44" s="79"/>
      <c r="CA44" s="79"/>
      <c r="CB44" s="79"/>
      <c r="CC44" s="79"/>
      <c r="CD44" s="79"/>
      <c r="CE44" s="79"/>
      <c r="CF44" s="79"/>
      <c r="CG44" s="79"/>
      <c r="CH44" s="79"/>
      <c r="CI44" s="79"/>
      <c r="CJ44" s="79"/>
      <c r="CK44" s="79"/>
      <c r="CL44" s="79"/>
      <c r="CM44" s="79"/>
      <c r="CN44" s="79"/>
      <c r="CO44" s="79"/>
      <c r="CP44" s="79"/>
      <c r="CQ44" s="79"/>
      <c r="CR44" s="79"/>
    </row>
    <row r="45" spans="1:96" ht="14.2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</row>
    <row r="46" spans="1:96" ht="15" thickBo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6" t="s">
        <v>243</v>
      </c>
    </row>
    <row r="47" spans="1:96" ht="24" customHeight="1">
      <c r="A47" s="180" t="s">
        <v>70</v>
      </c>
      <c r="B47" s="181"/>
      <c r="C47" s="181"/>
      <c r="D47" s="181"/>
      <c r="E47" s="175" t="s">
        <v>230</v>
      </c>
      <c r="F47" s="175"/>
      <c r="G47" s="175"/>
      <c r="H47" s="175"/>
      <c r="I47" s="175"/>
      <c r="J47" s="175"/>
      <c r="K47" s="175"/>
      <c r="L47" s="175"/>
      <c r="M47" s="175"/>
      <c r="N47" s="175"/>
      <c r="O47" s="175"/>
      <c r="P47" s="175" t="s">
        <v>233</v>
      </c>
      <c r="Q47" s="175"/>
      <c r="R47" s="175"/>
      <c r="S47" s="175"/>
      <c r="T47" s="175"/>
      <c r="U47" s="175"/>
      <c r="V47" s="175"/>
      <c r="W47" s="175"/>
      <c r="X47" s="175"/>
      <c r="Y47" s="175"/>
      <c r="Z47" s="175"/>
      <c r="AA47" s="175" t="s">
        <v>72</v>
      </c>
      <c r="AB47" s="175"/>
      <c r="AC47" s="175"/>
      <c r="AD47" s="175"/>
      <c r="AE47" s="175"/>
      <c r="AF47" s="175"/>
      <c r="AG47" s="175"/>
      <c r="AH47" s="175"/>
      <c r="AI47" s="175"/>
      <c r="AJ47" s="175"/>
      <c r="AK47" s="175"/>
      <c r="AL47" s="175" t="s">
        <v>234</v>
      </c>
      <c r="AM47" s="175"/>
      <c r="AN47" s="175"/>
      <c r="AO47" s="175"/>
      <c r="AP47" s="175"/>
      <c r="AQ47" s="175"/>
      <c r="AR47" s="175"/>
      <c r="AS47" s="175"/>
      <c r="AT47" s="175"/>
      <c r="AU47" s="175"/>
      <c r="AV47" s="175"/>
      <c r="AW47" s="175" t="s">
        <v>237</v>
      </c>
      <c r="AX47" s="175"/>
      <c r="AY47" s="175"/>
      <c r="AZ47" s="175"/>
      <c r="BA47" s="175"/>
      <c r="BB47" s="175"/>
      <c r="BC47" s="175"/>
      <c r="BD47" s="175"/>
      <c r="BE47" s="175"/>
      <c r="BF47" s="175"/>
      <c r="BG47" s="175"/>
      <c r="BH47" s="175"/>
      <c r="BI47" s="175" t="s">
        <v>238</v>
      </c>
      <c r="BJ47" s="175"/>
      <c r="BK47" s="175"/>
      <c r="BL47" s="175"/>
      <c r="BM47" s="175"/>
      <c r="BN47" s="175"/>
      <c r="BO47" s="175"/>
      <c r="BP47" s="175"/>
      <c r="BQ47" s="175"/>
      <c r="BR47" s="175"/>
      <c r="BS47" s="175"/>
      <c r="BT47" s="175"/>
      <c r="BU47" s="175" t="s">
        <v>73</v>
      </c>
      <c r="BV47" s="175"/>
      <c r="BW47" s="175"/>
      <c r="BX47" s="175"/>
      <c r="BY47" s="175"/>
      <c r="BZ47" s="175"/>
      <c r="CA47" s="175"/>
      <c r="CB47" s="175"/>
      <c r="CC47" s="175"/>
      <c r="CD47" s="175"/>
      <c r="CE47" s="175"/>
      <c r="CF47" s="175"/>
      <c r="CG47" s="175" t="s">
        <v>239</v>
      </c>
      <c r="CH47" s="175"/>
      <c r="CI47" s="175"/>
      <c r="CJ47" s="175"/>
      <c r="CK47" s="175"/>
      <c r="CL47" s="175"/>
      <c r="CM47" s="175"/>
      <c r="CN47" s="175"/>
      <c r="CO47" s="175"/>
      <c r="CP47" s="175"/>
      <c r="CQ47" s="175"/>
      <c r="CR47" s="176"/>
    </row>
    <row r="48" spans="1:96" ht="24" customHeight="1">
      <c r="A48" s="182"/>
      <c r="B48" s="177"/>
      <c r="C48" s="177"/>
      <c r="D48" s="177"/>
      <c r="E48" s="177" t="s">
        <v>71</v>
      </c>
      <c r="F48" s="177"/>
      <c r="G48" s="177"/>
      <c r="H48" s="177" t="s">
        <v>232</v>
      </c>
      <c r="I48" s="177"/>
      <c r="J48" s="177"/>
      <c r="K48" s="177"/>
      <c r="L48" s="177" t="s">
        <v>231</v>
      </c>
      <c r="M48" s="177"/>
      <c r="N48" s="177"/>
      <c r="O48" s="177"/>
      <c r="P48" s="177" t="s">
        <v>71</v>
      </c>
      <c r="Q48" s="177"/>
      <c r="R48" s="177"/>
      <c r="S48" s="177" t="s">
        <v>232</v>
      </c>
      <c r="T48" s="177"/>
      <c r="U48" s="177"/>
      <c r="V48" s="177"/>
      <c r="W48" s="177" t="s">
        <v>231</v>
      </c>
      <c r="X48" s="177"/>
      <c r="Y48" s="177"/>
      <c r="Z48" s="177"/>
      <c r="AA48" s="177" t="s">
        <v>71</v>
      </c>
      <c r="AB48" s="177"/>
      <c r="AC48" s="177"/>
      <c r="AD48" s="177" t="s">
        <v>232</v>
      </c>
      <c r="AE48" s="177"/>
      <c r="AF48" s="177"/>
      <c r="AG48" s="177"/>
      <c r="AH48" s="177" t="s">
        <v>231</v>
      </c>
      <c r="AI48" s="177"/>
      <c r="AJ48" s="177"/>
      <c r="AK48" s="177"/>
      <c r="AL48" s="177" t="s">
        <v>71</v>
      </c>
      <c r="AM48" s="177"/>
      <c r="AN48" s="177"/>
      <c r="AO48" s="177" t="s">
        <v>232</v>
      </c>
      <c r="AP48" s="177"/>
      <c r="AQ48" s="177"/>
      <c r="AR48" s="177"/>
      <c r="AS48" s="177" t="s">
        <v>231</v>
      </c>
      <c r="AT48" s="177"/>
      <c r="AU48" s="177"/>
      <c r="AV48" s="177"/>
      <c r="AW48" s="177" t="s">
        <v>235</v>
      </c>
      <c r="AX48" s="177"/>
      <c r="AY48" s="177"/>
      <c r="AZ48" s="177"/>
      <c r="BA48" s="177" t="s">
        <v>232</v>
      </c>
      <c r="BB48" s="177"/>
      <c r="BC48" s="177"/>
      <c r="BD48" s="177"/>
      <c r="BE48" s="177" t="s">
        <v>231</v>
      </c>
      <c r="BF48" s="177"/>
      <c r="BG48" s="177"/>
      <c r="BH48" s="177"/>
      <c r="BI48" s="177" t="s">
        <v>235</v>
      </c>
      <c r="BJ48" s="177"/>
      <c r="BK48" s="177"/>
      <c r="BL48" s="177"/>
      <c r="BM48" s="177" t="s">
        <v>232</v>
      </c>
      <c r="BN48" s="177"/>
      <c r="BO48" s="177"/>
      <c r="BP48" s="177"/>
      <c r="BQ48" s="177" t="s">
        <v>231</v>
      </c>
      <c r="BR48" s="177"/>
      <c r="BS48" s="177"/>
      <c r="BT48" s="177"/>
      <c r="BU48" s="177" t="s">
        <v>235</v>
      </c>
      <c r="BV48" s="177"/>
      <c r="BW48" s="177"/>
      <c r="BX48" s="177"/>
      <c r="BY48" s="177" t="s">
        <v>232</v>
      </c>
      <c r="BZ48" s="177"/>
      <c r="CA48" s="177"/>
      <c r="CB48" s="177"/>
      <c r="CC48" s="177" t="s">
        <v>231</v>
      </c>
      <c r="CD48" s="177"/>
      <c r="CE48" s="177"/>
      <c r="CF48" s="177"/>
      <c r="CG48" s="177" t="s">
        <v>235</v>
      </c>
      <c r="CH48" s="177"/>
      <c r="CI48" s="177"/>
      <c r="CJ48" s="177"/>
      <c r="CK48" s="177" t="s">
        <v>232</v>
      </c>
      <c r="CL48" s="177"/>
      <c r="CM48" s="177"/>
      <c r="CN48" s="177"/>
      <c r="CO48" s="178" t="s">
        <v>236</v>
      </c>
      <c r="CP48" s="178"/>
      <c r="CQ48" s="178"/>
      <c r="CR48" s="179"/>
    </row>
    <row r="49" spans="1:96" ht="14.25">
      <c r="A49" s="80"/>
      <c r="B49" s="80"/>
      <c r="C49" s="80"/>
      <c r="D49" s="81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</row>
    <row r="50" spans="1:96" s="11" customFormat="1" ht="14.25">
      <c r="A50" s="173" t="s">
        <v>436</v>
      </c>
      <c r="B50" s="173"/>
      <c r="C50" s="173"/>
      <c r="D50" s="174"/>
      <c r="E50" s="150">
        <f>SUM(E52:G68)</f>
        <v>4102</v>
      </c>
      <c r="F50" s="151"/>
      <c r="G50" s="151"/>
      <c r="H50" s="152">
        <f>SUM(H52:K68)</f>
        <v>250195</v>
      </c>
      <c r="I50" s="152"/>
      <c r="J50" s="152"/>
      <c r="K50" s="152"/>
      <c r="L50" s="152">
        <f>SUM(L52:O68)</f>
        <v>21384</v>
      </c>
      <c r="M50" s="152"/>
      <c r="N50" s="152"/>
      <c r="O50" s="152"/>
      <c r="P50" s="146">
        <f>SUM(P52:R68)</f>
        <v>2113</v>
      </c>
      <c r="Q50" s="146"/>
      <c r="R50" s="146"/>
      <c r="S50" s="144" t="s">
        <v>552</v>
      </c>
      <c r="T50" s="144"/>
      <c r="U50" s="144"/>
      <c r="V50" s="144"/>
      <c r="W50" s="144">
        <f>SUM(W52:Z68)</f>
        <v>119593</v>
      </c>
      <c r="X50" s="144"/>
      <c r="Y50" s="144"/>
      <c r="Z50" s="144"/>
      <c r="AA50" s="146">
        <f>SUM(AA52:AC68)</f>
        <v>10</v>
      </c>
      <c r="AB50" s="146"/>
      <c r="AC50" s="146"/>
      <c r="AD50" s="144" t="s">
        <v>552</v>
      </c>
      <c r="AE50" s="144"/>
      <c r="AF50" s="144"/>
      <c r="AG50" s="144"/>
      <c r="AH50" s="144">
        <f>SUM(AH52:AK68)</f>
        <v>1200</v>
      </c>
      <c r="AI50" s="144"/>
      <c r="AJ50" s="144"/>
      <c r="AK50" s="144"/>
      <c r="AL50" s="146">
        <f>SUM(AL52:AN68)</f>
        <v>30</v>
      </c>
      <c r="AM50" s="146"/>
      <c r="AN50" s="146"/>
      <c r="AO50" s="144" t="s">
        <v>552</v>
      </c>
      <c r="AP50" s="144"/>
      <c r="AQ50" s="144"/>
      <c r="AR50" s="144"/>
      <c r="AS50" s="144">
        <f>SUM(AS52:AV68)</f>
        <v>1050</v>
      </c>
      <c r="AT50" s="144"/>
      <c r="AU50" s="144"/>
      <c r="AV50" s="144"/>
      <c r="AW50" s="144">
        <f>SUM(AW52:AZ68)</f>
        <v>1633</v>
      </c>
      <c r="AX50" s="144"/>
      <c r="AY50" s="144"/>
      <c r="AZ50" s="144"/>
      <c r="BA50" s="144" t="s">
        <v>552</v>
      </c>
      <c r="BB50" s="144"/>
      <c r="BC50" s="144"/>
      <c r="BD50" s="144"/>
      <c r="BE50" s="144">
        <f>SUM(BE52:BH68)</f>
        <v>13131</v>
      </c>
      <c r="BF50" s="144"/>
      <c r="BG50" s="144"/>
      <c r="BH50" s="144"/>
      <c r="BI50" s="144" t="s">
        <v>552</v>
      </c>
      <c r="BJ50" s="144"/>
      <c r="BK50" s="144"/>
      <c r="BL50" s="144"/>
      <c r="BM50" s="144" t="s">
        <v>552</v>
      </c>
      <c r="BN50" s="144"/>
      <c r="BO50" s="144"/>
      <c r="BP50" s="144"/>
      <c r="BQ50" s="144" t="s">
        <v>552</v>
      </c>
      <c r="BR50" s="144"/>
      <c r="BS50" s="144"/>
      <c r="BT50" s="144"/>
      <c r="BU50" s="144">
        <f>SUM(BU52:BX68)</f>
        <v>114</v>
      </c>
      <c r="BV50" s="144"/>
      <c r="BW50" s="144"/>
      <c r="BX50" s="144"/>
      <c r="BY50" s="144" t="s">
        <v>552</v>
      </c>
      <c r="BZ50" s="144"/>
      <c r="CA50" s="144"/>
      <c r="CB50" s="144"/>
      <c r="CC50" s="144">
        <f>SUM(CC52:CF68)</f>
        <v>7240</v>
      </c>
      <c r="CD50" s="144"/>
      <c r="CE50" s="144"/>
      <c r="CF50" s="144"/>
      <c r="CG50" s="144">
        <f>SUM(CG52:CJ68)</f>
        <v>120</v>
      </c>
      <c r="CH50" s="144"/>
      <c r="CI50" s="144"/>
      <c r="CJ50" s="144"/>
      <c r="CK50" s="144">
        <f>SUM(CK52:CN68)</f>
        <v>16095</v>
      </c>
      <c r="CL50" s="144"/>
      <c r="CM50" s="144"/>
      <c r="CN50" s="144"/>
      <c r="CO50" s="144">
        <f>SUM(CO52:CR68)</f>
        <v>87</v>
      </c>
      <c r="CP50" s="144"/>
      <c r="CQ50" s="144"/>
      <c r="CR50" s="144"/>
    </row>
    <row r="51" spans="1:96" ht="14.25">
      <c r="A51" s="55"/>
      <c r="B51" s="55"/>
      <c r="C51" s="55"/>
      <c r="D51" s="25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</row>
    <row r="52" spans="1:96" ht="14.25">
      <c r="A52" s="162" t="s">
        <v>48</v>
      </c>
      <c r="B52" s="162"/>
      <c r="C52" s="162"/>
      <c r="D52" s="163"/>
      <c r="E52" s="147">
        <v>288</v>
      </c>
      <c r="F52" s="148"/>
      <c r="G52" s="148"/>
      <c r="H52" s="142">
        <v>4599</v>
      </c>
      <c r="I52" s="142"/>
      <c r="J52" s="142"/>
      <c r="K52" s="142"/>
      <c r="L52" s="142">
        <v>393</v>
      </c>
      <c r="M52" s="142"/>
      <c r="N52" s="142"/>
      <c r="O52" s="142"/>
      <c r="P52" s="145" t="s">
        <v>438</v>
      </c>
      <c r="Q52" s="145"/>
      <c r="R52" s="145"/>
      <c r="S52" s="142" t="s">
        <v>438</v>
      </c>
      <c r="T52" s="142"/>
      <c r="U52" s="142"/>
      <c r="V52" s="142"/>
      <c r="W52" s="143" t="s">
        <v>438</v>
      </c>
      <c r="X52" s="143"/>
      <c r="Y52" s="143"/>
      <c r="Z52" s="143"/>
      <c r="AA52" s="145" t="s">
        <v>438</v>
      </c>
      <c r="AB52" s="145"/>
      <c r="AC52" s="145"/>
      <c r="AD52" s="142" t="s">
        <v>438</v>
      </c>
      <c r="AE52" s="142"/>
      <c r="AF52" s="142"/>
      <c r="AG52" s="142"/>
      <c r="AH52" s="142" t="s">
        <v>438</v>
      </c>
      <c r="AI52" s="142"/>
      <c r="AJ52" s="142"/>
      <c r="AK52" s="142"/>
      <c r="AL52" s="145" t="s">
        <v>438</v>
      </c>
      <c r="AM52" s="145"/>
      <c r="AN52" s="145"/>
      <c r="AO52" s="142" t="s">
        <v>438</v>
      </c>
      <c r="AP52" s="142"/>
      <c r="AQ52" s="142"/>
      <c r="AR52" s="142"/>
      <c r="AS52" s="142" t="s">
        <v>438</v>
      </c>
      <c r="AT52" s="142"/>
      <c r="AU52" s="142"/>
      <c r="AV52" s="142"/>
      <c r="AW52" s="143">
        <v>779</v>
      </c>
      <c r="AX52" s="143"/>
      <c r="AY52" s="143"/>
      <c r="AZ52" s="143"/>
      <c r="BA52" s="142" t="s">
        <v>438</v>
      </c>
      <c r="BB52" s="142"/>
      <c r="BC52" s="142"/>
      <c r="BD52" s="142"/>
      <c r="BE52" s="143">
        <v>3900</v>
      </c>
      <c r="BF52" s="143"/>
      <c r="BG52" s="143"/>
      <c r="BH52" s="143"/>
      <c r="BI52" s="142" t="s">
        <v>438</v>
      </c>
      <c r="BJ52" s="142"/>
      <c r="BK52" s="142"/>
      <c r="BL52" s="142"/>
      <c r="BM52" s="142" t="s">
        <v>438</v>
      </c>
      <c r="BN52" s="142"/>
      <c r="BO52" s="142"/>
      <c r="BP52" s="142"/>
      <c r="BQ52" s="142" t="s">
        <v>438</v>
      </c>
      <c r="BR52" s="142"/>
      <c r="BS52" s="142"/>
      <c r="BT52" s="142"/>
      <c r="BU52" s="143">
        <v>80</v>
      </c>
      <c r="BV52" s="143"/>
      <c r="BW52" s="143"/>
      <c r="BX52" s="143"/>
      <c r="BY52" s="142" t="s">
        <v>438</v>
      </c>
      <c r="BZ52" s="142"/>
      <c r="CA52" s="142"/>
      <c r="CB52" s="142"/>
      <c r="CC52" s="143">
        <v>1740</v>
      </c>
      <c r="CD52" s="143"/>
      <c r="CE52" s="143"/>
      <c r="CF52" s="143"/>
      <c r="CG52" s="143">
        <v>20</v>
      </c>
      <c r="CH52" s="143"/>
      <c r="CI52" s="143"/>
      <c r="CJ52" s="143"/>
      <c r="CK52" s="143">
        <v>3330</v>
      </c>
      <c r="CL52" s="143"/>
      <c r="CM52" s="143"/>
      <c r="CN52" s="143"/>
      <c r="CO52" s="143">
        <v>18</v>
      </c>
      <c r="CP52" s="143"/>
      <c r="CQ52" s="143"/>
      <c r="CR52" s="143"/>
    </row>
    <row r="53" spans="1:96" ht="14.25">
      <c r="A53" s="162" t="s">
        <v>49</v>
      </c>
      <c r="B53" s="162"/>
      <c r="C53" s="162"/>
      <c r="D53" s="163"/>
      <c r="E53" s="147">
        <v>3</v>
      </c>
      <c r="F53" s="148"/>
      <c r="G53" s="148"/>
      <c r="H53" s="142">
        <v>550</v>
      </c>
      <c r="I53" s="142"/>
      <c r="J53" s="142"/>
      <c r="K53" s="142"/>
      <c r="L53" s="142">
        <v>47</v>
      </c>
      <c r="M53" s="142"/>
      <c r="N53" s="142"/>
      <c r="O53" s="142"/>
      <c r="P53" s="145">
        <v>6</v>
      </c>
      <c r="Q53" s="145"/>
      <c r="R53" s="145"/>
      <c r="S53" s="142" t="s">
        <v>438</v>
      </c>
      <c r="T53" s="142"/>
      <c r="U53" s="142"/>
      <c r="V53" s="142"/>
      <c r="W53" s="143">
        <v>571</v>
      </c>
      <c r="X53" s="143"/>
      <c r="Y53" s="143"/>
      <c r="Z53" s="143"/>
      <c r="AA53" s="145" t="s">
        <v>438</v>
      </c>
      <c r="AB53" s="145"/>
      <c r="AC53" s="145"/>
      <c r="AD53" s="142" t="s">
        <v>438</v>
      </c>
      <c r="AE53" s="142"/>
      <c r="AF53" s="142"/>
      <c r="AG53" s="142"/>
      <c r="AH53" s="142" t="s">
        <v>438</v>
      </c>
      <c r="AI53" s="142"/>
      <c r="AJ53" s="142"/>
      <c r="AK53" s="142"/>
      <c r="AL53" s="145" t="s">
        <v>438</v>
      </c>
      <c r="AM53" s="145"/>
      <c r="AN53" s="145"/>
      <c r="AO53" s="142" t="s">
        <v>438</v>
      </c>
      <c r="AP53" s="142"/>
      <c r="AQ53" s="142"/>
      <c r="AR53" s="142"/>
      <c r="AS53" s="142" t="s">
        <v>438</v>
      </c>
      <c r="AT53" s="142"/>
      <c r="AU53" s="142"/>
      <c r="AV53" s="142"/>
      <c r="AW53" s="143"/>
      <c r="AX53" s="143"/>
      <c r="AY53" s="143"/>
      <c r="AZ53" s="143"/>
      <c r="BA53" s="142" t="s">
        <v>438</v>
      </c>
      <c r="BB53" s="142"/>
      <c r="BC53" s="142"/>
      <c r="BD53" s="142"/>
      <c r="BE53" s="142" t="s">
        <v>438</v>
      </c>
      <c r="BF53" s="142"/>
      <c r="BG53" s="142"/>
      <c r="BH53" s="142"/>
      <c r="BI53" s="142" t="s">
        <v>438</v>
      </c>
      <c r="BJ53" s="142"/>
      <c r="BK53" s="142"/>
      <c r="BL53" s="142"/>
      <c r="BM53" s="142" t="s">
        <v>438</v>
      </c>
      <c r="BN53" s="142"/>
      <c r="BO53" s="142"/>
      <c r="BP53" s="142"/>
      <c r="BQ53" s="142" t="s">
        <v>438</v>
      </c>
      <c r="BR53" s="142"/>
      <c r="BS53" s="142"/>
      <c r="BT53" s="142"/>
      <c r="BU53" s="142" t="s">
        <v>438</v>
      </c>
      <c r="BV53" s="142"/>
      <c r="BW53" s="142"/>
      <c r="BX53" s="142"/>
      <c r="BY53" s="142" t="s">
        <v>438</v>
      </c>
      <c r="BZ53" s="142"/>
      <c r="CA53" s="142"/>
      <c r="CB53" s="142"/>
      <c r="CC53" s="142" t="s">
        <v>438</v>
      </c>
      <c r="CD53" s="142"/>
      <c r="CE53" s="142"/>
      <c r="CF53" s="142"/>
      <c r="CG53" s="143">
        <v>2</v>
      </c>
      <c r="CH53" s="143"/>
      <c r="CI53" s="143"/>
      <c r="CJ53" s="143"/>
      <c r="CK53" s="143">
        <v>4625</v>
      </c>
      <c r="CL53" s="143"/>
      <c r="CM53" s="143"/>
      <c r="CN53" s="143"/>
      <c r="CO53" s="143">
        <v>25</v>
      </c>
      <c r="CP53" s="143"/>
      <c r="CQ53" s="143"/>
      <c r="CR53" s="143"/>
    </row>
    <row r="54" spans="1:96" ht="14.25">
      <c r="A54" s="162" t="s">
        <v>50</v>
      </c>
      <c r="B54" s="162"/>
      <c r="C54" s="162"/>
      <c r="D54" s="163"/>
      <c r="E54" s="147">
        <v>15</v>
      </c>
      <c r="F54" s="148"/>
      <c r="G54" s="148"/>
      <c r="H54" s="142">
        <v>1989</v>
      </c>
      <c r="I54" s="142"/>
      <c r="J54" s="142"/>
      <c r="K54" s="142"/>
      <c r="L54" s="142">
        <v>170</v>
      </c>
      <c r="M54" s="142"/>
      <c r="N54" s="142"/>
      <c r="O54" s="142"/>
      <c r="P54" s="145" t="s">
        <v>438</v>
      </c>
      <c r="Q54" s="145"/>
      <c r="R54" s="145"/>
      <c r="S54" s="142" t="s">
        <v>438</v>
      </c>
      <c r="T54" s="142"/>
      <c r="U54" s="142"/>
      <c r="V54" s="142"/>
      <c r="W54" s="143"/>
      <c r="X54" s="143"/>
      <c r="Y54" s="143"/>
      <c r="Z54" s="143"/>
      <c r="AA54" s="145" t="s">
        <v>438</v>
      </c>
      <c r="AB54" s="145"/>
      <c r="AC54" s="145"/>
      <c r="AD54" s="142" t="s">
        <v>438</v>
      </c>
      <c r="AE54" s="142"/>
      <c r="AF54" s="142"/>
      <c r="AG54" s="142"/>
      <c r="AH54" s="142" t="s">
        <v>438</v>
      </c>
      <c r="AI54" s="142"/>
      <c r="AJ54" s="142"/>
      <c r="AK54" s="142"/>
      <c r="AL54" s="145" t="s">
        <v>438</v>
      </c>
      <c r="AM54" s="145"/>
      <c r="AN54" s="145"/>
      <c r="AO54" s="142" t="s">
        <v>438</v>
      </c>
      <c r="AP54" s="142"/>
      <c r="AQ54" s="142"/>
      <c r="AR54" s="142"/>
      <c r="AS54" s="142" t="s">
        <v>438</v>
      </c>
      <c r="AT54" s="142"/>
      <c r="AU54" s="142"/>
      <c r="AV54" s="142"/>
      <c r="AW54" s="143">
        <v>35</v>
      </c>
      <c r="AX54" s="143"/>
      <c r="AY54" s="143"/>
      <c r="AZ54" s="143"/>
      <c r="BA54" s="142" t="s">
        <v>438</v>
      </c>
      <c r="BB54" s="142"/>
      <c r="BC54" s="142"/>
      <c r="BD54" s="142"/>
      <c r="BE54" s="143">
        <v>787</v>
      </c>
      <c r="BF54" s="143"/>
      <c r="BG54" s="143"/>
      <c r="BH54" s="143"/>
      <c r="BI54" s="142" t="s">
        <v>438</v>
      </c>
      <c r="BJ54" s="142"/>
      <c r="BK54" s="142"/>
      <c r="BL54" s="142"/>
      <c r="BM54" s="142" t="s">
        <v>438</v>
      </c>
      <c r="BN54" s="142"/>
      <c r="BO54" s="142"/>
      <c r="BP54" s="142"/>
      <c r="BQ54" s="142" t="s">
        <v>438</v>
      </c>
      <c r="BR54" s="142"/>
      <c r="BS54" s="142"/>
      <c r="BT54" s="142"/>
      <c r="BU54" s="142" t="s">
        <v>438</v>
      </c>
      <c r="BV54" s="142"/>
      <c r="BW54" s="142"/>
      <c r="BX54" s="142"/>
      <c r="BY54" s="142" t="s">
        <v>438</v>
      </c>
      <c r="BZ54" s="142"/>
      <c r="CA54" s="142"/>
      <c r="CB54" s="142"/>
      <c r="CC54" s="142" t="s">
        <v>438</v>
      </c>
      <c r="CD54" s="142"/>
      <c r="CE54" s="142"/>
      <c r="CF54" s="142"/>
      <c r="CG54" s="143">
        <v>16</v>
      </c>
      <c r="CH54" s="143"/>
      <c r="CI54" s="143"/>
      <c r="CJ54" s="143"/>
      <c r="CK54" s="143">
        <v>1850</v>
      </c>
      <c r="CL54" s="143"/>
      <c r="CM54" s="143"/>
      <c r="CN54" s="143"/>
      <c r="CO54" s="143">
        <v>10</v>
      </c>
      <c r="CP54" s="143"/>
      <c r="CQ54" s="143"/>
      <c r="CR54" s="143"/>
    </row>
    <row r="55" spans="1:96" ht="14.25">
      <c r="A55" s="162" t="s">
        <v>51</v>
      </c>
      <c r="B55" s="162"/>
      <c r="C55" s="162"/>
      <c r="D55" s="163"/>
      <c r="E55" s="147">
        <v>286</v>
      </c>
      <c r="F55" s="148"/>
      <c r="G55" s="148"/>
      <c r="H55" s="142">
        <v>4166</v>
      </c>
      <c r="I55" s="142"/>
      <c r="J55" s="142"/>
      <c r="K55" s="142"/>
      <c r="L55" s="142">
        <v>356</v>
      </c>
      <c r="M55" s="142"/>
      <c r="N55" s="142"/>
      <c r="O55" s="142"/>
      <c r="P55" s="145">
        <v>200</v>
      </c>
      <c r="Q55" s="145"/>
      <c r="R55" s="145"/>
      <c r="S55" s="142" t="s">
        <v>438</v>
      </c>
      <c r="T55" s="142"/>
      <c r="U55" s="142"/>
      <c r="V55" s="142"/>
      <c r="W55" s="143">
        <v>1219</v>
      </c>
      <c r="X55" s="143"/>
      <c r="Y55" s="143"/>
      <c r="Z55" s="143"/>
      <c r="AA55" s="145" t="s">
        <v>438</v>
      </c>
      <c r="AB55" s="145"/>
      <c r="AC55" s="145"/>
      <c r="AD55" s="142" t="s">
        <v>438</v>
      </c>
      <c r="AE55" s="142"/>
      <c r="AF55" s="142"/>
      <c r="AG55" s="142"/>
      <c r="AH55" s="142" t="s">
        <v>438</v>
      </c>
      <c r="AI55" s="142"/>
      <c r="AJ55" s="142"/>
      <c r="AK55" s="142"/>
      <c r="AL55" s="145" t="s">
        <v>438</v>
      </c>
      <c r="AM55" s="145"/>
      <c r="AN55" s="145"/>
      <c r="AO55" s="142" t="s">
        <v>438</v>
      </c>
      <c r="AP55" s="142"/>
      <c r="AQ55" s="142"/>
      <c r="AR55" s="142"/>
      <c r="AS55" s="142" t="s">
        <v>438</v>
      </c>
      <c r="AT55" s="142"/>
      <c r="AU55" s="142"/>
      <c r="AV55" s="142"/>
      <c r="AW55" s="143">
        <v>398</v>
      </c>
      <c r="AX55" s="143"/>
      <c r="AY55" s="143"/>
      <c r="AZ55" s="143"/>
      <c r="BA55" s="142" t="s">
        <v>438</v>
      </c>
      <c r="BB55" s="142"/>
      <c r="BC55" s="142"/>
      <c r="BD55" s="142"/>
      <c r="BE55" s="143">
        <v>1547</v>
      </c>
      <c r="BF55" s="143"/>
      <c r="BG55" s="143"/>
      <c r="BH55" s="143"/>
      <c r="BI55" s="142" t="s">
        <v>438</v>
      </c>
      <c r="BJ55" s="142"/>
      <c r="BK55" s="142"/>
      <c r="BL55" s="142"/>
      <c r="BM55" s="142" t="s">
        <v>438</v>
      </c>
      <c r="BN55" s="142"/>
      <c r="BO55" s="142"/>
      <c r="BP55" s="142"/>
      <c r="BQ55" s="142" t="s">
        <v>438</v>
      </c>
      <c r="BR55" s="142"/>
      <c r="BS55" s="142"/>
      <c r="BT55" s="142"/>
      <c r="BU55" s="142" t="s">
        <v>438</v>
      </c>
      <c r="BV55" s="142"/>
      <c r="BW55" s="142"/>
      <c r="BX55" s="142"/>
      <c r="BY55" s="142" t="s">
        <v>438</v>
      </c>
      <c r="BZ55" s="142"/>
      <c r="CA55" s="142"/>
      <c r="CB55" s="142"/>
      <c r="CC55" s="142" t="s">
        <v>438</v>
      </c>
      <c r="CD55" s="142"/>
      <c r="CE55" s="142"/>
      <c r="CF55" s="142"/>
      <c r="CG55" s="142" t="s">
        <v>438</v>
      </c>
      <c r="CH55" s="142"/>
      <c r="CI55" s="142"/>
      <c r="CJ55" s="142"/>
      <c r="CK55" s="142" t="s">
        <v>438</v>
      </c>
      <c r="CL55" s="142"/>
      <c r="CM55" s="142"/>
      <c r="CN55" s="142"/>
      <c r="CO55" s="142" t="s">
        <v>438</v>
      </c>
      <c r="CP55" s="142"/>
      <c r="CQ55" s="142"/>
      <c r="CR55" s="142"/>
    </row>
    <row r="56" spans="1:96" ht="14.25">
      <c r="A56" s="162" t="s">
        <v>52</v>
      </c>
      <c r="B56" s="162"/>
      <c r="C56" s="162"/>
      <c r="D56" s="163"/>
      <c r="E56" s="147">
        <v>381</v>
      </c>
      <c r="F56" s="148"/>
      <c r="G56" s="148"/>
      <c r="H56" s="142">
        <v>21985</v>
      </c>
      <c r="I56" s="142"/>
      <c r="J56" s="142"/>
      <c r="K56" s="142"/>
      <c r="L56" s="142">
        <v>1879</v>
      </c>
      <c r="M56" s="142"/>
      <c r="N56" s="142"/>
      <c r="O56" s="142"/>
      <c r="P56" s="145">
        <v>595</v>
      </c>
      <c r="Q56" s="145"/>
      <c r="R56" s="145"/>
      <c r="S56" s="142" t="s">
        <v>438</v>
      </c>
      <c r="T56" s="142"/>
      <c r="U56" s="142"/>
      <c r="V56" s="142"/>
      <c r="W56" s="143">
        <v>77735</v>
      </c>
      <c r="X56" s="143"/>
      <c r="Y56" s="143"/>
      <c r="Z56" s="143"/>
      <c r="AA56" s="145" t="s">
        <v>438</v>
      </c>
      <c r="AB56" s="145"/>
      <c r="AC56" s="145"/>
      <c r="AD56" s="142" t="s">
        <v>438</v>
      </c>
      <c r="AE56" s="142"/>
      <c r="AF56" s="142"/>
      <c r="AG56" s="142"/>
      <c r="AH56" s="142" t="s">
        <v>438</v>
      </c>
      <c r="AI56" s="142"/>
      <c r="AJ56" s="142"/>
      <c r="AK56" s="142"/>
      <c r="AL56" s="145" t="s">
        <v>438</v>
      </c>
      <c r="AM56" s="145"/>
      <c r="AN56" s="145"/>
      <c r="AO56" s="142" t="s">
        <v>438</v>
      </c>
      <c r="AP56" s="142"/>
      <c r="AQ56" s="142"/>
      <c r="AR56" s="142"/>
      <c r="AS56" s="142" t="s">
        <v>438</v>
      </c>
      <c r="AT56" s="142"/>
      <c r="AU56" s="142"/>
      <c r="AV56" s="142"/>
      <c r="AW56" s="143"/>
      <c r="AX56" s="143"/>
      <c r="AY56" s="143"/>
      <c r="AZ56" s="143"/>
      <c r="BA56" s="142" t="s">
        <v>438</v>
      </c>
      <c r="BB56" s="142"/>
      <c r="BC56" s="142"/>
      <c r="BD56" s="142"/>
      <c r="BE56" s="142" t="s">
        <v>438</v>
      </c>
      <c r="BF56" s="142"/>
      <c r="BG56" s="142"/>
      <c r="BH56" s="142"/>
      <c r="BI56" s="142" t="s">
        <v>438</v>
      </c>
      <c r="BJ56" s="142"/>
      <c r="BK56" s="142"/>
      <c r="BL56" s="142"/>
      <c r="BM56" s="142" t="s">
        <v>438</v>
      </c>
      <c r="BN56" s="142"/>
      <c r="BO56" s="142"/>
      <c r="BP56" s="142"/>
      <c r="BQ56" s="142" t="s">
        <v>438</v>
      </c>
      <c r="BR56" s="142"/>
      <c r="BS56" s="142"/>
      <c r="BT56" s="142"/>
      <c r="BU56" s="142" t="s">
        <v>438</v>
      </c>
      <c r="BV56" s="142"/>
      <c r="BW56" s="142"/>
      <c r="BX56" s="142"/>
      <c r="BY56" s="142" t="s">
        <v>438</v>
      </c>
      <c r="BZ56" s="142"/>
      <c r="CA56" s="142"/>
      <c r="CB56" s="142"/>
      <c r="CC56" s="142" t="s">
        <v>438</v>
      </c>
      <c r="CD56" s="142"/>
      <c r="CE56" s="142"/>
      <c r="CF56" s="142"/>
      <c r="CG56" s="142" t="s">
        <v>438</v>
      </c>
      <c r="CH56" s="142"/>
      <c r="CI56" s="142"/>
      <c r="CJ56" s="142"/>
      <c r="CK56" s="142" t="s">
        <v>438</v>
      </c>
      <c r="CL56" s="142"/>
      <c r="CM56" s="142"/>
      <c r="CN56" s="142"/>
      <c r="CO56" s="142" t="s">
        <v>438</v>
      </c>
      <c r="CP56" s="142"/>
      <c r="CQ56" s="142"/>
      <c r="CR56" s="142"/>
    </row>
    <row r="57" spans="1:96" ht="14.25">
      <c r="A57" s="162" t="s">
        <v>53</v>
      </c>
      <c r="B57" s="162"/>
      <c r="C57" s="162"/>
      <c r="D57" s="163"/>
      <c r="E57" s="147">
        <v>40</v>
      </c>
      <c r="F57" s="148"/>
      <c r="G57" s="148"/>
      <c r="H57" s="142">
        <v>1100</v>
      </c>
      <c r="I57" s="142"/>
      <c r="J57" s="142"/>
      <c r="K57" s="142"/>
      <c r="L57" s="142">
        <v>94</v>
      </c>
      <c r="M57" s="142"/>
      <c r="N57" s="142"/>
      <c r="O57" s="142"/>
      <c r="P57" s="145" t="s">
        <v>438</v>
      </c>
      <c r="Q57" s="145"/>
      <c r="R57" s="145"/>
      <c r="S57" s="142" t="s">
        <v>438</v>
      </c>
      <c r="T57" s="142"/>
      <c r="U57" s="142"/>
      <c r="V57" s="142"/>
      <c r="W57" s="142" t="s">
        <v>438</v>
      </c>
      <c r="X57" s="142"/>
      <c r="Y57" s="142"/>
      <c r="Z57" s="142"/>
      <c r="AA57" s="145" t="s">
        <v>438</v>
      </c>
      <c r="AB57" s="145"/>
      <c r="AC57" s="145"/>
      <c r="AD57" s="142" t="s">
        <v>438</v>
      </c>
      <c r="AE57" s="142"/>
      <c r="AF57" s="142"/>
      <c r="AG57" s="142"/>
      <c r="AH57" s="142" t="s">
        <v>438</v>
      </c>
      <c r="AI57" s="142"/>
      <c r="AJ57" s="142"/>
      <c r="AK57" s="142"/>
      <c r="AL57" s="145" t="s">
        <v>438</v>
      </c>
      <c r="AM57" s="145"/>
      <c r="AN57" s="145"/>
      <c r="AO57" s="142" t="s">
        <v>438</v>
      </c>
      <c r="AP57" s="142"/>
      <c r="AQ57" s="142"/>
      <c r="AR57" s="142"/>
      <c r="AS57" s="142" t="s">
        <v>438</v>
      </c>
      <c r="AT57" s="142"/>
      <c r="AU57" s="142"/>
      <c r="AV57" s="142"/>
      <c r="AW57" s="143">
        <v>56</v>
      </c>
      <c r="AX57" s="143"/>
      <c r="AY57" s="143"/>
      <c r="AZ57" s="143"/>
      <c r="BA57" s="142" t="s">
        <v>438</v>
      </c>
      <c r="BB57" s="142"/>
      <c r="BC57" s="142"/>
      <c r="BD57" s="142"/>
      <c r="BE57" s="143">
        <v>1138</v>
      </c>
      <c r="BF57" s="143"/>
      <c r="BG57" s="143"/>
      <c r="BH57" s="143"/>
      <c r="BI57" s="142" t="s">
        <v>438</v>
      </c>
      <c r="BJ57" s="142"/>
      <c r="BK57" s="142"/>
      <c r="BL57" s="142"/>
      <c r="BM57" s="142" t="s">
        <v>438</v>
      </c>
      <c r="BN57" s="142"/>
      <c r="BO57" s="142"/>
      <c r="BP57" s="142"/>
      <c r="BQ57" s="142" t="s">
        <v>438</v>
      </c>
      <c r="BR57" s="142"/>
      <c r="BS57" s="142"/>
      <c r="BT57" s="142"/>
      <c r="BU57" s="142" t="s">
        <v>438</v>
      </c>
      <c r="BV57" s="142"/>
      <c r="BW57" s="142"/>
      <c r="BX57" s="142"/>
      <c r="BY57" s="142" t="s">
        <v>438</v>
      </c>
      <c r="BZ57" s="142"/>
      <c r="CA57" s="142"/>
      <c r="CB57" s="142"/>
      <c r="CC57" s="142" t="s">
        <v>438</v>
      </c>
      <c r="CD57" s="142"/>
      <c r="CE57" s="142"/>
      <c r="CF57" s="142"/>
      <c r="CG57" s="142" t="s">
        <v>438</v>
      </c>
      <c r="CH57" s="142"/>
      <c r="CI57" s="142"/>
      <c r="CJ57" s="142"/>
      <c r="CK57" s="142" t="s">
        <v>438</v>
      </c>
      <c r="CL57" s="142"/>
      <c r="CM57" s="142"/>
      <c r="CN57" s="142"/>
      <c r="CO57" s="142" t="s">
        <v>438</v>
      </c>
      <c r="CP57" s="142"/>
      <c r="CQ57" s="142"/>
      <c r="CR57" s="142"/>
    </row>
    <row r="58" spans="1:96" ht="14.25">
      <c r="A58" s="162" t="s">
        <v>54</v>
      </c>
      <c r="B58" s="162"/>
      <c r="C58" s="162"/>
      <c r="D58" s="163"/>
      <c r="E58" s="147">
        <v>486</v>
      </c>
      <c r="F58" s="148"/>
      <c r="G58" s="148"/>
      <c r="H58" s="142">
        <v>23926</v>
      </c>
      <c r="I58" s="142"/>
      <c r="J58" s="142"/>
      <c r="K58" s="142"/>
      <c r="L58" s="142">
        <v>2045</v>
      </c>
      <c r="M58" s="142"/>
      <c r="N58" s="142"/>
      <c r="O58" s="142"/>
      <c r="P58" s="145" t="s">
        <v>438</v>
      </c>
      <c r="Q58" s="145"/>
      <c r="R58" s="145"/>
      <c r="S58" s="142" t="s">
        <v>438</v>
      </c>
      <c r="T58" s="142"/>
      <c r="U58" s="142"/>
      <c r="V58" s="142"/>
      <c r="W58" s="142" t="s">
        <v>438</v>
      </c>
      <c r="X58" s="142"/>
      <c r="Y58" s="142"/>
      <c r="Z58" s="142"/>
      <c r="AA58" s="145" t="s">
        <v>438</v>
      </c>
      <c r="AB58" s="145"/>
      <c r="AC58" s="145"/>
      <c r="AD58" s="142" t="s">
        <v>438</v>
      </c>
      <c r="AE58" s="142"/>
      <c r="AF58" s="142"/>
      <c r="AG58" s="142"/>
      <c r="AH58" s="142" t="s">
        <v>438</v>
      </c>
      <c r="AI58" s="142"/>
      <c r="AJ58" s="142"/>
      <c r="AK58" s="142"/>
      <c r="AL58" s="145" t="s">
        <v>438</v>
      </c>
      <c r="AM58" s="145"/>
      <c r="AN58" s="145"/>
      <c r="AO58" s="142" t="s">
        <v>438</v>
      </c>
      <c r="AP58" s="142"/>
      <c r="AQ58" s="142"/>
      <c r="AR58" s="142"/>
      <c r="AS58" s="142" t="s">
        <v>438</v>
      </c>
      <c r="AT58" s="142"/>
      <c r="AU58" s="142"/>
      <c r="AV58" s="142"/>
      <c r="AW58" s="142" t="s">
        <v>438</v>
      </c>
      <c r="AX58" s="142"/>
      <c r="AY58" s="142"/>
      <c r="AZ58" s="142"/>
      <c r="BA58" s="142" t="s">
        <v>438</v>
      </c>
      <c r="BB58" s="142"/>
      <c r="BC58" s="142"/>
      <c r="BD58" s="142"/>
      <c r="BE58" s="142" t="s">
        <v>438</v>
      </c>
      <c r="BF58" s="142"/>
      <c r="BG58" s="142"/>
      <c r="BH58" s="142"/>
      <c r="BI58" s="142" t="s">
        <v>438</v>
      </c>
      <c r="BJ58" s="142"/>
      <c r="BK58" s="142"/>
      <c r="BL58" s="142"/>
      <c r="BM58" s="142" t="s">
        <v>438</v>
      </c>
      <c r="BN58" s="142"/>
      <c r="BO58" s="142"/>
      <c r="BP58" s="142"/>
      <c r="BQ58" s="142" t="s">
        <v>438</v>
      </c>
      <c r="BR58" s="142"/>
      <c r="BS58" s="142"/>
      <c r="BT58" s="142"/>
      <c r="BU58" s="142" t="s">
        <v>438</v>
      </c>
      <c r="BV58" s="142"/>
      <c r="BW58" s="142"/>
      <c r="BX58" s="142"/>
      <c r="BY58" s="142" t="s">
        <v>438</v>
      </c>
      <c r="BZ58" s="142"/>
      <c r="CA58" s="142"/>
      <c r="CB58" s="142"/>
      <c r="CC58" s="142" t="s">
        <v>438</v>
      </c>
      <c r="CD58" s="142"/>
      <c r="CE58" s="142"/>
      <c r="CF58" s="142"/>
      <c r="CG58" s="142" t="s">
        <v>438</v>
      </c>
      <c r="CH58" s="142"/>
      <c r="CI58" s="142"/>
      <c r="CJ58" s="142"/>
      <c r="CK58" s="142" t="s">
        <v>438</v>
      </c>
      <c r="CL58" s="142"/>
      <c r="CM58" s="142"/>
      <c r="CN58" s="142"/>
      <c r="CO58" s="142" t="s">
        <v>438</v>
      </c>
      <c r="CP58" s="142"/>
      <c r="CQ58" s="142"/>
      <c r="CR58" s="142"/>
    </row>
    <row r="59" spans="1:96" ht="14.25">
      <c r="A59" s="162" t="s">
        <v>55</v>
      </c>
      <c r="B59" s="162"/>
      <c r="C59" s="162"/>
      <c r="D59" s="163"/>
      <c r="E59" s="147" t="s">
        <v>438</v>
      </c>
      <c r="F59" s="148"/>
      <c r="G59" s="148"/>
      <c r="H59" s="142" t="s">
        <v>438</v>
      </c>
      <c r="I59" s="142"/>
      <c r="J59" s="142"/>
      <c r="K59" s="142"/>
      <c r="L59" s="142" t="s">
        <v>438</v>
      </c>
      <c r="M59" s="142"/>
      <c r="N59" s="142"/>
      <c r="O59" s="142"/>
      <c r="P59" s="145" t="s">
        <v>438</v>
      </c>
      <c r="Q59" s="145"/>
      <c r="R59" s="145"/>
      <c r="S59" s="142" t="s">
        <v>438</v>
      </c>
      <c r="T59" s="142"/>
      <c r="U59" s="142"/>
      <c r="V59" s="142"/>
      <c r="W59" s="142" t="s">
        <v>438</v>
      </c>
      <c r="X59" s="142"/>
      <c r="Y59" s="142"/>
      <c r="Z59" s="142"/>
      <c r="AA59" s="145" t="s">
        <v>438</v>
      </c>
      <c r="AB59" s="145"/>
      <c r="AC59" s="145"/>
      <c r="AD59" s="142" t="s">
        <v>438</v>
      </c>
      <c r="AE59" s="142"/>
      <c r="AF59" s="142"/>
      <c r="AG59" s="142"/>
      <c r="AH59" s="142" t="s">
        <v>438</v>
      </c>
      <c r="AI59" s="142"/>
      <c r="AJ59" s="142"/>
      <c r="AK59" s="142"/>
      <c r="AL59" s="145" t="s">
        <v>438</v>
      </c>
      <c r="AM59" s="145"/>
      <c r="AN59" s="145"/>
      <c r="AO59" s="142" t="s">
        <v>438</v>
      </c>
      <c r="AP59" s="142"/>
      <c r="AQ59" s="142"/>
      <c r="AR59" s="142"/>
      <c r="AS59" s="142" t="s">
        <v>438</v>
      </c>
      <c r="AT59" s="142"/>
      <c r="AU59" s="142"/>
      <c r="AV59" s="142"/>
      <c r="AW59" s="142" t="s">
        <v>438</v>
      </c>
      <c r="AX59" s="142"/>
      <c r="AY59" s="142"/>
      <c r="AZ59" s="142"/>
      <c r="BA59" s="142" t="s">
        <v>438</v>
      </c>
      <c r="BB59" s="142"/>
      <c r="BC59" s="142"/>
      <c r="BD59" s="142"/>
      <c r="BE59" s="142" t="s">
        <v>438</v>
      </c>
      <c r="BF59" s="142"/>
      <c r="BG59" s="142"/>
      <c r="BH59" s="142"/>
      <c r="BI59" s="142" t="s">
        <v>438</v>
      </c>
      <c r="BJ59" s="142"/>
      <c r="BK59" s="142"/>
      <c r="BL59" s="142"/>
      <c r="BM59" s="142" t="s">
        <v>438</v>
      </c>
      <c r="BN59" s="142"/>
      <c r="BO59" s="142"/>
      <c r="BP59" s="142"/>
      <c r="BQ59" s="142" t="s">
        <v>438</v>
      </c>
      <c r="BR59" s="142"/>
      <c r="BS59" s="142"/>
      <c r="BT59" s="142"/>
      <c r="BU59" s="142" t="s">
        <v>438</v>
      </c>
      <c r="BV59" s="142"/>
      <c r="BW59" s="142"/>
      <c r="BX59" s="142"/>
      <c r="BY59" s="142" t="s">
        <v>438</v>
      </c>
      <c r="BZ59" s="142"/>
      <c r="CA59" s="142"/>
      <c r="CB59" s="142"/>
      <c r="CC59" s="142" t="s">
        <v>438</v>
      </c>
      <c r="CD59" s="142"/>
      <c r="CE59" s="142"/>
      <c r="CF59" s="142"/>
      <c r="CG59" s="142" t="s">
        <v>438</v>
      </c>
      <c r="CH59" s="142"/>
      <c r="CI59" s="142"/>
      <c r="CJ59" s="142"/>
      <c r="CK59" s="142" t="s">
        <v>438</v>
      </c>
      <c r="CL59" s="142"/>
      <c r="CM59" s="142"/>
      <c r="CN59" s="142"/>
      <c r="CO59" s="142" t="s">
        <v>438</v>
      </c>
      <c r="CP59" s="142"/>
      <c r="CQ59" s="142"/>
      <c r="CR59" s="142"/>
    </row>
    <row r="60" spans="1:96" ht="14.25">
      <c r="A60" s="55"/>
      <c r="B60" s="55"/>
      <c r="C60" s="55"/>
      <c r="D60" s="25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</row>
    <row r="61" spans="1:96" ht="14.25">
      <c r="A61" s="162" t="s">
        <v>56</v>
      </c>
      <c r="B61" s="162"/>
      <c r="C61" s="162"/>
      <c r="D61" s="163"/>
      <c r="E61" s="147" t="s">
        <v>438</v>
      </c>
      <c r="F61" s="148"/>
      <c r="G61" s="148"/>
      <c r="H61" s="142" t="s">
        <v>438</v>
      </c>
      <c r="I61" s="142"/>
      <c r="J61" s="142"/>
      <c r="K61" s="142"/>
      <c r="L61" s="142" t="s">
        <v>438</v>
      </c>
      <c r="M61" s="142"/>
      <c r="N61" s="142"/>
      <c r="O61" s="142"/>
      <c r="P61" s="145" t="s">
        <v>438</v>
      </c>
      <c r="Q61" s="145"/>
      <c r="R61" s="145"/>
      <c r="S61" s="142" t="s">
        <v>438</v>
      </c>
      <c r="T61" s="142"/>
      <c r="U61" s="142"/>
      <c r="V61" s="142"/>
      <c r="W61" s="142" t="s">
        <v>438</v>
      </c>
      <c r="X61" s="142"/>
      <c r="Y61" s="142"/>
      <c r="Z61" s="142"/>
      <c r="AA61" s="145" t="s">
        <v>438</v>
      </c>
      <c r="AB61" s="145"/>
      <c r="AC61" s="145"/>
      <c r="AD61" s="142" t="s">
        <v>438</v>
      </c>
      <c r="AE61" s="142"/>
      <c r="AF61" s="142"/>
      <c r="AG61" s="142"/>
      <c r="AH61" s="142" t="s">
        <v>438</v>
      </c>
      <c r="AI61" s="142"/>
      <c r="AJ61" s="142"/>
      <c r="AK61" s="142"/>
      <c r="AL61" s="145" t="s">
        <v>438</v>
      </c>
      <c r="AM61" s="145"/>
      <c r="AN61" s="145"/>
      <c r="AO61" s="142" t="s">
        <v>438</v>
      </c>
      <c r="AP61" s="142"/>
      <c r="AQ61" s="142"/>
      <c r="AR61" s="142"/>
      <c r="AS61" s="142" t="s">
        <v>438</v>
      </c>
      <c r="AT61" s="142"/>
      <c r="AU61" s="142"/>
      <c r="AV61" s="142"/>
      <c r="AW61" s="142" t="s">
        <v>438</v>
      </c>
      <c r="AX61" s="142"/>
      <c r="AY61" s="142"/>
      <c r="AZ61" s="142"/>
      <c r="BA61" s="142" t="s">
        <v>438</v>
      </c>
      <c r="BB61" s="142"/>
      <c r="BC61" s="142"/>
      <c r="BD61" s="142"/>
      <c r="BE61" s="142" t="s">
        <v>438</v>
      </c>
      <c r="BF61" s="142"/>
      <c r="BG61" s="142"/>
      <c r="BH61" s="142"/>
      <c r="BI61" s="142" t="s">
        <v>438</v>
      </c>
      <c r="BJ61" s="142"/>
      <c r="BK61" s="142"/>
      <c r="BL61" s="142"/>
      <c r="BM61" s="142" t="s">
        <v>438</v>
      </c>
      <c r="BN61" s="142"/>
      <c r="BO61" s="142"/>
      <c r="BP61" s="142"/>
      <c r="BQ61" s="142" t="s">
        <v>438</v>
      </c>
      <c r="BR61" s="142"/>
      <c r="BS61" s="142"/>
      <c r="BT61" s="142"/>
      <c r="BU61" s="142" t="s">
        <v>438</v>
      </c>
      <c r="BV61" s="142"/>
      <c r="BW61" s="142"/>
      <c r="BX61" s="142"/>
      <c r="BY61" s="142" t="s">
        <v>438</v>
      </c>
      <c r="BZ61" s="142"/>
      <c r="CA61" s="142"/>
      <c r="CB61" s="142"/>
      <c r="CC61" s="142" t="s">
        <v>438</v>
      </c>
      <c r="CD61" s="142"/>
      <c r="CE61" s="142"/>
      <c r="CF61" s="142"/>
      <c r="CG61" s="142" t="s">
        <v>438</v>
      </c>
      <c r="CH61" s="142"/>
      <c r="CI61" s="142"/>
      <c r="CJ61" s="142"/>
      <c r="CK61" s="142" t="s">
        <v>438</v>
      </c>
      <c r="CL61" s="142"/>
      <c r="CM61" s="142"/>
      <c r="CN61" s="142"/>
      <c r="CO61" s="142" t="s">
        <v>438</v>
      </c>
      <c r="CP61" s="142"/>
      <c r="CQ61" s="142"/>
      <c r="CR61" s="142"/>
    </row>
    <row r="62" spans="1:96" ht="14.25">
      <c r="A62" s="162" t="s">
        <v>57</v>
      </c>
      <c r="B62" s="162"/>
      <c r="C62" s="162"/>
      <c r="D62" s="163"/>
      <c r="E62" s="147">
        <v>120</v>
      </c>
      <c r="F62" s="148"/>
      <c r="G62" s="148"/>
      <c r="H62" s="142">
        <v>2270</v>
      </c>
      <c r="I62" s="142"/>
      <c r="J62" s="142"/>
      <c r="K62" s="142"/>
      <c r="L62" s="142">
        <v>194</v>
      </c>
      <c r="M62" s="142"/>
      <c r="N62" s="142"/>
      <c r="O62" s="142"/>
      <c r="P62" s="145" t="s">
        <v>438</v>
      </c>
      <c r="Q62" s="145"/>
      <c r="R62" s="145"/>
      <c r="S62" s="142" t="s">
        <v>438</v>
      </c>
      <c r="T62" s="142"/>
      <c r="U62" s="142"/>
      <c r="V62" s="142"/>
      <c r="W62" s="142" t="s">
        <v>438</v>
      </c>
      <c r="X62" s="142"/>
      <c r="Y62" s="142"/>
      <c r="Z62" s="142"/>
      <c r="AA62" s="145" t="s">
        <v>438</v>
      </c>
      <c r="AB62" s="145"/>
      <c r="AC62" s="145"/>
      <c r="AD62" s="142" t="s">
        <v>438</v>
      </c>
      <c r="AE62" s="142"/>
      <c r="AF62" s="142"/>
      <c r="AG62" s="142"/>
      <c r="AH62" s="142" t="s">
        <v>438</v>
      </c>
      <c r="AI62" s="142"/>
      <c r="AJ62" s="142"/>
      <c r="AK62" s="142"/>
      <c r="AL62" s="145" t="s">
        <v>438</v>
      </c>
      <c r="AM62" s="145"/>
      <c r="AN62" s="145"/>
      <c r="AO62" s="142" t="s">
        <v>438</v>
      </c>
      <c r="AP62" s="142"/>
      <c r="AQ62" s="142"/>
      <c r="AR62" s="142"/>
      <c r="AS62" s="142" t="s">
        <v>438</v>
      </c>
      <c r="AT62" s="142"/>
      <c r="AU62" s="142"/>
      <c r="AV62" s="142"/>
      <c r="AW62" s="142" t="s">
        <v>438</v>
      </c>
      <c r="AX62" s="142"/>
      <c r="AY62" s="142"/>
      <c r="AZ62" s="142"/>
      <c r="BA62" s="142" t="s">
        <v>438</v>
      </c>
      <c r="BB62" s="142"/>
      <c r="BC62" s="142"/>
      <c r="BD62" s="142"/>
      <c r="BE62" s="142" t="s">
        <v>438</v>
      </c>
      <c r="BF62" s="142"/>
      <c r="BG62" s="142"/>
      <c r="BH62" s="142"/>
      <c r="BI62" s="142" t="s">
        <v>438</v>
      </c>
      <c r="BJ62" s="142"/>
      <c r="BK62" s="142"/>
      <c r="BL62" s="142"/>
      <c r="BM62" s="142" t="s">
        <v>438</v>
      </c>
      <c r="BN62" s="142"/>
      <c r="BO62" s="142"/>
      <c r="BP62" s="142"/>
      <c r="BQ62" s="142" t="s">
        <v>438</v>
      </c>
      <c r="BR62" s="142"/>
      <c r="BS62" s="142"/>
      <c r="BT62" s="142"/>
      <c r="BU62" s="142" t="s">
        <v>438</v>
      </c>
      <c r="BV62" s="142"/>
      <c r="BW62" s="142"/>
      <c r="BX62" s="142"/>
      <c r="BY62" s="142" t="s">
        <v>438</v>
      </c>
      <c r="BZ62" s="142"/>
      <c r="CA62" s="142"/>
      <c r="CB62" s="142"/>
      <c r="CC62" s="142" t="s">
        <v>438</v>
      </c>
      <c r="CD62" s="142"/>
      <c r="CE62" s="142"/>
      <c r="CF62" s="142"/>
      <c r="CG62" s="142" t="s">
        <v>438</v>
      </c>
      <c r="CH62" s="142"/>
      <c r="CI62" s="142"/>
      <c r="CJ62" s="142"/>
      <c r="CK62" s="142" t="s">
        <v>438</v>
      </c>
      <c r="CL62" s="142"/>
      <c r="CM62" s="142"/>
      <c r="CN62" s="142"/>
      <c r="CO62" s="142" t="s">
        <v>438</v>
      </c>
      <c r="CP62" s="142"/>
      <c r="CQ62" s="142"/>
      <c r="CR62" s="142"/>
    </row>
    <row r="63" spans="1:96" ht="14.25">
      <c r="A63" s="162" t="s">
        <v>58</v>
      </c>
      <c r="B63" s="162"/>
      <c r="C63" s="162"/>
      <c r="D63" s="163"/>
      <c r="E63" s="147">
        <v>11</v>
      </c>
      <c r="F63" s="148"/>
      <c r="G63" s="148"/>
      <c r="H63" s="142">
        <v>866</v>
      </c>
      <c r="I63" s="142"/>
      <c r="J63" s="142"/>
      <c r="K63" s="142"/>
      <c r="L63" s="142">
        <v>74</v>
      </c>
      <c r="M63" s="142"/>
      <c r="N63" s="142"/>
      <c r="O63" s="142"/>
      <c r="P63" s="145" t="s">
        <v>438</v>
      </c>
      <c r="Q63" s="145"/>
      <c r="R63" s="145"/>
      <c r="S63" s="142" t="s">
        <v>438</v>
      </c>
      <c r="T63" s="142"/>
      <c r="U63" s="142"/>
      <c r="V63" s="142"/>
      <c r="W63" s="142" t="s">
        <v>438</v>
      </c>
      <c r="X63" s="142"/>
      <c r="Y63" s="142"/>
      <c r="Z63" s="142"/>
      <c r="AA63" s="145" t="s">
        <v>438</v>
      </c>
      <c r="AB63" s="145"/>
      <c r="AC63" s="145"/>
      <c r="AD63" s="142" t="s">
        <v>438</v>
      </c>
      <c r="AE63" s="142"/>
      <c r="AF63" s="142"/>
      <c r="AG63" s="142"/>
      <c r="AH63" s="142" t="s">
        <v>438</v>
      </c>
      <c r="AI63" s="142"/>
      <c r="AJ63" s="142"/>
      <c r="AK63" s="142"/>
      <c r="AL63" s="145" t="s">
        <v>438</v>
      </c>
      <c r="AM63" s="145"/>
      <c r="AN63" s="145"/>
      <c r="AO63" s="142" t="s">
        <v>438</v>
      </c>
      <c r="AP63" s="142"/>
      <c r="AQ63" s="142"/>
      <c r="AR63" s="142"/>
      <c r="AS63" s="142" t="s">
        <v>438</v>
      </c>
      <c r="AT63" s="142"/>
      <c r="AU63" s="142"/>
      <c r="AV63" s="142"/>
      <c r="AW63" s="142" t="s">
        <v>438</v>
      </c>
      <c r="AX63" s="142"/>
      <c r="AY63" s="142"/>
      <c r="AZ63" s="142"/>
      <c r="BA63" s="142" t="s">
        <v>438</v>
      </c>
      <c r="BB63" s="142"/>
      <c r="BC63" s="142"/>
      <c r="BD63" s="142"/>
      <c r="BE63" s="142" t="s">
        <v>438</v>
      </c>
      <c r="BF63" s="142"/>
      <c r="BG63" s="142"/>
      <c r="BH63" s="142"/>
      <c r="BI63" s="142" t="s">
        <v>438</v>
      </c>
      <c r="BJ63" s="142"/>
      <c r="BK63" s="142"/>
      <c r="BL63" s="142"/>
      <c r="BM63" s="142" t="s">
        <v>438</v>
      </c>
      <c r="BN63" s="142"/>
      <c r="BO63" s="142"/>
      <c r="BP63" s="142"/>
      <c r="BQ63" s="142" t="s">
        <v>438</v>
      </c>
      <c r="BR63" s="142"/>
      <c r="BS63" s="142"/>
      <c r="BT63" s="142"/>
      <c r="BU63" s="142" t="s">
        <v>438</v>
      </c>
      <c r="BV63" s="142"/>
      <c r="BW63" s="142"/>
      <c r="BX63" s="142"/>
      <c r="BY63" s="142" t="s">
        <v>438</v>
      </c>
      <c r="BZ63" s="142"/>
      <c r="CA63" s="142"/>
      <c r="CB63" s="142"/>
      <c r="CC63" s="142" t="s">
        <v>438</v>
      </c>
      <c r="CD63" s="142"/>
      <c r="CE63" s="142"/>
      <c r="CF63" s="142"/>
      <c r="CG63" s="143">
        <v>70</v>
      </c>
      <c r="CH63" s="143"/>
      <c r="CI63" s="143"/>
      <c r="CJ63" s="143"/>
      <c r="CK63" s="143">
        <v>1480</v>
      </c>
      <c r="CL63" s="143"/>
      <c r="CM63" s="143"/>
      <c r="CN63" s="143"/>
      <c r="CO63" s="143">
        <v>8</v>
      </c>
      <c r="CP63" s="143"/>
      <c r="CQ63" s="143"/>
      <c r="CR63" s="143"/>
    </row>
    <row r="64" spans="1:96" ht="14.25">
      <c r="A64" s="162" t="s">
        <v>59</v>
      </c>
      <c r="B64" s="162"/>
      <c r="C64" s="162"/>
      <c r="D64" s="163"/>
      <c r="E64" s="147">
        <v>620</v>
      </c>
      <c r="F64" s="148"/>
      <c r="G64" s="148"/>
      <c r="H64" s="142">
        <v>12987</v>
      </c>
      <c r="I64" s="142"/>
      <c r="J64" s="142"/>
      <c r="K64" s="142"/>
      <c r="L64" s="142">
        <v>1110</v>
      </c>
      <c r="M64" s="142"/>
      <c r="N64" s="142"/>
      <c r="O64" s="142"/>
      <c r="P64" s="145" t="s">
        <v>438</v>
      </c>
      <c r="Q64" s="145"/>
      <c r="R64" s="145"/>
      <c r="S64" s="142" t="s">
        <v>438</v>
      </c>
      <c r="T64" s="142"/>
      <c r="U64" s="142"/>
      <c r="V64" s="142"/>
      <c r="W64" s="142" t="s">
        <v>438</v>
      </c>
      <c r="X64" s="142"/>
      <c r="Y64" s="142"/>
      <c r="Z64" s="142"/>
      <c r="AA64" s="145" t="s">
        <v>438</v>
      </c>
      <c r="AB64" s="145"/>
      <c r="AC64" s="145"/>
      <c r="AD64" s="142" t="s">
        <v>438</v>
      </c>
      <c r="AE64" s="142"/>
      <c r="AF64" s="142"/>
      <c r="AG64" s="142"/>
      <c r="AH64" s="142" t="s">
        <v>438</v>
      </c>
      <c r="AI64" s="142"/>
      <c r="AJ64" s="142"/>
      <c r="AK64" s="142"/>
      <c r="AL64" s="145" t="s">
        <v>438</v>
      </c>
      <c r="AM64" s="145"/>
      <c r="AN64" s="145"/>
      <c r="AO64" s="142" t="s">
        <v>438</v>
      </c>
      <c r="AP64" s="142"/>
      <c r="AQ64" s="142"/>
      <c r="AR64" s="142"/>
      <c r="AS64" s="142" t="s">
        <v>438</v>
      </c>
      <c r="AT64" s="142"/>
      <c r="AU64" s="142"/>
      <c r="AV64" s="142"/>
      <c r="AW64" s="143">
        <v>32</v>
      </c>
      <c r="AX64" s="143"/>
      <c r="AY64" s="143"/>
      <c r="AZ64" s="143"/>
      <c r="BA64" s="142" t="s">
        <v>438</v>
      </c>
      <c r="BB64" s="142"/>
      <c r="BC64" s="142"/>
      <c r="BD64" s="142"/>
      <c r="BE64" s="143">
        <v>650</v>
      </c>
      <c r="BF64" s="143"/>
      <c r="BG64" s="143"/>
      <c r="BH64" s="143"/>
      <c r="BI64" s="142" t="s">
        <v>438</v>
      </c>
      <c r="BJ64" s="142"/>
      <c r="BK64" s="142"/>
      <c r="BL64" s="142"/>
      <c r="BM64" s="142" t="s">
        <v>438</v>
      </c>
      <c r="BN64" s="142"/>
      <c r="BO64" s="142"/>
      <c r="BP64" s="142"/>
      <c r="BQ64" s="142" t="s">
        <v>438</v>
      </c>
      <c r="BR64" s="142"/>
      <c r="BS64" s="142"/>
      <c r="BT64" s="142"/>
      <c r="BU64" s="143">
        <v>34</v>
      </c>
      <c r="BV64" s="143"/>
      <c r="BW64" s="143"/>
      <c r="BX64" s="143"/>
      <c r="BY64" s="142" t="s">
        <v>438</v>
      </c>
      <c r="BZ64" s="142"/>
      <c r="CA64" s="142"/>
      <c r="CB64" s="142"/>
      <c r="CC64" s="143">
        <v>5500</v>
      </c>
      <c r="CD64" s="143"/>
      <c r="CE64" s="143"/>
      <c r="CF64" s="143"/>
      <c r="CG64" s="142" t="s">
        <v>438</v>
      </c>
      <c r="CH64" s="142"/>
      <c r="CI64" s="142"/>
      <c r="CJ64" s="142"/>
      <c r="CK64" s="142" t="s">
        <v>438</v>
      </c>
      <c r="CL64" s="142"/>
      <c r="CM64" s="142"/>
      <c r="CN64" s="142"/>
      <c r="CO64" s="142" t="s">
        <v>438</v>
      </c>
      <c r="CP64" s="142"/>
      <c r="CQ64" s="142"/>
      <c r="CR64" s="142"/>
    </row>
    <row r="65" spans="1:96" ht="14.25">
      <c r="A65" s="162" t="s">
        <v>60</v>
      </c>
      <c r="B65" s="162"/>
      <c r="C65" s="162"/>
      <c r="D65" s="163"/>
      <c r="E65" s="147">
        <v>1000</v>
      </c>
      <c r="F65" s="148"/>
      <c r="G65" s="148"/>
      <c r="H65" s="142">
        <v>68024</v>
      </c>
      <c r="I65" s="142"/>
      <c r="J65" s="142"/>
      <c r="K65" s="142"/>
      <c r="L65" s="142">
        <v>5814</v>
      </c>
      <c r="M65" s="142"/>
      <c r="N65" s="142"/>
      <c r="O65" s="142"/>
      <c r="P65" s="145">
        <v>60</v>
      </c>
      <c r="Q65" s="145"/>
      <c r="R65" s="145"/>
      <c r="S65" s="142" t="s">
        <v>438</v>
      </c>
      <c r="T65" s="142"/>
      <c r="U65" s="142"/>
      <c r="V65" s="142"/>
      <c r="W65" s="143">
        <v>4500</v>
      </c>
      <c r="X65" s="143"/>
      <c r="Y65" s="143"/>
      <c r="Z65" s="143"/>
      <c r="AA65" s="145">
        <v>10</v>
      </c>
      <c r="AB65" s="145"/>
      <c r="AC65" s="145"/>
      <c r="AD65" s="142" t="s">
        <v>438</v>
      </c>
      <c r="AE65" s="142"/>
      <c r="AF65" s="142"/>
      <c r="AG65" s="142"/>
      <c r="AH65" s="143">
        <v>1200</v>
      </c>
      <c r="AI65" s="143"/>
      <c r="AJ65" s="143"/>
      <c r="AK65" s="143"/>
      <c r="AL65" s="145">
        <v>30</v>
      </c>
      <c r="AM65" s="145"/>
      <c r="AN65" s="145"/>
      <c r="AO65" s="142" t="s">
        <v>438</v>
      </c>
      <c r="AP65" s="142"/>
      <c r="AQ65" s="142"/>
      <c r="AR65" s="142"/>
      <c r="AS65" s="143">
        <v>1050</v>
      </c>
      <c r="AT65" s="143"/>
      <c r="AU65" s="143"/>
      <c r="AV65" s="143"/>
      <c r="AW65" s="143">
        <v>42</v>
      </c>
      <c r="AX65" s="143"/>
      <c r="AY65" s="143"/>
      <c r="AZ65" s="143"/>
      <c r="BA65" s="142" t="s">
        <v>438</v>
      </c>
      <c r="BB65" s="142"/>
      <c r="BC65" s="142"/>
      <c r="BD65" s="142"/>
      <c r="BE65" s="143">
        <v>2000</v>
      </c>
      <c r="BF65" s="143"/>
      <c r="BG65" s="143"/>
      <c r="BH65" s="143"/>
      <c r="BI65" s="142" t="s">
        <v>438</v>
      </c>
      <c r="BJ65" s="142"/>
      <c r="BK65" s="142"/>
      <c r="BL65" s="142"/>
      <c r="BM65" s="142" t="s">
        <v>438</v>
      </c>
      <c r="BN65" s="142"/>
      <c r="BO65" s="142"/>
      <c r="BP65" s="142"/>
      <c r="BQ65" s="142" t="s">
        <v>438</v>
      </c>
      <c r="BR65" s="142"/>
      <c r="BS65" s="142"/>
      <c r="BT65" s="142"/>
      <c r="BU65" s="142" t="s">
        <v>438</v>
      </c>
      <c r="BV65" s="142"/>
      <c r="BW65" s="142"/>
      <c r="BX65" s="142"/>
      <c r="BY65" s="142" t="s">
        <v>438</v>
      </c>
      <c r="BZ65" s="142"/>
      <c r="CA65" s="142"/>
      <c r="CB65" s="142"/>
      <c r="CC65" s="142" t="s">
        <v>438</v>
      </c>
      <c r="CD65" s="142"/>
      <c r="CE65" s="142"/>
      <c r="CF65" s="142"/>
      <c r="CG65" s="143">
        <v>10</v>
      </c>
      <c r="CH65" s="143"/>
      <c r="CI65" s="143"/>
      <c r="CJ65" s="143"/>
      <c r="CK65" s="143">
        <v>3885</v>
      </c>
      <c r="CL65" s="143"/>
      <c r="CM65" s="143"/>
      <c r="CN65" s="143"/>
      <c r="CO65" s="143">
        <v>21</v>
      </c>
      <c r="CP65" s="143"/>
      <c r="CQ65" s="143"/>
      <c r="CR65" s="143"/>
    </row>
    <row r="66" spans="1:96" ht="14.25">
      <c r="A66" s="162" t="s">
        <v>61</v>
      </c>
      <c r="B66" s="162"/>
      <c r="C66" s="162"/>
      <c r="D66" s="163"/>
      <c r="E66" s="147">
        <v>358</v>
      </c>
      <c r="F66" s="148"/>
      <c r="G66" s="148"/>
      <c r="H66" s="142">
        <v>32912</v>
      </c>
      <c r="I66" s="142"/>
      <c r="J66" s="142"/>
      <c r="K66" s="142"/>
      <c r="L66" s="142">
        <v>2813</v>
      </c>
      <c r="M66" s="142"/>
      <c r="N66" s="142"/>
      <c r="O66" s="142"/>
      <c r="P66" s="145">
        <v>1</v>
      </c>
      <c r="Q66" s="145"/>
      <c r="R66" s="145"/>
      <c r="S66" s="142" t="s">
        <v>438</v>
      </c>
      <c r="T66" s="142"/>
      <c r="U66" s="142"/>
      <c r="V66" s="142"/>
      <c r="W66" s="143">
        <v>250</v>
      </c>
      <c r="X66" s="143"/>
      <c r="Y66" s="143"/>
      <c r="Z66" s="143"/>
      <c r="AA66" s="145" t="s">
        <v>438</v>
      </c>
      <c r="AB66" s="145"/>
      <c r="AC66" s="145"/>
      <c r="AD66" s="142" t="s">
        <v>438</v>
      </c>
      <c r="AE66" s="142"/>
      <c r="AF66" s="142"/>
      <c r="AG66" s="142"/>
      <c r="AH66" s="142" t="s">
        <v>438</v>
      </c>
      <c r="AI66" s="142"/>
      <c r="AJ66" s="142"/>
      <c r="AK66" s="142"/>
      <c r="AL66" s="145" t="s">
        <v>438</v>
      </c>
      <c r="AM66" s="145"/>
      <c r="AN66" s="145"/>
      <c r="AO66" s="142" t="s">
        <v>438</v>
      </c>
      <c r="AP66" s="142"/>
      <c r="AQ66" s="142"/>
      <c r="AR66" s="142"/>
      <c r="AS66" s="142" t="s">
        <v>438</v>
      </c>
      <c r="AT66" s="142"/>
      <c r="AU66" s="142"/>
      <c r="AV66" s="142"/>
      <c r="AW66" s="142" t="s">
        <v>438</v>
      </c>
      <c r="AX66" s="142"/>
      <c r="AY66" s="142"/>
      <c r="AZ66" s="142"/>
      <c r="BA66" s="142" t="s">
        <v>438</v>
      </c>
      <c r="BB66" s="142"/>
      <c r="BC66" s="142"/>
      <c r="BD66" s="142"/>
      <c r="BE66" s="142" t="s">
        <v>438</v>
      </c>
      <c r="BF66" s="142"/>
      <c r="BG66" s="142"/>
      <c r="BH66" s="142"/>
      <c r="BI66" s="142" t="s">
        <v>438</v>
      </c>
      <c r="BJ66" s="142"/>
      <c r="BK66" s="142"/>
      <c r="BL66" s="142"/>
      <c r="BM66" s="142" t="s">
        <v>438</v>
      </c>
      <c r="BN66" s="142"/>
      <c r="BO66" s="142"/>
      <c r="BP66" s="142"/>
      <c r="BQ66" s="142" t="s">
        <v>438</v>
      </c>
      <c r="BR66" s="142"/>
      <c r="BS66" s="142"/>
      <c r="BT66" s="142"/>
      <c r="BU66" s="142" t="s">
        <v>438</v>
      </c>
      <c r="BV66" s="142"/>
      <c r="BW66" s="142"/>
      <c r="BX66" s="142"/>
      <c r="BY66" s="142" t="s">
        <v>438</v>
      </c>
      <c r="BZ66" s="142"/>
      <c r="CA66" s="142"/>
      <c r="CB66" s="142"/>
      <c r="CC66" s="142" t="s">
        <v>438</v>
      </c>
      <c r="CD66" s="142"/>
      <c r="CE66" s="142"/>
      <c r="CF66" s="142"/>
      <c r="CG66" s="143">
        <v>2</v>
      </c>
      <c r="CH66" s="143"/>
      <c r="CI66" s="143"/>
      <c r="CJ66" s="143"/>
      <c r="CK66" s="143">
        <v>925</v>
      </c>
      <c r="CL66" s="143"/>
      <c r="CM66" s="143"/>
      <c r="CN66" s="143"/>
      <c r="CO66" s="143">
        <v>5</v>
      </c>
      <c r="CP66" s="143"/>
      <c r="CQ66" s="143"/>
      <c r="CR66" s="143"/>
    </row>
    <row r="67" spans="1:96" ht="14.25">
      <c r="A67" s="162" t="s">
        <v>62</v>
      </c>
      <c r="B67" s="162"/>
      <c r="C67" s="162"/>
      <c r="D67" s="163"/>
      <c r="E67" s="147">
        <v>234</v>
      </c>
      <c r="F67" s="148"/>
      <c r="G67" s="148"/>
      <c r="H67" s="142">
        <v>62665</v>
      </c>
      <c r="I67" s="142"/>
      <c r="J67" s="142"/>
      <c r="K67" s="142"/>
      <c r="L67" s="142">
        <v>5356</v>
      </c>
      <c r="M67" s="142"/>
      <c r="N67" s="142"/>
      <c r="O67" s="142"/>
      <c r="P67" s="145">
        <v>935</v>
      </c>
      <c r="Q67" s="145"/>
      <c r="R67" s="145"/>
      <c r="S67" s="142" t="s">
        <v>438</v>
      </c>
      <c r="T67" s="142"/>
      <c r="U67" s="142"/>
      <c r="V67" s="142"/>
      <c r="W67" s="143">
        <v>22868</v>
      </c>
      <c r="X67" s="143"/>
      <c r="Y67" s="143"/>
      <c r="Z67" s="143"/>
      <c r="AA67" s="145" t="s">
        <v>438</v>
      </c>
      <c r="AB67" s="145"/>
      <c r="AC67" s="145"/>
      <c r="AD67" s="142" t="s">
        <v>438</v>
      </c>
      <c r="AE67" s="142"/>
      <c r="AF67" s="142"/>
      <c r="AG67" s="142"/>
      <c r="AH67" s="142" t="s">
        <v>438</v>
      </c>
      <c r="AI67" s="142"/>
      <c r="AJ67" s="142"/>
      <c r="AK67" s="142"/>
      <c r="AL67" s="145" t="s">
        <v>438</v>
      </c>
      <c r="AM67" s="145"/>
      <c r="AN67" s="145"/>
      <c r="AO67" s="142" t="s">
        <v>438</v>
      </c>
      <c r="AP67" s="142"/>
      <c r="AQ67" s="142"/>
      <c r="AR67" s="142"/>
      <c r="AS67" s="142" t="s">
        <v>438</v>
      </c>
      <c r="AT67" s="142"/>
      <c r="AU67" s="142"/>
      <c r="AV67" s="142"/>
      <c r="AW67" s="143">
        <v>256</v>
      </c>
      <c r="AX67" s="143"/>
      <c r="AY67" s="143"/>
      <c r="AZ67" s="143"/>
      <c r="BA67" s="142" t="s">
        <v>438</v>
      </c>
      <c r="BB67" s="142"/>
      <c r="BC67" s="142"/>
      <c r="BD67" s="142"/>
      <c r="BE67" s="143">
        <v>3039</v>
      </c>
      <c r="BF67" s="143"/>
      <c r="BG67" s="143"/>
      <c r="BH67" s="143"/>
      <c r="BI67" s="142" t="s">
        <v>438</v>
      </c>
      <c r="BJ67" s="142"/>
      <c r="BK67" s="142"/>
      <c r="BL67" s="142"/>
      <c r="BM67" s="142" t="s">
        <v>438</v>
      </c>
      <c r="BN67" s="142"/>
      <c r="BO67" s="142"/>
      <c r="BP67" s="142"/>
      <c r="BQ67" s="142" t="s">
        <v>438</v>
      </c>
      <c r="BR67" s="142"/>
      <c r="BS67" s="142"/>
      <c r="BT67" s="142"/>
      <c r="BU67" s="142" t="s">
        <v>438</v>
      </c>
      <c r="BV67" s="142"/>
      <c r="BW67" s="142"/>
      <c r="BX67" s="142"/>
      <c r="BY67" s="142" t="s">
        <v>438</v>
      </c>
      <c r="BZ67" s="142"/>
      <c r="CA67" s="142"/>
      <c r="CB67" s="142"/>
      <c r="CC67" s="142" t="s">
        <v>438</v>
      </c>
      <c r="CD67" s="142"/>
      <c r="CE67" s="142"/>
      <c r="CF67" s="142"/>
      <c r="CG67" s="142" t="s">
        <v>438</v>
      </c>
      <c r="CH67" s="142"/>
      <c r="CI67" s="142"/>
      <c r="CJ67" s="142"/>
      <c r="CK67" s="142" t="s">
        <v>438</v>
      </c>
      <c r="CL67" s="142"/>
      <c r="CM67" s="142"/>
      <c r="CN67" s="142"/>
      <c r="CO67" s="142" t="s">
        <v>438</v>
      </c>
      <c r="CP67" s="142"/>
      <c r="CQ67" s="142"/>
      <c r="CR67" s="142"/>
    </row>
    <row r="68" spans="1:96" ht="14.25">
      <c r="A68" s="162" t="s">
        <v>63</v>
      </c>
      <c r="B68" s="162"/>
      <c r="C68" s="162"/>
      <c r="D68" s="163"/>
      <c r="E68" s="147">
        <v>260</v>
      </c>
      <c r="F68" s="148"/>
      <c r="G68" s="148"/>
      <c r="H68" s="142">
        <v>12156</v>
      </c>
      <c r="I68" s="142"/>
      <c r="J68" s="142"/>
      <c r="K68" s="142"/>
      <c r="L68" s="142">
        <v>1039</v>
      </c>
      <c r="M68" s="142"/>
      <c r="N68" s="142"/>
      <c r="O68" s="142"/>
      <c r="P68" s="145">
        <v>316</v>
      </c>
      <c r="Q68" s="145"/>
      <c r="R68" s="145"/>
      <c r="S68" s="142" t="s">
        <v>438</v>
      </c>
      <c r="T68" s="142"/>
      <c r="U68" s="142"/>
      <c r="V68" s="142"/>
      <c r="W68" s="143">
        <v>12450</v>
      </c>
      <c r="X68" s="143"/>
      <c r="Y68" s="143"/>
      <c r="Z68" s="143"/>
      <c r="AA68" s="145" t="s">
        <v>438</v>
      </c>
      <c r="AB68" s="145"/>
      <c r="AC68" s="145"/>
      <c r="AD68" s="142" t="s">
        <v>438</v>
      </c>
      <c r="AE68" s="142"/>
      <c r="AF68" s="142"/>
      <c r="AG68" s="142"/>
      <c r="AH68" s="142" t="s">
        <v>438</v>
      </c>
      <c r="AI68" s="142"/>
      <c r="AJ68" s="142"/>
      <c r="AK68" s="142"/>
      <c r="AL68" s="145" t="s">
        <v>438</v>
      </c>
      <c r="AM68" s="145"/>
      <c r="AN68" s="145"/>
      <c r="AO68" s="142" t="s">
        <v>438</v>
      </c>
      <c r="AP68" s="142"/>
      <c r="AQ68" s="142"/>
      <c r="AR68" s="142"/>
      <c r="AS68" s="142" t="s">
        <v>438</v>
      </c>
      <c r="AT68" s="142"/>
      <c r="AU68" s="142"/>
      <c r="AV68" s="142"/>
      <c r="AW68" s="143">
        <v>35</v>
      </c>
      <c r="AX68" s="143"/>
      <c r="AY68" s="143"/>
      <c r="AZ68" s="143"/>
      <c r="BA68" s="142" t="s">
        <v>438</v>
      </c>
      <c r="BB68" s="142"/>
      <c r="BC68" s="142"/>
      <c r="BD68" s="142"/>
      <c r="BE68" s="143">
        <v>70</v>
      </c>
      <c r="BF68" s="143"/>
      <c r="BG68" s="143"/>
      <c r="BH68" s="143"/>
      <c r="BI68" s="142" t="s">
        <v>438</v>
      </c>
      <c r="BJ68" s="142"/>
      <c r="BK68" s="142"/>
      <c r="BL68" s="142"/>
      <c r="BM68" s="142" t="s">
        <v>438</v>
      </c>
      <c r="BN68" s="142"/>
      <c r="BO68" s="142"/>
      <c r="BP68" s="142"/>
      <c r="BQ68" s="142" t="s">
        <v>438</v>
      </c>
      <c r="BR68" s="142"/>
      <c r="BS68" s="142"/>
      <c r="BT68" s="142"/>
      <c r="BU68" s="142" t="s">
        <v>438</v>
      </c>
      <c r="BV68" s="142"/>
      <c r="BW68" s="142"/>
      <c r="BX68" s="142"/>
      <c r="BY68" s="142" t="s">
        <v>438</v>
      </c>
      <c r="BZ68" s="142"/>
      <c r="CA68" s="142"/>
      <c r="CB68" s="142"/>
      <c r="CC68" s="142" t="s">
        <v>438</v>
      </c>
      <c r="CD68" s="142"/>
      <c r="CE68" s="142"/>
      <c r="CF68" s="142"/>
      <c r="CG68" s="142" t="s">
        <v>438</v>
      </c>
      <c r="CH68" s="142"/>
      <c r="CI68" s="142"/>
      <c r="CJ68" s="142"/>
      <c r="CK68" s="142" t="s">
        <v>438</v>
      </c>
      <c r="CL68" s="142"/>
      <c r="CM68" s="142"/>
      <c r="CN68" s="142"/>
      <c r="CO68" s="142" t="s">
        <v>438</v>
      </c>
      <c r="CP68" s="142"/>
      <c r="CQ68" s="142"/>
      <c r="CR68" s="142"/>
    </row>
    <row r="69" spans="1:96" ht="14.25">
      <c r="A69" s="35"/>
      <c r="B69" s="35"/>
      <c r="C69" s="35"/>
      <c r="D69" s="33"/>
      <c r="E69" s="34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5"/>
      <c r="BW69" s="35"/>
      <c r="BX69" s="35"/>
      <c r="BY69" s="35"/>
      <c r="BZ69" s="35"/>
      <c r="CA69" s="35"/>
      <c r="CB69" s="35"/>
      <c r="CC69" s="35"/>
      <c r="CD69" s="35"/>
      <c r="CE69" s="35"/>
      <c r="CF69" s="35"/>
      <c r="CG69" s="35"/>
      <c r="CH69" s="35"/>
      <c r="CI69" s="35"/>
      <c r="CJ69" s="35"/>
      <c r="CK69" s="35"/>
      <c r="CL69" s="35"/>
      <c r="CM69" s="35"/>
      <c r="CN69" s="35"/>
      <c r="CO69" s="35"/>
      <c r="CP69" s="35"/>
      <c r="CQ69" s="35"/>
      <c r="CR69" s="35"/>
    </row>
    <row r="70" spans="1:96" ht="14.25">
      <c r="A70" s="13" t="s">
        <v>240</v>
      </c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</row>
    <row r="71" spans="1:96" ht="14.25">
      <c r="A71" s="105"/>
      <c r="B71" s="105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  <c r="AA71" s="105"/>
      <c r="AB71" s="105"/>
      <c r="AC71" s="105"/>
      <c r="AD71" s="105"/>
      <c r="AE71" s="105"/>
      <c r="AF71" s="105"/>
      <c r="AG71" s="105"/>
      <c r="AH71" s="105"/>
      <c r="AI71" s="105"/>
      <c r="AJ71" s="105"/>
      <c r="AK71" s="105"/>
      <c r="AL71" s="105"/>
      <c r="AM71" s="105"/>
      <c r="AN71" s="105"/>
      <c r="AO71" s="105"/>
      <c r="AP71" s="105"/>
      <c r="AQ71" s="105"/>
      <c r="AR71" s="105"/>
      <c r="AS71" s="105"/>
      <c r="AT71" s="105"/>
      <c r="AU71" s="105"/>
      <c r="AV71" s="105"/>
      <c r="AW71" s="105"/>
      <c r="AX71" s="105"/>
      <c r="AY71" s="105"/>
      <c r="AZ71" s="105"/>
      <c r="BA71" s="105"/>
      <c r="BB71" s="105"/>
      <c r="BC71" s="105"/>
      <c r="BD71" s="105"/>
      <c r="BE71" s="105"/>
      <c r="BF71" s="105"/>
      <c r="BG71" s="105"/>
      <c r="BH71" s="105"/>
      <c r="BI71" s="105"/>
      <c r="BJ71" s="105"/>
      <c r="BK71" s="105"/>
      <c r="BL71" s="105"/>
      <c r="BM71" s="105"/>
      <c r="BN71" s="105"/>
      <c r="BO71" s="105"/>
      <c r="BP71" s="105"/>
      <c r="BQ71" s="105"/>
      <c r="BR71" s="105"/>
      <c r="BS71" s="105"/>
      <c r="BT71" s="105"/>
      <c r="BU71" s="105"/>
      <c r="BV71" s="105"/>
      <c r="BW71" s="105"/>
      <c r="BX71" s="105"/>
      <c r="BY71" s="105"/>
      <c r="BZ71" s="105"/>
      <c r="CA71" s="105"/>
      <c r="CB71" s="105"/>
      <c r="CC71" s="105"/>
      <c r="CD71" s="105"/>
      <c r="CE71" s="105"/>
      <c r="CF71" s="105"/>
      <c r="CG71" s="105"/>
      <c r="CH71" s="105"/>
      <c r="CI71" s="105"/>
      <c r="CJ71" s="105"/>
      <c r="CK71" s="105"/>
      <c r="CL71" s="105"/>
      <c r="CM71" s="105"/>
      <c r="CN71" s="105"/>
      <c r="CO71" s="105"/>
      <c r="CP71" s="105"/>
      <c r="CQ71" s="105"/>
      <c r="CR71" s="105"/>
    </row>
    <row r="72" spans="1:96" ht="14.25">
      <c r="A72" s="105"/>
      <c r="B72" s="105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/>
      <c r="AA72" s="105"/>
      <c r="AB72" s="105"/>
      <c r="AC72" s="105"/>
      <c r="AD72" s="105"/>
      <c r="AE72" s="105"/>
      <c r="AF72" s="105"/>
      <c r="AG72" s="105"/>
      <c r="AH72" s="105"/>
      <c r="AI72" s="105"/>
      <c r="AJ72" s="105"/>
      <c r="AK72" s="105"/>
      <c r="AL72" s="105"/>
      <c r="AM72" s="105"/>
      <c r="AN72" s="105"/>
      <c r="AO72" s="105"/>
      <c r="AP72" s="105"/>
      <c r="AQ72" s="105"/>
      <c r="AR72" s="105"/>
      <c r="AS72" s="105"/>
      <c r="AT72" s="105"/>
      <c r="AU72" s="105"/>
      <c r="AV72" s="105"/>
      <c r="AW72" s="105"/>
      <c r="AX72" s="105"/>
      <c r="AY72" s="105"/>
      <c r="AZ72" s="105"/>
      <c r="BA72" s="105"/>
      <c r="BB72" s="105"/>
      <c r="BC72" s="105"/>
      <c r="BD72" s="105"/>
      <c r="BE72" s="105"/>
      <c r="BF72" s="105"/>
      <c r="BG72" s="105"/>
      <c r="BH72" s="105"/>
      <c r="BI72" s="105"/>
      <c r="BJ72" s="105"/>
      <c r="BK72" s="105"/>
      <c r="BL72" s="105"/>
      <c r="BM72" s="105"/>
      <c r="BN72" s="105"/>
      <c r="BO72" s="105"/>
      <c r="BP72" s="105"/>
      <c r="BQ72" s="105"/>
      <c r="BR72" s="105"/>
      <c r="BS72" s="105"/>
      <c r="BT72" s="105"/>
      <c r="BU72" s="105"/>
      <c r="BV72" s="105"/>
      <c r="BW72" s="105"/>
      <c r="BX72" s="105"/>
      <c r="BY72" s="105"/>
      <c r="BZ72" s="105"/>
      <c r="CA72" s="105"/>
      <c r="CB72" s="105"/>
      <c r="CC72" s="105"/>
      <c r="CD72" s="105"/>
      <c r="CE72" s="105"/>
      <c r="CF72" s="105"/>
      <c r="CG72" s="105"/>
      <c r="CH72" s="105"/>
      <c r="CI72" s="105"/>
      <c r="CJ72" s="105"/>
      <c r="CK72" s="105"/>
      <c r="CL72" s="105"/>
      <c r="CM72" s="105"/>
      <c r="CN72" s="105"/>
      <c r="CO72" s="105"/>
      <c r="CP72" s="105"/>
      <c r="CQ72" s="105"/>
      <c r="CR72" s="105"/>
    </row>
    <row r="73" spans="1:96" ht="14.25">
      <c r="A73" s="105"/>
      <c r="B73" s="105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  <c r="AA73" s="105"/>
      <c r="AB73" s="105"/>
      <c r="AC73" s="105"/>
      <c r="AD73" s="105"/>
      <c r="AE73" s="105"/>
      <c r="AF73" s="105"/>
      <c r="AG73" s="105"/>
      <c r="AH73" s="105"/>
      <c r="AI73" s="105"/>
      <c r="AJ73" s="105"/>
      <c r="AK73" s="105"/>
      <c r="AL73" s="105"/>
      <c r="AM73" s="105"/>
      <c r="AN73" s="105"/>
      <c r="AO73" s="105"/>
      <c r="AP73" s="105"/>
      <c r="AQ73" s="105"/>
      <c r="AR73" s="105"/>
      <c r="AS73" s="105"/>
      <c r="AT73" s="105"/>
      <c r="AU73" s="105"/>
      <c r="AV73" s="105"/>
      <c r="AW73" s="105"/>
      <c r="AX73" s="105"/>
      <c r="AY73" s="105"/>
      <c r="AZ73" s="105"/>
      <c r="BA73" s="105"/>
      <c r="BB73" s="105"/>
      <c r="BC73" s="105"/>
      <c r="BD73" s="105"/>
      <c r="BE73" s="105"/>
      <c r="BF73" s="105"/>
      <c r="BG73" s="105"/>
      <c r="BH73" s="105"/>
      <c r="BI73" s="105"/>
      <c r="BJ73" s="105"/>
      <c r="BK73" s="105"/>
      <c r="BL73" s="105"/>
      <c r="BM73" s="105"/>
      <c r="BN73" s="105"/>
      <c r="BO73" s="105"/>
      <c r="BP73" s="105"/>
      <c r="BQ73" s="105"/>
      <c r="BR73" s="105"/>
      <c r="BS73" s="105"/>
      <c r="BT73" s="105"/>
      <c r="BU73" s="105"/>
      <c r="BV73" s="105"/>
      <c r="BW73" s="105"/>
      <c r="BX73" s="105"/>
      <c r="BY73" s="105"/>
      <c r="BZ73" s="105"/>
      <c r="CA73" s="105"/>
      <c r="CB73" s="105"/>
      <c r="CC73" s="105"/>
      <c r="CD73" s="105"/>
      <c r="CE73" s="105"/>
      <c r="CF73" s="105"/>
      <c r="CG73" s="105"/>
      <c r="CH73" s="105"/>
      <c r="CI73" s="105"/>
      <c r="CJ73" s="105"/>
      <c r="CK73" s="105"/>
      <c r="CL73" s="105"/>
      <c r="CM73" s="105"/>
      <c r="CN73" s="105"/>
      <c r="CO73" s="105"/>
      <c r="CP73" s="105"/>
      <c r="CQ73" s="105"/>
      <c r="CR73" s="105"/>
    </row>
    <row r="74" spans="1:96" ht="14.25">
      <c r="A74" s="105"/>
      <c r="B74" s="105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  <c r="AA74" s="105"/>
      <c r="AB74" s="105"/>
      <c r="AC74" s="105"/>
      <c r="AD74" s="105"/>
      <c r="AE74" s="105"/>
      <c r="AF74" s="105"/>
      <c r="AG74" s="105"/>
      <c r="AH74" s="105"/>
      <c r="AI74" s="105"/>
      <c r="AJ74" s="105"/>
      <c r="AK74" s="105"/>
      <c r="AL74" s="105"/>
      <c r="AM74" s="105"/>
      <c r="AN74" s="105"/>
      <c r="AO74" s="105"/>
      <c r="AP74" s="105"/>
      <c r="AQ74" s="105"/>
      <c r="AR74" s="105"/>
      <c r="AS74" s="105"/>
      <c r="AT74" s="105"/>
      <c r="AU74" s="105"/>
      <c r="AV74" s="105"/>
      <c r="AW74" s="105"/>
      <c r="AX74" s="105"/>
      <c r="AY74" s="105"/>
      <c r="AZ74" s="105"/>
      <c r="BA74" s="105"/>
      <c r="BB74" s="105"/>
      <c r="BC74" s="105"/>
      <c r="BD74" s="105"/>
      <c r="BE74" s="105"/>
      <c r="BF74" s="105"/>
      <c r="BG74" s="105"/>
      <c r="BH74" s="105"/>
      <c r="BI74" s="105"/>
      <c r="BJ74" s="105"/>
      <c r="BK74" s="105"/>
      <c r="BL74" s="105"/>
      <c r="BM74" s="105"/>
      <c r="BN74" s="105"/>
      <c r="BO74" s="105"/>
      <c r="BP74" s="105"/>
      <c r="BQ74" s="105"/>
      <c r="BR74" s="105"/>
      <c r="BS74" s="105"/>
      <c r="BT74" s="105"/>
      <c r="BU74" s="105"/>
      <c r="BV74" s="105"/>
      <c r="BW74" s="105"/>
      <c r="BX74" s="105"/>
      <c r="BY74" s="105"/>
      <c r="BZ74" s="105"/>
      <c r="CA74" s="105"/>
      <c r="CB74" s="105"/>
      <c r="CC74" s="105"/>
      <c r="CD74" s="105"/>
      <c r="CE74" s="105"/>
      <c r="CF74" s="105"/>
      <c r="CG74" s="105"/>
      <c r="CH74" s="105"/>
      <c r="CI74" s="105"/>
      <c r="CJ74" s="105"/>
      <c r="CK74" s="105"/>
      <c r="CL74" s="105"/>
      <c r="CM74" s="105"/>
      <c r="CN74" s="105"/>
      <c r="CO74" s="105"/>
      <c r="CP74" s="105"/>
      <c r="CQ74" s="105"/>
      <c r="CR74" s="105"/>
    </row>
    <row r="75" spans="1:96" ht="14.25">
      <c r="A75" s="105"/>
      <c r="B75" s="105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  <c r="AA75" s="105"/>
      <c r="AB75" s="105"/>
      <c r="AC75" s="105"/>
      <c r="AD75" s="105"/>
      <c r="AE75" s="105"/>
      <c r="AF75" s="105"/>
      <c r="AG75" s="105"/>
      <c r="AH75" s="105"/>
      <c r="AI75" s="105"/>
      <c r="AJ75" s="105"/>
      <c r="AK75" s="105"/>
      <c r="AL75" s="105"/>
      <c r="AM75" s="105"/>
      <c r="AN75" s="105"/>
      <c r="AO75" s="105"/>
      <c r="AP75" s="105"/>
      <c r="AQ75" s="105"/>
      <c r="AR75" s="105"/>
      <c r="AS75" s="105"/>
      <c r="AT75" s="105"/>
      <c r="AU75" s="105"/>
      <c r="AV75" s="105"/>
      <c r="AW75" s="105"/>
      <c r="AX75" s="105"/>
      <c r="AY75" s="105"/>
      <c r="AZ75" s="105"/>
      <c r="BA75" s="105"/>
      <c r="BB75" s="105"/>
      <c r="BC75" s="105"/>
      <c r="BD75" s="105"/>
      <c r="BE75" s="105"/>
      <c r="BF75" s="105"/>
      <c r="BG75" s="105"/>
      <c r="BH75" s="105"/>
      <c r="BI75" s="105"/>
      <c r="BJ75" s="105"/>
      <c r="BK75" s="105"/>
      <c r="BL75" s="105"/>
      <c r="BM75" s="105"/>
      <c r="BN75" s="105"/>
      <c r="BO75" s="105"/>
      <c r="BP75" s="105"/>
      <c r="BQ75" s="105"/>
      <c r="BR75" s="105"/>
      <c r="BS75" s="105"/>
      <c r="BT75" s="105"/>
      <c r="BU75" s="105"/>
      <c r="BV75" s="105"/>
      <c r="BW75" s="105"/>
      <c r="BX75" s="105"/>
      <c r="BY75" s="105"/>
      <c r="BZ75" s="105"/>
      <c r="CA75" s="105"/>
      <c r="CB75" s="105"/>
      <c r="CC75" s="105"/>
      <c r="CD75" s="105"/>
      <c r="CE75" s="105"/>
      <c r="CF75" s="105"/>
      <c r="CG75" s="105"/>
      <c r="CH75" s="105"/>
      <c r="CI75" s="105"/>
      <c r="CJ75" s="105"/>
      <c r="CK75" s="105"/>
      <c r="CL75" s="105"/>
      <c r="CM75" s="105"/>
      <c r="CN75" s="105"/>
      <c r="CO75" s="105"/>
      <c r="CP75" s="105"/>
      <c r="CQ75" s="105"/>
      <c r="CR75" s="105"/>
    </row>
    <row r="76" spans="1:96" ht="14.25">
      <c r="A76" s="105"/>
      <c r="B76" s="105"/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5"/>
      <c r="Z76" s="105"/>
      <c r="AA76" s="105"/>
      <c r="AB76" s="105"/>
      <c r="AC76" s="105"/>
      <c r="AD76" s="105"/>
      <c r="AE76" s="105"/>
      <c r="AF76" s="105"/>
      <c r="AG76" s="105"/>
      <c r="AH76" s="105"/>
      <c r="AI76" s="105"/>
      <c r="AJ76" s="105"/>
      <c r="AK76" s="105"/>
      <c r="AL76" s="105"/>
      <c r="AM76" s="105"/>
      <c r="AN76" s="105"/>
      <c r="AO76" s="105"/>
      <c r="AP76" s="105"/>
      <c r="AQ76" s="105"/>
      <c r="AR76" s="105"/>
      <c r="AS76" s="105"/>
      <c r="AT76" s="105"/>
      <c r="AU76" s="105"/>
      <c r="AV76" s="105"/>
      <c r="AW76" s="105"/>
      <c r="AX76" s="105"/>
      <c r="AY76" s="105"/>
      <c r="AZ76" s="105"/>
      <c r="BA76" s="105"/>
      <c r="BB76" s="105"/>
      <c r="BC76" s="105"/>
      <c r="BD76" s="105"/>
      <c r="BE76" s="105"/>
      <c r="BF76" s="105"/>
      <c r="BG76" s="105"/>
      <c r="BH76" s="105"/>
      <c r="BI76" s="105"/>
      <c r="BJ76" s="105"/>
      <c r="BK76" s="105"/>
      <c r="BL76" s="105"/>
      <c r="BM76" s="105"/>
      <c r="BN76" s="105"/>
      <c r="BO76" s="105"/>
      <c r="BP76" s="105"/>
      <c r="BQ76" s="105"/>
      <c r="BR76" s="105"/>
      <c r="BS76" s="105"/>
      <c r="BT76" s="105"/>
      <c r="BU76" s="105"/>
      <c r="BV76" s="105"/>
      <c r="BW76" s="105"/>
      <c r="BX76" s="105"/>
      <c r="BY76" s="105"/>
      <c r="BZ76" s="105"/>
      <c r="CA76" s="105"/>
      <c r="CB76" s="105"/>
      <c r="CC76" s="105"/>
      <c r="CD76" s="105"/>
      <c r="CE76" s="105"/>
      <c r="CF76" s="105"/>
      <c r="CG76" s="105"/>
      <c r="CH76" s="105"/>
      <c r="CI76" s="105"/>
      <c r="CJ76" s="105"/>
      <c r="CK76" s="105"/>
      <c r="CL76" s="105"/>
      <c r="CM76" s="105"/>
      <c r="CN76" s="105"/>
      <c r="CO76" s="105"/>
      <c r="CP76" s="105"/>
      <c r="CQ76" s="105"/>
      <c r="CR76" s="105"/>
    </row>
    <row r="77" spans="1:96" ht="14.25">
      <c r="A77" s="105"/>
      <c r="B77" s="105"/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5"/>
      <c r="Z77" s="105"/>
      <c r="AA77" s="105"/>
      <c r="AB77" s="105"/>
      <c r="AC77" s="105"/>
      <c r="AD77" s="105"/>
      <c r="AE77" s="105"/>
      <c r="AF77" s="105"/>
      <c r="AG77" s="105"/>
      <c r="AH77" s="105"/>
      <c r="AI77" s="105"/>
      <c r="AJ77" s="105"/>
      <c r="AK77" s="105"/>
      <c r="AL77" s="105"/>
      <c r="AM77" s="105"/>
      <c r="AN77" s="105"/>
      <c r="AO77" s="105"/>
      <c r="AP77" s="105"/>
      <c r="AQ77" s="105"/>
      <c r="AR77" s="105"/>
      <c r="AS77" s="105"/>
      <c r="AT77" s="105"/>
      <c r="AU77" s="105"/>
      <c r="AV77" s="105"/>
      <c r="AW77" s="105"/>
      <c r="AX77" s="105"/>
      <c r="AY77" s="105"/>
      <c r="AZ77" s="105"/>
      <c r="BA77" s="105"/>
      <c r="BB77" s="105"/>
      <c r="BC77" s="105"/>
      <c r="BD77" s="105"/>
      <c r="BE77" s="105"/>
      <c r="BF77" s="105"/>
      <c r="BG77" s="105"/>
      <c r="BH77" s="105"/>
      <c r="BI77" s="105"/>
      <c r="BJ77" s="105"/>
      <c r="BK77" s="105"/>
      <c r="BL77" s="105"/>
      <c r="BM77" s="105"/>
      <c r="BN77" s="105"/>
      <c r="BO77" s="105"/>
      <c r="BP77" s="105"/>
      <c r="BQ77" s="105"/>
      <c r="BR77" s="105"/>
      <c r="BS77" s="105"/>
      <c r="BT77" s="105"/>
      <c r="BU77" s="105"/>
      <c r="BV77" s="105"/>
      <c r="BW77" s="105"/>
      <c r="BX77" s="105"/>
      <c r="BY77" s="105"/>
      <c r="BZ77" s="105"/>
      <c r="CA77" s="105"/>
      <c r="CB77" s="105"/>
      <c r="CC77" s="105"/>
      <c r="CD77" s="105"/>
      <c r="CE77" s="105"/>
      <c r="CF77" s="105"/>
      <c r="CG77" s="105"/>
      <c r="CH77" s="105"/>
      <c r="CI77" s="105"/>
      <c r="CJ77" s="105"/>
      <c r="CK77" s="105"/>
      <c r="CL77" s="105"/>
      <c r="CM77" s="105"/>
      <c r="CN77" s="105"/>
      <c r="CO77" s="105"/>
      <c r="CP77" s="105"/>
      <c r="CQ77" s="105"/>
      <c r="CR77" s="105"/>
    </row>
    <row r="78" spans="1:96" ht="14.25">
      <c r="A78" s="105"/>
      <c r="B78" s="105"/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5"/>
      <c r="Z78" s="105"/>
      <c r="AA78" s="105"/>
      <c r="AB78" s="105"/>
      <c r="AC78" s="105"/>
      <c r="AD78" s="105"/>
      <c r="AE78" s="105"/>
      <c r="AF78" s="105"/>
      <c r="AG78" s="105"/>
      <c r="AH78" s="105"/>
      <c r="AI78" s="105"/>
      <c r="AJ78" s="105"/>
      <c r="AK78" s="105"/>
      <c r="AL78" s="105"/>
      <c r="AM78" s="105"/>
      <c r="AN78" s="105"/>
      <c r="AO78" s="105"/>
      <c r="AP78" s="105"/>
      <c r="AQ78" s="105"/>
      <c r="AR78" s="105"/>
      <c r="AS78" s="105"/>
      <c r="AT78" s="105"/>
      <c r="AU78" s="105"/>
      <c r="AV78" s="105"/>
      <c r="AW78" s="105"/>
      <c r="AX78" s="105"/>
      <c r="AY78" s="105"/>
      <c r="AZ78" s="105"/>
      <c r="BA78" s="105"/>
      <c r="BB78" s="105"/>
      <c r="BC78" s="105"/>
      <c r="BD78" s="105"/>
      <c r="BE78" s="105"/>
      <c r="BF78" s="105"/>
      <c r="BG78" s="105"/>
      <c r="BH78" s="105"/>
      <c r="BI78" s="105"/>
      <c r="BJ78" s="105"/>
      <c r="BK78" s="105"/>
      <c r="BL78" s="105"/>
      <c r="BM78" s="105"/>
      <c r="BN78" s="105"/>
      <c r="BO78" s="105"/>
      <c r="BP78" s="105"/>
      <c r="BQ78" s="105"/>
      <c r="BR78" s="105"/>
      <c r="BS78" s="105"/>
      <c r="BT78" s="105"/>
      <c r="BU78" s="105"/>
      <c r="BV78" s="105"/>
      <c r="BW78" s="105"/>
      <c r="BX78" s="105"/>
      <c r="BY78" s="105"/>
      <c r="BZ78" s="105"/>
      <c r="CA78" s="105"/>
      <c r="CB78" s="105"/>
      <c r="CC78" s="105"/>
      <c r="CD78" s="105"/>
      <c r="CE78" s="105"/>
      <c r="CF78" s="105"/>
      <c r="CG78" s="105"/>
      <c r="CH78" s="105"/>
      <c r="CI78" s="105"/>
      <c r="CJ78" s="105"/>
      <c r="CK78" s="105"/>
      <c r="CL78" s="105"/>
      <c r="CM78" s="105"/>
      <c r="CN78" s="105"/>
      <c r="CO78" s="105"/>
      <c r="CP78" s="105"/>
      <c r="CQ78" s="105"/>
      <c r="CR78" s="105"/>
    </row>
    <row r="79" spans="1:96" ht="14.25">
      <c r="A79" s="105"/>
      <c r="B79" s="105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5"/>
      <c r="Z79" s="105"/>
      <c r="AA79" s="105"/>
      <c r="AB79" s="105"/>
      <c r="AC79" s="105"/>
      <c r="AD79" s="105"/>
      <c r="AE79" s="105"/>
      <c r="AF79" s="105"/>
      <c r="AG79" s="105"/>
      <c r="AH79" s="105"/>
      <c r="AI79" s="105"/>
      <c r="AJ79" s="105"/>
      <c r="AK79" s="105"/>
      <c r="AL79" s="105"/>
      <c r="AM79" s="105"/>
      <c r="AN79" s="105"/>
      <c r="AO79" s="105"/>
      <c r="AP79" s="105"/>
      <c r="AQ79" s="105"/>
      <c r="AR79" s="105"/>
      <c r="AS79" s="105"/>
      <c r="AT79" s="105"/>
      <c r="AU79" s="105"/>
      <c r="AV79" s="105"/>
      <c r="AW79" s="105"/>
      <c r="AX79" s="105"/>
      <c r="AY79" s="105"/>
      <c r="AZ79" s="105"/>
      <c r="BA79" s="105"/>
      <c r="BB79" s="105"/>
      <c r="BC79" s="105"/>
      <c r="BD79" s="105"/>
      <c r="BE79" s="105"/>
      <c r="BF79" s="105"/>
      <c r="BG79" s="105"/>
      <c r="BH79" s="105"/>
      <c r="BI79" s="105"/>
      <c r="BJ79" s="105"/>
      <c r="BK79" s="105"/>
      <c r="BL79" s="105"/>
      <c r="BM79" s="105"/>
      <c r="BN79" s="105"/>
      <c r="BO79" s="105"/>
      <c r="BP79" s="105"/>
      <c r="BQ79" s="105"/>
      <c r="BR79" s="105"/>
      <c r="BS79" s="105"/>
      <c r="BT79" s="105"/>
      <c r="BU79" s="105"/>
      <c r="BV79" s="105"/>
      <c r="BW79" s="105"/>
      <c r="BX79" s="105"/>
      <c r="BY79" s="105"/>
      <c r="BZ79" s="105"/>
      <c r="CA79" s="105"/>
      <c r="CB79" s="105"/>
      <c r="CC79" s="105"/>
      <c r="CD79" s="105"/>
      <c r="CE79" s="105"/>
      <c r="CF79" s="105"/>
      <c r="CG79" s="105"/>
      <c r="CH79" s="105"/>
      <c r="CI79" s="105"/>
      <c r="CJ79" s="105"/>
      <c r="CK79" s="105"/>
      <c r="CL79" s="105"/>
      <c r="CM79" s="105"/>
      <c r="CN79" s="105"/>
      <c r="CO79" s="105"/>
      <c r="CP79" s="105"/>
      <c r="CQ79" s="105"/>
      <c r="CR79" s="105"/>
    </row>
    <row r="80" spans="1:96" ht="14.25">
      <c r="A80" s="105"/>
      <c r="B80" s="105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5"/>
      <c r="Z80" s="105"/>
      <c r="AA80" s="105"/>
      <c r="AB80" s="105"/>
      <c r="AC80" s="105"/>
      <c r="AD80" s="105"/>
      <c r="AE80" s="105"/>
      <c r="AF80" s="105"/>
      <c r="AG80" s="105"/>
      <c r="AH80" s="105"/>
      <c r="AI80" s="105"/>
      <c r="AJ80" s="105"/>
      <c r="AK80" s="105"/>
      <c r="AL80" s="105"/>
      <c r="AM80" s="105"/>
      <c r="AN80" s="105"/>
      <c r="AO80" s="105"/>
      <c r="AP80" s="105"/>
      <c r="AQ80" s="105"/>
      <c r="AR80" s="105"/>
      <c r="AS80" s="105"/>
      <c r="AT80" s="105"/>
      <c r="AU80" s="105"/>
      <c r="AV80" s="105"/>
      <c r="AW80" s="105"/>
      <c r="AX80" s="105"/>
      <c r="AY80" s="105"/>
      <c r="AZ80" s="105"/>
      <c r="BA80" s="105"/>
      <c r="BB80" s="105"/>
      <c r="BC80" s="105"/>
      <c r="BD80" s="105"/>
      <c r="BE80" s="105"/>
      <c r="BF80" s="105"/>
      <c r="BG80" s="105"/>
      <c r="BH80" s="105"/>
      <c r="BI80" s="105"/>
      <c r="BJ80" s="105"/>
      <c r="BK80" s="105"/>
      <c r="BL80" s="105"/>
      <c r="BM80" s="105"/>
      <c r="BN80" s="105"/>
      <c r="BO80" s="105"/>
      <c r="BP80" s="105"/>
      <c r="BQ80" s="105"/>
      <c r="BR80" s="105"/>
      <c r="BS80" s="105"/>
      <c r="BT80" s="105"/>
      <c r="BU80" s="105"/>
      <c r="BV80" s="105"/>
      <c r="BW80" s="105"/>
      <c r="BX80" s="105"/>
      <c r="BY80" s="105"/>
      <c r="BZ80" s="105"/>
      <c r="CA80" s="105"/>
      <c r="CB80" s="105"/>
      <c r="CC80" s="105"/>
      <c r="CD80" s="105"/>
      <c r="CE80" s="105"/>
      <c r="CF80" s="105"/>
      <c r="CG80" s="105"/>
      <c r="CH80" s="105"/>
      <c r="CI80" s="105"/>
      <c r="CJ80" s="105"/>
      <c r="CK80" s="105"/>
      <c r="CL80" s="105"/>
      <c r="CM80" s="105"/>
      <c r="CN80" s="105"/>
      <c r="CO80" s="105"/>
      <c r="CP80" s="105"/>
      <c r="CQ80" s="105"/>
      <c r="CR80" s="105"/>
    </row>
    <row r="81" spans="1:96" ht="14.25">
      <c r="A81" s="105"/>
      <c r="B81" s="105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5"/>
      <c r="Z81" s="105"/>
      <c r="AA81" s="105"/>
      <c r="AB81" s="105"/>
      <c r="AC81" s="105"/>
      <c r="AD81" s="105"/>
      <c r="AE81" s="105"/>
      <c r="AF81" s="105"/>
      <c r="AG81" s="105"/>
      <c r="AH81" s="105"/>
      <c r="AI81" s="105"/>
      <c r="AJ81" s="105"/>
      <c r="AK81" s="105"/>
      <c r="AL81" s="105"/>
      <c r="AM81" s="105"/>
      <c r="AN81" s="105"/>
      <c r="AO81" s="105"/>
      <c r="AP81" s="105"/>
      <c r="AQ81" s="105"/>
      <c r="AR81" s="105"/>
      <c r="AS81" s="105"/>
      <c r="AT81" s="105"/>
      <c r="AU81" s="105"/>
      <c r="AV81" s="105"/>
      <c r="AW81" s="105"/>
      <c r="AX81" s="105"/>
      <c r="AY81" s="105"/>
      <c r="AZ81" s="105"/>
      <c r="BA81" s="105"/>
      <c r="BB81" s="105"/>
      <c r="BC81" s="105"/>
      <c r="BD81" s="105"/>
      <c r="BE81" s="105"/>
      <c r="BF81" s="105"/>
      <c r="BG81" s="105"/>
      <c r="BH81" s="105"/>
      <c r="BI81" s="105"/>
      <c r="BJ81" s="105"/>
      <c r="BK81" s="105"/>
      <c r="BL81" s="105"/>
      <c r="BM81" s="105"/>
      <c r="BN81" s="105"/>
      <c r="BO81" s="105"/>
      <c r="BP81" s="105"/>
      <c r="BQ81" s="105"/>
      <c r="BR81" s="105"/>
      <c r="BS81" s="105"/>
      <c r="BT81" s="105"/>
      <c r="BU81" s="105"/>
      <c r="BV81" s="105"/>
      <c r="BW81" s="105"/>
      <c r="BX81" s="105"/>
      <c r="BY81" s="105"/>
      <c r="BZ81" s="105"/>
      <c r="CA81" s="105"/>
      <c r="CB81" s="105"/>
      <c r="CC81" s="105"/>
      <c r="CD81" s="105"/>
      <c r="CE81" s="105"/>
      <c r="CF81" s="105"/>
      <c r="CG81" s="105"/>
      <c r="CH81" s="105"/>
      <c r="CI81" s="105"/>
      <c r="CJ81" s="105"/>
      <c r="CK81" s="105"/>
      <c r="CL81" s="105"/>
      <c r="CM81" s="105"/>
      <c r="CN81" s="105"/>
      <c r="CO81" s="105"/>
      <c r="CP81" s="105"/>
      <c r="CQ81" s="105"/>
      <c r="CR81" s="105"/>
    </row>
    <row r="82" spans="1:96" ht="14.25">
      <c r="A82" s="105"/>
      <c r="B82" s="105"/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5"/>
      <c r="Z82" s="105"/>
      <c r="AA82" s="105"/>
      <c r="AB82" s="105"/>
      <c r="AC82" s="105"/>
      <c r="AD82" s="105"/>
      <c r="AE82" s="105"/>
      <c r="AF82" s="105"/>
      <c r="AG82" s="105"/>
      <c r="AH82" s="105"/>
      <c r="AI82" s="105"/>
      <c r="AJ82" s="105"/>
      <c r="AK82" s="105"/>
      <c r="AL82" s="105"/>
      <c r="AM82" s="105"/>
      <c r="AN82" s="105"/>
      <c r="AO82" s="105"/>
      <c r="AP82" s="105"/>
      <c r="AQ82" s="105"/>
      <c r="AR82" s="105"/>
      <c r="AS82" s="105"/>
      <c r="AT82" s="105"/>
      <c r="AU82" s="105"/>
      <c r="AV82" s="105"/>
      <c r="AW82" s="105"/>
      <c r="AX82" s="105"/>
      <c r="AY82" s="105"/>
      <c r="AZ82" s="105"/>
      <c r="BA82" s="105"/>
      <c r="BB82" s="105"/>
      <c r="BC82" s="105"/>
      <c r="BD82" s="105"/>
      <c r="BE82" s="105"/>
      <c r="BF82" s="105"/>
      <c r="BG82" s="105"/>
      <c r="BH82" s="105"/>
      <c r="BI82" s="105"/>
      <c r="BJ82" s="105"/>
      <c r="BK82" s="105"/>
      <c r="BL82" s="105"/>
      <c r="BM82" s="105"/>
      <c r="BN82" s="105"/>
      <c r="BO82" s="105"/>
      <c r="BP82" s="105"/>
      <c r="BQ82" s="105"/>
      <c r="BR82" s="105"/>
      <c r="BS82" s="105"/>
      <c r="BT82" s="105"/>
      <c r="BU82" s="105"/>
      <c r="BV82" s="105"/>
      <c r="BW82" s="105"/>
      <c r="BX82" s="105"/>
      <c r="BY82" s="105"/>
      <c r="BZ82" s="105"/>
      <c r="CA82" s="105"/>
      <c r="CB82" s="105"/>
      <c r="CC82" s="105"/>
      <c r="CD82" s="105"/>
      <c r="CE82" s="105"/>
      <c r="CF82" s="105"/>
      <c r="CG82" s="105"/>
      <c r="CH82" s="105"/>
      <c r="CI82" s="105"/>
      <c r="CJ82" s="105"/>
      <c r="CK82" s="105"/>
      <c r="CL82" s="105"/>
      <c r="CM82" s="105"/>
      <c r="CN82" s="105"/>
      <c r="CO82" s="105"/>
      <c r="CP82" s="105"/>
      <c r="CQ82" s="105"/>
      <c r="CR82" s="105"/>
    </row>
    <row r="83" spans="1:96" ht="14.25">
      <c r="A83" s="105"/>
      <c r="B83" s="105"/>
      <c r="C83" s="105"/>
      <c r="D83" s="105"/>
      <c r="E83" s="105"/>
      <c r="F83" s="105"/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5"/>
      <c r="Z83" s="105"/>
      <c r="AA83" s="105"/>
      <c r="AB83" s="105"/>
      <c r="AC83" s="105"/>
      <c r="AD83" s="105"/>
      <c r="AE83" s="105"/>
      <c r="AF83" s="105"/>
      <c r="AG83" s="105"/>
      <c r="AH83" s="105"/>
      <c r="AI83" s="105"/>
      <c r="AJ83" s="105"/>
      <c r="AK83" s="105"/>
      <c r="AL83" s="105"/>
      <c r="AM83" s="105"/>
      <c r="AN83" s="105"/>
      <c r="AO83" s="105"/>
      <c r="AP83" s="105"/>
      <c r="AQ83" s="105"/>
      <c r="AR83" s="105"/>
      <c r="AS83" s="105"/>
      <c r="AT83" s="105"/>
      <c r="AU83" s="105"/>
      <c r="AV83" s="105"/>
      <c r="AW83" s="105"/>
      <c r="AX83" s="105"/>
      <c r="AY83" s="105"/>
      <c r="AZ83" s="105"/>
      <c r="BA83" s="105"/>
      <c r="BB83" s="105"/>
      <c r="BC83" s="105"/>
      <c r="BD83" s="105"/>
      <c r="BE83" s="105"/>
      <c r="BF83" s="105"/>
      <c r="BG83" s="105"/>
      <c r="BH83" s="105"/>
      <c r="BI83" s="105"/>
      <c r="BJ83" s="105"/>
      <c r="BK83" s="105"/>
      <c r="BL83" s="105"/>
      <c r="BM83" s="105"/>
      <c r="BN83" s="105"/>
      <c r="BO83" s="105"/>
      <c r="BP83" s="105"/>
      <c r="BQ83" s="105"/>
      <c r="BR83" s="105"/>
      <c r="BS83" s="105"/>
      <c r="BT83" s="105"/>
      <c r="BU83" s="105"/>
      <c r="BV83" s="105"/>
      <c r="BW83" s="105"/>
      <c r="BX83" s="105"/>
      <c r="BY83" s="105"/>
      <c r="BZ83" s="105"/>
      <c r="CA83" s="105"/>
      <c r="CB83" s="105"/>
      <c r="CC83" s="105"/>
      <c r="CD83" s="105"/>
      <c r="CE83" s="105"/>
      <c r="CF83" s="105"/>
      <c r="CG83" s="105"/>
      <c r="CH83" s="105"/>
      <c r="CI83" s="105"/>
      <c r="CJ83" s="105"/>
      <c r="CK83" s="105"/>
      <c r="CL83" s="105"/>
      <c r="CM83" s="105"/>
      <c r="CN83" s="105"/>
      <c r="CO83" s="105"/>
      <c r="CP83" s="105"/>
      <c r="CQ83" s="105"/>
      <c r="CR83" s="105"/>
    </row>
    <row r="84" spans="1:96" ht="14.25">
      <c r="A84" s="105"/>
      <c r="B84" s="105"/>
      <c r="C84" s="105"/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5"/>
      <c r="Z84" s="105"/>
      <c r="AA84" s="105"/>
      <c r="AB84" s="105"/>
      <c r="AC84" s="105"/>
      <c r="AD84" s="105"/>
      <c r="AE84" s="105"/>
      <c r="AF84" s="105"/>
      <c r="AG84" s="105"/>
      <c r="AH84" s="105"/>
      <c r="AI84" s="105"/>
      <c r="AJ84" s="105"/>
      <c r="AK84" s="105"/>
      <c r="AL84" s="105"/>
      <c r="AM84" s="105"/>
      <c r="AN84" s="105"/>
      <c r="AO84" s="105"/>
      <c r="AP84" s="105"/>
      <c r="AQ84" s="105"/>
      <c r="AR84" s="105"/>
      <c r="AS84" s="105"/>
      <c r="AT84" s="105"/>
      <c r="AU84" s="105"/>
      <c r="AV84" s="105"/>
      <c r="AW84" s="105"/>
      <c r="AX84" s="105"/>
      <c r="AY84" s="105"/>
      <c r="AZ84" s="105"/>
      <c r="BA84" s="105"/>
      <c r="BB84" s="105"/>
      <c r="BC84" s="105"/>
      <c r="BD84" s="105"/>
      <c r="BE84" s="105"/>
      <c r="BF84" s="105"/>
      <c r="BG84" s="105"/>
      <c r="BH84" s="105"/>
      <c r="BI84" s="105"/>
      <c r="BJ84" s="105"/>
      <c r="BK84" s="105"/>
      <c r="BL84" s="105"/>
      <c r="BM84" s="105"/>
      <c r="BN84" s="105"/>
      <c r="BO84" s="105"/>
      <c r="BP84" s="105"/>
      <c r="BQ84" s="105"/>
      <c r="BR84" s="105"/>
      <c r="BS84" s="105"/>
      <c r="BT84" s="105"/>
      <c r="BU84" s="105"/>
      <c r="BV84" s="105"/>
      <c r="BW84" s="105"/>
      <c r="BX84" s="105"/>
      <c r="BY84" s="105"/>
      <c r="BZ84" s="105"/>
      <c r="CA84" s="105"/>
      <c r="CB84" s="105"/>
      <c r="CC84" s="105"/>
      <c r="CD84" s="105"/>
      <c r="CE84" s="105"/>
      <c r="CF84" s="105"/>
      <c r="CG84" s="105"/>
      <c r="CH84" s="105"/>
      <c r="CI84" s="105"/>
      <c r="CJ84" s="105"/>
      <c r="CK84" s="105"/>
      <c r="CL84" s="105"/>
      <c r="CM84" s="105"/>
      <c r="CN84" s="105"/>
      <c r="CO84" s="105"/>
      <c r="CP84" s="105"/>
      <c r="CQ84" s="105"/>
      <c r="CR84" s="105"/>
    </row>
    <row r="85" spans="1:96" ht="14.25">
      <c r="A85" s="105"/>
      <c r="B85" s="105"/>
      <c r="C85" s="105"/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5"/>
      <c r="Z85" s="105"/>
      <c r="AA85" s="105"/>
      <c r="AB85" s="105"/>
      <c r="AC85" s="105"/>
      <c r="AD85" s="105"/>
      <c r="AE85" s="105"/>
      <c r="AF85" s="105"/>
      <c r="AG85" s="105"/>
      <c r="AH85" s="105"/>
      <c r="AI85" s="105"/>
      <c r="AJ85" s="105"/>
      <c r="AK85" s="105"/>
      <c r="AL85" s="105"/>
      <c r="AM85" s="105"/>
      <c r="AN85" s="105"/>
      <c r="AO85" s="105"/>
      <c r="AP85" s="105"/>
      <c r="AQ85" s="105"/>
      <c r="AR85" s="105"/>
      <c r="AS85" s="105"/>
      <c r="AT85" s="105"/>
      <c r="AU85" s="105"/>
      <c r="AV85" s="105"/>
      <c r="AW85" s="105"/>
      <c r="AX85" s="105"/>
      <c r="AY85" s="105"/>
      <c r="AZ85" s="105"/>
      <c r="BA85" s="105"/>
      <c r="BB85" s="105"/>
      <c r="BC85" s="105"/>
      <c r="BD85" s="105"/>
      <c r="BE85" s="105"/>
      <c r="BF85" s="105"/>
      <c r="BG85" s="105"/>
      <c r="BH85" s="105"/>
      <c r="BI85" s="105"/>
      <c r="BJ85" s="105"/>
      <c r="BK85" s="105"/>
      <c r="BL85" s="105"/>
      <c r="BM85" s="105"/>
      <c r="BN85" s="105"/>
      <c r="BO85" s="105"/>
      <c r="BP85" s="105"/>
      <c r="BQ85" s="105"/>
      <c r="BR85" s="105"/>
      <c r="BS85" s="105"/>
      <c r="BT85" s="105"/>
      <c r="BU85" s="105"/>
      <c r="BV85" s="105"/>
      <c r="BW85" s="105"/>
      <c r="BX85" s="105"/>
      <c r="BY85" s="105"/>
      <c r="BZ85" s="105"/>
      <c r="CA85" s="105"/>
      <c r="CB85" s="105"/>
      <c r="CC85" s="105"/>
      <c r="CD85" s="105"/>
      <c r="CE85" s="105"/>
      <c r="CF85" s="105"/>
      <c r="CG85" s="105"/>
      <c r="CH85" s="105"/>
      <c r="CI85" s="105"/>
      <c r="CJ85" s="105"/>
      <c r="CK85" s="105"/>
      <c r="CL85" s="105"/>
      <c r="CM85" s="105"/>
      <c r="CN85" s="105"/>
      <c r="CO85" s="105"/>
      <c r="CP85" s="105"/>
      <c r="CQ85" s="105"/>
      <c r="CR85" s="105"/>
    </row>
    <row r="86" spans="1:96" ht="14.25">
      <c r="A86" s="105"/>
      <c r="B86" s="105"/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5"/>
      <c r="Z86" s="105"/>
      <c r="AA86" s="105"/>
      <c r="AB86" s="105"/>
      <c r="AC86" s="105"/>
      <c r="AD86" s="105"/>
      <c r="AE86" s="105"/>
      <c r="AF86" s="105"/>
      <c r="AG86" s="105"/>
      <c r="AH86" s="105"/>
      <c r="AI86" s="105"/>
      <c r="AJ86" s="105"/>
      <c r="AK86" s="105"/>
      <c r="AL86" s="105"/>
      <c r="AM86" s="105"/>
      <c r="AN86" s="105"/>
      <c r="AO86" s="105"/>
      <c r="AP86" s="105"/>
      <c r="AQ86" s="105"/>
      <c r="AR86" s="105"/>
      <c r="AS86" s="105"/>
      <c r="AT86" s="105"/>
      <c r="AU86" s="105"/>
      <c r="AV86" s="105"/>
      <c r="AW86" s="105"/>
      <c r="AX86" s="105"/>
      <c r="AY86" s="105"/>
      <c r="AZ86" s="105"/>
      <c r="BA86" s="105"/>
      <c r="BB86" s="105"/>
      <c r="BC86" s="105"/>
      <c r="BD86" s="105"/>
      <c r="BE86" s="105"/>
      <c r="BF86" s="105"/>
      <c r="BG86" s="105"/>
      <c r="BH86" s="105"/>
      <c r="BI86" s="105"/>
      <c r="BJ86" s="105"/>
      <c r="BK86" s="105"/>
      <c r="BL86" s="105"/>
      <c r="BM86" s="105"/>
      <c r="BN86" s="105"/>
      <c r="BO86" s="105"/>
      <c r="BP86" s="105"/>
      <c r="BQ86" s="105"/>
      <c r="BR86" s="105"/>
      <c r="BS86" s="105"/>
      <c r="BT86" s="105"/>
      <c r="BU86" s="105"/>
      <c r="BV86" s="105"/>
      <c r="BW86" s="105"/>
      <c r="BX86" s="105"/>
      <c r="BY86" s="105"/>
      <c r="BZ86" s="105"/>
      <c r="CA86" s="105"/>
      <c r="CB86" s="105"/>
      <c r="CC86" s="105"/>
      <c r="CD86" s="105"/>
      <c r="CE86" s="105"/>
      <c r="CF86" s="105"/>
      <c r="CG86" s="105"/>
      <c r="CH86" s="105"/>
      <c r="CI86" s="105"/>
      <c r="CJ86" s="105"/>
      <c r="CK86" s="105"/>
      <c r="CL86" s="105"/>
      <c r="CM86" s="105"/>
      <c r="CN86" s="105"/>
      <c r="CO86" s="105"/>
      <c r="CP86" s="105"/>
      <c r="CQ86" s="105"/>
      <c r="CR86" s="105"/>
    </row>
    <row r="87" spans="1:96" ht="14.25">
      <c r="A87" s="105"/>
      <c r="B87" s="105"/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5"/>
      <c r="Z87" s="105"/>
      <c r="AA87" s="105"/>
      <c r="AB87" s="105"/>
      <c r="AC87" s="105"/>
      <c r="AD87" s="105"/>
      <c r="AE87" s="105"/>
      <c r="AF87" s="105"/>
      <c r="AG87" s="105"/>
      <c r="AH87" s="105"/>
      <c r="AI87" s="105"/>
      <c r="AJ87" s="105"/>
      <c r="AK87" s="105"/>
      <c r="AL87" s="105"/>
      <c r="AM87" s="105"/>
      <c r="AN87" s="105"/>
      <c r="AO87" s="105"/>
      <c r="AP87" s="105"/>
      <c r="AQ87" s="105"/>
      <c r="AR87" s="105"/>
      <c r="AS87" s="105"/>
      <c r="AT87" s="105"/>
      <c r="AU87" s="105"/>
      <c r="AV87" s="105"/>
      <c r="AW87" s="105"/>
      <c r="AX87" s="105"/>
      <c r="AY87" s="105"/>
      <c r="AZ87" s="105"/>
      <c r="BA87" s="105"/>
      <c r="BB87" s="105"/>
      <c r="BC87" s="105"/>
      <c r="BD87" s="105"/>
      <c r="BE87" s="105"/>
      <c r="BF87" s="105"/>
      <c r="BG87" s="105"/>
      <c r="BH87" s="105"/>
      <c r="BI87" s="105"/>
      <c r="BJ87" s="105"/>
      <c r="BK87" s="105"/>
      <c r="BL87" s="105"/>
      <c r="BM87" s="105"/>
      <c r="BN87" s="105"/>
      <c r="BO87" s="105"/>
      <c r="BP87" s="105"/>
      <c r="BQ87" s="105"/>
      <c r="BR87" s="105"/>
      <c r="BS87" s="105"/>
      <c r="BT87" s="105"/>
      <c r="BU87" s="105"/>
      <c r="BV87" s="105"/>
      <c r="BW87" s="105"/>
      <c r="BX87" s="105"/>
      <c r="BY87" s="105"/>
      <c r="BZ87" s="105"/>
      <c r="CA87" s="105"/>
      <c r="CB87" s="105"/>
      <c r="CC87" s="105"/>
      <c r="CD87" s="105"/>
      <c r="CE87" s="105"/>
      <c r="CF87" s="105"/>
      <c r="CG87" s="105"/>
      <c r="CH87" s="105"/>
      <c r="CI87" s="105"/>
      <c r="CJ87" s="105"/>
      <c r="CK87" s="105"/>
      <c r="CL87" s="105"/>
      <c r="CM87" s="105"/>
      <c r="CN87" s="105"/>
      <c r="CO87" s="105"/>
      <c r="CP87" s="105"/>
      <c r="CQ87" s="105"/>
      <c r="CR87" s="105"/>
    </row>
    <row r="88" spans="1:96" ht="14.25">
      <c r="A88" s="105"/>
      <c r="B88" s="105"/>
      <c r="C88" s="105"/>
      <c r="D88" s="105"/>
      <c r="E88" s="105"/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5"/>
      <c r="Z88" s="105"/>
      <c r="AA88" s="105"/>
      <c r="AB88" s="105"/>
      <c r="AC88" s="105"/>
      <c r="AD88" s="105"/>
      <c r="AE88" s="105"/>
      <c r="AF88" s="105"/>
      <c r="AG88" s="105"/>
      <c r="AH88" s="105"/>
      <c r="AI88" s="105"/>
      <c r="AJ88" s="105"/>
      <c r="AK88" s="105"/>
      <c r="AL88" s="105"/>
      <c r="AM88" s="105"/>
      <c r="AN88" s="105"/>
      <c r="AO88" s="105"/>
      <c r="AP88" s="105"/>
      <c r="AQ88" s="105"/>
      <c r="AR88" s="105"/>
      <c r="AS88" s="105"/>
      <c r="AT88" s="105"/>
      <c r="AU88" s="105"/>
      <c r="AV88" s="105"/>
      <c r="AW88" s="105"/>
      <c r="AX88" s="105"/>
      <c r="AY88" s="105"/>
      <c r="AZ88" s="105"/>
      <c r="BA88" s="105"/>
      <c r="BB88" s="105"/>
      <c r="BC88" s="105"/>
      <c r="BD88" s="105"/>
      <c r="BE88" s="105"/>
      <c r="BF88" s="105"/>
      <c r="BG88" s="105"/>
      <c r="BH88" s="105"/>
      <c r="BI88" s="105"/>
      <c r="BJ88" s="105"/>
      <c r="BK88" s="105"/>
      <c r="BL88" s="105"/>
      <c r="BM88" s="105"/>
      <c r="BN88" s="105"/>
      <c r="BO88" s="105"/>
      <c r="BP88" s="105"/>
      <c r="BQ88" s="105"/>
      <c r="BR88" s="105"/>
      <c r="BS88" s="105"/>
      <c r="BT88" s="105"/>
      <c r="BU88" s="105"/>
      <c r="BV88" s="105"/>
      <c r="BW88" s="105"/>
      <c r="BX88" s="105"/>
      <c r="BY88" s="105"/>
      <c r="BZ88" s="105"/>
      <c r="CA88" s="105"/>
      <c r="CB88" s="105"/>
      <c r="CC88" s="105"/>
      <c r="CD88" s="105"/>
      <c r="CE88" s="105"/>
      <c r="CF88" s="105"/>
      <c r="CG88" s="105"/>
      <c r="CH88" s="105"/>
      <c r="CI88" s="105"/>
      <c r="CJ88" s="105"/>
      <c r="CK88" s="105"/>
      <c r="CL88" s="105"/>
      <c r="CM88" s="105"/>
      <c r="CN88" s="105"/>
      <c r="CO88" s="105"/>
      <c r="CP88" s="105"/>
      <c r="CQ88" s="105"/>
      <c r="CR88" s="105"/>
    </row>
    <row r="89" spans="1:96" ht="14.25">
      <c r="A89" s="105"/>
      <c r="B89" s="105"/>
      <c r="C89" s="105"/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5"/>
      <c r="Z89" s="105"/>
      <c r="AA89" s="105"/>
      <c r="AB89" s="105"/>
      <c r="AC89" s="105"/>
      <c r="AD89" s="105"/>
      <c r="AE89" s="105"/>
      <c r="AF89" s="105"/>
      <c r="AG89" s="105"/>
      <c r="AH89" s="105"/>
      <c r="AI89" s="105"/>
      <c r="AJ89" s="105"/>
      <c r="AK89" s="105"/>
      <c r="AL89" s="105"/>
      <c r="AM89" s="105"/>
      <c r="AN89" s="105"/>
      <c r="AO89" s="105"/>
      <c r="AP89" s="105"/>
      <c r="AQ89" s="105"/>
      <c r="AR89" s="105"/>
      <c r="AS89" s="105"/>
      <c r="AT89" s="105"/>
      <c r="AU89" s="105"/>
      <c r="AV89" s="105"/>
      <c r="AW89" s="105"/>
      <c r="AX89" s="105"/>
      <c r="AY89" s="105"/>
      <c r="AZ89" s="105"/>
      <c r="BA89" s="105"/>
      <c r="BB89" s="105"/>
      <c r="BC89" s="105"/>
      <c r="BD89" s="105"/>
      <c r="BE89" s="105"/>
      <c r="BF89" s="105"/>
      <c r="BG89" s="105"/>
      <c r="BH89" s="105"/>
      <c r="BI89" s="105"/>
      <c r="BJ89" s="105"/>
      <c r="BK89" s="105"/>
      <c r="BL89" s="105"/>
      <c r="BM89" s="105"/>
      <c r="BN89" s="105"/>
      <c r="BO89" s="105"/>
      <c r="BP89" s="105"/>
      <c r="BQ89" s="105"/>
      <c r="BR89" s="105"/>
      <c r="BS89" s="105"/>
      <c r="BT89" s="105"/>
      <c r="BU89" s="105"/>
      <c r="BV89" s="105"/>
      <c r="BW89" s="105"/>
      <c r="BX89" s="105"/>
      <c r="BY89" s="105"/>
      <c r="BZ89" s="105"/>
      <c r="CA89" s="105"/>
      <c r="CB89" s="105"/>
      <c r="CC89" s="105"/>
      <c r="CD89" s="105"/>
      <c r="CE89" s="105"/>
      <c r="CF89" s="105"/>
      <c r="CG89" s="105"/>
      <c r="CH89" s="105"/>
      <c r="CI89" s="105"/>
      <c r="CJ89" s="105"/>
      <c r="CK89" s="105"/>
      <c r="CL89" s="105"/>
      <c r="CM89" s="105"/>
      <c r="CN89" s="105"/>
      <c r="CO89" s="105"/>
      <c r="CP89" s="105"/>
      <c r="CQ89" s="105"/>
      <c r="CR89" s="105"/>
    </row>
    <row r="90" spans="1:96" ht="14.25">
      <c r="A90" s="105"/>
      <c r="B90" s="105"/>
      <c r="C90" s="105"/>
      <c r="D90" s="105"/>
      <c r="E90" s="105"/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5"/>
      <c r="Z90" s="105"/>
      <c r="AA90" s="105"/>
      <c r="AB90" s="105"/>
      <c r="AC90" s="105"/>
      <c r="AD90" s="105"/>
      <c r="AE90" s="105"/>
      <c r="AF90" s="105"/>
      <c r="AG90" s="105"/>
      <c r="AH90" s="105"/>
      <c r="AI90" s="105"/>
      <c r="AJ90" s="105"/>
      <c r="AK90" s="105"/>
      <c r="AL90" s="105"/>
      <c r="AM90" s="105"/>
      <c r="AN90" s="105"/>
      <c r="AO90" s="105"/>
      <c r="AP90" s="105"/>
      <c r="AQ90" s="105"/>
      <c r="AR90" s="105"/>
      <c r="AS90" s="105"/>
      <c r="AT90" s="105"/>
      <c r="AU90" s="105"/>
      <c r="AV90" s="105"/>
      <c r="AW90" s="105"/>
      <c r="AX90" s="105"/>
      <c r="AY90" s="105"/>
      <c r="AZ90" s="105"/>
      <c r="BA90" s="105"/>
      <c r="BB90" s="105"/>
      <c r="BC90" s="105"/>
      <c r="BD90" s="105"/>
      <c r="BE90" s="105"/>
      <c r="BF90" s="105"/>
      <c r="BG90" s="105"/>
      <c r="BH90" s="105"/>
      <c r="BI90" s="105"/>
      <c r="BJ90" s="105"/>
      <c r="BK90" s="105"/>
      <c r="BL90" s="105"/>
      <c r="BM90" s="105"/>
      <c r="BN90" s="105"/>
      <c r="BO90" s="105"/>
      <c r="BP90" s="105"/>
      <c r="BQ90" s="105"/>
      <c r="BR90" s="105"/>
      <c r="BS90" s="105"/>
      <c r="BT90" s="105"/>
      <c r="BU90" s="105"/>
      <c r="BV90" s="105"/>
      <c r="BW90" s="105"/>
      <c r="BX90" s="105"/>
      <c r="BY90" s="105"/>
      <c r="BZ90" s="105"/>
      <c r="CA90" s="105"/>
      <c r="CB90" s="105"/>
      <c r="CC90" s="105"/>
      <c r="CD90" s="105"/>
      <c r="CE90" s="105"/>
      <c r="CF90" s="105"/>
      <c r="CG90" s="105"/>
      <c r="CH90" s="105"/>
      <c r="CI90" s="105"/>
      <c r="CJ90" s="105"/>
      <c r="CK90" s="105"/>
      <c r="CL90" s="105"/>
      <c r="CM90" s="105"/>
      <c r="CN90" s="105"/>
      <c r="CO90" s="105"/>
      <c r="CP90" s="105"/>
      <c r="CQ90" s="105"/>
      <c r="CR90" s="105"/>
    </row>
    <row r="91" spans="1:96" ht="14.25">
      <c r="A91" s="105"/>
      <c r="B91" s="105"/>
      <c r="C91" s="105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5"/>
      <c r="Z91" s="105"/>
      <c r="AA91" s="105"/>
      <c r="AB91" s="105"/>
      <c r="AC91" s="105"/>
      <c r="AD91" s="105"/>
      <c r="AE91" s="105"/>
      <c r="AF91" s="105"/>
      <c r="AG91" s="105"/>
      <c r="AH91" s="105"/>
      <c r="AI91" s="105"/>
      <c r="AJ91" s="105"/>
      <c r="AK91" s="105"/>
      <c r="AL91" s="105"/>
      <c r="AM91" s="105"/>
      <c r="AN91" s="105"/>
      <c r="AO91" s="105"/>
      <c r="AP91" s="105"/>
      <c r="AQ91" s="105"/>
      <c r="AR91" s="105"/>
      <c r="AS91" s="105"/>
      <c r="AT91" s="105"/>
      <c r="AU91" s="105"/>
      <c r="AV91" s="105"/>
      <c r="AW91" s="105"/>
      <c r="AX91" s="105"/>
      <c r="AY91" s="105"/>
      <c r="AZ91" s="105"/>
      <c r="BA91" s="105"/>
      <c r="BB91" s="105"/>
      <c r="BC91" s="105"/>
      <c r="BD91" s="105"/>
      <c r="BE91" s="105"/>
      <c r="BF91" s="105"/>
      <c r="BG91" s="105"/>
      <c r="BH91" s="105"/>
      <c r="BI91" s="105"/>
      <c r="BJ91" s="105"/>
      <c r="BK91" s="105"/>
      <c r="BL91" s="105"/>
      <c r="BM91" s="105"/>
      <c r="BN91" s="105"/>
      <c r="BO91" s="105"/>
      <c r="BP91" s="105"/>
      <c r="BQ91" s="105"/>
      <c r="BR91" s="105"/>
      <c r="BS91" s="105"/>
      <c r="BT91" s="105"/>
      <c r="BU91" s="105"/>
      <c r="BV91" s="105"/>
      <c r="BW91" s="105"/>
      <c r="BX91" s="105"/>
      <c r="BY91" s="105"/>
      <c r="BZ91" s="105"/>
      <c r="CA91" s="105"/>
      <c r="CB91" s="105"/>
      <c r="CC91" s="105"/>
      <c r="CD91" s="105"/>
      <c r="CE91" s="105"/>
      <c r="CF91" s="105"/>
      <c r="CG91" s="105"/>
      <c r="CH91" s="105"/>
      <c r="CI91" s="105"/>
      <c r="CJ91" s="105"/>
      <c r="CK91" s="105"/>
      <c r="CL91" s="105"/>
      <c r="CM91" s="105"/>
      <c r="CN91" s="105"/>
      <c r="CO91" s="105"/>
      <c r="CP91" s="105"/>
      <c r="CQ91" s="105"/>
      <c r="CR91" s="105"/>
    </row>
    <row r="92" spans="1:96" ht="14.25">
      <c r="A92" s="105"/>
      <c r="B92" s="105"/>
      <c r="C92" s="105"/>
      <c r="D92" s="105"/>
      <c r="E92" s="105"/>
      <c r="F92" s="105"/>
      <c r="G92" s="105"/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5"/>
      <c r="Z92" s="105"/>
      <c r="AA92" s="105"/>
      <c r="AB92" s="105"/>
      <c r="AC92" s="105"/>
      <c r="AD92" s="105"/>
      <c r="AE92" s="105"/>
      <c r="AF92" s="105"/>
      <c r="AG92" s="105"/>
      <c r="AH92" s="105"/>
      <c r="AI92" s="105"/>
      <c r="AJ92" s="105"/>
      <c r="AK92" s="105"/>
      <c r="AL92" s="105"/>
      <c r="AM92" s="105"/>
      <c r="AN92" s="105"/>
      <c r="AO92" s="105"/>
      <c r="AP92" s="105"/>
      <c r="AQ92" s="105"/>
      <c r="AR92" s="105"/>
      <c r="AS92" s="105"/>
      <c r="AT92" s="105"/>
      <c r="AU92" s="105"/>
      <c r="AV92" s="105"/>
      <c r="AW92" s="105"/>
      <c r="AX92" s="105"/>
      <c r="AY92" s="105"/>
      <c r="AZ92" s="105"/>
      <c r="BA92" s="105"/>
      <c r="BB92" s="105"/>
      <c r="BC92" s="105"/>
      <c r="BD92" s="105"/>
      <c r="BE92" s="105"/>
      <c r="BF92" s="105"/>
      <c r="BG92" s="105"/>
      <c r="BH92" s="105"/>
      <c r="BI92" s="105"/>
      <c r="BJ92" s="105"/>
      <c r="BK92" s="105"/>
      <c r="BL92" s="105"/>
      <c r="BM92" s="105"/>
      <c r="BN92" s="105"/>
      <c r="BO92" s="105"/>
      <c r="BP92" s="105"/>
      <c r="BQ92" s="105"/>
      <c r="BR92" s="105"/>
      <c r="BS92" s="105"/>
      <c r="BT92" s="105"/>
      <c r="BU92" s="105"/>
      <c r="BV92" s="105"/>
      <c r="BW92" s="105"/>
      <c r="BX92" s="105"/>
      <c r="BY92" s="105"/>
      <c r="BZ92" s="105"/>
      <c r="CA92" s="105"/>
      <c r="CB92" s="105"/>
      <c r="CC92" s="105"/>
      <c r="CD92" s="105"/>
      <c r="CE92" s="105"/>
      <c r="CF92" s="105"/>
      <c r="CG92" s="105"/>
      <c r="CH92" s="105"/>
      <c r="CI92" s="105"/>
      <c r="CJ92" s="105"/>
      <c r="CK92" s="105"/>
      <c r="CL92" s="105"/>
      <c r="CM92" s="105"/>
      <c r="CN92" s="105"/>
      <c r="CO92" s="105"/>
      <c r="CP92" s="105"/>
      <c r="CQ92" s="105"/>
      <c r="CR92" s="105"/>
    </row>
    <row r="93" spans="1:96" ht="14.25">
      <c r="A93" s="105"/>
      <c r="B93" s="105"/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5"/>
      <c r="Z93" s="105"/>
      <c r="AA93" s="105"/>
      <c r="AB93" s="105"/>
      <c r="AC93" s="105"/>
      <c r="AD93" s="105"/>
      <c r="AE93" s="105"/>
      <c r="AF93" s="105"/>
      <c r="AG93" s="105"/>
      <c r="AH93" s="105"/>
      <c r="AI93" s="105"/>
      <c r="AJ93" s="105"/>
      <c r="AK93" s="105"/>
      <c r="AL93" s="105"/>
      <c r="AM93" s="105"/>
      <c r="AN93" s="105"/>
      <c r="AO93" s="105"/>
      <c r="AP93" s="105"/>
      <c r="AQ93" s="105"/>
      <c r="AR93" s="105"/>
      <c r="AS93" s="105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  <c r="BD93" s="105"/>
      <c r="BE93" s="105"/>
      <c r="BF93" s="105"/>
      <c r="BG93" s="105"/>
      <c r="BH93" s="105"/>
      <c r="BI93" s="105"/>
      <c r="BJ93" s="105"/>
      <c r="BK93" s="105"/>
      <c r="BL93" s="105"/>
      <c r="BM93" s="105"/>
      <c r="BN93" s="105"/>
      <c r="BO93" s="105"/>
      <c r="BP93" s="105"/>
      <c r="BQ93" s="105"/>
      <c r="BR93" s="105"/>
      <c r="BS93" s="105"/>
      <c r="BT93" s="105"/>
      <c r="BU93" s="105"/>
      <c r="BV93" s="105"/>
      <c r="BW93" s="105"/>
      <c r="BX93" s="105"/>
      <c r="BY93" s="105"/>
      <c r="BZ93" s="105"/>
      <c r="CA93" s="105"/>
      <c r="CB93" s="105"/>
      <c r="CC93" s="105"/>
      <c r="CD93" s="105"/>
      <c r="CE93" s="105"/>
      <c r="CF93" s="105"/>
      <c r="CG93" s="105"/>
      <c r="CH93" s="105"/>
      <c r="CI93" s="105"/>
      <c r="CJ93" s="105"/>
      <c r="CK93" s="105"/>
      <c r="CL93" s="105"/>
      <c r="CM93" s="105"/>
      <c r="CN93" s="105"/>
      <c r="CO93" s="105"/>
      <c r="CP93" s="105"/>
      <c r="CQ93" s="105"/>
      <c r="CR93" s="105"/>
    </row>
    <row r="94" spans="1:96" ht="14.25">
      <c r="A94" s="105"/>
      <c r="B94" s="105"/>
      <c r="C94" s="105"/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5"/>
      <c r="AH94" s="105"/>
      <c r="AI94" s="105"/>
      <c r="AJ94" s="105"/>
      <c r="AK94" s="105"/>
      <c r="AL94" s="105"/>
      <c r="AM94" s="105"/>
      <c r="AN94" s="105"/>
      <c r="AO94" s="105"/>
      <c r="AP94" s="105"/>
      <c r="AQ94" s="105"/>
      <c r="AR94" s="105"/>
      <c r="AS94" s="105"/>
      <c r="AT94" s="105"/>
      <c r="AU94" s="105"/>
      <c r="AV94" s="105"/>
      <c r="AW94" s="105"/>
      <c r="AX94" s="105"/>
      <c r="AY94" s="105"/>
      <c r="AZ94" s="105"/>
      <c r="BA94" s="105"/>
      <c r="BB94" s="105"/>
      <c r="BC94" s="105"/>
      <c r="BD94" s="105"/>
      <c r="BE94" s="105"/>
      <c r="BF94" s="105"/>
      <c r="BG94" s="105"/>
      <c r="BH94" s="105"/>
      <c r="BI94" s="105"/>
      <c r="BJ94" s="105"/>
      <c r="BK94" s="105"/>
      <c r="BL94" s="105"/>
      <c r="BM94" s="105"/>
      <c r="BN94" s="105"/>
      <c r="BO94" s="105"/>
      <c r="BP94" s="105"/>
      <c r="BQ94" s="105"/>
      <c r="BR94" s="105"/>
      <c r="BS94" s="105"/>
      <c r="BT94" s="105"/>
      <c r="BU94" s="105"/>
      <c r="BV94" s="105"/>
      <c r="BW94" s="105"/>
      <c r="BX94" s="105"/>
      <c r="BY94" s="105"/>
      <c r="BZ94" s="105"/>
      <c r="CA94" s="105"/>
      <c r="CB94" s="105"/>
      <c r="CC94" s="105"/>
      <c r="CD94" s="105"/>
      <c r="CE94" s="105"/>
      <c r="CF94" s="105"/>
      <c r="CG94" s="105"/>
      <c r="CH94" s="105"/>
      <c r="CI94" s="105"/>
      <c r="CJ94" s="105"/>
      <c r="CK94" s="105"/>
      <c r="CL94" s="105"/>
      <c r="CM94" s="105"/>
      <c r="CN94" s="105"/>
      <c r="CO94" s="105"/>
      <c r="CP94" s="105"/>
      <c r="CQ94" s="105"/>
      <c r="CR94" s="105"/>
    </row>
    <row r="95" spans="1:96" ht="14.25">
      <c r="A95" s="105"/>
      <c r="B95" s="105"/>
      <c r="C95" s="105"/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  <c r="Z95" s="105"/>
      <c r="AA95" s="105"/>
      <c r="AB95" s="105"/>
      <c r="AC95" s="105"/>
      <c r="AD95" s="105"/>
      <c r="AE95" s="105"/>
      <c r="AF95" s="105"/>
      <c r="AG95" s="105"/>
      <c r="AH95" s="105"/>
      <c r="AI95" s="105"/>
      <c r="AJ95" s="105"/>
      <c r="AK95" s="105"/>
      <c r="AL95" s="105"/>
      <c r="AM95" s="105"/>
      <c r="AN95" s="105"/>
      <c r="AO95" s="105"/>
      <c r="AP95" s="105"/>
      <c r="AQ95" s="105"/>
      <c r="AR95" s="105"/>
      <c r="AS95" s="105"/>
      <c r="AT95" s="105"/>
      <c r="AU95" s="105"/>
      <c r="AV95" s="105"/>
      <c r="AW95" s="105"/>
      <c r="AX95" s="105"/>
      <c r="AY95" s="105"/>
      <c r="AZ95" s="105"/>
      <c r="BA95" s="105"/>
      <c r="BB95" s="105"/>
      <c r="BC95" s="105"/>
      <c r="BD95" s="105"/>
      <c r="BE95" s="105"/>
      <c r="BF95" s="105"/>
      <c r="BG95" s="105"/>
      <c r="BH95" s="105"/>
      <c r="BI95" s="105"/>
      <c r="BJ95" s="105"/>
      <c r="BK95" s="105"/>
      <c r="BL95" s="105"/>
      <c r="BM95" s="105"/>
      <c r="BN95" s="105"/>
      <c r="BO95" s="105"/>
      <c r="BP95" s="105"/>
      <c r="BQ95" s="105"/>
      <c r="BR95" s="105"/>
      <c r="BS95" s="105"/>
      <c r="BT95" s="105"/>
      <c r="BU95" s="105"/>
      <c r="BV95" s="105"/>
      <c r="BW95" s="105"/>
      <c r="BX95" s="105"/>
      <c r="BY95" s="105"/>
      <c r="BZ95" s="105"/>
      <c r="CA95" s="105"/>
      <c r="CB95" s="105"/>
      <c r="CC95" s="105"/>
      <c r="CD95" s="105"/>
      <c r="CE95" s="105"/>
      <c r="CF95" s="105"/>
      <c r="CG95" s="105"/>
      <c r="CH95" s="105"/>
      <c r="CI95" s="105"/>
      <c r="CJ95" s="105"/>
      <c r="CK95" s="105"/>
      <c r="CL95" s="105"/>
      <c r="CM95" s="105"/>
      <c r="CN95" s="105"/>
      <c r="CO95" s="105"/>
      <c r="CP95" s="105"/>
      <c r="CQ95" s="105"/>
      <c r="CR95" s="105"/>
    </row>
    <row r="96" spans="1:96" ht="14.25">
      <c r="A96" s="105"/>
      <c r="B96" s="105"/>
      <c r="C96" s="105"/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5"/>
      <c r="Z96" s="105"/>
      <c r="AA96" s="105"/>
      <c r="AB96" s="105"/>
      <c r="AC96" s="105"/>
      <c r="AD96" s="105"/>
      <c r="AE96" s="105"/>
      <c r="AF96" s="105"/>
      <c r="AG96" s="105"/>
      <c r="AH96" s="105"/>
      <c r="AI96" s="105"/>
      <c r="AJ96" s="105"/>
      <c r="AK96" s="105"/>
      <c r="AL96" s="105"/>
      <c r="AM96" s="105"/>
      <c r="AN96" s="105"/>
      <c r="AO96" s="105"/>
      <c r="AP96" s="105"/>
      <c r="AQ96" s="105"/>
      <c r="AR96" s="105"/>
      <c r="AS96" s="105"/>
      <c r="AT96" s="105"/>
      <c r="AU96" s="105"/>
      <c r="AV96" s="105"/>
      <c r="AW96" s="105"/>
      <c r="AX96" s="105"/>
      <c r="AY96" s="105"/>
      <c r="AZ96" s="105"/>
      <c r="BA96" s="105"/>
      <c r="BB96" s="105"/>
      <c r="BC96" s="105"/>
      <c r="BD96" s="105"/>
      <c r="BE96" s="105"/>
      <c r="BF96" s="105"/>
      <c r="BG96" s="105"/>
      <c r="BH96" s="105"/>
      <c r="BI96" s="105"/>
      <c r="BJ96" s="105"/>
      <c r="BK96" s="105"/>
      <c r="BL96" s="105"/>
      <c r="BM96" s="105"/>
      <c r="BN96" s="105"/>
      <c r="BO96" s="105"/>
      <c r="BP96" s="105"/>
      <c r="BQ96" s="105"/>
      <c r="BR96" s="105"/>
      <c r="BS96" s="105"/>
      <c r="BT96" s="105"/>
      <c r="BU96" s="105"/>
      <c r="BV96" s="105"/>
      <c r="BW96" s="105"/>
      <c r="BX96" s="105"/>
      <c r="BY96" s="105"/>
      <c r="BZ96" s="105"/>
      <c r="CA96" s="105"/>
      <c r="CB96" s="105"/>
      <c r="CC96" s="105"/>
      <c r="CD96" s="105"/>
      <c r="CE96" s="105"/>
      <c r="CF96" s="105"/>
      <c r="CG96" s="105"/>
      <c r="CH96" s="105"/>
      <c r="CI96" s="105"/>
      <c r="CJ96" s="105"/>
      <c r="CK96" s="105"/>
      <c r="CL96" s="105"/>
      <c r="CM96" s="105"/>
      <c r="CN96" s="105"/>
      <c r="CO96" s="105"/>
      <c r="CP96" s="105"/>
      <c r="CQ96" s="105"/>
      <c r="CR96" s="105"/>
    </row>
    <row r="97" spans="1:96" ht="14.25">
      <c r="A97" s="105"/>
      <c r="B97" s="105"/>
      <c r="C97" s="105"/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5"/>
      <c r="Z97" s="105"/>
      <c r="AA97" s="105"/>
      <c r="AB97" s="105"/>
      <c r="AC97" s="105"/>
      <c r="AD97" s="105"/>
      <c r="AE97" s="105"/>
      <c r="AF97" s="105"/>
      <c r="AG97" s="105"/>
      <c r="AH97" s="105"/>
      <c r="AI97" s="105"/>
      <c r="AJ97" s="105"/>
      <c r="AK97" s="105"/>
      <c r="AL97" s="105"/>
      <c r="AM97" s="105"/>
      <c r="AN97" s="105"/>
      <c r="AO97" s="105"/>
      <c r="AP97" s="105"/>
      <c r="AQ97" s="105"/>
      <c r="AR97" s="105"/>
      <c r="AS97" s="105"/>
      <c r="AT97" s="105"/>
      <c r="AU97" s="105"/>
      <c r="AV97" s="105"/>
      <c r="AW97" s="105"/>
      <c r="AX97" s="105"/>
      <c r="AY97" s="105"/>
      <c r="AZ97" s="105"/>
      <c r="BA97" s="105"/>
      <c r="BB97" s="105"/>
      <c r="BC97" s="105"/>
      <c r="BD97" s="105"/>
      <c r="BE97" s="105"/>
      <c r="BF97" s="105"/>
      <c r="BG97" s="105"/>
      <c r="BH97" s="105"/>
      <c r="BI97" s="105"/>
      <c r="BJ97" s="105"/>
      <c r="BK97" s="105"/>
      <c r="BL97" s="105"/>
      <c r="BM97" s="105"/>
      <c r="BN97" s="105"/>
      <c r="BO97" s="105"/>
      <c r="BP97" s="105"/>
      <c r="BQ97" s="105"/>
      <c r="BR97" s="105"/>
      <c r="BS97" s="105"/>
      <c r="BT97" s="105"/>
      <c r="BU97" s="105"/>
      <c r="BV97" s="105"/>
      <c r="BW97" s="105"/>
      <c r="BX97" s="105"/>
      <c r="BY97" s="105"/>
      <c r="BZ97" s="105"/>
      <c r="CA97" s="105"/>
      <c r="CB97" s="105"/>
      <c r="CC97" s="105"/>
      <c r="CD97" s="105"/>
      <c r="CE97" s="105"/>
      <c r="CF97" s="105"/>
      <c r="CG97" s="105"/>
      <c r="CH97" s="105"/>
      <c r="CI97" s="105"/>
      <c r="CJ97" s="105"/>
      <c r="CK97" s="105"/>
      <c r="CL97" s="105"/>
      <c r="CM97" s="105"/>
      <c r="CN97" s="105"/>
      <c r="CO97" s="105"/>
      <c r="CP97" s="105"/>
      <c r="CQ97" s="105"/>
      <c r="CR97" s="105"/>
    </row>
    <row r="98" spans="1:96" ht="14.25">
      <c r="A98" s="105"/>
      <c r="B98" s="105"/>
      <c r="C98" s="105"/>
      <c r="D98" s="105"/>
      <c r="E98" s="105"/>
      <c r="F98" s="105"/>
      <c r="G98" s="105"/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5"/>
      <c r="Z98" s="105"/>
      <c r="AA98" s="105"/>
      <c r="AB98" s="105"/>
      <c r="AC98" s="105"/>
      <c r="AD98" s="105"/>
      <c r="AE98" s="105"/>
      <c r="AF98" s="105"/>
      <c r="AG98" s="105"/>
      <c r="AH98" s="105"/>
      <c r="AI98" s="105"/>
      <c r="AJ98" s="105"/>
      <c r="AK98" s="105"/>
      <c r="AL98" s="105"/>
      <c r="AM98" s="105"/>
      <c r="AN98" s="105"/>
      <c r="AO98" s="105"/>
      <c r="AP98" s="105"/>
      <c r="AQ98" s="105"/>
      <c r="AR98" s="105"/>
      <c r="AS98" s="105"/>
      <c r="AT98" s="105"/>
      <c r="AU98" s="105"/>
      <c r="AV98" s="105"/>
      <c r="AW98" s="105"/>
      <c r="AX98" s="105"/>
      <c r="AY98" s="105"/>
      <c r="AZ98" s="105"/>
      <c r="BA98" s="105"/>
      <c r="BB98" s="105"/>
      <c r="BC98" s="105"/>
      <c r="BD98" s="105"/>
      <c r="BE98" s="105"/>
      <c r="BF98" s="105"/>
      <c r="BG98" s="105"/>
      <c r="BH98" s="105"/>
      <c r="BI98" s="105"/>
      <c r="BJ98" s="105"/>
      <c r="BK98" s="105"/>
      <c r="BL98" s="105"/>
      <c r="BM98" s="105"/>
      <c r="BN98" s="105"/>
      <c r="BO98" s="105"/>
      <c r="BP98" s="105"/>
      <c r="BQ98" s="105"/>
      <c r="BR98" s="105"/>
      <c r="BS98" s="105"/>
      <c r="BT98" s="105"/>
      <c r="BU98" s="105"/>
      <c r="BV98" s="105"/>
      <c r="BW98" s="105"/>
      <c r="BX98" s="105"/>
      <c r="BY98" s="105"/>
      <c r="BZ98" s="105"/>
      <c r="CA98" s="105"/>
      <c r="CB98" s="105"/>
      <c r="CC98" s="105"/>
      <c r="CD98" s="105"/>
      <c r="CE98" s="105"/>
      <c r="CF98" s="105"/>
      <c r="CG98" s="105"/>
      <c r="CH98" s="105"/>
      <c r="CI98" s="105"/>
      <c r="CJ98" s="105"/>
      <c r="CK98" s="105"/>
      <c r="CL98" s="105"/>
      <c r="CM98" s="105"/>
      <c r="CN98" s="105"/>
      <c r="CO98" s="105"/>
      <c r="CP98" s="105"/>
      <c r="CQ98" s="105"/>
      <c r="CR98" s="105"/>
    </row>
    <row r="99" spans="1:96" ht="14.25">
      <c r="A99" s="105"/>
      <c r="B99" s="105"/>
      <c r="C99" s="105"/>
      <c r="D99" s="105"/>
      <c r="E99" s="105"/>
      <c r="F99" s="105"/>
      <c r="G99" s="105"/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5"/>
      <c r="Z99" s="105"/>
      <c r="AA99" s="105"/>
      <c r="AB99" s="105"/>
      <c r="AC99" s="105"/>
      <c r="AD99" s="105"/>
      <c r="AE99" s="105"/>
      <c r="AF99" s="105"/>
      <c r="AG99" s="105"/>
      <c r="AH99" s="105"/>
      <c r="AI99" s="105"/>
      <c r="AJ99" s="105"/>
      <c r="AK99" s="105"/>
      <c r="AL99" s="105"/>
      <c r="AM99" s="105"/>
      <c r="AN99" s="105"/>
      <c r="AO99" s="105"/>
      <c r="AP99" s="105"/>
      <c r="AQ99" s="105"/>
      <c r="AR99" s="105"/>
      <c r="AS99" s="105"/>
      <c r="AT99" s="105"/>
      <c r="AU99" s="105"/>
      <c r="AV99" s="105"/>
      <c r="AW99" s="105"/>
      <c r="AX99" s="105"/>
      <c r="AY99" s="105"/>
      <c r="AZ99" s="105"/>
      <c r="BA99" s="105"/>
      <c r="BB99" s="105"/>
      <c r="BC99" s="105"/>
      <c r="BD99" s="105"/>
      <c r="BE99" s="105"/>
      <c r="BF99" s="105"/>
      <c r="BG99" s="105"/>
      <c r="BH99" s="105"/>
      <c r="BI99" s="105"/>
      <c r="BJ99" s="105"/>
      <c r="BK99" s="105"/>
      <c r="BL99" s="105"/>
      <c r="BM99" s="105"/>
      <c r="BN99" s="105"/>
      <c r="BO99" s="105"/>
      <c r="BP99" s="105"/>
      <c r="BQ99" s="105"/>
      <c r="BR99" s="105"/>
      <c r="BS99" s="105"/>
      <c r="BT99" s="105"/>
      <c r="BU99" s="105"/>
      <c r="BV99" s="105"/>
      <c r="BW99" s="105"/>
      <c r="BX99" s="105"/>
      <c r="BY99" s="105"/>
      <c r="BZ99" s="105"/>
      <c r="CA99" s="105"/>
      <c r="CB99" s="105"/>
      <c r="CC99" s="105"/>
      <c r="CD99" s="105"/>
      <c r="CE99" s="105"/>
      <c r="CF99" s="105"/>
      <c r="CG99" s="105"/>
      <c r="CH99" s="105"/>
      <c r="CI99" s="105"/>
      <c r="CJ99" s="105"/>
      <c r="CK99" s="105"/>
      <c r="CL99" s="105"/>
      <c r="CM99" s="105"/>
      <c r="CN99" s="105"/>
      <c r="CO99" s="105"/>
      <c r="CP99" s="105"/>
      <c r="CQ99" s="105"/>
      <c r="CR99" s="105"/>
    </row>
    <row r="100" spans="1:96" ht="14.25">
      <c r="A100" s="105"/>
      <c r="B100" s="105"/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  <c r="Y100" s="105"/>
      <c r="Z100" s="105"/>
      <c r="AA100" s="105"/>
      <c r="AB100" s="105"/>
      <c r="AC100" s="105"/>
      <c r="AD100" s="105"/>
      <c r="AE100" s="105"/>
      <c r="AF100" s="105"/>
      <c r="AG100" s="105"/>
      <c r="AH100" s="105"/>
      <c r="AI100" s="105"/>
      <c r="AJ100" s="105"/>
      <c r="AK100" s="105"/>
      <c r="AL100" s="105"/>
      <c r="AM100" s="105"/>
      <c r="AN100" s="105"/>
      <c r="AO100" s="105"/>
      <c r="AP100" s="105"/>
      <c r="AQ100" s="105"/>
      <c r="AR100" s="105"/>
      <c r="AS100" s="105"/>
      <c r="AT100" s="105"/>
      <c r="AU100" s="105"/>
      <c r="AV100" s="105"/>
      <c r="AW100" s="105"/>
      <c r="AX100" s="105"/>
      <c r="AY100" s="105"/>
      <c r="AZ100" s="105"/>
      <c r="BA100" s="105"/>
      <c r="BB100" s="105"/>
      <c r="BC100" s="105"/>
      <c r="BD100" s="105"/>
      <c r="BE100" s="105"/>
      <c r="BF100" s="105"/>
      <c r="BG100" s="105"/>
      <c r="BH100" s="105"/>
      <c r="BI100" s="105"/>
      <c r="BJ100" s="105"/>
      <c r="BK100" s="105"/>
      <c r="BL100" s="105"/>
      <c r="BM100" s="105"/>
      <c r="BN100" s="105"/>
      <c r="BO100" s="105"/>
      <c r="BP100" s="105"/>
      <c r="BQ100" s="105"/>
      <c r="BR100" s="105"/>
      <c r="BS100" s="105"/>
      <c r="BT100" s="105"/>
      <c r="BU100" s="105"/>
      <c r="BV100" s="105"/>
      <c r="BW100" s="105"/>
      <c r="BX100" s="105"/>
      <c r="BY100" s="105"/>
      <c r="BZ100" s="105"/>
      <c r="CA100" s="105"/>
      <c r="CB100" s="105"/>
      <c r="CC100" s="105"/>
      <c r="CD100" s="105"/>
      <c r="CE100" s="105"/>
      <c r="CF100" s="105"/>
      <c r="CG100" s="105"/>
      <c r="CH100" s="105"/>
      <c r="CI100" s="105"/>
      <c r="CJ100" s="105"/>
      <c r="CK100" s="105"/>
      <c r="CL100" s="105"/>
      <c r="CM100" s="105"/>
      <c r="CN100" s="105"/>
      <c r="CO100" s="105"/>
      <c r="CP100" s="105"/>
      <c r="CQ100" s="105"/>
      <c r="CR100" s="105"/>
    </row>
    <row r="101" spans="1:96" ht="14.25">
      <c r="A101" s="105"/>
      <c r="B101" s="105"/>
      <c r="C101" s="105"/>
      <c r="D101" s="105"/>
      <c r="E101" s="105"/>
      <c r="F101" s="105"/>
      <c r="G101" s="105"/>
      <c r="H101" s="105"/>
      <c r="I101" s="105"/>
      <c r="J101" s="105"/>
      <c r="K101" s="105"/>
      <c r="L101" s="105"/>
      <c r="M101" s="105"/>
      <c r="N101" s="105"/>
      <c r="O101" s="105"/>
      <c r="P101" s="105"/>
      <c r="Q101" s="105"/>
      <c r="R101" s="105"/>
      <c r="S101" s="105"/>
      <c r="T101" s="105"/>
      <c r="U101" s="105"/>
      <c r="V101" s="105"/>
      <c r="W101" s="105"/>
      <c r="X101" s="105"/>
      <c r="Y101" s="105"/>
      <c r="Z101" s="105"/>
      <c r="AA101" s="105"/>
      <c r="AB101" s="105"/>
      <c r="AC101" s="105"/>
      <c r="AD101" s="105"/>
      <c r="AE101" s="105"/>
      <c r="AF101" s="105"/>
      <c r="AG101" s="105"/>
      <c r="AH101" s="105"/>
      <c r="AI101" s="105"/>
      <c r="AJ101" s="105"/>
      <c r="AK101" s="105"/>
      <c r="AL101" s="105"/>
      <c r="AM101" s="105"/>
      <c r="AN101" s="105"/>
      <c r="AO101" s="105"/>
      <c r="AP101" s="105"/>
      <c r="AQ101" s="105"/>
      <c r="AR101" s="105"/>
      <c r="AS101" s="105"/>
      <c r="AT101" s="105"/>
      <c r="AU101" s="105"/>
      <c r="AV101" s="105"/>
      <c r="AW101" s="105"/>
      <c r="AX101" s="105"/>
      <c r="AY101" s="105"/>
      <c r="AZ101" s="105"/>
      <c r="BA101" s="105"/>
      <c r="BB101" s="105"/>
      <c r="BC101" s="105"/>
      <c r="BD101" s="105"/>
      <c r="BE101" s="105"/>
      <c r="BF101" s="105"/>
      <c r="BG101" s="105"/>
      <c r="BH101" s="105"/>
      <c r="BI101" s="105"/>
      <c r="BJ101" s="105"/>
      <c r="BK101" s="105"/>
      <c r="BL101" s="105"/>
      <c r="BM101" s="105"/>
      <c r="BN101" s="105"/>
      <c r="BO101" s="105"/>
      <c r="BP101" s="105"/>
      <c r="BQ101" s="105"/>
      <c r="BR101" s="105"/>
      <c r="BS101" s="105"/>
      <c r="BT101" s="105"/>
      <c r="BU101" s="105"/>
      <c r="BV101" s="105"/>
      <c r="BW101" s="105"/>
      <c r="BX101" s="105"/>
      <c r="BY101" s="105"/>
      <c r="BZ101" s="105"/>
      <c r="CA101" s="105"/>
      <c r="CB101" s="105"/>
      <c r="CC101" s="105"/>
      <c r="CD101" s="105"/>
      <c r="CE101" s="105"/>
      <c r="CF101" s="105"/>
      <c r="CG101" s="105"/>
      <c r="CH101" s="105"/>
      <c r="CI101" s="105"/>
      <c r="CJ101" s="105"/>
      <c r="CK101" s="105"/>
      <c r="CL101" s="105"/>
      <c r="CM101" s="105"/>
      <c r="CN101" s="105"/>
      <c r="CO101" s="105"/>
      <c r="CP101" s="105"/>
      <c r="CQ101" s="105"/>
      <c r="CR101" s="105"/>
    </row>
    <row r="102" spans="1:96" ht="14.25">
      <c r="A102" s="105"/>
      <c r="B102" s="105"/>
      <c r="C102" s="105"/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  <c r="W102" s="105"/>
      <c r="X102" s="105"/>
      <c r="Y102" s="105"/>
      <c r="Z102" s="105"/>
      <c r="AA102" s="105"/>
      <c r="AB102" s="105"/>
      <c r="AC102" s="105"/>
      <c r="AD102" s="105"/>
      <c r="AE102" s="105"/>
      <c r="AF102" s="105"/>
      <c r="AG102" s="105"/>
      <c r="AH102" s="105"/>
      <c r="AI102" s="105"/>
      <c r="AJ102" s="105"/>
      <c r="AK102" s="105"/>
      <c r="AL102" s="105"/>
      <c r="AM102" s="105"/>
      <c r="AN102" s="105"/>
      <c r="AO102" s="105"/>
      <c r="AP102" s="105"/>
      <c r="AQ102" s="105"/>
      <c r="AR102" s="105"/>
      <c r="AS102" s="105"/>
      <c r="AT102" s="105"/>
      <c r="AU102" s="105"/>
      <c r="AV102" s="105"/>
      <c r="AW102" s="105"/>
      <c r="AX102" s="105"/>
      <c r="AY102" s="105"/>
      <c r="AZ102" s="105"/>
      <c r="BA102" s="105"/>
      <c r="BB102" s="105"/>
      <c r="BC102" s="105"/>
      <c r="BD102" s="105"/>
      <c r="BE102" s="105"/>
      <c r="BF102" s="105"/>
      <c r="BG102" s="105"/>
      <c r="BH102" s="105"/>
      <c r="BI102" s="105"/>
      <c r="BJ102" s="105"/>
      <c r="BK102" s="105"/>
      <c r="BL102" s="105"/>
      <c r="BM102" s="105"/>
      <c r="BN102" s="105"/>
      <c r="BO102" s="105"/>
      <c r="BP102" s="105"/>
      <c r="BQ102" s="105"/>
      <c r="BR102" s="105"/>
      <c r="BS102" s="105"/>
      <c r="BT102" s="105"/>
      <c r="BU102" s="105"/>
      <c r="BV102" s="105"/>
      <c r="BW102" s="105"/>
      <c r="BX102" s="105"/>
      <c r="BY102" s="105"/>
      <c r="BZ102" s="105"/>
      <c r="CA102" s="105"/>
      <c r="CB102" s="105"/>
      <c r="CC102" s="105"/>
      <c r="CD102" s="105"/>
      <c r="CE102" s="105"/>
      <c r="CF102" s="105"/>
      <c r="CG102" s="105"/>
      <c r="CH102" s="105"/>
      <c r="CI102" s="105"/>
      <c r="CJ102" s="105"/>
      <c r="CK102" s="105"/>
      <c r="CL102" s="105"/>
      <c r="CM102" s="105"/>
      <c r="CN102" s="105"/>
      <c r="CO102" s="105"/>
      <c r="CP102" s="105"/>
      <c r="CQ102" s="105"/>
      <c r="CR102" s="105"/>
    </row>
    <row r="103" spans="1:96" ht="14.25">
      <c r="A103" s="105"/>
      <c r="B103" s="105"/>
      <c r="C103" s="105"/>
      <c r="D103" s="105"/>
      <c r="E103" s="105"/>
      <c r="F103" s="105"/>
      <c r="G103" s="105"/>
      <c r="H103" s="105"/>
      <c r="I103" s="105"/>
      <c r="J103" s="105"/>
      <c r="K103" s="105"/>
      <c r="L103" s="105"/>
      <c r="M103" s="105"/>
      <c r="N103" s="105"/>
      <c r="O103" s="105"/>
      <c r="P103" s="105"/>
      <c r="Q103" s="105"/>
      <c r="R103" s="105"/>
      <c r="S103" s="105"/>
      <c r="T103" s="105"/>
      <c r="U103" s="105"/>
      <c r="V103" s="105"/>
      <c r="W103" s="105"/>
      <c r="X103" s="105"/>
      <c r="Y103" s="105"/>
      <c r="Z103" s="105"/>
      <c r="AA103" s="105"/>
      <c r="AB103" s="105"/>
      <c r="AC103" s="105"/>
      <c r="AD103" s="105"/>
      <c r="AE103" s="105"/>
      <c r="AF103" s="105"/>
      <c r="AG103" s="105"/>
      <c r="AH103" s="105"/>
      <c r="AI103" s="105"/>
      <c r="AJ103" s="105"/>
      <c r="AK103" s="105"/>
      <c r="AL103" s="105"/>
      <c r="AM103" s="105"/>
      <c r="AN103" s="105"/>
      <c r="AO103" s="105"/>
      <c r="AP103" s="105"/>
      <c r="AQ103" s="105"/>
      <c r="AR103" s="105"/>
      <c r="AS103" s="105"/>
      <c r="AT103" s="105"/>
      <c r="AU103" s="105"/>
      <c r="AV103" s="105"/>
      <c r="AW103" s="105"/>
      <c r="AX103" s="105"/>
      <c r="AY103" s="105"/>
      <c r="AZ103" s="105"/>
      <c r="BA103" s="105"/>
      <c r="BB103" s="105"/>
      <c r="BC103" s="105"/>
      <c r="BD103" s="105"/>
      <c r="BE103" s="105"/>
      <c r="BF103" s="105"/>
      <c r="BG103" s="105"/>
      <c r="BH103" s="105"/>
      <c r="BI103" s="105"/>
      <c r="BJ103" s="105"/>
      <c r="BK103" s="105"/>
      <c r="BL103" s="105"/>
      <c r="BM103" s="105"/>
      <c r="BN103" s="105"/>
      <c r="BO103" s="105"/>
      <c r="BP103" s="105"/>
      <c r="BQ103" s="105"/>
      <c r="BR103" s="105"/>
      <c r="BS103" s="105"/>
      <c r="BT103" s="105"/>
      <c r="BU103" s="105"/>
      <c r="BV103" s="105"/>
      <c r="BW103" s="105"/>
      <c r="BX103" s="105"/>
      <c r="BY103" s="105"/>
      <c r="BZ103" s="105"/>
      <c r="CA103" s="105"/>
      <c r="CB103" s="105"/>
      <c r="CC103" s="105"/>
      <c r="CD103" s="105"/>
      <c r="CE103" s="105"/>
      <c r="CF103" s="105"/>
      <c r="CG103" s="105"/>
      <c r="CH103" s="105"/>
      <c r="CI103" s="105"/>
      <c r="CJ103" s="105"/>
      <c r="CK103" s="105"/>
      <c r="CL103" s="105"/>
      <c r="CM103" s="105"/>
      <c r="CN103" s="105"/>
      <c r="CO103" s="105"/>
      <c r="CP103" s="105"/>
      <c r="CQ103" s="105"/>
      <c r="CR103" s="105"/>
    </row>
    <row r="104" spans="1:96" ht="14.25">
      <c r="A104" s="105"/>
      <c r="B104" s="105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  <c r="V104" s="105"/>
      <c r="W104" s="105"/>
      <c r="X104" s="105"/>
      <c r="Y104" s="105"/>
      <c r="Z104" s="105"/>
      <c r="AA104" s="105"/>
      <c r="AB104" s="105"/>
      <c r="AC104" s="105"/>
      <c r="AD104" s="105"/>
      <c r="AE104" s="105"/>
      <c r="AF104" s="105"/>
      <c r="AG104" s="105"/>
      <c r="AH104" s="105"/>
      <c r="AI104" s="105"/>
      <c r="AJ104" s="105"/>
      <c r="AK104" s="105"/>
      <c r="AL104" s="105"/>
      <c r="AM104" s="105"/>
      <c r="AN104" s="105"/>
      <c r="AO104" s="105"/>
      <c r="AP104" s="105"/>
      <c r="AQ104" s="105"/>
      <c r="AR104" s="105"/>
      <c r="AS104" s="105"/>
      <c r="AT104" s="105"/>
      <c r="AU104" s="105"/>
      <c r="AV104" s="105"/>
      <c r="AW104" s="105"/>
      <c r="AX104" s="105"/>
      <c r="AY104" s="105"/>
      <c r="AZ104" s="105"/>
      <c r="BA104" s="105"/>
      <c r="BB104" s="105"/>
      <c r="BC104" s="105"/>
      <c r="BD104" s="105"/>
      <c r="BE104" s="105"/>
      <c r="BF104" s="105"/>
      <c r="BG104" s="105"/>
      <c r="BH104" s="105"/>
      <c r="BI104" s="105"/>
      <c r="BJ104" s="105"/>
      <c r="BK104" s="105"/>
      <c r="BL104" s="105"/>
      <c r="BM104" s="105"/>
      <c r="BN104" s="105"/>
      <c r="BO104" s="105"/>
      <c r="BP104" s="105"/>
      <c r="BQ104" s="105"/>
      <c r="BR104" s="105"/>
      <c r="BS104" s="105"/>
      <c r="BT104" s="105"/>
      <c r="BU104" s="105"/>
      <c r="BV104" s="105"/>
      <c r="BW104" s="105"/>
      <c r="BX104" s="105"/>
      <c r="BY104" s="105"/>
      <c r="BZ104" s="105"/>
      <c r="CA104" s="105"/>
      <c r="CB104" s="105"/>
      <c r="CC104" s="105"/>
      <c r="CD104" s="105"/>
      <c r="CE104" s="105"/>
      <c r="CF104" s="105"/>
      <c r="CG104" s="105"/>
      <c r="CH104" s="105"/>
      <c r="CI104" s="105"/>
      <c r="CJ104" s="105"/>
      <c r="CK104" s="105"/>
      <c r="CL104" s="105"/>
      <c r="CM104" s="105"/>
      <c r="CN104" s="105"/>
      <c r="CO104" s="105"/>
      <c r="CP104" s="105"/>
      <c r="CQ104" s="105"/>
      <c r="CR104" s="105"/>
    </row>
    <row r="105" spans="1:96" ht="14.25">
      <c r="A105"/>
      <c r="B105" s="105"/>
      <c r="C105" s="105"/>
      <c r="D105" s="105"/>
      <c r="E105" s="105"/>
      <c r="F105" s="105"/>
      <c r="G105" s="105"/>
      <c r="H105" s="105"/>
      <c r="I105" s="105"/>
      <c r="J105" s="105"/>
      <c r="K105" s="105"/>
      <c r="L105" s="105"/>
      <c r="M105" s="105"/>
      <c r="N105" s="105"/>
      <c r="O105" s="105"/>
      <c r="P105" s="105"/>
      <c r="Q105" s="105"/>
      <c r="R105" s="105"/>
      <c r="S105" s="105"/>
      <c r="T105" s="105"/>
      <c r="U105" s="105"/>
      <c r="V105" s="105"/>
      <c r="W105" s="105"/>
      <c r="X105" s="105"/>
      <c r="Y105" s="105"/>
      <c r="Z105" s="105"/>
      <c r="AA105" s="105"/>
      <c r="AB105" s="105"/>
      <c r="AC105" s="105"/>
      <c r="AD105" s="105"/>
      <c r="AE105" s="105"/>
      <c r="AF105" s="105"/>
      <c r="AG105" s="105"/>
      <c r="AH105" s="105"/>
      <c r="AI105" s="105"/>
      <c r="AJ105" s="105"/>
      <c r="AK105" s="105"/>
      <c r="AL105" s="105"/>
      <c r="AM105" s="105"/>
      <c r="AN105" s="105"/>
      <c r="AO105" s="105"/>
      <c r="AP105" s="105"/>
      <c r="AQ105" s="105"/>
      <c r="AR105" s="105"/>
      <c r="AS105" s="105"/>
      <c r="AT105" s="105"/>
      <c r="AU105" s="105"/>
      <c r="AV105" s="105"/>
      <c r="AW105" s="105"/>
      <c r="AX105" s="105"/>
      <c r="AY105" s="105"/>
      <c r="AZ105" s="105"/>
      <c r="BA105" s="105"/>
      <c r="BB105" s="105"/>
      <c r="BC105" s="105"/>
      <c r="BD105" s="105"/>
      <c r="BE105" s="105"/>
      <c r="BF105" s="105"/>
      <c r="BG105" s="105"/>
      <c r="BH105" s="105"/>
      <c r="BI105" s="105"/>
      <c r="BJ105" s="105"/>
      <c r="BK105" s="105"/>
      <c r="BL105" s="105"/>
      <c r="BM105" s="105"/>
      <c r="BN105" s="105"/>
      <c r="BO105" s="105"/>
      <c r="BP105" s="105"/>
      <c r="BQ105" s="105"/>
      <c r="BR105" s="105"/>
      <c r="BS105" s="105"/>
      <c r="BT105" s="105"/>
      <c r="BU105" s="105"/>
      <c r="BV105" s="105"/>
      <c r="BW105" s="105"/>
      <c r="BX105" s="105"/>
      <c r="BY105" s="105"/>
      <c r="BZ105" s="105"/>
      <c r="CA105" s="105"/>
      <c r="CB105" s="105"/>
      <c r="CC105" s="105"/>
      <c r="CD105" s="105"/>
      <c r="CE105" s="105"/>
      <c r="CF105" s="105"/>
      <c r="CG105" s="105"/>
      <c r="CH105" s="105"/>
      <c r="CI105" s="105"/>
      <c r="CJ105" s="105"/>
      <c r="CK105" s="105"/>
      <c r="CL105" s="105"/>
      <c r="CM105" s="105"/>
      <c r="CN105" s="105"/>
      <c r="CO105" s="105"/>
      <c r="CP105" s="105"/>
      <c r="CQ105" s="105"/>
      <c r="CR105" s="105"/>
    </row>
  </sheetData>
  <sheetProtection/>
  <mergeCells count="795">
    <mergeCell ref="V13:AE13"/>
    <mergeCell ref="AF13:AO13"/>
    <mergeCell ref="O12:AO12"/>
    <mergeCell ref="O11:AO11"/>
    <mergeCell ref="AP12:AV15"/>
    <mergeCell ref="A11:G15"/>
    <mergeCell ref="H11:N15"/>
    <mergeCell ref="O13:U15"/>
    <mergeCell ref="V14:Z15"/>
    <mergeCell ref="AA14:AE15"/>
    <mergeCell ref="CA14:CF15"/>
    <mergeCell ref="H21:N21"/>
    <mergeCell ref="V18:Z18"/>
    <mergeCell ref="V19:Z19"/>
    <mergeCell ref="V21:Z21"/>
    <mergeCell ref="AF18:AJ18"/>
    <mergeCell ref="AK14:AO15"/>
    <mergeCell ref="AF14:AJ15"/>
    <mergeCell ref="AF19:AJ19"/>
    <mergeCell ref="AF21:AJ21"/>
    <mergeCell ref="CG14:CL15"/>
    <mergeCell ref="CM14:CR15"/>
    <mergeCell ref="AW13:BN13"/>
    <mergeCell ref="BO13:BT13"/>
    <mergeCell ref="BU13:CF13"/>
    <mergeCell ref="CG13:CR13"/>
    <mergeCell ref="BC14:BH15"/>
    <mergeCell ref="BI14:BN15"/>
    <mergeCell ref="BO14:BT15"/>
    <mergeCell ref="BU14:BZ15"/>
    <mergeCell ref="BU12:CF12"/>
    <mergeCell ref="CG12:CR12"/>
    <mergeCell ref="AW12:BT12"/>
    <mergeCell ref="CG11:CR11"/>
    <mergeCell ref="AP11:CF11"/>
    <mergeCell ref="B17:F17"/>
    <mergeCell ref="V17:Z17"/>
    <mergeCell ref="AF17:AJ17"/>
    <mergeCell ref="BU17:BZ17"/>
    <mergeCell ref="CA17:CF17"/>
    <mergeCell ref="B18:F18"/>
    <mergeCell ref="B19:F19"/>
    <mergeCell ref="B21:F21"/>
    <mergeCell ref="B22:F22"/>
    <mergeCell ref="B23:F23"/>
    <mergeCell ref="B24:F24"/>
    <mergeCell ref="B25:F25"/>
    <mergeCell ref="B26:F26"/>
    <mergeCell ref="B27:F27"/>
    <mergeCell ref="B28:F28"/>
    <mergeCell ref="B30:F30"/>
    <mergeCell ref="B31:F31"/>
    <mergeCell ref="B32:F32"/>
    <mergeCell ref="B33:F33"/>
    <mergeCell ref="B34:F34"/>
    <mergeCell ref="B35:F35"/>
    <mergeCell ref="B36:F36"/>
    <mergeCell ref="B37:F37"/>
    <mergeCell ref="A47:D48"/>
    <mergeCell ref="E48:G48"/>
    <mergeCell ref="H48:K48"/>
    <mergeCell ref="L48:O48"/>
    <mergeCell ref="E47:O47"/>
    <mergeCell ref="P47:Z47"/>
    <mergeCell ref="P48:R48"/>
    <mergeCell ref="S48:V48"/>
    <mergeCell ref="W48:Z48"/>
    <mergeCell ref="AA47:AK47"/>
    <mergeCell ref="AA48:AC48"/>
    <mergeCell ref="AD48:AG48"/>
    <mergeCell ref="AH48:AK48"/>
    <mergeCell ref="AL47:AV47"/>
    <mergeCell ref="AL48:AN48"/>
    <mergeCell ref="AO48:AR48"/>
    <mergeCell ref="AS48:AV48"/>
    <mergeCell ref="AW48:AZ48"/>
    <mergeCell ref="BA48:BD48"/>
    <mergeCell ref="BE48:BH48"/>
    <mergeCell ref="AW47:BH47"/>
    <mergeCell ref="BI47:BT47"/>
    <mergeCell ref="BU47:CF47"/>
    <mergeCell ref="CG47:CR47"/>
    <mergeCell ref="BI48:BL48"/>
    <mergeCell ref="BM48:BP48"/>
    <mergeCell ref="BQ48:BT48"/>
    <mergeCell ref="BU48:BX48"/>
    <mergeCell ref="BY48:CB48"/>
    <mergeCell ref="CC48:CF48"/>
    <mergeCell ref="CG48:CJ48"/>
    <mergeCell ref="CK48:CN48"/>
    <mergeCell ref="CO48:CR48"/>
    <mergeCell ref="A50:D50"/>
    <mergeCell ref="A52:D52"/>
    <mergeCell ref="A53:D53"/>
    <mergeCell ref="A54:D54"/>
    <mergeCell ref="A55:D55"/>
    <mergeCell ref="A56:D56"/>
    <mergeCell ref="A57:D57"/>
    <mergeCell ref="A58:D58"/>
    <mergeCell ref="A59:D59"/>
    <mergeCell ref="A61:D61"/>
    <mergeCell ref="A62:D62"/>
    <mergeCell ref="A63:D63"/>
    <mergeCell ref="A64:D64"/>
    <mergeCell ref="A65:D65"/>
    <mergeCell ref="A66:D66"/>
    <mergeCell ref="A67:D67"/>
    <mergeCell ref="A68:D68"/>
    <mergeCell ref="AW14:BB14"/>
    <mergeCell ref="AW15:BB15"/>
    <mergeCell ref="H17:N17"/>
    <mergeCell ref="H18:N18"/>
    <mergeCell ref="H19:N19"/>
    <mergeCell ref="H22:N22"/>
    <mergeCell ref="H23:N23"/>
    <mergeCell ref="H24:N24"/>
    <mergeCell ref="H25:N25"/>
    <mergeCell ref="H26:N26"/>
    <mergeCell ref="H27:N27"/>
    <mergeCell ref="H28:N28"/>
    <mergeCell ref="H30:N30"/>
    <mergeCell ref="H31:N31"/>
    <mergeCell ref="H32:N32"/>
    <mergeCell ref="H33:N33"/>
    <mergeCell ref="H34:N34"/>
    <mergeCell ref="H35:N35"/>
    <mergeCell ref="H36:N36"/>
    <mergeCell ref="H37:N37"/>
    <mergeCell ref="O17:U17"/>
    <mergeCell ref="O18:U18"/>
    <mergeCell ref="O19:U19"/>
    <mergeCell ref="O21:U21"/>
    <mergeCell ref="O22:U22"/>
    <mergeCell ref="O23:U23"/>
    <mergeCell ref="O24:U24"/>
    <mergeCell ref="O25:U25"/>
    <mergeCell ref="O26:U26"/>
    <mergeCell ref="O27:U27"/>
    <mergeCell ref="O28:U28"/>
    <mergeCell ref="O30:U30"/>
    <mergeCell ref="O31:U31"/>
    <mergeCell ref="O32:U32"/>
    <mergeCell ref="O33:U33"/>
    <mergeCell ref="O34:U34"/>
    <mergeCell ref="O35:U35"/>
    <mergeCell ref="O36:U36"/>
    <mergeCell ref="O37:U37"/>
    <mergeCell ref="V22:Z22"/>
    <mergeCell ref="V23:Z23"/>
    <mergeCell ref="V24:Z24"/>
    <mergeCell ref="V25:Z25"/>
    <mergeCell ref="V26:Z26"/>
    <mergeCell ref="V27:Z27"/>
    <mergeCell ref="V28:Z28"/>
    <mergeCell ref="V30:Z30"/>
    <mergeCell ref="V31:Z31"/>
    <mergeCell ref="V32:Z32"/>
    <mergeCell ref="V33:Z33"/>
    <mergeCell ref="V34:Z34"/>
    <mergeCell ref="V35:Z35"/>
    <mergeCell ref="V36:Z36"/>
    <mergeCell ref="V37:Z37"/>
    <mergeCell ref="AA17:AE17"/>
    <mergeCell ref="AA18:AE18"/>
    <mergeCell ref="AA19:AE19"/>
    <mergeCell ref="AA21:AE21"/>
    <mergeCell ref="AA22:AE22"/>
    <mergeCell ref="AA23:AE23"/>
    <mergeCell ref="AA24:AE24"/>
    <mergeCell ref="AA25:AE25"/>
    <mergeCell ref="AA26:AE26"/>
    <mergeCell ref="AA27:AE27"/>
    <mergeCell ref="AA28:AE28"/>
    <mergeCell ref="AA30:AE30"/>
    <mergeCell ref="AA31:AE31"/>
    <mergeCell ref="AA32:AE32"/>
    <mergeCell ref="AA33:AE33"/>
    <mergeCell ref="AA34:AE34"/>
    <mergeCell ref="AA35:AE35"/>
    <mergeCell ref="AA36:AE36"/>
    <mergeCell ref="AA37:AE37"/>
    <mergeCell ref="AF22:AJ22"/>
    <mergeCell ref="AF23:AJ23"/>
    <mergeCell ref="AF24:AJ24"/>
    <mergeCell ref="AF25:AJ25"/>
    <mergeCell ref="AF26:AJ26"/>
    <mergeCell ref="AF27:AJ27"/>
    <mergeCell ref="AF28:AJ28"/>
    <mergeCell ref="AF30:AJ30"/>
    <mergeCell ref="AF31:AJ31"/>
    <mergeCell ref="AF32:AJ32"/>
    <mergeCell ref="AF33:AJ33"/>
    <mergeCell ref="AF34:AJ34"/>
    <mergeCell ref="AF35:AJ35"/>
    <mergeCell ref="AF36:AJ36"/>
    <mergeCell ref="AF37:AJ37"/>
    <mergeCell ref="AK17:AO17"/>
    <mergeCell ref="AK18:AO18"/>
    <mergeCell ref="AK19:AO19"/>
    <mergeCell ref="AK21:AO21"/>
    <mergeCell ref="AK22:AO22"/>
    <mergeCell ref="AK23:AO23"/>
    <mergeCell ref="AK24:AO24"/>
    <mergeCell ref="AK25:AO25"/>
    <mergeCell ref="AK26:AO26"/>
    <mergeCell ref="AK27:AO27"/>
    <mergeCell ref="AK28:AO28"/>
    <mergeCell ref="AK30:AO30"/>
    <mergeCell ref="AK31:AO31"/>
    <mergeCell ref="AK32:AO32"/>
    <mergeCell ref="AK33:AO33"/>
    <mergeCell ref="AK34:AO34"/>
    <mergeCell ref="AK35:AO35"/>
    <mergeCell ref="AK36:AO36"/>
    <mergeCell ref="AK37:AO37"/>
    <mergeCell ref="AP17:AV17"/>
    <mergeCell ref="AP18:AV18"/>
    <mergeCell ref="AP19:AV19"/>
    <mergeCell ref="AP21:AV21"/>
    <mergeCell ref="AP22:AV22"/>
    <mergeCell ref="AP23:AV23"/>
    <mergeCell ref="AP24:AV24"/>
    <mergeCell ref="AP25:AV25"/>
    <mergeCell ref="AP26:AV26"/>
    <mergeCell ref="AP27:AV27"/>
    <mergeCell ref="AP28:AV28"/>
    <mergeCell ref="AP30:AV30"/>
    <mergeCell ref="AP31:AV31"/>
    <mergeCell ref="AP32:AV32"/>
    <mergeCell ref="AP33:AV33"/>
    <mergeCell ref="AP34:AV34"/>
    <mergeCell ref="AP35:AV35"/>
    <mergeCell ref="AP36:AV36"/>
    <mergeCell ref="AP37:AV37"/>
    <mergeCell ref="AW17:BB17"/>
    <mergeCell ref="AW18:BB18"/>
    <mergeCell ref="AW19:BB19"/>
    <mergeCell ref="AW21:BB21"/>
    <mergeCell ref="AW22:BB22"/>
    <mergeCell ref="AW23:BB23"/>
    <mergeCell ref="AW24:BB24"/>
    <mergeCell ref="AW25:BB25"/>
    <mergeCell ref="AW26:BB26"/>
    <mergeCell ref="AW27:BB27"/>
    <mergeCell ref="AW28:BB28"/>
    <mergeCell ref="AW30:BB30"/>
    <mergeCell ref="AW31:BB31"/>
    <mergeCell ref="AW32:BB32"/>
    <mergeCell ref="AW33:BB33"/>
    <mergeCell ref="AW34:BB34"/>
    <mergeCell ref="AW35:BB35"/>
    <mergeCell ref="AW36:BB36"/>
    <mergeCell ref="AW37:BB37"/>
    <mergeCell ref="BC17:BH17"/>
    <mergeCell ref="BC18:BH18"/>
    <mergeCell ref="BC19:BH19"/>
    <mergeCell ref="BC21:BH21"/>
    <mergeCell ref="BC22:BH22"/>
    <mergeCell ref="BC23:BH23"/>
    <mergeCell ref="BC34:BH34"/>
    <mergeCell ref="BC35:BH35"/>
    <mergeCell ref="BC36:BH36"/>
    <mergeCell ref="BC24:BH24"/>
    <mergeCell ref="BC25:BH25"/>
    <mergeCell ref="BC26:BH26"/>
    <mergeCell ref="BC27:BH27"/>
    <mergeCell ref="BC28:BH28"/>
    <mergeCell ref="BC30:BH30"/>
    <mergeCell ref="BC37:BH37"/>
    <mergeCell ref="BI17:BN17"/>
    <mergeCell ref="BI18:BN18"/>
    <mergeCell ref="BI22:BN22"/>
    <mergeCell ref="BI26:BN26"/>
    <mergeCell ref="BI31:BN31"/>
    <mergeCell ref="BI35:BN35"/>
    <mergeCell ref="BC31:BH31"/>
    <mergeCell ref="BC32:BH32"/>
    <mergeCell ref="BC33:BH33"/>
    <mergeCell ref="BO18:BT18"/>
    <mergeCell ref="BI19:BN19"/>
    <mergeCell ref="BO19:BT19"/>
    <mergeCell ref="BO17:BT17"/>
    <mergeCell ref="BI21:BN21"/>
    <mergeCell ref="BO21:BT21"/>
    <mergeCell ref="BO22:BT22"/>
    <mergeCell ref="BI23:BN23"/>
    <mergeCell ref="BO23:BT23"/>
    <mergeCell ref="BI24:BN24"/>
    <mergeCell ref="BO24:BT24"/>
    <mergeCell ref="BI25:BN25"/>
    <mergeCell ref="BO25:BT25"/>
    <mergeCell ref="BO26:BT26"/>
    <mergeCell ref="BI27:BN27"/>
    <mergeCell ref="BO27:BT27"/>
    <mergeCell ref="BI28:BN28"/>
    <mergeCell ref="BO28:BT28"/>
    <mergeCell ref="BI30:BN30"/>
    <mergeCell ref="BO30:BT30"/>
    <mergeCell ref="BO31:BT31"/>
    <mergeCell ref="BI32:BN32"/>
    <mergeCell ref="BO32:BT32"/>
    <mergeCell ref="BI33:BN33"/>
    <mergeCell ref="BO33:BT33"/>
    <mergeCell ref="BI34:BN34"/>
    <mergeCell ref="BO34:BT34"/>
    <mergeCell ref="BO35:BT35"/>
    <mergeCell ref="BI36:BN36"/>
    <mergeCell ref="BO36:BT36"/>
    <mergeCell ref="BI37:BN37"/>
    <mergeCell ref="BO37:BT37"/>
    <mergeCell ref="CG17:CL17"/>
    <mergeCell ref="BU21:BZ21"/>
    <mergeCell ref="CA21:CF21"/>
    <mergeCell ref="BU27:BZ27"/>
    <mergeCell ref="CA27:CF27"/>
    <mergeCell ref="CM17:CR17"/>
    <mergeCell ref="BU18:BZ18"/>
    <mergeCell ref="CA18:CF18"/>
    <mergeCell ref="CG18:CL18"/>
    <mergeCell ref="CM18:CR18"/>
    <mergeCell ref="BU19:BZ19"/>
    <mergeCell ref="CA19:CF19"/>
    <mergeCell ref="CG19:CL19"/>
    <mergeCell ref="CM19:CR19"/>
    <mergeCell ref="BU22:BZ22"/>
    <mergeCell ref="CA22:CF22"/>
    <mergeCell ref="BU23:BZ23"/>
    <mergeCell ref="CA23:CF23"/>
    <mergeCell ref="BU24:BZ24"/>
    <mergeCell ref="CA24:CF24"/>
    <mergeCell ref="CG24:CL24"/>
    <mergeCell ref="CM24:CR24"/>
    <mergeCell ref="BU25:BZ25"/>
    <mergeCell ref="CA25:CF25"/>
    <mergeCell ref="BU26:BZ26"/>
    <mergeCell ref="CA26:CF26"/>
    <mergeCell ref="CG25:CL25"/>
    <mergeCell ref="CM25:CR25"/>
    <mergeCell ref="CG26:CL26"/>
    <mergeCell ref="CM26:CR26"/>
    <mergeCell ref="CG21:CL21"/>
    <mergeCell ref="CM21:CR21"/>
    <mergeCell ref="CG22:CL22"/>
    <mergeCell ref="CM22:CR22"/>
    <mergeCell ref="CG23:CL23"/>
    <mergeCell ref="CM23:CR23"/>
    <mergeCell ref="CG27:CL27"/>
    <mergeCell ref="CM27:CR27"/>
    <mergeCell ref="CG28:CL28"/>
    <mergeCell ref="CM28:CR28"/>
    <mergeCell ref="BU30:BZ30"/>
    <mergeCell ref="CA30:CF30"/>
    <mergeCell ref="CG30:CL30"/>
    <mergeCell ref="CM30:CR30"/>
    <mergeCell ref="BU28:BZ28"/>
    <mergeCell ref="CA28:CF28"/>
    <mergeCell ref="BU31:BZ31"/>
    <mergeCell ref="CA31:CF31"/>
    <mergeCell ref="CG31:CL31"/>
    <mergeCell ref="CM31:CR31"/>
    <mergeCell ref="BU32:BZ32"/>
    <mergeCell ref="CA32:CF32"/>
    <mergeCell ref="CG32:CL32"/>
    <mergeCell ref="CM32:CR32"/>
    <mergeCell ref="BU33:BZ33"/>
    <mergeCell ref="CA33:CF33"/>
    <mergeCell ref="CG33:CL33"/>
    <mergeCell ref="CM33:CR33"/>
    <mergeCell ref="BU34:BZ34"/>
    <mergeCell ref="CA34:CF34"/>
    <mergeCell ref="CG34:CL34"/>
    <mergeCell ref="CM34:CR34"/>
    <mergeCell ref="BU35:BZ35"/>
    <mergeCell ref="CA35:CF35"/>
    <mergeCell ref="CG35:CL35"/>
    <mergeCell ref="CM35:CR35"/>
    <mergeCell ref="BU36:BZ36"/>
    <mergeCell ref="CA36:CF36"/>
    <mergeCell ref="CG36:CL36"/>
    <mergeCell ref="CM36:CR36"/>
    <mergeCell ref="BU37:BZ37"/>
    <mergeCell ref="CA37:CF37"/>
    <mergeCell ref="CG37:CL37"/>
    <mergeCell ref="CM37:CR37"/>
    <mergeCell ref="E50:G50"/>
    <mergeCell ref="H50:K50"/>
    <mergeCell ref="L50:O50"/>
    <mergeCell ref="P50:R50"/>
    <mergeCell ref="S50:V50"/>
    <mergeCell ref="W50:Z50"/>
    <mergeCell ref="E52:G52"/>
    <mergeCell ref="H52:K52"/>
    <mergeCell ref="L52:O52"/>
    <mergeCell ref="E53:G53"/>
    <mergeCell ref="H53:K53"/>
    <mergeCell ref="L53:O53"/>
    <mergeCell ref="E54:G54"/>
    <mergeCell ref="H54:K54"/>
    <mergeCell ref="L54:O54"/>
    <mergeCell ref="E55:G55"/>
    <mergeCell ref="H55:K55"/>
    <mergeCell ref="L55:O55"/>
    <mergeCell ref="E56:G56"/>
    <mergeCell ref="H56:K56"/>
    <mergeCell ref="L56:O56"/>
    <mergeCell ref="E57:G57"/>
    <mergeCell ref="H57:K57"/>
    <mergeCell ref="L57:O57"/>
    <mergeCell ref="E58:G58"/>
    <mergeCell ref="H58:K58"/>
    <mergeCell ref="L58:O58"/>
    <mergeCell ref="E59:G59"/>
    <mergeCell ref="H59:K59"/>
    <mergeCell ref="L59:O59"/>
    <mergeCell ref="E61:G61"/>
    <mergeCell ref="H61:K61"/>
    <mergeCell ref="L61:O61"/>
    <mergeCell ref="E62:G62"/>
    <mergeCell ref="H62:K62"/>
    <mergeCell ref="L62:O62"/>
    <mergeCell ref="E63:G63"/>
    <mergeCell ref="H63:K63"/>
    <mergeCell ref="L63:O63"/>
    <mergeCell ref="E64:G64"/>
    <mergeCell ref="H64:K64"/>
    <mergeCell ref="L64:O64"/>
    <mergeCell ref="E65:G65"/>
    <mergeCell ref="H65:K65"/>
    <mergeCell ref="L65:O65"/>
    <mergeCell ref="E66:G66"/>
    <mergeCell ref="H66:K66"/>
    <mergeCell ref="L66:O66"/>
    <mergeCell ref="E67:G67"/>
    <mergeCell ref="H67:K67"/>
    <mergeCell ref="L67:O67"/>
    <mergeCell ref="E68:G68"/>
    <mergeCell ref="H68:K68"/>
    <mergeCell ref="L68:O68"/>
    <mergeCell ref="AA50:AC50"/>
    <mergeCell ref="AD50:AG50"/>
    <mergeCell ref="AH50:AK50"/>
    <mergeCell ref="AL50:AN50"/>
    <mergeCell ref="AO50:AR50"/>
    <mergeCell ref="AS50:AV50"/>
    <mergeCell ref="P52:R52"/>
    <mergeCell ref="S52:V52"/>
    <mergeCell ref="W52:Z52"/>
    <mergeCell ref="AA52:AC52"/>
    <mergeCell ref="AD52:AG52"/>
    <mergeCell ref="AH52:AK52"/>
    <mergeCell ref="AL52:AN52"/>
    <mergeCell ref="AO52:AR52"/>
    <mergeCell ref="AS52:AV52"/>
    <mergeCell ref="P53:R53"/>
    <mergeCell ref="S53:V53"/>
    <mergeCell ref="W53:Z53"/>
    <mergeCell ref="AA53:AC53"/>
    <mergeCell ref="AD53:AG53"/>
    <mergeCell ref="AH53:AK53"/>
    <mergeCell ref="AL53:AN53"/>
    <mergeCell ref="AO53:AR53"/>
    <mergeCell ref="AS53:AV53"/>
    <mergeCell ref="P54:R54"/>
    <mergeCell ref="S54:V54"/>
    <mergeCell ref="W54:Z54"/>
    <mergeCell ref="AA54:AC54"/>
    <mergeCell ref="AD54:AG54"/>
    <mergeCell ref="AH54:AK54"/>
    <mergeCell ref="AL54:AN54"/>
    <mergeCell ref="AO54:AR54"/>
    <mergeCell ref="AS54:AV54"/>
    <mergeCell ref="P55:R55"/>
    <mergeCell ref="S55:V55"/>
    <mergeCell ref="W55:Z55"/>
    <mergeCell ref="AA55:AC55"/>
    <mergeCell ref="AD55:AG55"/>
    <mergeCell ref="AH55:AK55"/>
    <mergeCell ref="AL55:AN55"/>
    <mergeCell ref="AO55:AR55"/>
    <mergeCell ref="AS55:AV55"/>
    <mergeCell ref="P56:R56"/>
    <mergeCell ref="S56:V56"/>
    <mergeCell ref="W56:Z56"/>
    <mergeCell ref="AA56:AC56"/>
    <mergeCell ref="AD56:AG56"/>
    <mergeCell ref="AH56:AK56"/>
    <mergeCell ref="AL56:AN56"/>
    <mergeCell ref="AO56:AR56"/>
    <mergeCell ref="AS56:AV56"/>
    <mergeCell ref="P57:R57"/>
    <mergeCell ref="S57:V57"/>
    <mergeCell ref="W57:Z57"/>
    <mergeCell ref="AA57:AC57"/>
    <mergeCell ref="AD57:AG57"/>
    <mergeCell ref="AH57:AK57"/>
    <mergeCell ref="AL57:AN57"/>
    <mergeCell ref="AO57:AR57"/>
    <mergeCell ref="AS57:AV57"/>
    <mergeCell ref="P58:R58"/>
    <mergeCell ref="S58:V58"/>
    <mergeCell ref="W58:Z58"/>
    <mergeCell ref="AA58:AC58"/>
    <mergeCell ref="AD58:AG58"/>
    <mergeCell ref="AH58:AK58"/>
    <mergeCell ref="AL58:AN58"/>
    <mergeCell ref="AO58:AR58"/>
    <mergeCell ref="AS58:AV58"/>
    <mergeCell ref="P59:R59"/>
    <mergeCell ref="S59:V59"/>
    <mergeCell ref="W59:Z59"/>
    <mergeCell ref="AA59:AC59"/>
    <mergeCell ref="AD59:AG59"/>
    <mergeCell ref="AH59:AK59"/>
    <mergeCell ref="AL59:AN59"/>
    <mergeCell ref="AO59:AR59"/>
    <mergeCell ref="AS59:AV59"/>
    <mergeCell ref="P61:R61"/>
    <mergeCell ref="S61:V61"/>
    <mergeCell ref="W61:Z61"/>
    <mergeCell ref="AA61:AC61"/>
    <mergeCell ref="AD61:AG61"/>
    <mergeCell ref="AH61:AK61"/>
    <mergeCell ref="AL61:AN61"/>
    <mergeCell ref="AO61:AR61"/>
    <mergeCell ref="AS61:AV61"/>
    <mergeCell ref="P62:R62"/>
    <mergeCell ref="S62:V62"/>
    <mergeCell ref="W62:Z62"/>
    <mergeCell ref="AA62:AC62"/>
    <mergeCell ref="AD62:AG62"/>
    <mergeCell ref="AH62:AK62"/>
    <mergeCell ref="AL62:AN62"/>
    <mergeCell ref="AO62:AR62"/>
    <mergeCell ref="AS62:AV62"/>
    <mergeCell ref="P63:R63"/>
    <mergeCell ref="S63:V63"/>
    <mergeCell ref="W63:Z63"/>
    <mergeCell ref="AA63:AC63"/>
    <mergeCell ref="AD63:AG63"/>
    <mergeCell ref="AH63:AK63"/>
    <mergeCell ref="AL63:AN63"/>
    <mergeCell ref="AO63:AR63"/>
    <mergeCell ref="AS63:AV63"/>
    <mergeCell ref="P64:R64"/>
    <mergeCell ref="S64:V64"/>
    <mergeCell ref="W64:Z64"/>
    <mergeCell ref="AA64:AC64"/>
    <mergeCell ref="AD64:AG64"/>
    <mergeCell ref="AH64:AK64"/>
    <mergeCell ref="AL64:AN64"/>
    <mergeCell ref="AO64:AR64"/>
    <mergeCell ref="AS64:AV64"/>
    <mergeCell ref="P65:R65"/>
    <mergeCell ref="S65:V65"/>
    <mergeCell ref="W65:Z65"/>
    <mergeCell ref="AA65:AC65"/>
    <mergeCell ref="AD65:AG65"/>
    <mergeCell ref="AH65:AK65"/>
    <mergeCell ref="AL65:AN65"/>
    <mergeCell ref="AO65:AR65"/>
    <mergeCell ref="AS65:AV65"/>
    <mergeCell ref="P66:R66"/>
    <mergeCell ref="S66:V66"/>
    <mergeCell ref="W66:Z66"/>
    <mergeCell ref="AA66:AC66"/>
    <mergeCell ref="AD66:AG66"/>
    <mergeCell ref="AH66:AK66"/>
    <mergeCell ref="AL66:AN66"/>
    <mergeCell ref="AO66:AR66"/>
    <mergeCell ref="AS66:AV66"/>
    <mergeCell ref="P67:R67"/>
    <mergeCell ref="S67:V67"/>
    <mergeCell ref="W67:Z67"/>
    <mergeCell ref="AA67:AC67"/>
    <mergeCell ref="AD67:AG67"/>
    <mergeCell ref="AH67:AK67"/>
    <mergeCell ref="AL67:AN67"/>
    <mergeCell ref="AO67:AR67"/>
    <mergeCell ref="AS67:AV67"/>
    <mergeCell ref="P68:R68"/>
    <mergeCell ref="S68:V68"/>
    <mergeCell ref="W68:Z68"/>
    <mergeCell ref="AA68:AC68"/>
    <mergeCell ref="AD68:AG68"/>
    <mergeCell ref="AH68:AK68"/>
    <mergeCell ref="AL68:AN68"/>
    <mergeCell ref="AO68:AR68"/>
    <mergeCell ref="AS68:AV68"/>
    <mergeCell ref="AW50:AZ50"/>
    <mergeCell ref="BA50:BD50"/>
    <mergeCell ref="BE50:BH50"/>
    <mergeCell ref="BI50:BL50"/>
    <mergeCell ref="BM50:BP50"/>
    <mergeCell ref="BQ50:BT50"/>
    <mergeCell ref="BU50:BX50"/>
    <mergeCell ref="BY50:CB50"/>
    <mergeCell ref="CC50:CF50"/>
    <mergeCell ref="CG50:CJ50"/>
    <mergeCell ref="CK50:CN50"/>
    <mergeCell ref="CO50:CR50"/>
    <mergeCell ref="AW52:AZ52"/>
    <mergeCell ref="BA52:BD52"/>
    <mergeCell ref="BE52:BH52"/>
    <mergeCell ref="BI52:BL52"/>
    <mergeCell ref="BM52:BP52"/>
    <mergeCell ref="BQ52:BT52"/>
    <mergeCell ref="BU52:BX52"/>
    <mergeCell ref="BY52:CB52"/>
    <mergeCell ref="CC52:CF52"/>
    <mergeCell ref="CG52:CJ52"/>
    <mergeCell ref="CK52:CN52"/>
    <mergeCell ref="CO52:CR52"/>
    <mergeCell ref="AW53:AZ53"/>
    <mergeCell ref="BA53:BD53"/>
    <mergeCell ref="BE53:BH53"/>
    <mergeCell ref="BI53:BL53"/>
    <mergeCell ref="BM53:BP53"/>
    <mergeCell ref="BQ53:BT53"/>
    <mergeCell ref="BU53:BX53"/>
    <mergeCell ref="BY53:CB53"/>
    <mergeCell ref="CC53:CF53"/>
    <mergeCell ref="CG53:CJ53"/>
    <mergeCell ref="CK53:CN53"/>
    <mergeCell ref="CO53:CR53"/>
    <mergeCell ref="AW54:AZ54"/>
    <mergeCell ref="BA54:BD54"/>
    <mergeCell ref="BE54:BH54"/>
    <mergeCell ref="BI54:BL54"/>
    <mergeCell ref="BM54:BP54"/>
    <mergeCell ref="BQ54:BT54"/>
    <mergeCell ref="BU54:BX54"/>
    <mergeCell ref="BY54:CB54"/>
    <mergeCell ref="CC54:CF54"/>
    <mergeCell ref="CG54:CJ54"/>
    <mergeCell ref="CK54:CN54"/>
    <mergeCell ref="CO54:CR54"/>
    <mergeCell ref="AW55:AZ55"/>
    <mergeCell ref="BA55:BD55"/>
    <mergeCell ref="BE55:BH55"/>
    <mergeCell ref="BI55:BL55"/>
    <mergeCell ref="BM55:BP55"/>
    <mergeCell ref="BQ55:BT55"/>
    <mergeCell ref="BU55:BX55"/>
    <mergeCell ref="BY55:CB55"/>
    <mergeCell ref="CC55:CF55"/>
    <mergeCell ref="CG55:CJ55"/>
    <mergeCell ref="CK55:CN55"/>
    <mergeCell ref="CO55:CR55"/>
    <mergeCell ref="AW56:AZ56"/>
    <mergeCell ref="BA56:BD56"/>
    <mergeCell ref="BE56:BH56"/>
    <mergeCell ref="BI56:BL56"/>
    <mergeCell ref="BM56:BP56"/>
    <mergeCell ref="BQ56:BT56"/>
    <mergeCell ref="BU56:BX56"/>
    <mergeCell ref="BY56:CB56"/>
    <mergeCell ref="CC56:CF56"/>
    <mergeCell ref="CG56:CJ56"/>
    <mergeCell ref="CK56:CN56"/>
    <mergeCell ref="CO56:CR56"/>
    <mergeCell ref="AW57:AZ57"/>
    <mergeCell ref="BA57:BD57"/>
    <mergeCell ref="BE57:BH57"/>
    <mergeCell ref="BI57:BL57"/>
    <mergeCell ref="BM57:BP57"/>
    <mergeCell ref="BQ57:BT57"/>
    <mergeCell ref="BU57:BX57"/>
    <mergeCell ref="BY57:CB57"/>
    <mergeCell ref="CC57:CF57"/>
    <mergeCell ref="CG57:CJ57"/>
    <mergeCell ref="CK57:CN57"/>
    <mergeCell ref="CO57:CR57"/>
    <mergeCell ref="AW58:AZ58"/>
    <mergeCell ref="BA58:BD58"/>
    <mergeCell ref="BE58:BH58"/>
    <mergeCell ref="BI58:BL58"/>
    <mergeCell ref="BM58:BP58"/>
    <mergeCell ref="BQ58:BT58"/>
    <mergeCell ref="BU58:BX58"/>
    <mergeCell ref="BY58:CB58"/>
    <mergeCell ref="CC58:CF58"/>
    <mergeCell ref="CG58:CJ58"/>
    <mergeCell ref="CK58:CN58"/>
    <mergeCell ref="CO58:CR58"/>
    <mergeCell ref="AW59:AZ59"/>
    <mergeCell ref="BA59:BD59"/>
    <mergeCell ref="BE59:BH59"/>
    <mergeCell ref="BI59:BL59"/>
    <mergeCell ref="BM59:BP59"/>
    <mergeCell ref="BQ59:BT59"/>
    <mergeCell ref="BU59:BX59"/>
    <mergeCell ref="BY59:CB59"/>
    <mergeCell ref="CC59:CF59"/>
    <mergeCell ref="CG59:CJ59"/>
    <mergeCell ref="CK59:CN59"/>
    <mergeCell ref="CO59:CR59"/>
    <mergeCell ref="AW61:AZ61"/>
    <mergeCell ref="BA61:BD61"/>
    <mergeCell ref="BE61:BH61"/>
    <mergeCell ref="BI61:BL61"/>
    <mergeCell ref="BM61:BP61"/>
    <mergeCell ref="BQ61:BT61"/>
    <mergeCell ref="BU61:BX61"/>
    <mergeCell ref="BY61:CB61"/>
    <mergeCell ref="CC61:CF61"/>
    <mergeCell ref="CG61:CJ61"/>
    <mergeCell ref="CK61:CN61"/>
    <mergeCell ref="CO61:CR61"/>
    <mergeCell ref="AW62:AZ62"/>
    <mergeCell ref="BA62:BD62"/>
    <mergeCell ref="BE62:BH62"/>
    <mergeCell ref="BI62:BL62"/>
    <mergeCell ref="BM62:BP62"/>
    <mergeCell ref="BQ62:BT62"/>
    <mergeCell ref="BU62:BX62"/>
    <mergeCell ref="BY62:CB62"/>
    <mergeCell ref="CC62:CF62"/>
    <mergeCell ref="CG62:CJ62"/>
    <mergeCell ref="CK62:CN62"/>
    <mergeCell ref="CO62:CR62"/>
    <mergeCell ref="AW63:AZ63"/>
    <mergeCell ref="BA63:BD63"/>
    <mergeCell ref="BE63:BH63"/>
    <mergeCell ref="BI63:BL63"/>
    <mergeCell ref="BM63:BP63"/>
    <mergeCell ref="BQ63:BT63"/>
    <mergeCell ref="BU63:BX63"/>
    <mergeCell ref="BY63:CB63"/>
    <mergeCell ref="CC63:CF63"/>
    <mergeCell ref="CG63:CJ63"/>
    <mergeCell ref="CK63:CN63"/>
    <mergeCell ref="CO63:CR63"/>
    <mergeCell ref="AW64:AZ64"/>
    <mergeCell ref="BA64:BD64"/>
    <mergeCell ref="BE64:BH64"/>
    <mergeCell ref="BI64:BL64"/>
    <mergeCell ref="BM64:BP64"/>
    <mergeCell ref="BQ64:BT64"/>
    <mergeCell ref="BU64:BX64"/>
    <mergeCell ref="BY64:CB64"/>
    <mergeCell ref="CC64:CF64"/>
    <mergeCell ref="CG64:CJ64"/>
    <mergeCell ref="CK64:CN64"/>
    <mergeCell ref="CO64:CR64"/>
    <mergeCell ref="AW65:AZ65"/>
    <mergeCell ref="BA65:BD65"/>
    <mergeCell ref="BE65:BH65"/>
    <mergeCell ref="BI65:BL65"/>
    <mergeCell ref="BM65:BP65"/>
    <mergeCell ref="BQ65:BT65"/>
    <mergeCell ref="BU65:BX65"/>
    <mergeCell ref="BY65:CB65"/>
    <mergeCell ref="CC65:CF65"/>
    <mergeCell ref="CG65:CJ65"/>
    <mergeCell ref="CK65:CN65"/>
    <mergeCell ref="CO65:CR65"/>
    <mergeCell ref="AW66:AZ66"/>
    <mergeCell ref="BA66:BD66"/>
    <mergeCell ref="BE66:BH66"/>
    <mergeCell ref="BI66:BL66"/>
    <mergeCell ref="BM66:BP66"/>
    <mergeCell ref="BQ66:BT66"/>
    <mergeCell ref="BU66:BX66"/>
    <mergeCell ref="BY66:CB66"/>
    <mergeCell ref="CC66:CF66"/>
    <mergeCell ref="CG66:CJ66"/>
    <mergeCell ref="CK66:CN66"/>
    <mergeCell ref="CO66:CR66"/>
    <mergeCell ref="BY67:CB67"/>
    <mergeCell ref="CC67:CF67"/>
    <mergeCell ref="CG67:CJ67"/>
    <mergeCell ref="CK67:CN67"/>
    <mergeCell ref="CO67:CR67"/>
    <mergeCell ref="AW67:AZ67"/>
    <mergeCell ref="BA67:BD67"/>
    <mergeCell ref="BE67:BH67"/>
    <mergeCell ref="BI67:BL67"/>
    <mergeCell ref="BM67:BP67"/>
    <mergeCell ref="BA68:BD68"/>
    <mergeCell ref="BE68:BH68"/>
    <mergeCell ref="BI68:BL68"/>
    <mergeCell ref="BM68:BP68"/>
    <mergeCell ref="BQ68:BT68"/>
    <mergeCell ref="BU67:BX67"/>
    <mergeCell ref="BQ67:BT67"/>
    <mergeCell ref="A43:CR43"/>
    <mergeCell ref="A8:CR8"/>
    <mergeCell ref="A6:CR6"/>
    <mergeCell ref="BU68:BX68"/>
    <mergeCell ref="BY68:CB68"/>
    <mergeCell ref="CC68:CF68"/>
    <mergeCell ref="CG68:CJ68"/>
    <mergeCell ref="CK68:CN68"/>
    <mergeCell ref="CO68:CR68"/>
    <mergeCell ref="AW68:AZ68"/>
  </mergeCells>
  <printOptions horizontalCentered="1"/>
  <pageMargins left="0.5118110236220472" right="0.5118110236220472" top="0.5511811023622047" bottom="0.35433070866141736" header="0" footer="0"/>
  <pageSetup fitToHeight="1" fitToWidth="1" horizontalDpi="600" verticalDpi="600" orientation="landscape" paperSize="8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R69"/>
  <sheetViews>
    <sheetView tabSelected="1" zoomScalePageLayoutView="0" workbookViewId="0" topLeftCell="A1">
      <selection activeCell="AF3" sqref="AF3"/>
    </sheetView>
  </sheetViews>
  <sheetFormatPr defaultColWidth="8.796875" defaultRowHeight="15"/>
  <cols>
    <col min="1" max="96" width="2.59765625" style="10" customWidth="1"/>
    <col min="97" max="16384" width="9" style="10" customWidth="1"/>
  </cols>
  <sheetData>
    <row r="1" spans="1:96" ht="14.25">
      <c r="A1" s="1" t="s">
        <v>245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2" t="s">
        <v>247</v>
      </c>
    </row>
    <row r="2" spans="1:96" ht="14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</row>
    <row r="3" spans="1:96" ht="14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</row>
    <row r="4" spans="1:96" ht="17.25">
      <c r="A4" s="140" t="s">
        <v>553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0"/>
      <c r="AN4" s="140"/>
      <c r="AO4" s="140"/>
      <c r="AP4" s="140"/>
      <c r="AQ4" s="140"/>
      <c r="AR4" s="140"/>
      <c r="AS4" s="140"/>
      <c r="AT4" s="140"/>
      <c r="AU4" s="140"/>
      <c r="AV4" s="140"/>
      <c r="AW4" s="140"/>
      <c r="AX4" s="140"/>
      <c r="AY4" s="140"/>
      <c r="AZ4" s="140"/>
      <c r="BA4" s="140"/>
      <c r="BB4" s="140"/>
      <c r="BC4" s="140"/>
      <c r="BD4" s="140"/>
      <c r="BE4" s="140"/>
      <c r="BF4" s="140"/>
      <c r="BG4" s="140"/>
      <c r="BH4" s="140"/>
      <c r="BI4" s="140"/>
      <c r="BJ4" s="140"/>
      <c r="BK4" s="140"/>
      <c r="BL4" s="140"/>
      <c r="BM4" s="140"/>
      <c r="BN4" s="140"/>
      <c r="BO4" s="140"/>
      <c r="BP4" s="140"/>
      <c r="BQ4" s="140"/>
      <c r="BR4" s="140"/>
      <c r="BS4" s="140"/>
      <c r="BT4" s="140"/>
      <c r="BU4" s="140"/>
      <c r="BV4" s="140"/>
      <c r="BW4" s="140"/>
      <c r="BX4" s="140"/>
      <c r="BY4" s="140"/>
      <c r="BZ4" s="140"/>
      <c r="CA4" s="140"/>
      <c r="CB4" s="140"/>
      <c r="CC4" s="140"/>
      <c r="CD4" s="140"/>
      <c r="CE4" s="140"/>
      <c r="CF4" s="140"/>
      <c r="CG4" s="140"/>
      <c r="CH4" s="140"/>
      <c r="CI4" s="140"/>
      <c r="CJ4" s="140"/>
      <c r="CK4" s="140"/>
      <c r="CL4" s="140"/>
      <c r="CM4" s="140"/>
      <c r="CN4" s="140"/>
      <c r="CO4" s="140"/>
      <c r="CP4" s="140"/>
      <c r="CQ4" s="140"/>
      <c r="CR4" s="140"/>
    </row>
    <row r="5" spans="1:96" ht="14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</row>
    <row r="6" spans="1:96" ht="15" thickBo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6" t="s">
        <v>248</v>
      </c>
    </row>
    <row r="7" spans="1:96" ht="30" customHeight="1">
      <c r="A7" s="213" t="s">
        <v>439</v>
      </c>
      <c r="B7" s="213"/>
      <c r="C7" s="213"/>
      <c r="D7" s="213"/>
      <c r="E7" s="213"/>
      <c r="F7" s="214"/>
      <c r="G7" s="181" t="s">
        <v>253</v>
      </c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 t="s">
        <v>81</v>
      </c>
      <c r="T7" s="181"/>
      <c r="U7" s="181"/>
      <c r="V7" s="181"/>
      <c r="W7" s="181"/>
      <c r="X7" s="181"/>
      <c r="Y7" s="181"/>
      <c r="Z7" s="181"/>
      <c r="AA7" s="181"/>
      <c r="AB7" s="181"/>
      <c r="AC7" s="181"/>
      <c r="AD7" s="181"/>
      <c r="AE7" s="181"/>
      <c r="AF7" s="181"/>
      <c r="AG7" s="181"/>
      <c r="AH7" s="181"/>
      <c r="AI7" s="181"/>
      <c r="AJ7" s="181"/>
      <c r="AK7" s="181"/>
      <c r="AL7" s="181"/>
      <c r="AM7" s="181"/>
      <c r="AN7" s="181"/>
      <c r="AO7" s="181"/>
      <c r="AP7" s="181"/>
      <c r="AQ7" s="181"/>
      <c r="AR7" s="181"/>
      <c r="AS7" s="181"/>
      <c r="AT7" s="181"/>
      <c r="AU7" s="181"/>
      <c r="AV7" s="181"/>
      <c r="AW7" s="181"/>
      <c r="AX7" s="181"/>
      <c r="AY7" s="181"/>
      <c r="AZ7" s="181"/>
      <c r="BA7" s="181"/>
      <c r="BB7" s="181"/>
      <c r="BC7" s="181"/>
      <c r="BD7" s="181"/>
      <c r="BE7" s="181"/>
      <c r="BF7" s="181"/>
      <c r="BG7" s="181"/>
      <c r="BH7" s="181"/>
      <c r="BI7" s="181"/>
      <c r="BJ7" s="181"/>
      <c r="BK7" s="181"/>
      <c r="BL7" s="181"/>
      <c r="BM7" s="181"/>
      <c r="BN7" s="181"/>
      <c r="BO7" s="181"/>
      <c r="BP7" s="181"/>
      <c r="BQ7" s="181"/>
      <c r="BR7" s="181"/>
      <c r="BS7" s="181"/>
      <c r="BT7" s="181"/>
      <c r="BU7" s="181"/>
      <c r="BV7" s="181"/>
      <c r="BW7" s="181" t="s">
        <v>85</v>
      </c>
      <c r="BX7" s="181"/>
      <c r="BY7" s="181"/>
      <c r="BZ7" s="181"/>
      <c r="CA7" s="181"/>
      <c r="CB7" s="181"/>
      <c r="CC7" s="181"/>
      <c r="CD7" s="181"/>
      <c r="CE7" s="181"/>
      <c r="CF7" s="181"/>
      <c r="CG7" s="181"/>
      <c r="CH7" s="181"/>
      <c r="CI7" s="181"/>
      <c r="CJ7" s="181"/>
      <c r="CK7" s="181"/>
      <c r="CL7" s="181"/>
      <c r="CM7" s="181"/>
      <c r="CN7" s="181"/>
      <c r="CO7" s="181"/>
      <c r="CP7" s="181"/>
      <c r="CQ7" s="181"/>
      <c r="CR7" s="189"/>
    </row>
    <row r="8" spans="1:96" ht="30" customHeight="1">
      <c r="A8" s="208"/>
      <c r="B8" s="208"/>
      <c r="C8" s="208"/>
      <c r="D8" s="208"/>
      <c r="E8" s="208"/>
      <c r="F8" s="209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 t="s">
        <v>235</v>
      </c>
      <c r="T8" s="177"/>
      <c r="U8" s="177"/>
      <c r="V8" s="177"/>
      <c r="W8" s="177"/>
      <c r="X8" s="177"/>
      <c r="Y8" s="177" t="s">
        <v>80</v>
      </c>
      <c r="Z8" s="177"/>
      <c r="AA8" s="177"/>
      <c r="AB8" s="177"/>
      <c r="AC8" s="177"/>
      <c r="AD8" s="177"/>
      <c r="AE8" s="177" t="s">
        <v>250</v>
      </c>
      <c r="AF8" s="177"/>
      <c r="AG8" s="177"/>
      <c r="AH8" s="177"/>
      <c r="AI8" s="177"/>
      <c r="AJ8" s="177"/>
      <c r="AK8" s="177"/>
      <c r="AL8" s="177"/>
      <c r="AM8" s="177"/>
      <c r="AN8" s="177"/>
      <c r="AO8" s="177"/>
      <c r="AP8" s="177"/>
      <c r="AQ8" s="177" t="s">
        <v>252</v>
      </c>
      <c r="AR8" s="177"/>
      <c r="AS8" s="177"/>
      <c r="AT8" s="177"/>
      <c r="AU8" s="177"/>
      <c r="AV8" s="177"/>
      <c r="AW8" s="177"/>
      <c r="AX8" s="177"/>
      <c r="AY8" s="177"/>
      <c r="AZ8" s="177"/>
      <c r="BA8" s="177"/>
      <c r="BB8" s="177"/>
      <c r="BC8" s="177" t="s">
        <v>251</v>
      </c>
      <c r="BD8" s="177"/>
      <c r="BE8" s="177"/>
      <c r="BF8" s="177"/>
      <c r="BG8" s="177"/>
      <c r="BH8" s="177"/>
      <c r="BI8" s="177"/>
      <c r="BJ8" s="177"/>
      <c r="BK8" s="177"/>
      <c r="BL8" s="177"/>
      <c r="BM8" s="177" t="s">
        <v>83</v>
      </c>
      <c r="BN8" s="177"/>
      <c r="BO8" s="177"/>
      <c r="BP8" s="177"/>
      <c r="BQ8" s="177"/>
      <c r="BR8" s="177"/>
      <c r="BS8" s="177"/>
      <c r="BT8" s="177"/>
      <c r="BU8" s="177"/>
      <c r="BV8" s="177"/>
      <c r="BW8" s="177" t="s">
        <v>235</v>
      </c>
      <c r="BX8" s="177"/>
      <c r="BY8" s="177"/>
      <c r="BZ8" s="177"/>
      <c r="CA8" s="177"/>
      <c r="CB8" s="177"/>
      <c r="CC8" s="177" t="s">
        <v>80</v>
      </c>
      <c r="CD8" s="177"/>
      <c r="CE8" s="177"/>
      <c r="CF8" s="177"/>
      <c r="CG8" s="177"/>
      <c r="CH8" s="177"/>
      <c r="CI8" s="177" t="s">
        <v>84</v>
      </c>
      <c r="CJ8" s="177"/>
      <c r="CK8" s="177"/>
      <c r="CL8" s="177"/>
      <c r="CM8" s="177"/>
      <c r="CN8" s="177"/>
      <c r="CO8" s="177"/>
      <c r="CP8" s="177"/>
      <c r="CQ8" s="177"/>
      <c r="CR8" s="215"/>
    </row>
    <row r="9" spans="1:96" ht="30" customHeight="1">
      <c r="A9" s="211"/>
      <c r="B9" s="211"/>
      <c r="C9" s="211"/>
      <c r="D9" s="211"/>
      <c r="E9" s="211"/>
      <c r="F9" s="212"/>
      <c r="G9" s="177" t="s">
        <v>235</v>
      </c>
      <c r="H9" s="177"/>
      <c r="I9" s="177"/>
      <c r="J9" s="177"/>
      <c r="K9" s="177"/>
      <c r="L9" s="177"/>
      <c r="M9" s="177" t="s">
        <v>80</v>
      </c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77"/>
      <c r="AB9" s="177"/>
      <c r="AC9" s="177"/>
      <c r="AD9" s="177"/>
      <c r="AE9" s="177" t="s">
        <v>235</v>
      </c>
      <c r="AF9" s="177"/>
      <c r="AG9" s="177"/>
      <c r="AH9" s="177"/>
      <c r="AI9" s="177"/>
      <c r="AJ9" s="177"/>
      <c r="AK9" s="177" t="s">
        <v>80</v>
      </c>
      <c r="AL9" s="177"/>
      <c r="AM9" s="177"/>
      <c r="AN9" s="177"/>
      <c r="AO9" s="177"/>
      <c r="AP9" s="177"/>
      <c r="AQ9" s="177" t="s">
        <v>235</v>
      </c>
      <c r="AR9" s="177"/>
      <c r="AS9" s="177"/>
      <c r="AT9" s="177"/>
      <c r="AU9" s="177"/>
      <c r="AV9" s="177"/>
      <c r="AW9" s="177" t="s">
        <v>80</v>
      </c>
      <c r="AX9" s="177"/>
      <c r="AY9" s="177"/>
      <c r="AZ9" s="177"/>
      <c r="BA9" s="177"/>
      <c r="BB9" s="177"/>
      <c r="BC9" s="177" t="s">
        <v>235</v>
      </c>
      <c r="BD9" s="177"/>
      <c r="BE9" s="177"/>
      <c r="BF9" s="177"/>
      <c r="BG9" s="177"/>
      <c r="BH9" s="177" t="s">
        <v>80</v>
      </c>
      <c r="BI9" s="177"/>
      <c r="BJ9" s="177"/>
      <c r="BK9" s="177"/>
      <c r="BL9" s="177"/>
      <c r="BM9" s="177" t="s">
        <v>235</v>
      </c>
      <c r="BN9" s="177"/>
      <c r="BO9" s="177"/>
      <c r="BP9" s="177"/>
      <c r="BQ9" s="177"/>
      <c r="BR9" s="177" t="s">
        <v>80</v>
      </c>
      <c r="BS9" s="177"/>
      <c r="BT9" s="177"/>
      <c r="BU9" s="177"/>
      <c r="BV9" s="177"/>
      <c r="BW9" s="177"/>
      <c r="BX9" s="177"/>
      <c r="BY9" s="177"/>
      <c r="BZ9" s="177"/>
      <c r="CA9" s="177"/>
      <c r="CB9" s="177"/>
      <c r="CC9" s="177"/>
      <c r="CD9" s="177"/>
      <c r="CE9" s="177"/>
      <c r="CF9" s="177"/>
      <c r="CG9" s="177"/>
      <c r="CH9" s="177"/>
      <c r="CI9" s="177" t="s">
        <v>235</v>
      </c>
      <c r="CJ9" s="177"/>
      <c r="CK9" s="177"/>
      <c r="CL9" s="177"/>
      <c r="CM9" s="177"/>
      <c r="CN9" s="177" t="s">
        <v>80</v>
      </c>
      <c r="CO9" s="177"/>
      <c r="CP9" s="177"/>
      <c r="CQ9" s="177"/>
      <c r="CR9" s="215"/>
    </row>
    <row r="10" spans="1:96" ht="14.25">
      <c r="A10" s="82"/>
      <c r="B10" s="82"/>
      <c r="C10" s="82"/>
      <c r="D10" s="82"/>
      <c r="E10" s="82"/>
      <c r="F10" s="8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</row>
    <row r="11" spans="1:96" ht="14.25">
      <c r="A11" s="162" t="s">
        <v>249</v>
      </c>
      <c r="B11" s="162"/>
      <c r="C11" s="162"/>
      <c r="D11" s="162"/>
      <c r="E11" s="162"/>
      <c r="F11" s="163"/>
      <c r="G11" s="216">
        <v>30500</v>
      </c>
      <c r="H11" s="217"/>
      <c r="I11" s="217"/>
      <c r="J11" s="217"/>
      <c r="K11" s="217"/>
      <c r="L11" s="217"/>
      <c r="M11" s="225">
        <v>6250</v>
      </c>
      <c r="N11" s="225"/>
      <c r="O11" s="225"/>
      <c r="P11" s="225"/>
      <c r="Q11" s="225"/>
      <c r="R11" s="225"/>
      <c r="S11" s="225">
        <v>21700</v>
      </c>
      <c r="T11" s="225"/>
      <c r="U11" s="225"/>
      <c r="V11" s="225"/>
      <c r="W11" s="225"/>
      <c r="X11" s="225"/>
      <c r="Y11" s="225">
        <v>4570</v>
      </c>
      <c r="Z11" s="225"/>
      <c r="AA11" s="225"/>
      <c r="AB11" s="225"/>
      <c r="AC11" s="225"/>
      <c r="AD11" s="225"/>
      <c r="AE11" s="225">
        <v>4050</v>
      </c>
      <c r="AF11" s="225"/>
      <c r="AG11" s="225"/>
      <c r="AH11" s="225"/>
      <c r="AI11" s="225"/>
      <c r="AJ11" s="225"/>
      <c r="AK11" s="225">
        <v>1010</v>
      </c>
      <c r="AL11" s="225"/>
      <c r="AM11" s="225"/>
      <c r="AN11" s="225"/>
      <c r="AO11" s="225"/>
      <c r="AP11" s="225"/>
      <c r="AQ11" s="225">
        <v>8</v>
      </c>
      <c r="AR11" s="225"/>
      <c r="AS11" s="225"/>
      <c r="AT11" s="225"/>
      <c r="AU11" s="225"/>
      <c r="AV11" s="225"/>
      <c r="AW11" s="225">
        <v>3</v>
      </c>
      <c r="AX11" s="225"/>
      <c r="AY11" s="225"/>
      <c r="AZ11" s="225"/>
      <c r="BA11" s="225"/>
      <c r="BB11" s="225"/>
      <c r="BC11" s="148">
        <v>17600</v>
      </c>
      <c r="BD11" s="148"/>
      <c r="BE11" s="148"/>
      <c r="BF11" s="148"/>
      <c r="BG11" s="148"/>
      <c r="BH11" s="148">
        <v>3470</v>
      </c>
      <c r="BI11" s="148"/>
      <c r="BJ11" s="148"/>
      <c r="BK11" s="148"/>
      <c r="BL11" s="148"/>
      <c r="BM11" s="148">
        <v>73</v>
      </c>
      <c r="BN11" s="148"/>
      <c r="BO11" s="148"/>
      <c r="BP11" s="148"/>
      <c r="BQ11" s="148"/>
      <c r="BR11" s="148">
        <v>87</v>
      </c>
      <c r="BS11" s="148"/>
      <c r="BT11" s="148"/>
      <c r="BU11" s="148"/>
      <c r="BV11" s="148"/>
      <c r="BW11" s="225">
        <v>6170</v>
      </c>
      <c r="BX11" s="225"/>
      <c r="BY11" s="225"/>
      <c r="BZ11" s="225"/>
      <c r="CA11" s="225"/>
      <c r="CB11" s="225"/>
      <c r="CC11" s="225">
        <v>1560</v>
      </c>
      <c r="CD11" s="225"/>
      <c r="CE11" s="225"/>
      <c r="CF11" s="225"/>
      <c r="CG11" s="225"/>
      <c r="CH11" s="225"/>
      <c r="CI11" s="148">
        <v>3940</v>
      </c>
      <c r="CJ11" s="148"/>
      <c r="CK11" s="148"/>
      <c r="CL11" s="148"/>
      <c r="CM11" s="148"/>
      <c r="CN11" s="148">
        <v>1390</v>
      </c>
      <c r="CO11" s="148"/>
      <c r="CP11" s="148"/>
      <c r="CQ11" s="148"/>
      <c r="CR11" s="148"/>
    </row>
    <row r="12" spans="1:96" ht="14.25">
      <c r="A12" s="162" t="s">
        <v>440</v>
      </c>
      <c r="B12" s="162"/>
      <c r="C12" s="162"/>
      <c r="D12" s="162"/>
      <c r="E12" s="162"/>
      <c r="F12" s="163"/>
      <c r="G12" s="216">
        <v>35800</v>
      </c>
      <c r="H12" s="217"/>
      <c r="I12" s="217"/>
      <c r="J12" s="217"/>
      <c r="K12" s="217"/>
      <c r="L12" s="217"/>
      <c r="M12" s="225">
        <v>17300</v>
      </c>
      <c r="N12" s="225"/>
      <c r="O12" s="225"/>
      <c r="P12" s="225"/>
      <c r="Q12" s="225"/>
      <c r="R12" s="225"/>
      <c r="S12" s="225">
        <v>25600</v>
      </c>
      <c r="T12" s="225"/>
      <c r="U12" s="225"/>
      <c r="V12" s="225"/>
      <c r="W12" s="225"/>
      <c r="X12" s="225"/>
      <c r="Y12" s="225">
        <v>16100</v>
      </c>
      <c r="Z12" s="225"/>
      <c r="AA12" s="225"/>
      <c r="AB12" s="225"/>
      <c r="AC12" s="225"/>
      <c r="AD12" s="225"/>
      <c r="AE12" s="225">
        <v>23700</v>
      </c>
      <c r="AF12" s="225"/>
      <c r="AG12" s="225"/>
      <c r="AH12" s="225"/>
      <c r="AI12" s="225"/>
      <c r="AJ12" s="225"/>
      <c r="AK12" s="225">
        <v>15500</v>
      </c>
      <c r="AL12" s="225"/>
      <c r="AM12" s="225"/>
      <c r="AN12" s="225"/>
      <c r="AO12" s="225"/>
      <c r="AP12" s="225"/>
      <c r="AQ12" s="225">
        <v>47</v>
      </c>
      <c r="AR12" s="225"/>
      <c r="AS12" s="225"/>
      <c r="AT12" s="225"/>
      <c r="AU12" s="225"/>
      <c r="AV12" s="225"/>
      <c r="AW12" s="225">
        <v>9</v>
      </c>
      <c r="AX12" s="225"/>
      <c r="AY12" s="225"/>
      <c r="AZ12" s="225"/>
      <c r="BA12" s="225"/>
      <c r="BB12" s="225"/>
      <c r="BC12" s="148">
        <v>1820</v>
      </c>
      <c r="BD12" s="148"/>
      <c r="BE12" s="148"/>
      <c r="BF12" s="148"/>
      <c r="BG12" s="148"/>
      <c r="BH12" s="148">
        <v>630</v>
      </c>
      <c r="BI12" s="148"/>
      <c r="BJ12" s="148"/>
      <c r="BK12" s="148"/>
      <c r="BL12" s="148"/>
      <c r="BM12" s="148">
        <v>8</v>
      </c>
      <c r="BN12" s="148"/>
      <c r="BO12" s="148"/>
      <c r="BP12" s="148"/>
      <c r="BQ12" s="148"/>
      <c r="BR12" s="148">
        <v>2</v>
      </c>
      <c r="BS12" s="148"/>
      <c r="BT12" s="148"/>
      <c r="BU12" s="148"/>
      <c r="BV12" s="148"/>
      <c r="BW12" s="225">
        <v>5310</v>
      </c>
      <c r="BX12" s="225"/>
      <c r="BY12" s="225"/>
      <c r="BZ12" s="225"/>
      <c r="CA12" s="225"/>
      <c r="CB12" s="225"/>
      <c r="CC12" s="225">
        <v>937</v>
      </c>
      <c r="CD12" s="225"/>
      <c r="CE12" s="225"/>
      <c r="CF12" s="225"/>
      <c r="CG12" s="225"/>
      <c r="CH12" s="225"/>
      <c r="CI12" s="148">
        <v>2800</v>
      </c>
      <c r="CJ12" s="148"/>
      <c r="CK12" s="148"/>
      <c r="CL12" s="148"/>
      <c r="CM12" s="148"/>
      <c r="CN12" s="148">
        <v>678</v>
      </c>
      <c r="CO12" s="148"/>
      <c r="CP12" s="148"/>
      <c r="CQ12" s="148"/>
      <c r="CR12" s="148"/>
    </row>
    <row r="13" spans="1:96" ht="14.25">
      <c r="A13" s="162" t="s">
        <v>441</v>
      </c>
      <c r="B13" s="162"/>
      <c r="C13" s="162"/>
      <c r="D13" s="162"/>
      <c r="E13" s="162"/>
      <c r="F13" s="163"/>
      <c r="G13" s="216">
        <v>62500</v>
      </c>
      <c r="H13" s="217"/>
      <c r="I13" s="217"/>
      <c r="J13" s="217"/>
      <c r="K13" s="217"/>
      <c r="L13" s="217"/>
      <c r="M13" s="225">
        <v>13300</v>
      </c>
      <c r="N13" s="225"/>
      <c r="O13" s="225"/>
      <c r="P13" s="225"/>
      <c r="Q13" s="225"/>
      <c r="R13" s="225"/>
      <c r="S13" s="225">
        <v>30000</v>
      </c>
      <c r="T13" s="225"/>
      <c r="U13" s="225"/>
      <c r="V13" s="225"/>
      <c r="W13" s="225"/>
      <c r="X13" s="225"/>
      <c r="Y13" s="225">
        <v>7470</v>
      </c>
      <c r="Z13" s="225"/>
      <c r="AA13" s="225"/>
      <c r="AB13" s="225"/>
      <c r="AC13" s="225"/>
      <c r="AD13" s="225"/>
      <c r="AE13" s="225">
        <v>8520</v>
      </c>
      <c r="AF13" s="225"/>
      <c r="AG13" s="225"/>
      <c r="AH13" s="225"/>
      <c r="AI13" s="225"/>
      <c r="AJ13" s="225"/>
      <c r="AK13" s="225">
        <v>2520</v>
      </c>
      <c r="AL13" s="225"/>
      <c r="AM13" s="225"/>
      <c r="AN13" s="225"/>
      <c r="AO13" s="225"/>
      <c r="AP13" s="225"/>
      <c r="AQ13" s="225">
        <v>230</v>
      </c>
      <c r="AR13" s="225"/>
      <c r="AS13" s="225"/>
      <c r="AT13" s="225"/>
      <c r="AU13" s="225"/>
      <c r="AV13" s="225"/>
      <c r="AW13" s="225">
        <v>49</v>
      </c>
      <c r="AX13" s="225"/>
      <c r="AY13" s="225"/>
      <c r="AZ13" s="225"/>
      <c r="BA13" s="225"/>
      <c r="BB13" s="225"/>
      <c r="BC13" s="148" t="s">
        <v>442</v>
      </c>
      <c r="BD13" s="148"/>
      <c r="BE13" s="148"/>
      <c r="BF13" s="148"/>
      <c r="BG13" s="148"/>
      <c r="BH13" s="148" t="s">
        <v>442</v>
      </c>
      <c r="BI13" s="148"/>
      <c r="BJ13" s="148"/>
      <c r="BK13" s="148"/>
      <c r="BL13" s="148"/>
      <c r="BM13" s="148">
        <v>21200</v>
      </c>
      <c r="BN13" s="148"/>
      <c r="BO13" s="148"/>
      <c r="BP13" s="148"/>
      <c r="BQ13" s="148"/>
      <c r="BR13" s="148">
        <v>4900</v>
      </c>
      <c r="BS13" s="148"/>
      <c r="BT13" s="148"/>
      <c r="BU13" s="148"/>
      <c r="BV13" s="148"/>
      <c r="BW13" s="225">
        <v>13100</v>
      </c>
      <c r="BX13" s="225"/>
      <c r="BY13" s="225"/>
      <c r="BZ13" s="225"/>
      <c r="CA13" s="225"/>
      <c r="CB13" s="225"/>
      <c r="CC13" s="225">
        <v>2570</v>
      </c>
      <c r="CD13" s="225"/>
      <c r="CE13" s="225"/>
      <c r="CF13" s="225"/>
      <c r="CG13" s="225"/>
      <c r="CH13" s="225"/>
      <c r="CI13" s="148">
        <v>3080</v>
      </c>
      <c r="CJ13" s="148"/>
      <c r="CK13" s="148"/>
      <c r="CL13" s="148"/>
      <c r="CM13" s="148"/>
      <c r="CN13" s="148">
        <v>804</v>
      </c>
      <c r="CO13" s="148"/>
      <c r="CP13" s="148"/>
      <c r="CQ13" s="148"/>
      <c r="CR13" s="148"/>
    </row>
    <row r="14" spans="1:96" ht="14.25">
      <c r="A14" s="162" t="s">
        <v>229</v>
      </c>
      <c r="B14" s="162"/>
      <c r="C14" s="162"/>
      <c r="D14" s="162"/>
      <c r="E14" s="162"/>
      <c r="F14" s="163"/>
      <c r="G14" s="216">
        <v>20000</v>
      </c>
      <c r="H14" s="217"/>
      <c r="I14" s="217"/>
      <c r="J14" s="217"/>
      <c r="K14" s="217"/>
      <c r="L14" s="217"/>
      <c r="M14" s="225">
        <v>3370</v>
      </c>
      <c r="N14" s="225"/>
      <c r="O14" s="225"/>
      <c r="P14" s="225"/>
      <c r="Q14" s="225"/>
      <c r="R14" s="225"/>
      <c r="S14" s="225">
        <v>11300</v>
      </c>
      <c r="T14" s="225"/>
      <c r="U14" s="225"/>
      <c r="V14" s="225"/>
      <c r="W14" s="225"/>
      <c r="X14" s="225"/>
      <c r="Y14" s="225">
        <v>2240</v>
      </c>
      <c r="Z14" s="225"/>
      <c r="AA14" s="225"/>
      <c r="AB14" s="225"/>
      <c r="AC14" s="225"/>
      <c r="AD14" s="225"/>
      <c r="AE14" s="225">
        <v>11200</v>
      </c>
      <c r="AF14" s="225"/>
      <c r="AG14" s="225"/>
      <c r="AH14" s="225"/>
      <c r="AI14" s="225"/>
      <c r="AJ14" s="225"/>
      <c r="AK14" s="225">
        <v>2180</v>
      </c>
      <c r="AL14" s="225"/>
      <c r="AM14" s="225"/>
      <c r="AN14" s="225"/>
      <c r="AO14" s="225"/>
      <c r="AP14" s="225"/>
      <c r="AQ14" s="225">
        <v>102</v>
      </c>
      <c r="AR14" s="225"/>
      <c r="AS14" s="225"/>
      <c r="AT14" s="225"/>
      <c r="AU14" s="225"/>
      <c r="AV14" s="225"/>
      <c r="AW14" s="225">
        <v>51</v>
      </c>
      <c r="AX14" s="225"/>
      <c r="AY14" s="225"/>
      <c r="AZ14" s="225"/>
      <c r="BA14" s="225"/>
      <c r="BB14" s="225"/>
      <c r="BC14" s="148" t="s">
        <v>442</v>
      </c>
      <c r="BD14" s="148"/>
      <c r="BE14" s="148"/>
      <c r="BF14" s="148"/>
      <c r="BG14" s="148"/>
      <c r="BH14" s="148" t="s">
        <v>442</v>
      </c>
      <c r="BI14" s="148"/>
      <c r="BJ14" s="148"/>
      <c r="BK14" s="148"/>
      <c r="BL14" s="148"/>
      <c r="BM14" s="148">
        <v>17</v>
      </c>
      <c r="BN14" s="148"/>
      <c r="BO14" s="148"/>
      <c r="BP14" s="148"/>
      <c r="BQ14" s="148"/>
      <c r="BR14" s="148">
        <v>8</v>
      </c>
      <c r="BS14" s="148"/>
      <c r="BT14" s="148"/>
      <c r="BU14" s="148"/>
      <c r="BV14" s="148"/>
      <c r="BW14" s="225">
        <v>7020</v>
      </c>
      <c r="BX14" s="225"/>
      <c r="BY14" s="225"/>
      <c r="BZ14" s="225"/>
      <c r="CA14" s="225"/>
      <c r="CB14" s="225"/>
      <c r="CC14" s="225">
        <v>1020</v>
      </c>
      <c r="CD14" s="225"/>
      <c r="CE14" s="225"/>
      <c r="CF14" s="225"/>
      <c r="CG14" s="225"/>
      <c r="CH14" s="225"/>
      <c r="CI14" s="148">
        <v>2740</v>
      </c>
      <c r="CJ14" s="148"/>
      <c r="CK14" s="148"/>
      <c r="CL14" s="148"/>
      <c r="CM14" s="148"/>
      <c r="CN14" s="148">
        <v>480</v>
      </c>
      <c r="CO14" s="148"/>
      <c r="CP14" s="148"/>
      <c r="CQ14" s="148"/>
      <c r="CR14" s="148"/>
    </row>
    <row r="15" spans="1:96" s="11" customFormat="1" ht="14.25">
      <c r="A15" s="173" t="s">
        <v>548</v>
      </c>
      <c r="B15" s="173"/>
      <c r="C15" s="173"/>
      <c r="D15" s="173"/>
      <c r="E15" s="173"/>
      <c r="F15" s="174"/>
      <c r="G15" s="223">
        <v>20900</v>
      </c>
      <c r="H15" s="224"/>
      <c r="I15" s="224"/>
      <c r="J15" s="224"/>
      <c r="K15" s="224"/>
      <c r="L15" s="224"/>
      <c r="M15" s="226">
        <v>4710</v>
      </c>
      <c r="N15" s="226"/>
      <c r="O15" s="226"/>
      <c r="P15" s="226"/>
      <c r="Q15" s="226"/>
      <c r="R15" s="226"/>
      <c r="S15" s="226">
        <v>6740</v>
      </c>
      <c r="T15" s="226"/>
      <c r="U15" s="226"/>
      <c r="V15" s="226"/>
      <c r="W15" s="226"/>
      <c r="X15" s="226"/>
      <c r="Y15" s="226">
        <v>2250</v>
      </c>
      <c r="Z15" s="226"/>
      <c r="AA15" s="226"/>
      <c r="AB15" s="226"/>
      <c r="AC15" s="226"/>
      <c r="AD15" s="226"/>
      <c r="AE15" s="226">
        <v>5120</v>
      </c>
      <c r="AF15" s="226"/>
      <c r="AG15" s="226"/>
      <c r="AH15" s="226"/>
      <c r="AI15" s="226"/>
      <c r="AJ15" s="226"/>
      <c r="AK15" s="226">
        <f>SUM(AK17:AP33)</f>
        <v>1830</v>
      </c>
      <c r="AL15" s="226"/>
      <c r="AM15" s="226"/>
      <c r="AN15" s="226"/>
      <c r="AO15" s="226"/>
      <c r="AP15" s="226"/>
      <c r="AQ15" s="226">
        <v>1610</v>
      </c>
      <c r="AR15" s="226"/>
      <c r="AS15" s="226"/>
      <c r="AT15" s="226"/>
      <c r="AU15" s="226"/>
      <c r="AV15" s="226"/>
      <c r="AW15" s="226">
        <f>SUM(AW17:BB33)</f>
        <v>399</v>
      </c>
      <c r="AX15" s="226"/>
      <c r="AY15" s="226"/>
      <c r="AZ15" s="226"/>
      <c r="BA15" s="226"/>
      <c r="BB15" s="226"/>
      <c r="BC15" s="151" t="s">
        <v>549</v>
      </c>
      <c r="BD15" s="151"/>
      <c r="BE15" s="151"/>
      <c r="BF15" s="151"/>
      <c r="BG15" s="151"/>
      <c r="BH15" s="151" t="s">
        <v>549</v>
      </c>
      <c r="BI15" s="151"/>
      <c r="BJ15" s="151"/>
      <c r="BK15" s="151"/>
      <c r="BL15" s="151"/>
      <c r="BM15" s="151">
        <f>SUM(BM17:BQ33)</f>
        <v>13</v>
      </c>
      <c r="BN15" s="151"/>
      <c r="BO15" s="151"/>
      <c r="BP15" s="151"/>
      <c r="BQ15" s="151"/>
      <c r="BR15" s="151">
        <f>SUM(BR17:BV33)</f>
        <v>16</v>
      </c>
      <c r="BS15" s="151"/>
      <c r="BT15" s="151"/>
      <c r="BU15" s="151"/>
      <c r="BV15" s="151"/>
      <c r="BW15" s="226">
        <v>5970</v>
      </c>
      <c r="BX15" s="226"/>
      <c r="BY15" s="226"/>
      <c r="BZ15" s="226"/>
      <c r="CA15" s="226"/>
      <c r="CB15" s="226"/>
      <c r="CC15" s="226">
        <v>1240</v>
      </c>
      <c r="CD15" s="226"/>
      <c r="CE15" s="226"/>
      <c r="CF15" s="226"/>
      <c r="CG15" s="226"/>
      <c r="CH15" s="226"/>
      <c r="CI15" s="151">
        <f>SUM(CI17:CM33)</f>
        <v>874</v>
      </c>
      <c r="CJ15" s="151"/>
      <c r="CK15" s="151"/>
      <c r="CL15" s="151"/>
      <c r="CM15" s="151"/>
      <c r="CN15" s="151">
        <f>SUM(CN17:CR33)</f>
        <v>220</v>
      </c>
      <c r="CO15" s="151"/>
      <c r="CP15" s="151"/>
      <c r="CQ15" s="151"/>
      <c r="CR15" s="151"/>
    </row>
    <row r="16" spans="1:96" ht="14.25">
      <c r="A16" s="55"/>
      <c r="B16" s="55"/>
      <c r="C16" s="55"/>
      <c r="D16" s="55"/>
      <c r="E16" s="55"/>
      <c r="F16" s="25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</row>
    <row r="17" spans="1:96" ht="14.25">
      <c r="A17" s="162" t="s">
        <v>48</v>
      </c>
      <c r="B17" s="162"/>
      <c r="C17" s="162"/>
      <c r="D17" s="162"/>
      <c r="E17" s="162"/>
      <c r="F17" s="163"/>
      <c r="G17" s="216">
        <v>1180</v>
      </c>
      <c r="H17" s="217"/>
      <c r="I17" s="217"/>
      <c r="J17" s="217"/>
      <c r="K17" s="217"/>
      <c r="L17" s="217"/>
      <c r="M17" s="225">
        <v>221</v>
      </c>
      <c r="N17" s="225"/>
      <c r="O17" s="225"/>
      <c r="P17" s="225"/>
      <c r="Q17" s="225"/>
      <c r="R17" s="225"/>
      <c r="S17" s="225">
        <v>204</v>
      </c>
      <c r="T17" s="225"/>
      <c r="U17" s="225"/>
      <c r="V17" s="225"/>
      <c r="W17" s="225"/>
      <c r="X17" s="225"/>
      <c r="Y17" s="225">
        <v>42</v>
      </c>
      <c r="Z17" s="225"/>
      <c r="AA17" s="225"/>
      <c r="AB17" s="225"/>
      <c r="AC17" s="225"/>
      <c r="AD17" s="225"/>
      <c r="AE17" s="225">
        <v>204</v>
      </c>
      <c r="AF17" s="225"/>
      <c r="AG17" s="225"/>
      <c r="AH17" s="225"/>
      <c r="AI17" s="225"/>
      <c r="AJ17" s="225"/>
      <c r="AK17" s="225">
        <v>42</v>
      </c>
      <c r="AL17" s="225"/>
      <c r="AM17" s="225"/>
      <c r="AN17" s="225"/>
      <c r="AO17" s="225"/>
      <c r="AP17" s="225"/>
      <c r="AQ17" s="225">
        <v>0</v>
      </c>
      <c r="AR17" s="225"/>
      <c r="AS17" s="225"/>
      <c r="AT17" s="225"/>
      <c r="AU17" s="225"/>
      <c r="AV17" s="225"/>
      <c r="AW17" s="225">
        <v>0</v>
      </c>
      <c r="AX17" s="225"/>
      <c r="AY17" s="225"/>
      <c r="AZ17" s="225"/>
      <c r="BA17" s="225"/>
      <c r="BB17" s="225"/>
      <c r="BC17" s="148" t="s">
        <v>442</v>
      </c>
      <c r="BD17" s="148"/>
      <c r="BE17" s="148"/>
      <c r="BF17" s="148"/>
      <c r="BG17" s="148"/>
      <c r="BH17" s="148" t="s">
        <v>442</v>
      </c>
      <c r="BI17" s="148"/>
      <c r="BJ17" s="148"/>
      <c r="BK17" s="148"/>
      <c r="BL17" s="148"/>
      <c r="BM17" s="148" t="s">
        <v>442</v>
      </c>
      <c r="BN17" s="148"/>
      <c r="BO17" s="148"/>
      <c r="BP17" s="148"/>
      <c r="BQ17" s="148"/>
      <c r="BR17" s="148" t="s">
        <v>442</v>
      </c>
      <c r="BS17" s="148"/>
      <c r="BT17" s="148"/>
      <c r="BU17" s="148"/>
      <c r="BV17" s="148"/>
      <c r="BW17" s="225">
        <v>563</v>
      </c>
      <c r="BX17" s="225"/>
      <c r="BY17" s="225"/>
      <c r="BZ17" s="225"/>
      <c r="CA17" s="225"/>
      <c r="CB17" s="225"/>
      <c r="CC17" s="225">
        <v>126</v>
      </c>
      <c r="CD17" s="225"/>
      <c r="CE17" s="225"/>
      <c r="CF17" s="225"/>
      <c r="CG17" s="225"/>
      <c r="CH17" s="225"/>
      <c r="CI17" s="148">
        <v>121</v>
      </c>
      <c r="CJ17" s="148"/>
      <c r="CK17" s="148"/>
      <c r="CL17" s="148"/>
      <c r="CM17" s="148"/>
      <c r="CN17" s="148">
        <v>24</v>
      </c>
      <c r="CO17" s="148"/>
      <c r="CP17" s="148"/>
      <c r="CQ17" s="148"/>
      <c r="CR17" s="148"/>
    </row>
    <row r="18" spans="1:96" ht="14.25">
      <c r="A18" s="162" t="s">
        <v>49</v>
      </c>
      <c r="B18" s="162"/>
      <c r="C18" s="162"/>
      <c r="D18" s="162"/>
      <c r="E18" s="162"/>
      <c r="F18" s="163"/>
      <c r="G18" s="216">
        <v>3000</v>
      </c>
      <c r="H18" s="217"/>
      <c r="I18" s="217"/>
      <c r="J18" s="217"/>
      <c r="K18" s="217"/>
      <c r="L18" s="217"/>
      <c r="M18" s="225">
        <v>403</v>
      </c>
      <c r="N18" s="225"/>
      <c r="O18" s="225"/>
      <c r="P18" s="225"/>
      <c r="Q18" s="225"/>
      <c r="R18" s="225"/>
      <c r="S18" s="225">
        <v>1430</v>
      </c>
      <c r="T18" s="225"/>
      <c r="U18" s="225"/>
      <c r="V18" s="225"/>
      <c r="W18" s="225"/>
      <c r="X18" s="225"/>
      <c r="Y18" s="225">
        <v>208</v>
      </c>
      <c r="Z18" s="225"/>
      <c r="AA18" s="225"/>
      <c r="AB18" s="225"/>
      <c r="AC18" s="225"/>
      <c r="AD18" s="225"/>
      <c r="AE18" s="225">
        <v>703</v>
      </c>
      <c r="AF18" s="225"/>
      <c r="AG18" s="225"/>
      <c r="AH18" s="225"/>
      <c r="AI18" s="225"/>
      <c r="AJ18" s="225"/>
      <c r="AK18" s="225">
        <v>104</v>
      </c>
      <c r="AL18" s="225"/>
      <c r="AM18" s="225"/>
      <c r="AN18" s="225"/>
      <c r="AO18" s="225"/>
      <c r="AP18" s="225"/>
      <c r="AQ18" s="225">
        <v>723</v>
      </c>
      <c r="AR18" s="225"/>
      <c r="AS18" s="225"/>
      <c r="AT18" s="225"/>
      <c r="AU18" s="225"/>
      <c r="AV18" s="225"/>
      <c r="AW18" s="225">
        <v>104</v>
      </c>
      <c r="AX18" s="225"/>
      <c r="AY18" s="225"/>
      <c r="AZ18" s="225"/>
      <c r="BA18" s="225"/>
      <c r="BB18" s="225"/>
      <c r="BC18" s="148" t="s">
        <v>442</v>
      </c>
      <c r="BD18" s="148"/>
      <c r="BE18" s="148"/>
      <c r="BF18" s="148"/>
      <c r="BG18" s="148"/>
      <c r="BH18" s="148" t="s">
        <v>442</v>
      </c>
      <c r="BI18" s="148"/>
      <c r="BJ18" s="148"/>
      <c r="BK18" s="148"/>
      <c r="BL18" s="148"/>
      <c r="BM18" s="148" t="s">
        <v>442</v>
      </c>
      <c r="BN18" s="148"/>
      <c r="BO18" s="148"/>
      <c r="BP18" s="148"/>
      <c r="BQ18" s="148"/>
      <c r="BR18" s="148" t="s">
        <v>442</v>
      </c>
      <c r="BS18" s="148"/>
      <c r="BT18" s="148"/>
      <c r="BU18" s="148"/>
      <c r="BV18" s="148"/>
      <c r="BW18" s="225">
        <v>979</v>
      </c>
      <c r="BX18" s="225"/>
      <c r="BY18" s="225"/>
      <c r="BZ18" s="225"/>
      <c r="CA18" s="225"/>
      <c r="CB18" s="225"/>
      <c r="CC18" s="225">
        <v>130</v>
      </c>
      <c r="CD18" s="225"/>
      <c r="CE18" s="225"/>
      <c r="CF18" s="225"/>
      <c r="CG18" s="225"/>
      <c r="CH18" s="225"/>
      <c r="CI18" s="148">
        <v>112</v>
      </c>
      <c r="CJ18" s="148"/>
      <c r="CK18" s="148"/>
      <c r="CL18" s="148"/>
      <c r="CM18" s="148"/>
      <c r="CN18" s="148">
        <v>20</v>
      </c>
      <c r="CO18" s="148"/>
      <c r="CP18" s="148"/>
      <c r="CQ18" s="148"/>
      <c r="CR18" s="148"/>
    </row>
    <row r="19" spans="1:96" ht="14.25">
      <c r="A19" s="162" t="s">
        <v>50</v>
      </c>
      <c r="B19" s="162"/>
      <c r="C19" s="162"/>
      <c r="D19" s="162"/>
      <c r="E19" s="162"/>
      <c r="F19" s="163"/>
      <c r="G19" s="216">
        <v>421</v>
      </c>
      <c r="H19" s="217"/>
      <c r="I19" s="217"/>
      <c r="J19" s="217"/>
      <c r="K19" s="217"/>
      <c r="L19" s="217"/>
      <c r="M19" s="225">
        <v>159</v>
      </c>
      <c r="N19" s="225"/>
      <c r="O19" s="225"/>
      <c r="P19" s="225"/>
      <c r="Q19" s="225"/>
      <c r="R19" s="225"/>
      <c r="S19" s="225">
        <v>88</v>
      </c>
      <c r="T19" s="225"/>
      <c r="U19" s="225"/>
      <c r="V19" s="225"/>
      <c r="W19" s="225"/>
      <c r="X19" s="225"/>
      <c r="Y19" s="225">
        <v>98</v>
      </c>
      <c r="Z19" s="225"/>
      <c r="AA19" s="225"/>
      <c r="AB19" s="225"/>
      <c r="AC19" s="225"/>
      <c r="AD19" s="225"/>
      <c r="AE19" s="225">
        <v>87</v>
      </c>
      <c r="AF19" s="225"/>
      <c r="AG19" s="225"/>
      <c r="AH19" s="225"/>
      <c r="AI19" s="225"/>
      <c r="AJ19" s="225"/>
      <c r="AK19" s="225">
        <v>96</v>
      </c>
      <c r="AL19" s="225"/>
      <c r="AM19" s="225"/>
      <c r="AN19" s="225"/>
      <c r="AO19" s="225"/>
      <c r="AP19" s="225"/>
      <c r="AQ19" s="225">
        <v>1</v>
      </c>
      <c r="AR19" s="225"/>
      <c r="AS19" s="225"/>
      <c r="AT19" s="225"/>
      <c r="AU19" s="225"/>
      <c r="AV19" s="225"/>
      <c r="AW19" s="225">
        <v>2</v>
      </c>
      <c r="AX19" s="225"/>
      <c r="AY19" s="225"/>
      <c r="AZ19" s="225"/>
      <c r="BA19" s="225"/>
      <c r="BB19" s="225"/>
      <c r="BC19" s="148" t="s">
        <v>442</v>
      </c>
      <c r="BD19" s="148"/>
      <c r="BE19" s="148"/>
      <c r="BF19" s="148"/>
      <c r="BG19" s="148"/>
      <c r="BH19" s="148" t="s">
        <v>442</v>
      </c>
      <c r="BI19" s="148"/>
      <c r="BJ19" s="148"/>
      <c r="BK19" s="148"/>
      <c r="BL19" s="148"/>
      <c r="BM19" s="148" t="s">
        <v>442</v>
      </c>
      <c r="BN19" s="148"/>
      <c r="BO19" s="148"/>
      <c r="BP19" s="148"/>
      <c r="BQ19" s="148"/>
      <c r="BR19" s="148" t="s">
        <v>442</v>
      </c>
      <c r="BS19" s="148"/>
      <c r="BT19" s="148"/>
      <c r="BU19" s="148"/>
      <c r="BV19" s="148"/>
      <c r="BW19" s="225">
        <v>55</v>
      </c>
      <c r="BX19" s="225"/>
      <c r="BY19" s="225"/>
      <c r="BZ19" s="225"/>
      <c r="CA19" s="225"/>
      <c r="CB19" s="225"/>
      <c r="CC19" s="225">
        <v>57</v>
      </c>
      <c r="CD19" s="225"/>
      <c r="CE19" s="225"/>
      <c r="CF19" s="225"/>
      <c r="CG19" s="225"/>
      <c r="CH19" s="225"/>
      <c r="CI19" s="148" t="s">
        <v>442</v>
      </c>
      <c r="CJ19" s="148"/>
      <c r="CK19" s="148"/>
      <c r="CL19" s="148"/>
      <c r="CM19" s="148"/>
      <c r="CN19" s="148" t="s">
        <v>442</v>
      </c>
      <c r="CO19" s="148"/>
      <c r="CP19" s="148"/>
      <c r="CQ19" s="148"/>
      <c r="CR19" s="148"/>
    </row>
    <row r="20" spans="1:96" ht="14.25">
      <c r="A20" s="162" t="s">
        <v>51</v>
      </c>
      <c r="B20" s="162"/>
      <c r="C20" s="162"/>
      <c r="D20" s="162"/>
      <c r="E20" s="162"/>
      <c r="F20" s="163"/>
      <c r="G20" s="216">
        <v>843</v>
      </c>
      <c r="H20" s="217"/>
      <c r="I20" s="217"/>
      <c r="J20" s="217"/>
      <c r="K20" s="217"/>
      <c r="L20" s="217"/>
      <c r="M20" s="225">
        <v>211</v>
      </c>
      <c r="N20" s="225"/>
      <c r="O20" s="225"/>
      <c r="P20" s="225"/>
      <c r="Q20" s="225"/>
      <c r="R20" s="225"/>
      <c r="S20" s="225">
        <v>258</v>
      </c>
      <c r="T20" s="225"/>
      <c r="U20" s="225"/>
      <c r="V20" s="225"/>
      <c r="W20" s="225"/>
      <c r="X20" s="225"/>
      <c r="Y20" s="225">
        <v>97</v>
      </c>
      <c r="Z20" s="225"/>
      <c r="AA20" s="225"/>
      <c r="AB20" s="225"/>
      <c r="AC20" s="225"/>
      <c r="AD20" s="225"/>
      <c r="AE20" s="225">
        <v>222</v>
      </c>
      <c r="AF20" s="225"/>
      <c r="AG20" s="225"/>
      <c r="AH20" s="225"/>
      <c r="AI20" s="225"/>
      <c r="AJ20" s="225"/>
      <c r="AK20" s="225">
        <v>71</v>
      </c>
      <c r="AL20" s="225"/>
      <c r="AM20" s="225"/>
      <c r="AN20" s="225"/>
      <c r="AO20" s="225"/>
      <c r="AP20" s="225"/>
      <c r="AQ20" s="225">
        <v>26</v>
      </c>
      <c r="AR20" s="225"/>
      <c r="AS20" s="225"/>
      <c r="AT20" s="225"/>
      <c r="AU20" s="225"/>
      <c r="AV20" s="225"/>
      <c r="AW20" s="225">
        <v>13</v>
      </c>
      <c r="AX20" s="225"/>
      <c r="AY20" s="225"/>
      <c r="AZ20" s="225"/>
      <c r="BA20" s="225"/>
      <c r="BB20" s="225"/>
      <c r="BC20" s="148" t="s">
        <v>442</v>
      </c>
      <c r="BD20" s="148"/>
      <c r="BE20" s="148"/>
      <c r="BF20" s="148"/>
      <c r="BG20" s="148"/>
      <c r="BH20" s="148" t="s">
        <v>442</v>
      </c>
      <c r="BI20" s="148"/>
      <c r="BJ20" s="148"/>
      <c r="BK20" s="148"/>
      <c r="BL20" s="148"/>
      <c r="BM20" s="148">
        <v>10</v>
      </c>
      <c r="BN20" s="148"/>
      <c r="BO20" s="148"/>
      <c r="BP20" s="148"/>
      <c r="BQ20" s="148"/>
      <c r="BR20" s="148">
        <v>13</v>
      </c>
      <c r="BS20" s="148"/>
      <c r="BT20" s="148"/>
      <c r="BU20" s="148"/>
      <c r="BV20" s="148"/>
      <c r="BW20" s="225">
        <v>107</v>
      </c>
      <c r="BX20" s="225"/>
      <c r="BY20" s="225"/>
      <c r="BZ20" s="225"/>
      <c r="CA20" s="225"/>
      <c r="CB20" s="225"/>
      <c r="CC20" s="225">
        <v>30</v>
      </c>
      <c r="CD20" s="225"/>
      <c r="CE20" s="225"/>
      <c r="CF20" s="225"/>
      <c r="CG20" s="225"/>
      <c r="CH20" s="225"/>
      <c r="CI20" s="148">
        <v>22</v>
      </c>
      <c r="CJ20" s="148"/>
      <c r="CK20" s="148"/>
      <c r="CL20" s="148"/>
      <c r="CM20" s="148"/>
      <c r="CN20" s="148">
        <v>18</v>
      </c>
      <c r="CO20" s="148"/>
      <c r="CP20" s="148"/>
      <c r="CQ20" s="148"/>
      <c r="CR20" s="148"/>
    </row>
    <row r="21" spans="1:96" ht="14.25">
      <c r="A21" s="162" t="s">
        <v>52</v>
      </c>
      <c r="B21" s="162"/>
      <c r="C21" s="162"/>
      <c r="D21" s="162"/>
      <c r="E21" s="162"/>
      <c r="F21" s="163"/>
      <c r="G21" s="216">
        <v>1310</v>
      </c>
      <c r="H21" s="217"/>
      <c r="I21" s="217"/>
      <c r="J21" s="217"/>
      <c r="K21" s="217"/>
      <c r="L21" s="217"/>
      <c r="M21" s="225">
        <v>400</v>
      </c>
      <c r="N21" s="225"/>
      <c r="O21" s="225"/>
      <c r="P21" s="225"/>
      <c r="Q21" s="225"/>
      <c r="R21" s="225"/>
      <c r="S21" s="225">
        <v>644</v>
      </c>
      <c r="T21" s="225"/>
      <c r="U21" s="225"/>
      <c r="V21" s="225"/>
      <c r="W21" s="225"/>
      <c r="X21" s="225"/>
      <c r="Y21" s="225">
        <v>260</v>
      </c>
      <c r="Z21" s="225"/>
      <c r="AA21" s="225"/>
      <c r="AB21" s="225"/>
      <c r="AC21" s="225"/>
      <c r="AD21" s="225"/>
      <c r="AE21" s="225">
        <v>555</v>
      </c>
      <c r="AF21" s="225"/>
      <c r="AG21" s="225"/>
      <c r="AH21" s="225"/>
      <c r="AI21" s="225"/>
      <c r="AJ21" s="225"/>
      <c r="AK21" s="225">
        <v>234</v>
      </c>
      <c r="AL21" s="225"/>
      <c r="AM21" s="225"/>
      <c r="AN21" s="225"/>
      <c r="AO21" s="225"/>
      <c r="AP21" s="225"/>
      <c r="AQ21" s="225">
        <v>89</v>
      </c>
      <c r="AR21" s="225"/>
      <c r="AS21" s="225"/>
      <c r="AT21" s="225"/>
      <c r="AU21" s="225"/>
      <c r="AV21" s="225"/>
      <c r="AW21" s="225">
        <v>26</v>
      </c>
      <c r="AX21" s="225"/>
      <c r="AY21" s="225"/>
      <c r="AZ21" s="225"/>
      <c r="BA21" s="225"/>
      <c r="BB21" s="225"/>
      <c r="BC21" s="148" t="s">
        <v>442</v>
      </c>
      <c r="BD21" s="148"/>
      <c r="BE21" s="148"/>
      <c r="BF21" s="148"/>
      <c r="BG21" s="148"/>
      <c r="BH21" s="148" t="s">
        <v>442</v>
      </c>
      <c r="BI21" s="148"/>
      <c r="BJ21" s="148"/>
      <c r="BK21" s="148"/>
      <c r="BL21" s="148"/>
      <c r="BM21" s="148" t="s">
        <v>442</v>
      </c>
      <c r="BN21" s="148"/>
      <c r="BO21" s="148"/>
      <c r="BP21" s="148"/>
      <c r="BQ21" s="148"/>
      <c r="BR21" s="148" t="s">
        <v>442</v>
      </c>
      <c r="BS21" s="148"/>
      <c r="BT21" s="148"/>
      <c r="BU21" s="148"/>
      <c r="BV21" s="148"/>
      <c r="BW21" s="225">
        <v>59</v>
      </c>
      <c r="BX21" s="225"/>
      <c r="BY21" s="225"/>
      <c r="BZ21" s="225"/>
      <c r="CA21" s="225"/>
      <c r="CB21" s="225"/>
      <c r="CC21" s="225">
        <v>10</v>
      </c>
      <c r="CD21" s="225"/>
      <c r="CE21" s="225"/>
      <c r="CF21" s="225"/>
      <c r="CG21" s="225"/>
      <c r="CH21" s="225"/>
      <c r="CI21" s="148">
        <v>15</v>
      </c>
      <c r="CJ21" s="148"/>
      <c r="CK21" s="148"/>
      <c r="CL21" s="148"/>
      <c r="CM21" s="148"/>
      <c r="CN21" s="148">
        <v>3</v>
      </c>
      <c r="CO21" s="148"/>
      <c r="CP21" s="148"/>
      <c r="CQ21" s="148"/>
      <c r="CR21" s="148"/>
    </row>
    <row r="22" spans="1:96" ht="14.25">
      <c r="A22" s="162" t="s">
        <v>53</v>
      </c>
      <c r="B22" s="162"/>
      <c r="C22" s="162"/>
      <c r="D22" s="162"/>
      <c r="E22" s="162"/>
      <c r="F22" s="163"/>
      <c r="G22" s="216">
        <v>350</v>
      </c>
      <c r="H22" s="217"/>
      <c r="I22" s="217"/>
      <c r="J22" s="217"/>
      <c r="K22" s="217"/>
      <c r="L22" s="217"/>
      <c r="M22" s="225">
        <v>60</v>
      </c>
      <c r="N22" s="225"/>
      <c r="O22" s="225"/>
      <c r="P22" s="225"/>
      <c r="Q22" s="225"/>
      <c r="R22" s="225"/>
      <c r="S22" s="225">
        <v>22</v>
      </c>
      <c r="T22" s="225"/>
      <c r="U22" s="225"/>
      <c r="V22" s="225"/>
      <c r="W22" s="225"/>
      <c r="X22" s="225"/>
      <c r="Y22" s="225">
        <v>26</v>
      </c>
      <c r="Z22" s="225"/>
      <c r="AA22" s="225"/>
      <c r="AB22" s="225"/>
      <c r="AC22" s="225"/>
      <c r="AD22" s="225"/>
      <c r="AE22" s="225">
        <v>22</v>
      </c>
      <c r="AF22" s="225"/>
      <c r="AG22" s="225"/>
      <c r="AH22" s="225"/>
      <c r="AI22" s="225"/>
      <c r="AJ22" s="225"/>
      <c r="AK22" s="225">
        <v>26</v>
      </c>
      <c r="AL22" s="225"/>
      <c r="AM22" s="225"/>
      <c r="AN22" s="225"/>
      <c r="AO22" s="225"/>
      <c r="AP22" s="225"/>
      <c r="AQ22" s="225" t="s">
        <v>442</v>
      </c>
      <c r="AR22" s="225"/>
      <c r="AS22" s="225"/>
      <c r="AT22" s="225"/>
      <c r="AU22" s="225"/>
      <c r="AV22" s="225"/>
      <c r="AW22" s="225" t="s">
        <v>442</v>
      </c>
      <c r="AX22" s="225"/>
      <c r="AY22" s="225"/>
      <c r="AZ22" s="225"/>
      <c r="BA22" s="225"/>
      <c r="BB22" s="225"/>
      <c r="BC22" s="148" t="s">
        <v>442</v>
      </c>
      <c r="BD22" s="148"/>
      <c r="BE22" s="148"/>
      <c r="BF22" s="148"/>
      <c r="BG22" s="148"/>
      <c r="BH22" s="148" t="s">
        <v>442</v>
      </c>
      <c r="BI22" s="148"/>
      <c r="BJ22" s="148"/>
      <c r="BK22" s="148"/>
      <c r="BL22" s="148"/>
      <c r="BM22" s="148" t="s">
        <v>442</v>
      </c>
      <c r="BN22" s="148"/>
      <c r="BO22" s="148"/>
      <c r="BP22" s="148"/>
      <c r="BQ22" s="148"/>
      <c r="BR22" s="148" t="s">
        <v>442</v>
      </c>
      <c r="BS22" s="148"/>
      <c r="BT22" s="148"/>
      <c r="BU22" s="148"/>
      <c r="BV22" s="148"/>
      <c r="BW22" s="225">
        <v>35</v>
      </c>
      <c r="BX22" s="225"/>
      <c r="BY22" s="225"/>
      <c r="BZ22" s="225"/>
      <c r="CA22" s="225"/>
      <c r="CB22" s="225"/>
      <c r="CC22" s="225">
        <v>30</v>
      </c>
      <c r="CD22" s="225"/>
      <c r="CE22" s="225"/>
      <c r="CF22" s="225"/>
      <c r="CG22" s="225"/>
      <c r="CH22" s="225"/>
      <c r="CI22" s="148" t="s">
        <v>442</v>
      </c>
      <c r="CJ22" s="148"/>
      <c r="CK22" s="148"/>
      <c r="CL22" s="148"/>
      <c r="CM22" s="148"/>
      <c r="CN22" s="148" t="s">
        <v>442</v>
      </c>
      <c r="CO22" s="148"/>
      <c r="CP22" s="148"/>
      <c r="CQ22" s="148"/>
      <c r="CR22" s="148"/>
    </row>
    <row r="23" spans="1:96" ht="14.25">
      <c r="A23" s="162" t="s">
        <v>54</v>
      </c>
      <c r="B23" s="162"/>
      <c r="C23" s="162"/>
      <c r="D23" s="162"/>
      <c r="E23" s="162"/>
      <c r="F23" s="163"/>
      <c r="G23" s="216">
        <v>1940</v>
      </c>
      <c r="H23" s="217"/>
      <c r="I23" s="217"/>
      <c r="J23" s="217"/>
      <c r="K23" s="217"/>
      <c r="L23" s="217"/>
      <c r="M23" s="225">
        <v>797</v>
      </c>
      <c r="N23" s="225"/>
      <c r="O23" s="225"/>
      <c r="P23" s="225"/>
      <c r="Q23" s="225"/>
      <c r="R23" s="225"/>
      <c r="S23" s="225">
        <v>546</v>
      </c>
      <c r="T23" s="225"/>
      <c r="U23" s="225"/>
      <c r="V23" s="225"/>
      <c r="W23" s="225"/>
      <c r="X23" s="225"/>
      <c r="Y23" s="225">
        <v>569</v>
      </c>
      <c r="Z23" s="225"/>
      <c r="AA23" s="225"/>
      <c r="AB23" s="225"/>
      <c r="AC23" s="225"/>
      <c r="AD23" s="225"/>
      <c r="AE23" s="225">
        <v>546</v>
      </c>
      <c r="AF23" s="225"/>
      <c r="AG23" s="225"/>
      <c r="AH23" s="225"/>
      <c r="AI23" s="225"/>
      <c r="AJ23" s="225"/>
      <c r="AK23" s="225">
        <v>569</v>
      </c>
      <c r="AL23" s="225"/>
      <c r="AM23" s="225"/>
      <c r="AN23" s="225"/>
      <c r="AO23" s="225"/>
      <c r="AP23" s="225"/>
      <c r="AQ23" s="225" t="s">
        <v>442</v>
      </c>
      <c r="AR23" s="225"/>
      <c r="AS23" s="225"/>
      <c r="AT23" s="225"/>
      <c r="AU23" s="225"/>
      <c r="AV23" s="225"/>
      <c r="AW23" s="225" t="s">
        <v>442</v>
      </c>
      <c r="AX23" s="225"/>
      <c r="AY23" s="225"/>
      <c r="AZ23" s="225"/>
      <c r="BA23" s="225"/>
      <c r="BB23" s="225"/>
      <c r="BC23" s="148" t="s">
        <v>442</v>
      </c>
      <c r="BD23" s="148"/>
      <c r="BE23" s="148"/>
      <c r="BF23" s="148"/>
      <c r="BG23" s="148"/>
      <c r="BH23" s="148" t="s">
        <v>442</v>
      </c>
      <c r="BI23" s="148"/>
      <c r="BJ23" s="148"/>
      <c r="BK23" s="148"/>
      <c r="BL23" s="148"/>
      <c r="BM23" s="148" t="s">
        <v>442</v>
      </c>
      <c r="BN23" s="148"/>
      <c r="BO23" s="148"/>
      <c r="BP23" s="148"/>
      <c r="BQ23" s="148"/>
      <c r="BR23" s="148" t="s">
        <v>442</v>
      </c>
      <c r="BS23" s="148"/>
      <c r="BT23" s="148"/>
      <c r="BU23" s="148"/>
      <c r="BV23" s="148"/>
      <c r="BW23" s="225">
        <v>509</v>
      </c>
      <c r="BX23" s="225"/>
      <c r="BY23" s="225"/>
      <c r="BZ23" s="225"/>
      <c r="CA23" s="225"/>
      <c r="CB23" s="225"/>
      <c r="CC23" s="225">
        <v>59</v>
      </c>
      <c r="CD23" s="225"/>
      <c r="CE23" s="225"/>
      <c r="CF23" s="225"/>
      <c r="CG23" s="225"/>
      <c r="CH23" s="225"/>
      <c r="CI23" s="148">
        <v>27</v>
      </c>
      <c r="CJ23" s="148"/>
      <c r="CK23" s="148"/>
      <c r="CL23" s="148"/>
      <c r="CM23" s="148"/>
      <c r="CN23" s="148">
        <v>3</v>
      </c>
      <c r="CO23" s="148"/>
      <c r="CP23" s="148"/>
      <c r="CQ23" s="148"/>
      <c r="CR23" s="148"/>
    </row>
    <row r="24" spans="1:96" ht="14.25">
      <c r="A24" s="162" t="s">
        <v>55</v>
      </c>
      <c r="B24" s="162"/>
      <c r="C24" s="162"/>
      <c r="D24" s="162"/>
      <c r="E24" s="162"/>
      <c r="F24" s="163"/>
      <c r="G24" s="216">
        <v>940</v>
      </c>
      <c r="H24" s="217"/>
      <c r="I24" s="217"/>
      <c r="J24" s="217"/>
      <c r="K24" s="217"/>
      <c r="L24" s="217"/>
      <c r="M24" s="225">
        <v>171</v>
      </c>
      <c r="N24" s="225"/>
      <c r="O24" s="225"/>
      <c r="P24" s="225"/>
      <c r="Q24" s="225"/>
      <c r="R24" s="225"/>
      <c r="S24" s="225">
        <v>167</v>
      </c>
      <c r="T24" s="225"/>
      <c r="U24" s="225"/>
      <c r="V24" s="225"/>
      <c r="W24" s="225"/>
      <c r="X24" s="225"/>
      <c r="Y24" s="225">
        <v>35</v>
      </c>
      <c r="Z24" s="225"/>
      <c r="AA24" s="225"/>
      <c r="AB24" s="225"/>
      <c r="AC24" s="225"/>
      <c r="AD24" s="225"/>
      <c r="AE24" s="225">
        <v>167</v>
      </c>
      <c r="AF24" s="225"/>
      <c r="AG24" s="225"/>
      <c r="AH24" s="225"/>
      <c r="AI24" s="225"/>
      <c r="AJ24" s="225"/>
      <c r="AK24" s="225">
        <v>35</v>
      </c>
      <c r="AL24" s="225"/>
      <c r="AM24" s="225"/>
      <c r="AN24" s="225"/>
      <c r="AO24" s="225"/>
      <c r="AP24" s="225"/>
      <c r="AQ24" s="225" t="s">
        <v>442</v>
      </c>
      <c r="AR24" s="225"/>
      <c r="AS24" s="225"/>
      <c r="AT24" s="225"/>
      <c r="AU24" s="225"/>
      <c r="AV24" s="225"/>
      <c r="AW24" s="225" t="s">
        <v>442</v>
      </c>
      <c r="AX24" s="225"/>
      <c r="AY24" s="225"/>
      <c r="AZ24" s="225"/>
      <c r="BA24" s="225"/>
      <c r="BB24" s="225"/>
      <c r="BC24" s="148" t="s">
        <v>442</v>
      </c>
      <c r="BD24" s="148"/>
      <c r="BE24" s="148"/>
      <c r="BF24" s="148"/>
      <c r="BG24" s="148"/>
      <c r="BH24" s="148" t="s">
        <v>442</v>
      </c>
      <c r="BI24" s="148"/>
      <c r="BJ24" s="148"/>
      <c r="BK24" s="148"/>
      <c r="BL24" s="148"/>
      <c r="BM24" s="148" t="s">
        <v>442</v>
      </c>
      <c r="BN24" s="148"/>
      <c r="BO24" s="148"/>
      <c r="BP24" s="148"/>
      <c r="BQ24" s="148"/>
      <c r="BR24" s="148" t="s">
        <v>442</v>
      </c>
      <c r="BS24" s="148"/>
      <c r="BT24" s="148"/>
      <c r="BU24" s="148"/>
      <c r="BV24" s="148"/>
      <c r="BW24" s="225">
        <v>472</v>
      </c>
      <c r="BX24" s="225"/>
      <c r="BY24" s="225"/>
      <c r="BZ24" s="225"/>
      <c r="CA24" s="225"/>
      <c r="CB24" s="225"/>
      <c r="CC24" s="225">
        <v>97</v>
      </c>
      <c r="CD24" s="225"/>
      <c r="CE24" s="225"/>
      <c r="CF24" s="225"/>
      <c r="CG24" s="225"/>
      <c r="CH24" s="225"/>
      <c r="CI24" s="148">
        <v>94</v>
      </c>
      <c r="CJ24" s="148"/>
      <c r="CK24" s="148"/>
      <c r="CL24" s="148"/>
      <c r="CM24" s="148"/>
      <c r="CN24" s="148">
        <v>18</v>
      </c>
      <c r="CO24" s="148"/>
      <c r="CP24" s="148"/>
      <c r="CQ24" s="148"/>
      <c r="CR24" s="148"/>
    </row>
    <row r="25" spans="1:96" ht="14.25">
      <c r="A25" s="55"/>
      <c r="B25" s="55"/>
      <c r="C25" s="55"/>
      <c r="D25" s="55"/>
      <c r="E25" s="55"/>
      <c r="F25" s="25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</row>
    <row r="26" spans="1:96" ht="14.25">
      <c r="A26" s="162" t="s">
        <v>56</v>
      </c>
      <c r="B26" s="162"/>
      <c r="C26" s="162"/>
      <c r="D26" s="162"/>
      <c r="E26" s="162"/>
      <c r="F26" s="163"/>
      <c r="G26" s="216">
        <v>3</v>
      </c>
      <c r="H26" s="217"/>
      <c r="I26" s="217"/>
      <c r="J26" s="217"/>
      <c r="K26" s="217"/>
      <c r="L26" s="217"/>
      <c r="M26" s="225">
        <v>0</v>
      </c>
      <c r="N26" s="225"/>
      <c r="O26" s="225"/>
      <c r="P26" s="225"/>
      <c r="Q26" s="225"/>
      <c r="R26" s="225"/>
      <c r="S26" s="225">
        <v>1</v>
      </c>
      <c r="T26" s="225"/>
      <c r="U26" s="225"/>
      <c r="V26" s="225"/>
      <c r="W26" s="225"/>
      <c r="X26" s="225"/>
      <c r="Y26" s="225">
        <v>0</v>
      </c>
      <c r="Z26" s="225"/>
      <c r="AA26" s="225"/>
      <c r="AB26" s="225"/>
      <c r="AC26" s="225"/>
      <c r="AD26" s="225"/>
      <c r="AE26" s="225">
        <v>1</v>
      </c>
      <c r="AF26" s="225"/>
      <c r="AG26" s="225"/>
      <c r="AH26" s="225"/>
      <c r="AI26" s="225"/>
      <c r="AJ26" s="225"/>
      <c r="AK26" s="225">
        <v>0</v>
      </c>
      <c r="AL26" s="225"/>
      <c r="AM26" s="225"/>
      <c r="AN26" s="225"/>
      <c r="AO26" s="225"/>
      <c r="AP26" s="225"/>
      <c r="AQ26" s="225" t="s">
        <v>442</v>
      </c>
      <c r="AR26" s="225"/>
      <c r="AS26" s="225"/>
      <c r="AT26" s="225"/>
      <c r="AU26" s="225"/>
      <c r="AV26" s="225"/>
      <c r="AW26" s="225" t="s">
        <v>442</v>
      </c>
      <c r="AX26" s="225"/>
      <c r="AY26" s="225"/>
      <c r="AZ26" s="225"/>
      <c r="BA26" s="225"/>
      <c r="BB26" s="225"/>
      <c r="BC26" s="148" t="s">
        <v>442</v>
      </c>
      <c r="BD26" s="148"/>
      <c r="BE26" s="148"/>
      <c r="BF26" s="148"/>
      <c r="BG26" s="148"/>
      <c r="BH26" s="148" t="s">
        <v>442</v>
      </c>
      <c r="BI26" s="148"/>
      <c r="BJ26" s="148"/>
      <c r="BK26" s="148"/>
      <c r="BL26" s="148"/>
      <c r="BM26" s="148" t="s">
        <v>442</v>
      </c>
      <c r="BN26" s="148"/>
      <c r="BO26" s="148"/>
      <c r="BP26" s="148"/>
      <c r="BQ26" s="148"/>
      <c r="BR26" s="148" t="s">
        <v>442</v>
      </c>
      <c r="BS26" s="148"/>
      <c r="BT26" s="148"/>
      <c r="BU26" s="148"/>
      <c r="BV26" s="148"/>
      <c r="BW26" s="225">
        <v>2</v>
      </c>
      <c r="BX26" s="225"/>
      <c r="BY26" s="225"/>
      <c r="BZ26" s="225"/>
      <c r="CA26" s="225"/>
      <c r="CB26" s="225"/>
      <c r="CC26" s="225">
        <v>0</v>
      </c>
      <c r="CD26" s="225"/>
      <c r="CE26" s="225"/>
      <c r="CF26" s="225"/>
      <c r="CG26" s="225"/>
      <c r="CH26" s="225"/>
      <c r="CI26" s="148" t="s">
        <v>442</v>
      </c>
      <c r="CJ26" s="148"/>
      <c r="CK26" s="148"/>
      <c r="CL26" s="148"/>
      <c r="CM26" s="148"/>
      <c r="CN26" s="148" t="s">
        <v>442</v>
      </c>
      <c r="CO26" s="148"/>
      <c r="CP26" s="148"/>
      <c r="CQ26" s="148"/>
      <c r="CR26" s="148"/>
    </row>
    <row r="27" spans="1:96" ht="14.25">
      <c r="A27" s="162" t="s">
        <v>57</v>
      </c>
      <c r="B27" s="162"/>
      <c r="C27" s="162"/>
      <c r="D27" s="162"/>
      <c r="E27" s="162"/>
      <c r="F27" s="163"/>
      <c r="G27" s="216">
        <v>594</v>
      </c>
      <c r="H27" s="217"/>
      <c r="I27" s="217"/>
      <c r="J27" s="217"/>
      <c r="K27" s="217"/>
      <c r="L27" s="217"/>
      <c r="M27" s="225">
        <v>294</v>
      </c>
      <c r="N27" s="225"/>
      <c r="O27" s="225"/>
      <c r="P27" s="225"/>
      <c r="Q27" s="225"/>
      <c r="R27" s="225"/>
      <c r="S27" s="225">
        <v>120</v>
      </c>
      <c r="T27" s="225"/>
      <c r="U27" s="225"/>
      <c r="V27" s="225"/>
      <c r="W27" s="225"/>
      <c r="X27" s="225"/>
      <c r="Y27" s="225">
        <v>111</v>
      </c>
      <c r="Z27" s="225"/>
      <c r="AA27" s="225"/>
      <c r="AB27" s="225"/>
      <c r="AC27" s="225"/>
      <c r="AD27" s="225"/>
      <c r="AE27" s="225">
        <v>120</v>
      </c>
      <c r="AF27" s="225"/>
      <c r="AG27" s="225"/>
      <c r="AH27" s="225"/>
      <c r="AI27" s="225"/>
      <c r="AJ27" s="225"/>
      <c r="AK27" s="225">
        <v>111</v>
      </c>
      <c r="AL27" s="225"/>
      <c r="AM27" s="225"/>
      <c r="AN27" s="225"/>
      <c r="AO27" s="225"/>
      <c r="AP27" s="225"/>
      <c r="AQ27" s="225" t="s">
        <v>442</v>
      </c>
      <c r="AR27" s="225"/>
      <c r="AS27" s="225"/>
      <c r="AT27" s="225"/>
      <c r="AU27" s="225"/>
      <c r="AV27" s="225"/>
      <c r="AW27" s="225" t="s">
        <v>442</v>
      </c>
      <c r="AX27" s="225"/>
      <c r="AY27" s="225"/>
      <c r="AZ27" s="225"/>
      <c r="BA27" s="225"/>
      <c r="BB27" s="225"/>
      <c r="BC27" s="148" t="s">
        <v>442</v>
      </c>
      <c r="BD27" s="148"/>
      <c r="BE27" s="148"/>
      <c r="BF27" s="148"/>
      <c r="BG27" s="148"/>
      <c r="BH27" s="148" t="s">
        <v>442</v>
      </c>
      <c r="BI27" s="148"/>
      <c r="BJ27" s="148"/>
      <c r="BK27" s="148"/>
      <c r="BL27" s="148"/>
      <c r="BM27" s="148" t="s">
        <v>442</v>
      </c>
      <c r="BN27" s="148"/>
      <c r="BO27" s="148"/>
      <c r="BP27" s="148"/>
      <c r="BQ27" s="148"/>
      <c r="BR27" s="148" t="s">
        <v>442</v>
      </c>
      <c r="BS27" s="148"/>
      <c r="BT27" s="148"/>
      <c r="BU27" s="148"/>
      <c r="BV27" s="148"/>
      <c r="BW27" s="225">
        <v>324</v>
      </c>
      <c r="BX27" s="225"/>
      <c r="BY27" s="225"/>
      <c r="BZ27" s="225"/>
      <c r="CA27" s="225"/>
      <c r="CB27" s="225"/>
      <c r="CC27" s="225">
        <v>183</v>
      </c>
      <c r="CD27" s="225"/>
      <c r="CE27" s="225"/>
      <c r="CF27" s="225"/>
      <c r="CG27" s="225"/>
      <c r="CH27" s="225"/>
      <c r="CI27" s="148">
        <v>90</v>
      </c>
      <c r="CJ27" s="148"/>
      <c r="CK27" s="148"/>
      <c r="CL27" s="148"/>
      <c r="CM27" s="148"/>
      <c r="CN27" s="148">
        <v>38</v>
      </c>
      <c r="CO27" s="148"/>
      <c r="CP27" s="148"/>
      <c r="CQ27" s="148"/>
      <c r="CR27" s="148"/>
    </row>
    <row r="28" spans="1:96" ht="14.25">
      <c r="A28" s="162" t="s">
        <v>58</v>
      </c>
      <c r="B28" s="162"/>
      <c r="C28" s="162"/>
      <c r="D28" s="162"/>
      <c r="E28" s="162"/>
      <c r="F28" s="163"/>
      <c r="G28" s="216">
        <v>574</v>
      </c>
      <c r="H28" s="217"/>
      <c r="I28" s="217"/>
      <c r="J28" s="217"/>
      <c r="K28" s="217"/>
      <c r="L28" s="217"/>
      <c r="M28" s="225">
        <v>103</v>
      </c>
      <c r="N28" s="225"/>
      <c r="O28" s="225"/>
      <c r="P28" s="225"/>
      <c r="Q28" s="225"/>
      <c r="R28" s="225"/>
      <c r="S28" s="225">
        <v>110</v>
      </c>
      <c r="T28" s="225"/>
      <c r="U28" s="225"/>
      <c r="V28" s="225"/>
      <c r="W28" s="225"/>
      <c r="X28" s="225"/>
      <c r="Y28" s="225">
        <v>24</v>
      </c>
      <c r="Z28" s="225"/>
      <c r="AA28" s="225"/>
      <c r="AB28" s="225"/>
      <c r="AC28" s="225"/>
      <c r="AD28" s="225"/>
      <c r="AE28" s="225">
        <v>110</v>
      </c>
      <c r="AF28" s="225"/>
      <c r="AG28" s="225"/>
      <c r="AH28" s="225"/>
      <c r="AI28" s="225"/>
      <c r="AJ28" s="225"/>
      <c r="AK28" s="225">
        <v>24</v>
      </c>
      <c r="AL28" s="225"/>
      <c r="AM28" s="225"/>
      <c r="AN28" s="225"/>
      <c r="AO28" s="225"/>
      <c r="AP28" s="225"/>
      <c r="AQ28" s="225" t="s">
        <v>442</v>
      </c>
      <c r="AR28" s="225"/>
      <c r="AS28" s="225"/>
      <c r="AT28" s="225"/>
      <c r="AU28" s="225"/>
      <c r="AV28" s="225"/>
      <c r="AW28" s="225" t="s">
        <v>442</v>
      </c>
      <c r="AX28" s="225"/>
      <c r="AY28" s="225"/>
      <c r="AZ28" s="225"/>
      <c r="BA28" s="225"/>
      <c r="BB28" s="225"/>
      <c r="BC28" s="148" t="s">
        <v>442</v>
      </c>
      <c r="BD28" s="148"/>
      <c r="BE28" s="148"/>
      <c r="BF28" s="148"/>
      <c r="BG28" s="148"/>
      <c r="BH28" s="148" t="s">
        <v>442</v>
      </c>
      <c r="BI28" s="148"/>
      <c r="BJ28" s="148"/>
      <c r="BK28" s="148"/>
      <c r="BL28" s="148"/>
      <c r="BM28" s="148" t="s">
        <v>442</v>
      </c>
      <c r="BN28" s="148"/>
      <c r="BO28" s="148"/>
      <c r="BP28" s="148"/>
      <c r="BQ28" s="148"/>
      <c r="BR28" s="148" t="s">
        <v>442</v>
      </c>
      <c r="BS28" s="148"/>
      <c r="BT28" s="148"/>
      <c r="BU28" s="148"/>
      <c r="BV28" s="148"/>
      <c r="BW28" s="225">
        <v>275</v>
      </c>
      <c r="BX28" s="225"/>
      <c r="BY28" s="225"/>
      <c r="BZ28" s="225"/>
      <c r="CA28" s="225"/>
      <c r="CB28" s="225"/>
      <c r="CC28" s="225">
        <v>58</v>
      </c>
      <c r="CD28" s="225"/>
      <c r="CE28" s="225"/>
      <c r="CF28" s="225"/>
      <c r="CG28" s="225"/>
      <c r="CH28" s="225"/>
      <c r="CI28" s="148">
        <v>67</v>
      </c>
      <c r="CJ28" s="148"/>
      <c r="CK28" s="148"/>
      <c r="CL28" s="148"/>
      <c r="CM28" s="148"/>
      <c r="CN28" s="148">
        <v>11</v>
      </c>
      <c r="CO28" s="148"/>
      <c r="CP28" s="148"/>
      <c r="CQ28" s="148"/>
      <c r="CR28" s="148"/>
    </row>
    <row r="29" spans="1:96" ht="14.25">
      <c r="A29" s="162" t="s">
        <v>59</v>
      </c>
      <c r="B29" s="162"/>
      <c r="C29" s="162"/>
      <c r="D29" s="162"/>
      <c r="E29" s="162"/>
      <c r="F29" s="163"/>
      <c r="G29" s="216">
        <v>916</v>
      </c>
      <c r="H29" s="217"/>
      <c r="I29" s="217"/>
      <c r="J29" s="217"/>
      <c r="K29" s="217"/>
      <c r="L29" s="217"/>
      <c r="M29" s="225">
        <v>217</v>
      </c>
      <c r="N29" s="225"/>
      <c r="O29" s="225"/>
      <c r="P29" s="225"/>
      <c r="Q29" s="225"/>
      <c r="R29" s="225"/>
      <c r="S29" s="225">
        <v>197</v>
      </c>
      <c r="T29" s="225"/>
      <c r="U29" s="225"/>
      <c r="V29" s="225"/>
      <c r="W29" s="225"/>
      <c r="X29" s="225"/>
      <c r="Y29" s="225">
        <v>75</v>
      </c>
      <c r="Z29" s="225"/>
      <c r="AA29" s="225"/>
      <c r="AB29" s="225"/>
      <c r="AC29" s="225"/>
      <c r="AD29" s="225"/>
      <c r="AE29" s="225">
        <v>177</v>
      </c>
      <c r="AF29" s="225"/>
      <c r="AG29" s="225"/>
      <c r="AH29" s="225"/>
      <c r="AI29" s="225"/>
      <c r="AJ29" s="225"/>
      <c r="AK29" s="225">
        <v>44</v>
      </c>
      <c r="AL29" s="225"/>
      <c r="AM29" s="225"/>
      <c r="AN29" s="225"/>
      <c r="AO29" s="225"/>
      <c r="AP29" s="225"/>
      <c r="AQ29" s="225">
        <v>20</v>
      </c>
      <c r="AR29" s="225"/>
      <c r="AS29" s="225"/>
      <c r="AT29" s="225"/>
      <c r="AU29" s="225"/>
      <c r="AV29" s="225"/>
      <c r="AW29" s="225">
        <v>31</v>
      </c>
      <c r="AX29" s="225"/>
      <c r="AY29" s="225"/>
      <c r="AZ29" s="225"/>
      <c r="BA29" s="225"/>
      <c r="BB29" s="225"/>
      <c r="BC29" s="148" t="s">
        <v>442</v>
      </c>
      <c r="BD29" s="148"/>
      <c r="BE29" s="148"/>
      <c r="BF29" s="148"/>
      <c r="BG29" s="148"/>
      <c r="BH29" s="148" t="s">
        <v>442</v>
      </c>
      <c r="BI29" s="148"/>
      <c r="BJ29" s="148"/>
      <c r="BK29" s="148"/>
      <c r="BL29" s="148"/>
      <c r="BM29" s="148" t="s">
        <v>442</v>
      </c>
      <c r="BN29" s="148"/>
      <c r="BO29" s="148"/>
      <c r="BP29" s="148"/>
      <c r="BQ29" s="148"/>
      <c r="BR29" s="148" t="s">
        <v>442</v>
      </c>
      <c r="BS29" s="148"/>
      <c r="BT29" s="148"/>
      <c r="BU29" s="148"/>
      <c r="BV29" s="148"/>
      <c r="BW29" s="225">
        <v>381</v>
      </c>
      <c r="BX29" s="225"/>
      <c r="BY29" s="225"/>
      <c r="BZ29" s="225"/>
      <c r="CA29" s="225"/>
      <c r="CB29" s="225"/>
      <c r="CC29" s="225">
        <v>101</v>
      </c>
      <c r="CD29" s="225"/>
      <c r="CE29" s="225"/>
      <c r="CF29" s="225"/>
      <c r="CG29" s="225"/>
      <c r="CH29" s="225"/>
      <c r="CI29" s="148">
        <v>80</v>
      </c>
      <c r="CJ29" s="148"/>
      <c r="CK29" s="148"/>
      <c r="CL29" s="148"/>
      <c r="CM29" s="148"/>
      <c r="CN29" s="148">
        <v>17</v>
      </c>
      <c r="CO29" s="148"/>
      <c r="CP29" s="148"/>
      <c r="CQ29" s="148"/>
      <c r="CR29" s="148"/>
    </row>
    <row r="30" spans="1:96" ht="14.25">
      <c r="A30" s="162" t="s">
        <v>60</v>
      </c>
      <c r="B30" s="162"/>
      <c r="C30" s="162"/>
      <c r="D30" s="162"/>
      <c r="E30" s="162"/>
      <c r="F30" s="163"/>
      <c r="G30" s="216">
        <v>3421</v>
      </c>
      <c r="H30" s="217"/>
      <c r="I30" s="217"/>
      <c r="J30" s="217"/>
      <c r="K30" s="217"/>
      <c r="L30" s="217"/>
      <c r="M30" s="225">
        <v>580</v>
      </c>
      <c r="N30" s="225"/>
      <c r="O30" s="225"/>
      <c r="P30" s="225"/>
      <c r="Q30" s="225"/>
      <c r="R30" s="225"/>
      <c r="S30" s="225">
        <v>670</v>
      </c>
      <c r="T30" s="225"/>
      <c r="U30" s="225"/>
      <c r="V30" s="225"/>
      <c r="W30" s="225"/>
      <c r="X30" s="225"/>
      <c r="Y30" s="225">
        <v>96</v>
      </c>
      <c r="Z30" s="225"/>
      <c r="AA30" s="225"/>
      <c r="AB30" s="225"/>
      <c r="AC30" s="225"/>
      <c r="AD30" s="225"/>
      <c r="AE30" s="225">
        <v>661</v>
      </c>
      <c r="AF30" s="225"/>
      <c r="AG30" s="225"/>
      <c r="AH30" s="225"/>
      <c r="AI30" s="225"/>
      <c r="AJ30" s="225"/>
      <c r="AK30" s="225">
        <v>79</v>
      </c>
      <c r="AL30" s="225"/>
      <c r="AM30" s="225"/>
      <c r="AN30" s="225"/>
      <c r="AO30" s="225"/>
      <c r="AP30" s="225"/>
      <c r="AQ30" s="225">
        <v>9</v>
      </c>
      <c r="AR30" s="225"/>
      <c r="AS30" s="225"/>
      <c r="AT30" s="225"/>
      <c r="AU30" s="225"/>
      <c r="AV30" s="225"/>
      <c r="AW30" s="225">
        <v>17</v>
      </c>
      <c r="AX30" s="225"/>
      <c r="AY30" s="225"/>
      <c r="AZ30" s="225"/>
      <c r="BA30" s="225"/>
      <c r="BB30" s="225"/>
      <c r="BC30" s="148" t="s">
        <v>442</v>
      </c>
      <c r="BD30" s="148"/>
      <c r="BE30" s="148"/>
      <c r="BF30" s="148"/>
      <c r="BG30" s="148"/>
      <c r="BH30" s="148" t="s">
        <v>442</v>
      </c>
      <c r="BI30" s="148"/>
      <c r="BJ30" s="148"/>
      <c r="BK30" s="148"/>
      <c r="BL30" s="148"/>
      <c r="BM30" s="148" t="s">
        <v>442</v>
      </c>
      <c r="BN30" s="148"/>
      <c r="BO30" s="148"/>
      <c r="BP30" s="148"/>
      <c r="BQ30" s="148"/>
      <c r="BR30" s="148" t="s">
        <v>442</v>
      </c>
      <c r="BS30" s="148"/>
      <c r="BT30" s="148"/>
      <c r="BU30" s="148"/>
      <c r="BV30" s="148"/>
      <c r="BW30" s="225">
        <v>1049</v>
      </c>
      <c r="BX30" s="225"/>
      <c r="BY30" s="225"/>
      <c r="BZ30" s="225"/>
      <c r="CA30" s="225"/>
      <c r="CB30" s="225"/>
      <c r="CC30" s="225">
        <v>148</v>
      </c>
      <c r="CD30" s="225"/>
      <c r="CE30" s="225"/>
      <c r="CF30" s="225"/>
      <c r="CG30" s="225"/>
      <c r="CH30" s="225"/>
      <c r="CI30" s="148">
        <v>78</v>
      </c>
      <c r="CJ30" s="148"/>
      <c r="CK30" s="148"/>
      <c r="CL30" s="148"/>
      <c r="CM30" s="148"/>
      <c r="CN30" s="148">
        <v>14</v>
      </c>
      <c r="CO30" s="148"/>
      <c r="CP30" s="148"/>
      <c r="CQ30" s="148"/>
      <c r="CR30" s="148"/>
    </row>
    <row r="31" spans="1:96" ht="14.25">
      <c r="A31" s="162" t="s">
        <v>61</v>
      </c>
      <c r="B31" s="162"/>
      <c r="C31" s="162"/>
      <c r="D31" s="162"/>
      <c r="E31" s="162"/>
      <c r="F31" s="163"/>
      <c r="G31" s="216">
        <v>3219</v>
      </c>
      <c r="H31" s="217"/>
      <c r="I31" s="217"/>
      <c r="J31" s="217"/>
      <c r="K31" s="217"/>
      <c r="L31" s="217"/>
      <c r="M31" s="225">
        <v>543</v>
      </c>
      <c r="N31" s="225"/>
      <c r="O31" s="225"/>
      <c r="P31" s="225"/>
      <c r="Q31" s="225"/>
      <c r="R31" s="225"/>
      <c r="S31" s="225">
        <v>1492</v>
      </c>
      <c r="T31" s="225"/>
      <c r="U31" s="225"/>
      <c r="V31" s="225"/>
      <c r="W31" s="225"/>
      <c r="X31" s="225"/>
      <c r="Y31" s="225">
        <v>312</v>
      </c>
      <c r="Z31" s="225"/>
      <c r="AA31" s="225"/>
      <c r="AB31" s="225"/>
      <c r="AC31" s="225"/>
      <c r="AD31" s="225"/>
      <c r="AE31" s="225">
        <v>892</v>
      </c>
      <c r="AF31" s="225"/>
      <c r="AG31" s="225"/>
      <c r="AH31" s="225"/>
      <c r="AI31" s="225"/>
      <c r="AJ31" s="225"/>
      <c r="AK31" s="225">
        <v>189</v>
      </c>
      <c r="AL31" s="225"/>
      <c r="AM31" s="225"/>
      <c r="AN31" s="225"/>
      <c r="AO31" s="225"/>
      <c r="AP31" s="225"/>
      <c r="AQ31" s="225">
        <v>597</v>
      </c>
      <c r="AR31" s="225"/>
      <c r="AS31" s="225"/>
      <c r="AT31" s="225"/>
      <c r="AU31" s="225"/>
      <c r="AV31" s="225"/>
      <c r="AW31" s="225">
        <v>120</v>
      </c>
      <c r="AX31" s="225"/>
      <c r="AY31" s="225"/>
      <c r="AZ31" s="225"/>
      <c r="BA31" s="225"/>
      <c r="BB31" s="225"/>
      <c r="BC31" s="148" t="s">
        <v>442</v>
      </c>
      <c r="BD31" s="148"/>
      <c r="BE31" s="148"/>
      <c r="BF31" s="148"/>
      <c r="BG31" s="148"/>
      <c r="BH31" s="148" t="s">
        <v>442</v>
      </c>
      <c r="BI31" s="148"/>
      <c r="BJ31" s="148"/>
      <c r="BK31" s="148"/>
      <c r="BL31" s="148"/>
      <c r="BM31" s="148">
        <v>3</v>
      </c>
      <c r="BN31" s="148"/>
      <c r="BO31" s="148"/>
      <c r="BP31" s="148"/>
      <c r="BQ31" s="148"/>
      <c r="BR31" s="148">
        <v>3</v>
      </c>
      <c r="BS31" s="148"/>
      <c r="BT31" s="148"/>
      <c r="BU31" s="148"/>
      <c r="BV31" s="148"/>
      <c r="BW31" s="225">
        <v>909</v>
      </c>
      <c r="BX31" s="225"/>
      <c r="BY31" s="225"/>
      <c r="BZ31" s="225"/>
      <c r="CA31" s="225"/>
      <c r="CB31" s="225"/>
      <c r="CC31" s="225">
        <v>156</v>
      </c>
      <c r="CD31" s="225"/>
      <c r="CE31" s="225"/>
      <c r="CF31" s="225"/>
      <c r="CG31" s="225"/>
      <c r="CH31" s="225"/>
      <c r="CI31" s="148">
        <v>128</v>
      </c>
      <c r="CJ31" s="148"/>
      <c r="CK31" s="148"/>
      <c r="CL31" s="148"/>
      <c r="CM31" s="148"/>
      <c r="CN31" s="148">
        <v>23</v>
      </c>
      <c r="CO31" s="148"/>
      <c r="CP31" s="148"/>
      <c r="CQ31" s="148"/>
      <c r="CR31" s="148"/>
    </row>
    <row r="32" spans="1:96" ht="14.25">
      <c r="A32" s="162" t="s">
        <v>62</v>
      </c>
      <c r="B32" s="162"/>
      <c r="C32" s="162"/>
      <c r="D32" s="162"/>
      <c r="E32" s="162"/>
      <c r="F32" s="163"/>
      <c r="G32" s="216">
        <v>1961</v>
      </c>
      <c r="H32" s="217"/>
      <c r="I32" s="217"/>
      <c r="J32" s="217"/>
      <c r="K32" s="217"/>
      <c r="L32" s="217"/>
      <c r="M32" s="225">
        <v>478</v>
      </c>
      <c r="N32" s="225"/>
      <c r="O32" s="225"/>
      <c r="P32" s="225"/>
      <c r="Q32" s="225"/>
      <c r="R32" s="225"/>
      <c r="S32" s="225">
        <v>667</v>
      </c>
      <c r="T32" s="225"/>
      <c r="U32" s="225"/>
      <c r="V32" s="225"/>
      <c r="W32" s="225"/>
      <c r="X32" s="225"/>
      <c r="Y32" s="225">
        <v>244</v>
      </c>
      <c r="Z32" s="225"/>
      <c r="AA32" s="225"/>
      <c r="AB32" s="225"/>
      <c r="AC32" s="225"/>
      <c r="AD32" s="225"/>
      <c r="AE32" s="225">
        <v>541</v>
      </c>
      <c r="AF32" s="225"/>
      <c r="AG32" s="225"/>
      <c r="AH32" s="225"/>
      <c r="AI32" s="225"/>
      <c r="AJ32" s="225"/>
      <c r="AK32" s="225">
        <v>163</v>
      </c>
      <c r="AL32" s="225"/>
      <c r="AM32" s="225"/>
      <c r="AN32" s="225"/>
      <c r="AO32" s="225"/>
      <c r="AP32" s="225"/>
      <c r="AQ32" s="225">
        <v>126</v>
      </c>
      <c r="AR32" s="225"/>
      <c r="AS32" s="225"/>
      <c r="AT32" s="225"/>
      <c r="AU32" s="225"/>
      <c r="AV32" s="225"/>
      <c r="AW32" s="225">
        <v>81</v>
      </c>
      <c r="AX32" s="225"/>
      <c r="AY32" s="225"/>
      <c r="AZ32" s="225"/>
      <c r="BA32" s="225"/>
      <c r="BB32" s="225"/>
      <c r="BC32" s="148" t="s">
        <v>442</v>
      </c>
      <c r="BD32" s="148"/>
      <c r="BE32" s="148"/>
      <c r="BF32" s="148"/>
      <c r="BG32" s="148"/>
      <c r="BH32" s="148" t="s">
        <v>442</v>
      </c>
      <c r="BI32" s="148"/>
      <c r="BJ32" s="148"/>
      <c r="BK32" s="148"/>
      <c r="BL32" s="148"/>
      <c r="BM32" s="148" t="s">
        <v>442</v>
      </c>
      <c r="BN32" s="148"/>
      <c r="BO32" s="148"/>
      <c r="BP32" s="148"/>
      <c r="BQ32" s="148"/>
      <c r="BR32" s="148" t="s">
        <v>442</v>
      </c>
      <c r="BS32" s="148"/>
      <c r="BT32" s="148"/>
      <c r="BU32" s="148"/>
      <c r="BV32" s="148"/>
      <c r="BW32" s="225">
        <v>242</v>
      </c>
      <c r="BX32" s="225"/>
      <c r="BY32" s="225"/>
      <c r="BZ32" s="225"/>
      <c r="CA32" s="225"/>
      <c r="CB32" s="225"/>
      <c r="CC32" s="225">
        <v>57</v>
      </c>
      <c r="CD32" s="225"/>
      <c r="CE32" s="225"/>
      <c r="CF32" s="225"/>
      <c r="CG32" s="225"/>
      <c r="CH32" s="225"/>
      <c r="CI32" s="148">
        <v>37</v>
      </c>
      <c r="CJ32" s="148"/>
      <c r="CK32" s="148"/>
      <c r="CL32" s="148"/>
      <c r="CM32" s="148"/>
      <c r="CN32" s="148">
        <v>30</v>
      </c>
      <c r="CO32" s="148"/>
      <c r="CP32" s="148"/>
      <c r="CQ32" s="148"/>
      <c r="CR32" s="148"/>
    </row>
    <row r="33" spans="1:96" ht="14.25">
      <c r="A33" s="162" t="s">
        <v>63</v>
      </c>
      <c r="B33" s="162"/>
      <c r="C33" s="162"/>
      <c r="D33" s="162"/>
      <c r="E33" s="162"/>
      <c r="F33" s="163"/>
      <c r="G33" s="216">
        <v>255</v>
      </c>
      <c r="H33" s="217"/>
      <c r="I33" s="217"/>
      <c r="J33" s="217"/>
      <c r="K33" s="217"/>
      <c r="L33" s="217"/>
      <c r="M33" s="225">
        <v>74</v>
      </c>
      <c r="N33" s="225"/>
      <c r="O33" s="225"/>
      <c r="P33" s="225"/>
      <c r="Q33" s="225"/>
      <c r="R33" s="225"/>
      <c r="S33" s="225">
        <v>125</v>
      </c>
      <c r="T33" s="225"/>
      <c r="U33" s="225"/>
      <c r="V33" s="225"/>
      <c r="W33" s="225"/>
      <c r="X33" s="225"/>
      <c r="Y33" s="225">
        <v>48</v>
      </c>
      <c r="Z33" s="225"/>
      <c r="AA33" s="225"/>
      <c r="AB33" s="225"/>
      <c r="AC33" s="225"/>
      <c r="AD33" s="225"/>
      <c r="AE33" s="225">
        <v>108</v>
      </c>
      <c r="AF33" s="225"/>
      <c r="AG33" s="225"/>
      <c r="AH33" s="225"/>
      <c r="AI33" s="225"/>
      <c r="AJ33" s="225"/>
      <c r="AK33" s="225">
        <v>43</v>
      </c>
      <c r="AL33" s="225"/>
      <c r="AM33" s="225"/>
      <c r="AN33" s="225"/>
      <c r="AO33" s="225"/>
      <c r="AP33" s="225"/>
      <c r="AQ33" s="225">
        <v>17</v>
      </c>
      <c r="AR33" s="225"/>
      <c r="AS33" s="225"/>
      <c r="AT33" s="225"/>
      <c r="AU33" s="225"/>
      <c r="AV33" s="225"/>
      <c r="AW33" s="225">
        <v>5</v>
      </c>
      <c r="AX33" s="225"/>
      <c r="AY33" s="225"/>
      <c r="AZ33" s="225"/>
      <c r="BA33" s="225"/>
      <c r="BB33" s="225"/>
      <c r="BC33" s="148" t="s">
        <v>442</v>
      </c>
      <c r="BD33" s="148"/>
      <c r="BE33" s="148"/>
      <c r="BF33" s="148"/>
      <c r="BG33" s="148"/>
      <c r="BH33" s="148" t="s">
        <v>442</v>
      </c>
      <c r="BI33" s="148"/>
      <c r="BJ33" s="148"/>
      <c r="BK33" s="148"/>
      <c r="BL33" s="148"/>
      <c r="BM33" s="148" t="s">
        <v>442</v>
      </c>
      <c r="BN33" s="148"/>
      <c r="BO33" s="148"/>
      <c r="BP33" s="148"/>
      <c r="BQ33" s="148"/>
      <c r="BR33" s="148" t="s">
        <v>442</v>
      </c>
      <c r="BS33" s="148"/>
      <c r="BT33" s="148"/>
      <c r="BU33" s="148"/>
      <c r="BV33" s="148"/>
      <c r="BW33" s="225">
        <v>12</v>
      </c>
      <c r="BX33" s="225"/>
      <c r="BY33" s="225"/>
      <c r="BZ33" s="225"/>
      <c r="CA33" s="225"/>
      <c r="CB33" s="225"/>
      <c r="CC33" s="225">
        <v>2</v>
      </c>
      <c r="CD33" s="225"/>
      <c r="CE33" s="225"/>
      <c r="CF33" s="225"/>
      <c r="CG33" s="225"/>
      <c r="CH33" s="225"/>
      <c r="CI33" s="148">
        <v>3</v>
      </c>
      <c r="CJ33" s="148"/>
      <c r="CK33" s="148"/>
      <c r="CL33" s="148"/>
      <c r="CM33" s="148"/>
      <c r="CN33" s="148">
        <v>1</v>
      </c>
      <c r="CO33" s="148"/>
      <c r="CP33" s="148"/>
      <c r="CQ33" s="148"/>
      <c r="CR33" s="148"/>
    </row>
    <row r="34" spans="1:96" ht="14.25">
      <c r="A34" s="35"/>
      <c r="B34" s="35"/>
      <c r="C34" s="35"/>
      <c r="D34" s="35"/>
      <c r="E34" s="35"/>
      <c r="F34" s="33"/>
      <c r="G34" s="34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</row>
    <row r="35" spans="1:96" ht="14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</row>
    <row r="36" spans="1:96" ht="14.2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</row>
    <row r="37" spans="1:96" ht="14.2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</row>
    <row r="38" spans="1:96" ht="14.2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</row>
    <row r="39" spans="1:96" ht="17.25">
      <c r="A39" s="140" t="s">
        <v>554</v>
      </c>
      <c r="B39" s="140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  <c r="AA39" s="140"/>
      <c r="AB39" s="140"/>
      <c r="AC39" s="140"/>
      <c r="AD39" s="140"/>
      <c r="AE39" s="140"/>
      <c r="AF39" s="140"/>
      <c r="AG39" s="140"/>
      <c r="AH39" s="140"/>
      <c r="AI39" s="140"/>
      <c r="AJ39" s="140"/>
      <c r="AK39" s="140"/>
      <c r="AL39" s="140"/>
      <c r="AM39" s="140"/>
      <c r="AN39" s="140"/>
      <c r="AO39" s="140"/>
      <c r="AP39" s="140"/>
      <c r="AQ39" s="140"/>
      <c r="AR39" s="140"/>
      <c r="AS39" s="140"/>
      <c r="AT39" s="140"/>
      <c r="AU39" s="140"/>
      <c r="AV39" s="140"/>
      <c r="AW39" s="140"/>
      <c r="AX39" s="140"/>
      <c r="AY39" s="140"/>
      <c r="AZ39" s="140"/>
      <c r="BA39" s="140"/>
      <c r="BB39" s="140"/>
      <c r="BC39" s="140"/>
      <c r="BD39" s="140"/>
      <c r="BE39" s="140"/>
      <c r="BF39" s="140"/>
      <c r="BG39" s="140"/>
      <c r="BH39" s="140"/>
      <c r="BI39" s="140"/>
      <c r="BJ39" s="140"/>
      <c r="BK39" s="140"/>
      <c r="BL39" s="140"/>
      <c r="BM39" s="140"/>
      <c r="BN39" s="140"/>
      <c r="BO39" s="140"/>
      <c r="BP39" s="140"/>
      <c r="BQ39" s="140"/>
      <c r="BR39" s="140"/>
      <c r="BS39" s="140"/>
      <c r="BT39" s="140"/>
      <c r="BU39" s="140"/>
      <c r="BV39" s="140"/>
      <c r="BW39" s="140"/>
      <c r="BX39" s="140"/>
      <c r="BY39" s="140"/>
      <c r="BZ39" s="140"/>
      <c r="CA39" s="140"/>
      <c r="CB39" s="140"/>
      <c r="CC39" s="140"/>
      <c r="CD39" s="140"/>
      <c r="CE39" s="140"/>
      <c r="CF39" s="140"/>
      <c r="CG39" s="140"/>
      <c r="CH39" s="140"/>
      <c r="CI39" s="140"/>
      <c r="CJ39" s="140"/>
      <c r="CK39" s="140"/>
      <c r="CL39" s="140"/>
      <c r="CM39" s="140"/>
      <c r="CN39" s="140"/>
      <c r="CO39" s="140"/>
      <c r="CP39" s="140"/>
      <c r="CQ39" s="140"/>
      <c r="CR39" s="140"/>
    </row>
    <row r="40" spans="1:96" ht="15" thickBot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</row>
    <row r="41" spans="1:96" ht="30" customHeight="1">
      <c r="A41" s="218" t="s">
        <v>555</v>
      </c>
      <c r="B41" s="213"/>
      <c r="C41" s="213"/>
      <c r="D41" s="213"/>
      <c r="E41" s="213"/>
      <c r="F41" s="214"/>
      <c r="G41" s="175" t="s">
        <v>257</v>
      </c>
      <c r="H41" s="175"/>
      <c r="I41" s="175"/>
      <c r="J41" s="175"/>
      <c r="K41" s="175"/>
      <c r="L41" s="175"/>
      <c r="M41" s="175"/>
      <c r="N41" s="175"/>
      <c r="O41" s="175"/>
      <c r="P41" s="175"/>
      <c r="Q41" s="175"/>
      <c r="R41" s="175"/>
      <c r="S41" s="175"/>
      <c r="T41" s="175"/>
      <c r="U41" s="175"/>
      <c r="V41" s="175"/>
      <c r="W41" s="175"/>
      <c r="X41" s="175"/>
      <c r="Y41" s="175"/>
      <c r="Z41" s="175"/>
      <c r="AA41" s="175"/>
      <c r="AB41" s="175"/>
      <c r="AC41" s="175"/>
      <c r="AD41" s="175"/>
      <c r="AE41" s="175"/>
      <c r="AF41" s="175"/>
      <c r="AG41" s="175"/>
      <c r="AH41" s="175"/>
      <c r="AI41" s="181" t="s">
        <v>256</v>
      </c>
      <c r="AJ41" s="181"/>
      <c r="AK41" s="181"/>
      <c r="AL41" s="181"/>
      <c r="AM41" s="181"/>
      <c r="AN41" s="181"/>
      <c r="AO41" s="181"/>
      <c r="AP41" s="181"/>
      <c r="AQ41" s="181"/>
      <c r="AR41" s="181"/>
      <c r="AS41" s="181"/>
      <c r="AT41" s="181"/>
      <c r="AU41" s="181"/>
      <c r="AV41" s="181"/>
      <c r="AW41" s="181"/>
      <c r="AX41" s="181"/>
      <c r="AY41" s="181"/>
      <c r="AZ41" s="181"/>
      <c r="BA41" s="181"/>
      <c r="BB41" s="181"/>
      <c r="BC41" s="181"/>
      <c r="BD41" s="181"/>
      <c r="BE41" s="181"/>
      <c r="BF41" s="181"/>
      <c r="BG41" s="181"/>
      <c r="BH41" s="181"/>
      <c r="BI41" s="181"/>
      <c r="BJ41" s="181"/>
      <c r="BK41" s="181"/>
      <c r="BL41" s="181"/>
      <c r="BM41" s="181"/>
      <c r="BN41" s="181"/>
      <c r="BO41" s="181"/>
      <c r="BP41" s="181"/>
      <c r="BQ41" s="181"/>
      <c r="BR41" s="181"/>
      <c r="BS41" s="181"/>
      <c r="BT41" s="181"/>
      <c r="BU41" s="181"/>
      <c r="BV41" s="181"/>
      <c r="BW41" s="181"/>
      <c r="BX41" s="181"/>
      <c r="BY41" s="181"/>
      <c r="BZ41" s="181"/>
      <c r="CA41" s="181"/>
      <c r="CB41" s="181"/>
      <c r="CC41" s="181"/>
      <c r="CD41" s="181"/>
      <c r="CE41" s="181"/>
      <c r="CF41" s="181"/>
      <c r="CG41" s="219" t="s">
        <v>556</v>
      </c>
      <c r="CH41" s="175"/>
      <c r="CI41" s="175"/>
      <c r="CJ41" s="175"/>
      <c r="CK41" s="175"/>
      <c r="CL41" s="175"/>
      <c r="CM41" s="175"/>
      <c r="CN41" s="175"/>
      <c r="CO41" s="175"/>
      <c r="CP41" s="175"/>
      <c r="CQ41" s="175"/>
      <c r="CR41" s="176"/>
    </row>
    <row r="42" spans="1:96" ht="30" customHeight="1">
      <c r="A42" s="208"/>
      <c r="B42" s="208"/>
      <c r="C42" s="208"/>
      <c r="D42" s="208"/>
      <c r="E42" s="208"/>
      <c r="F42" s="209"/>
      <c r="G42" s="177" t="s">
        <v>254</v>
      </c>
      <c r="H42" s="177"/>
      <c r="I42" s="177"/>
      <c r="J42" s="177"/>
      <c r="K42" s="177"/>
      <c r="L42" s="177"/>
      <c r="M42" s="177"/>
      <c r="N42" s="177"/>
      <c r="O42" s="177"/>
      <c r="P42" s="177"/>
      <c r="Q42" s="177"/>
      <c r="R42" s="177"/>
      <c r="S42" s="177"/>
      <c r="T42" s="177"/>
      <c r="U42" s="177" t="s">
        <v>83</v>
      </c>
      <c r="V42" s="177"/>
      <c r="W42" s="177"/>
      <c r="X42" s="177"/>
      <c r="Y42" s="177"/>
      <c r="Z42" s="177"/>
      <c r="AA42" s="177"/>
      <c r="AB42" s="177"/>
      <c r="AC42" s="177"/>
      <c r="AD42" s="177"/>
      <c r="AE42" s="177"/>
      <c r="AF42" s="177"/>
      <c r="AG42" s="177"/>
      <c r="AH42" s="177"/>
      <c r="AI42" s="177" t="s">
        <v>235</v>
      </c>
      <c r="AJ42" s="177"/>
      <c r="AK42" s="177"/>
      <c r="AL42" s="177"/>
      <c r="AM42" s="177"/>
      <c r="AN42" s="177"/>
      <c r="AO42" s="177"/>
      <c r="AP42" s="177" t="s">
        <v>80</v>
      </c>
      <c r="AQ42" s="177"/>
      <c r="AR42" s="177"/>
      <c r="AS42" s="177"/>
      <c r="AT42" s="177"/>
      <c r="AU42" s="177"/>
      <c r="AV42" s="177"/>
      <c r="AW42" s="220" t="s">
        <v>443</v>
      </c>
      <c r="AX42" s="221"/>
      <c r="AY42" s="221"/>
      <c r="AZ42" s="221"/>
      <c r="BA42" s="221"/>
      <c r="BB42" s="221"/>
      <c r="BC42" s="221"/>
      <c r="BD42" s="221"/>
      <c r="BE42" s="221"/>
      <c r="BF42" s="221"/>
      <c r="BG42" s="221"/>
      <c r="BH42" s="222"/>
      <c r="BI42" s="177" t="s">
        <v>444</v>
      </c>
      <c r="BJ42" s="177"/>
      <c r="BK42" s="177"/>
      <c r="BL42" s="177"/>
      <c r="BM42" s="177"/>
      <c r="BN42" s="177"/>
      <c r="BO42" s="177"/>
      <c r="BP42" s="177"/>
      <c r="BQ42" s="177"/>
      <c r="BR42" s="177"/>
      <c r="BS42" s="177"/>
      <c r="BT42" s="177"/>
      <c r="BU42" s="177" t="s">
        <v>83</v>
      </c>
      <c r="BV42" s="177"/>
      <c r="BW42" s="177"/>
      <c r="BX42" s="177"/>
      <c r="BY42" s="177"/>
      <c r="BZ42" s="177"/>
      <c r="CA42" s="177"/>
      <c r="CB42" s="177"/>
      <c r="CC42" s="177"/>
      <c r="CD42" s="177"/>
      <c r="CE42" s="177"/>
      <c r="CF42" s="177"/>
      <c r="CG42" s="178"/>
      <c r="CH42" s="178"/>
      <c r="CI42" s="178"/>
      <c r="CJ42" s="178"/>
      <c r="CK42" s="178"/>
      <c r="CL42" s="178"/>
      <c r="CM42" s="178"/>
      <c r="CN42" s="178"/>
      <c r="CO42" s="178"/>
      <c r="CP42" s="178"/>
      <c r="CQ42" s="178"/>
      <c r="CR42" s="179"/>
    </row>
    <row r="43" spans="1:96" ht="30" customHeight="1">
      <c r="A43" s="211"/>
      <c r="B43" s="211"/>
      <c r="C43" s="211"/>
      <c r="D43" s="211"/>
      <c r="E43" s="211"/>
      <c r="F43" s="212"/>
      <c r="G43" s="177" t="s">
        <v>235</v>
      </c>
      <c r="H43" s="177"/>
      <c r="I43" s="177"/>
      <c r="J43" s="177"/>
      <c r="K43" s="177"/>
      <c r="L43" s="177"/>
      <c r="M43" s="177"/>
      <c r="N43" s="177" t="s">
        <v>80</v>
      </c>
      <c r="O43" s="177"/>
      <c r="P43" s="177"/>
      <c r="Q43" s="177"/>
      <c r="R43" s="177"/>
      <c r="S43" s="177"/>
      <c r="T43" s="177"/>
      <c r="U43" s="177" t="s">
        <v>235</v>
      </c>
      <c r="V43" s="177"/>
      <c r="W43" s="177"/>
      <c r="X43" s="177"/>
      <c r="Y43" s="177"/>
      <c r="Z43" s="177"/>
      <c r="AA43" s="177"/>
      <c r="AB43" s="177" t="s">
        <v>80</v>
      </c>
      <c r="AC43" s="177"/>
      <c r="AD43" s="177"/>
      <c r="AE43" s="177"/>
      <c r="AF43" s="177"/>
      <c r="AG43" s="177"/>
      <c r="AH43" s="177"/>
      <c r="AI43" s="177"/>
      <c r="AJ43" s="177"/>
      <c r="AK43" s="177"/>
      <c r="AL43" s="177"/>
      <c r="AM43" s="177"/>
      <c r="AN43" s="177"/>
      <c r="AO43" s="177"/>
      <c r="AP43" s="177"/>
      <c r="AQ43" s="177"/>
      <c r="AR43" s="177"/>
      <c r="AS43" s="177"/>
      <c r="AT43" s="177"/>
      <c r="AU43" s="177"/>
      <c r="AV43" s="177"/>
      <c r="AW43" s="177" t="s">
        <v>235</v>
      </c>
      <c r="AX43" s="177"/>
      <c r="AY43" s="177"/>
      <c r="AZ43" s="177"/>
      <c r="BA43" s="177"/>
      <c r="BB43" s="177"/>
      <c r="BC43" s="177" t="s">
        <v>80</v>
      </c>
      <c r="BD43" s="177"/>
      <c r="BE43" s="177"/>
      <c r="BF43" s="177"/>
      <c r="BG43" s="177"/>
      <c r="BH43" s="177"/>
      <c r="BI43" s="177" t="s">
        <v>235</v>
      </c>
      <c r="BJ43" s="177"/>
      <c r="BK43" s="177"/>
      <c r="BL43" s="177"/>
      <c r="BM43" s="177"/>
      <c r="BN43" s="177"/>
      <c r="BO43" s="177" t="s">
        <v>80</v>
      </c>
      <c r="BP43" s="177"/>
      <c r="BQ43" s="177"/>
      <c r="BR43" s="177"/>
      <c r="BS43" s="177"/>
      <c r="BT43" s="177"/>
      <c r="BU43" s="177" t="s">
        <v>255</v>
      </c>
      <c r="BV43" s="177"/>
      <c r="BW43" s="177"/>
      <c r="BX43" s="177"/>
      <c r="BY43" s="177"/>
      <c r="BZ43" s="177"/>
      <c r="CA43" s="177" t="s">
        <v>80</v>
      </c>
      <c r="CB43" s="177"/>
      <c r="CC43" s="177"/>
      <c r="CD43" s="177"/>
      <c r="CE43" s="177"/>
      <c r="CF43" s="177"/>
      <c r="CG43" s="177" t="s">
        <v>235</v>
      </c>
      <c r="CH43" s="177"/>
      <c r="CI43" s="177"/>
      <c r="CJ43" s="177"/>
      <c r="CK43" s="177"/>
      <c r="CL43" s="177"/>
      <c r="CM43" s="177" t="s">
        <v>80</v>
      </c>
      <c r="CN43" s="177"/>
      <c r="CO43" s="177"/>
      <c r="CP43" s="177"/>
      <c r="CQ43" s="177"/>
      <c r="CR43" s="215"/>
    </row>
    <row r="44" spans="1:96" ht="14.25">
      <c r="A44" s="82"/>
      <c r="B44" s="82"/>
      <c r="C44" s="82"/>
      <c r="D44" s="82"/>
      <c r="E44" s="82"/>
      <c r="F44" s="8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</row>
    <row r="45" spans="1:96" ht="14.25">
      <c r="A45" s="162" t="s">
        <v>249</v>
      </c>
      <c r="B45" s="162"/>
      <c r="C45" s="162"/>
      <c r="D45" s="162"/>
      <c r="E45" s="162"/>
      <c r="F45" s="163"/>
      <c r="G45" s="147">
        <v>1980</v>
      </c>
      <c r="H45" s="148"/>
      <c r="I45" s="148"/>
      <c r="J45" s="148"/>
      <c r="K45" s="148"/>
      <c r="L45" s="148"/>
      <c r="M45" s="148"/>
      <c r="N45" s="145">
        <v>145</v>
      </c>
      <c r="O45" s="145"/>
      <c r="P45" s="145"/>
      <c r="Q45" s="145"/>
      <c r="R45" s="145"/>
      <c r="S45" s="145"/>
      <c r="T45" s="145"/>
      <c r="U45" s="145">
        <v>252</v>
      </c>
      <c r="V45" s="145"/>
      <c r="W45" s="145"/>
      <c r="X45" s="145"/>
      <c r="Y45" s="145"/>
      <c r="Z45" s="145"/>
      <c r="AA45" s="145"/>
      <c r="AB45" s="145">
        <v>25</v>
      </c>
      <c r="AC45" s="145"/>
      <c r="AD45" s="145"/>
      <c r="AE45" s="145"/>
      <c r="AF45" s="145"/>
      <c r="AG45" s="145"/>
      <c r="AH45" s="145"/>
      <c r="AI45" s="145">
        <v>2540</v>
      </c>
      <c r="AJ45" s="145"/>
      <c r="AK45" s="145"/>
      <c r="AL45" s="145"/>
      <c r="AM45" s="145"/>
      <c r="AN45" s="145"/>
      <c r="AO45" s="145"/>
      <c r="AP45" s="145">
        <v>106</v>
      </c>
      <c r="AQ45" s="145"/>
      <c r="AR45" s="145"/>
      <c r="AS45" s="145"/>
      <c r="AT45" s="145"/>
      <c r="AU45" s="145"/>
      <c r="AV45" s="145"/>
      <c r="AW45" s="148">
        <v>642</v>
      </c>
      <c r="AX45" s="148"/>
      <c r="AY45" s="148"/>
      <c r="AZ45" s="148"/>
      <c r="BA45" s="148"/>
      <c r="BB45" s="148"/>
      <c r="BC45" s="148">
        <v>45</v>
      </c>
      <c r="BD45" s="148"/>
      <c r="BE45" s="148"/>
      <c r="BF45" s="148"/>
      <c r="BG45" s="148"/>
      <c r="BH45" s="148"/>
      <c r="BI45" s="148">
        <v>745</v>
      </c>
      <c r="BJ45" s="148"/>
      <c r="BK45" s="148"/>
      <c r="BL45" s="148"/>
      <c r="BM45" s="148"/>
      <c r="BN45" s="148"/>
      <c r="BO45" s="148">
        <v>30</v>
      </c>
      <c r="BP45" s="148"/>
      <c r="BQ45" s="148"/>
      <c r="BR45" s="148"/>
      <c r="BS45" s="148"/>
      <c r="BT45" s="148"/>
      <c r="BU45" s="148">
        <v>1140</v>
      </c>
      <c r="BV45" s="148"/>
      <c r="BW45" s="148"/>
      <c r="BX45" s="148"/>
      <c r="BY45" s="148"/>
      <c r="BZ45" s="148"/>
      <c r="CA45" s="148">
        <v>31</v>
      </c>
      <c r="CB45" s="148"/>
      <c r="CC45" s="148"/>
      <c r="CD45" s="148"/>
      <c r="CE45" s="148"/>
      <c r="CF45" s="148"/>
      <c r="CG45" s="148">
        <v>127</v>
      </c>
      <c r="CH45" s="148"/>
      <c r="CI45" s="148"/>
      <c r="CJ45" s="148"/>
      <c r="CK45" s="148"/>
      <c r="CL45" s="148"/>
      <c r="CM45" s="148">
        <v>9</v>
      </c>
      <c r="CN45" s="148"/>
      <c r="CO45" s="148"/>
      <c r="CP45" s="148"/>
      <c r="CQ45" s="148"/>
      <c r="CR45" s="148"/>
    </row>
    <row r="46" spans="1:96" ht="14.25">
      <c r="A46" s="162" t="s">
        <v>440</v>
      </c>
      <c r="B46" s="162"/>
      <c r="C46" s="162"/>
      <c r="D46" s="162"/>
      <c r="E46" s="162"/>
      <c r="F46" s="163"/>
      <c r="G46" s="147">
        <v>2490</v>
      </c>
      <c r="H46" s="148"/>
      <c r="I46" s="148"/>
      <c r="J46" s="148"/>
      <c r="K46" s="148"/>
      <c r="L46" s="148"/>
      <c r="M46" s="148"/>
      <c r="N46" s="145">
        <v>258</v>
      </c>
      <c r="O46" s="145"/>
      <c r="P46" s="145"/>
      <c r="Q46" s="145"/>
      <c r="R46" s="145"/>
      <c r="S46" s="145"/>
      <c r="T46" s="145"/>
      <c r="U46" s="145">
        <v>19</v>
      </c>
      <c r="V46" s="145"/>
      <c r="W46" s="145"/>
      <c r="X46" s="145"/>
      <c r="Y46" s="145"/>
      <c r="Z46" s="145"/>
      <c r="AA46" s="145"/>
      <c r="AB46" s="145">
        <v>1</v>
      </c>
      <c r="AC46" s="145"/>
      <c r="AD46" s="145"/>
      <c r="AE46" s="145"/>
      <c r="AF46" s="145"/>
      <c r="AG46" s="145"/>
      <c r="AH46" s="145"/>
      <c r="AI46" s="145">
        <v>4690</v>
      </c>
      <c r="AJ46" s="145"/>
      <c r="AK46" s="145"/>
      <c r="AL46" s="145"/>
      <c r="AM46" s="145"/>
      <c r="AN46" s="145"/>
      <c r="AO46" s="145"/>
      <c r="AP46" s="145">
        <v>295</v>
      </c>
      <c r="AQ46" s="145"/>
      <c r="AR46" s="145"/>
      <c r="AS46" s="145"/>
      <c r="AT46" s="145"/>
      <c r="AU46" s="145"/>
      <c r="AV46" s="145"/>
      <c r="AW46" s="148">
        <v>932</v>
      </c>
      <c r="AX46" s="148"/>
      <c r="AY46" s="148"/>
      <c r="AZ46" s="148"/>
      <c r="BA46" s="148"/>
      <c r="BB46" s="148"/>
      <c r="BC46" s="148">
        <v>105</v>
      </c>
      <c r="BD46" s="148"/>
      <c r="BE46" s="148"/>
      <c r="BF46" s="148"/>
      <c r="BG46" s="148"/>
      <c r="BH46" s="148"/>
      <c r="BI46" s="148">
        <v>658</v>
      </c>
      <c r="BJ46" s="148"/>
      <c r="BK46" s="148"/>
      <c r="BL46" s="148"/>
      <c r="BM46" s="148"/>
      <c r="BN46" s="148"/>
      <c r="BO46" s="148">
        <v>27</v>
      </c>
      <c r="BP46" s="148"/>
      <c r="BQ46" s="148"/>
      <c r="BR46" s="148"/>
      <c r="BS46" s="148"/>
      <c r="BT46" s="148"/>
      <c r="BU46" s="148">
        <v>3100</v>
      </c>
      <c r="BV46" s="148"/>
      <c r="BW46" s="148"/>
      <c r="BX46" s="148"/>
      <c r="BY46" s="148"/>
      <c r="BZ46" s="148"/>
      <c r="CA46" s="148">
        <v>163</v>
      </c>
      <c r="CB46" s="148"/>
      <c r="CC46" s="148"/>
      <c r="CD46" s="148"/>
      <c r="CE46" s="148"/>
      <c r="CF46" s="148"/>
      <c r="CG46" s="148">
        <v>153</v>
      </c>
      <c r="CH46" s="148"/>
      <c r="CI46" s="148"/>
      <c r="CJ46" s="148"/>
      <c r="CK46" s="148"/>
      <c r="CL46" s="148"/>
      <c r="CM46" s="148">
        <v>15</v>
      </c>
      <c r="CN46" s="148"/>
      <c r="CO46" s="148"/>
      <c r="CP46" s="148"/>
      <c r="CQ46" s="148"/>
      <c r="CR46" s="148"/>
    </row>
    <row r="47" spans="1:96" ht="14.25">
      <c r="A47" s="162" t="s">
        <v>441</v>
      </c>
      <c r="B47" s="162"/>
      <c r="C47" s="162"/>
      <c r="D47" s="162"/>
      <c r="E47" s="162"/>
      <c r="F47" s="163"/>
      <c r="G47" s="147">
        <v>10000</v>
      </c>
      <c r="H47" s="148"/>
      <c r="I47" s="148"/>
      <c r="J47" s="148"/>
      <c r="K47" s="148"/>
      <c r="L47" s="148"/>
      <c r="M47" s="148"/>
      <c r="N47" s="145">
        <v>1730</v>
      </c>
      <c r="O47" s="145"/>
      <c r="P47" s="145"/>
      <c r="Q47" s="145"/>
      <c r="R47" s="145"/>
      <c r="S47" s="145"/>
      <c r="T47" s="145"/>
      <c r="U47" s="145">
        <v>67</v>
      </c>
      <c r="V47" s="145"/>
      <c r="W47" s="145"/>
      <c r="X47" s="145"/>
      <c r="Y47" s="145"/>
      <c r="Z47" s="145"/>
      <c r="AA47" s="145"/>
      <c r="AB47" s="145">
        <v>34</v>
      </c>
      <c r="AC47" s="145"/>
      <c r="AD47" s="145"/>
      <c r="AE47" s="145"/>
      <c r="AF47" s="145"/>
      <c r="AG47" s="145"/>
      <c r="AH47" s="145"/>
      <c r="AI47" s="145">
        <v>19000</v>
      </c>
      <c r="AJ47" s="145"/>
      <c r="AK47" s="145"/>
      <c r="AL47" s="145"/>
      <c r="AM47" s="145"/>
      <c r="AN47" s="145"/>
      <c r="AO47" s="145"/>
      <c r="AP47" s="145">
        <v>3220</v>
      </c>
      <c r="AQ47" s="145"/>
      <c r="AR47" s="145"/>
      <c r="AS47" s="145"/>
      <c r="AT47" s="145"/>
      <c r="AU47" s="145"/>
      <c r="AV47" s="145"/>
      <c r="AW47" s="148">
        <v>820</v>
      </c>
      <c r="AX47" s="148"/>
      <c r="AY47" s="148"/>
      <c r="AZ47" s="148"/>
      <c r="BA47" s="148"/>
      <c r="BB47" s="148"/>
      <c r="BC47" s="148">
        <v>111</v>
      </c>
      <c r="BD47" s="148"/>
      <c r="BE47" s="148"/>
      <c r="BF47" s="148"/>
      <c r="BG47" s="148"/>
      <c r="BH47" s="148"/>
      <c r="BI47" s="148">
        <v>2160</v>
      </c>
      <c r="BJ47" s="148"/>
      <c r="BK47" s="148"/>
      <c r="BL47" s="148"/>
      <c r="BM47" s="148"/>
      <c r="BN47" s="148"/>
      <c r="BO47" s="148">
        <v>260</v>
      </c>
      <c r="BP47" s="148"/>
      <c r="BQ47" s="148"/>
      <c r="BR47" s="148"/>
      <c r="BS47" s="148"/>
      <c r="BT47" s="148"/>
      <c r="BU47" s="148">
        <v>16000</v>
      </c>
      <c r="BV47" s="148"/>
      <c r="BW47" s="148"/>
      <c r="BX47" s="148"/>
      <c r="BY47" s="148"/>
      <c r="BZ47" s="148"/>
      <c r="CA47" s="148">
        <v>2850</v>
      </c>
      <c r="CB47" s="148"/>
      <c r="CC47" s="148"/>
      <c r="CD47" s="148"/>
      <c r="CE47" s="148"/>
      <c r="CF47" s="148"/>
      <c r="CG47" s="148">
        <v>437</v>
      </c>
      <c r="CH47" s="148"/>
      <c r="CI47" s="148"/>
      <c r="CJ47" s="148"/>
      <c r="CK47" s="148"/>
      <c r="CL47" s="148"/>
      <c r="CM47" s="148">
        <v>67</v>
      </c>
      <c r="CN47" s="148"/>
      <c r="CO47" s="148"/>
      <c r="CP47" s="148"/>
      <c r="CQ47" s="148"/>
      <c r="CR47" s="148"/>
    </row>
    <row r="48" spans="1:96" ht="14.25">
      <c r="A48" s="162" t="s">
        <v>229</v>
      </c>
      <c r="B48" s="162"/>
      <c r="C48" s="162"/>
      <c r="D48" s="162"/>
      <c r="E48" s="162"/>
      <c r="F48" s="163"/>
      <c r="G48" s="147">
        <v>4190</v>
      </c>
      <c r="H48" s="148"/>
      <c r="I48" s="148"/>
      <c r="J48" s="148"/>
      <c r="K48" s="148"/>
      <c r="L48" s="148"/>
      <c r="M48" s="148"/>
      <c r="N48" s="145">
        <v>498</v>
      </c>
      <c r="O48" s="145"/>
      <c r="P48" s="145"/>
      <c r="Q48" s="145"/>
      <c r="R48" s="145"/>
      <c r="S48" s="145"/>
      <c r="T48" s="145"/>
      <c r="U48" s="145">
        <v>89</v>
      </c>
      <c r="V48" s="145"/>
      <c r="W48" s="145"/>
      <c r="X48" s="145"/>
      <c r="Y48" s="145"/>
      <c r="Z48" s="145"/>
      <c r="AA48" s="145"/>
      <c r="AB48" s="145">
        <v>41</v>
      </c>
      <c r="AC48" s="145"/>
      <c r="AD48" s="145"/>
      <c r="AE48" s="145"/>
      <c r="AF48" s="145"/>
      <c r="AG48" s="145"/>
      <c r="AH48" s="145"/>
      <c r="AI48" s="145">
        <v>1520</v>
      </c>
      <c r="AJ48" s="145"/>
      <c r="AK48" s="145"/>
      <c r="AL48" s="145"/>
      <c r="AM48" s="145"/>
      <c r="AN48" s="145"/>
      <c r="AO48" s="145"/>
      <c r="AP48" s="145">
        <v>96</v>
      </c>
      <c r="AQ48" s="145"/>
      <c r="AR48" s="145"/>
      <c r="AS48" s="145"/>
      <c r="AT48" s="145"/>
      <c r="AU48" s="145"/>
      <c r="AV48" s="145"/>
      <c r="AW48" s="148">
        <v>449</v>
      </c>
      <c r="AX48" s="148"/>
      <c r="AY48" s="148"/>
      <c r="AZ48" s="148"/>
      <c r="BA48" s="148"/>
      <c r="BB48" s="148"/>
      <c r="BC48" s="148">
        <v>26</v>
      </c>
      <c r="BD48" s="148"/>
      <c r="BE48" s="148"/>
      <c r="BF48" s="148"/>
      <c r="BG48" s="148"/>
      <c r="BH48" s="148"/>
      <c r="BI48" s="148">
        <v>98</v>
      </c>
      <c r="BJ48" s="148"/>
      <c r="BK48" s="148"/>
      <c r="BL48" s="148"/>
      <c r="BM48" s="148"/>
      <c r="BN48" s="148"/>
      <c r="BO48" s="148">
        <v>9</v>
      </c>
      <c r="BP48" s="148"/>
      <c r="BQ48" s="148"/>
      <c r="BR48" s="148"/>
      <c r="BS48" s="148"/>
      <c r="BT48" s="148"/>
      <c r="BU48" s="148">
        <v>976</v>
      </c>
      <c r="BV48" s="148"/>
      <c r="BW48" s="148"/>
      <c r="BX48" s="148"/>
      <c r="BY48" s="148"/>
      <c r="BZ48" s="148"/>
      <c r="CA48" s="148">
        <v>61</v>
      </c>
      <c r="CB48" s="148"/>
      <c r="CC48" s="148"/>
      <c r="CD48" s="148"/>
      <c r="CE48" s="148"/>
      <c r="CF48" s="148"/>
      <c r="CG48" s="148">
        <v>168</v>
      </c>
      <c r="CH48" s="148"/>
      <c r="CI48" s="148"/>
      <c r="CJ48" s="148"/>
      <c r="CK48" s="148"/>
      <c r="CL48" s="148"/>
      <c r="CM48" s="148">
        <v>12</v>
      </c>
      <c r="CN48" s="148"/>
      <c r="CO48" s="148"/>
      <c r="CP48" s="148"/>
      <c r="CQ48" s="148"/>
      <c r="CR48" s="148"/>
    </row>
    <row r="49" spans="1:96" s="11" customFormat="1" ht="14.25">
      <c r="A49" s="173" t="s">
        <v>548</v>
      </c>
      <c r="B49" s="173"/>
      <c r="C49" s="173"/>
      <c r="D49" s="173"/>
      <c r="E49" s="173"/>
      <c r="F49" s="174"/>
      <c r="G49" s="150">
        <v>4860</v>
      </c>
      <c r="H49" s="151"/>
      <c r="I49" s="151"/>
      <c r="J49" s="151"/>
      <c r="K49" s="151"/>
      <c r="L49" s="151"/>
      <c r="M49" s="151"/>
      <c r="N49" s="146">
        <f>SUM(N51:T67)</f>
        <v>912</v>
      </c>
      <c r="O49" s="146"/>
      <c r="P49" s="146"/>
      <c r="Q49" s="146"/>
      <c r="R49" s="146"/>
      <c r="S49" s="146"/>
      <c r="T49" s="146"/>
      <c r="U49" s="146">
        <f>SUM(U51:AA67)</f>
        <v>235</v>
      </c>
      <c r="V49" s="146"/>
      <c r="W49" s="146"/>
      <c r="X49" s="146"/>
      <c r="Y49" s="146"/>
      <c r="Z49" s="146"/>
      <c r="AA49" s="146"/>
      <c r="AB49" s="146">
        <f>SUM(AB51:AH67)</f>
        <v>112</v>
      </c>
      <c r="AC49" s="146"/>
      <c r="AD49" s="146"/>
      <c r="AE49" s="146"/>
      <c r="AF49" s="146"/>
      <c r="AG49" s="146"/>
      <c r="AH49" s="146"/>
      <c r="AI49" s="146">
        <v>8020</v>
      </c>
      <c r="AJ49" s="146"/>
      <c r="AK49" s="146"/>
      <c r="AL49" s="146"/>
      <c r="AM49" s="146"/>
      <c r="AN49" s="146"/>
      <c r="AO49" s="146"/>
      <c r="AP49" s="146">
        <v>1210</v>
      </c>
      <c r="AQ49" s="146"/>
      <c r="AR49" s="146"/>
      <c r="AS49" s="146"/>
      <c r="AT49" s="146"/>
      <c r="AU49" s="146"/>
      <c r="AV49" s="146"/>
      <c r="AW49" s="151">
        <f>SUM(AW51:BB67)</f>
        <v>375</v>
      </c>
      <c r="AX49" s="151"/>
      <c r="AY49" s="151"/>
      <c r="AZ49" s="151"/>
      <c r="BA49" s="151"/>
      <c r="BB49" s="151"/>
      <c r="BC49" s="151">
        <f>SUM(BC51:BH67)</f>
        <v>31</v>
      </c>
      <c r="BD49" s="151"/>
      <c r="BE49" s="151"/>
      <c r="BF49" s="151"/>
      <c r="BG49" s="151"/>
      <c r="BH49" s="151"/>
      <c r="BI49" s="151">
        <v>4600</v>
      </c>
      <c r="BJ49" s="151"/>
      <c r="BK49" s="151"/>
      <c r="BL49" s="151"/>
      <c r="BM49" s="151"/>
      <c r="BN49" s="151"/>
      <c r="BO49" s="151">
        <v>1050</v>
      </c>
      <c r="BP49" s="151"/>
      <c r="BQ49" s="151"/>
      <c r="BR49" s="151"/>
      <c r="BS49" s="151"/>
      <c r="BT49" s="151"/>
      <c r="BU49" s="151">
        <v>3040</v>
      </c>
      <c r="BV49" s="151"/>
      <c r="BW49" s="151"/>
      <c r="BX49" s="151"/>
      <c r="BY49" s="151"/>
      <c r="BZ49" s="151"/>
      <c r="CA49" s="151">
        <f>SUM(CA51:CF67)</f>
        <v>128</v>
      </c>
      <c r="CB49" s="151"/>
      <c r="CC49" s="151"/>
      <c r="CD49" s="151"/>
      <c r="CE49" s="151"/>
      <c r="CF49" s="151"/>
      <c r="CG49" s="151">
        <f>SUM(CG51:CL67)</f>
        <v>204</v>
      </c>
      <c r="CH49" s="151"/>
      <c r="CI49" s="151"/>
      <c r="CJ49" s="151"/>
      <c r="CK49" s="151"/>
      <c r="CL49" s="151"/>
      <c r="CM49" s="151">
        <f>SUM(CM51:CR67)</f>
        <v>11</v>
      </c>
      <c r="CN49" s="151"/>
      <c r="CO49" s="151"/>
      <c r="CP49" s="151"/>
      <c r="CQ49" s="151"/>
      <c r="CR49" s="151"/>
    </row>
    <row r="50" spans="1:96" ht="14.25">
      <c r="A50" s="55"/>
      <c r="B50" s="55"/>
      <c r="C50" s="55"/>
      <c r="D50" s="55"/>
      <c r="E50" s="55"/>
      <c r="F50" s="25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</row>
    <row r="51" spans="1:96" ht="14.25">
      <c r="A51" s="162" t="s">
        <v>48</v>
      </c>
      <c r="B51" s="162"/>
      <c r="C51" s="162"/>
      <c r="D51" s="162"/>
      <c r="E51" s="162"/>
      <c r="F51" s="163"/>
      <c r="G51" s="147">
        <v>423</v>
      </c>
      <c r="H51" s="148"/>
      <c r="I51" s="148"/>
      <c r="J51" s="148"/>
      <c r="K51" s="148"/>
      <c r="L51" s="148"/>
      <c r="M51" s="148"/>
      <c r="N51" s="145">
        <v>92</v>
      </c>
      <c r="O51" s="145"/>
      <c r="P51" s="145"/>
      <c r="Q51" s="145"/>
      <c r="R51" s="145"/>
      <c r="S51" s="145"/>
      <c r="T51" s="145"/>
      <c r="U51" s="145">
        <v>19</v>
      </c>
      <c r="V51" s="145"/>
      <c r="W51" s="145"/>
      <c r="X51" s="145"/>
      <c r="Y51" s="145"/>
      <c r="Z51" s="145"/>
      <c r="AA51" s="145"/>
      <c r="AB51" s="145">
        <v>10</v>
      </c>
      <c r="AC51" s="145"/>
      <c r="AD51" s="145"/>
      <c r="AE51" s="145"/>
      <c r="AF51" s="145"/>
      <c r="AG51" s="145"/>
      <c r="AH51" s="145"/>
      <c r="AI51" s="145">
        <v>403</v>
      </c>
      <c r="AJ51" s="145"/>
      <c r="AK51" s="145"/>
      <c r="AL51" s="145"/>
      <c r="AM51" s="145"/>
      <c r="AN51" s="145"/>
      <c r="AO51" s="145"/>
      <c r="AP51" s="145">
        <v>51</v>
      </c>
      <c r="AQ51" s="145"/>
      <c r="AR51" s="145"/>
      <c r="AS51" s="145"/>
      <c r="AT51" s="145"/>
      <c r="AU51" s="145"/>
      <c r="AV51" s="145"/>
      <c r="AW51" s="148">
        <v>43</v>
      </c>
      <c r="AX51" s="148"/>
      <c r="AY51" s="148"/>
      <c r="AZ51" s="148"/>
      <c r="BA51" s="148"/>
      <c r="BB51" s="148"/>
      <c r="BC51" s="148">
        <v>7</v>
      </c>
      <c r="BD51" s="148"/>
      <c r="BE51" s="148"/>
      <c r="BF51" s="148"/>
      <c r="BG51" s="148"/>
      <c r="BH51" s="148"/>
      <c r="BI51" s="148">
        <v>79</v>
      </c>
      <c r="BJ51" s="148"/>
      <c r="BK51" s="148"/>
      <c r="BL51" s="148"/>
      <c r="BM51" s="148"/>
      <c r="BN51" s="148"/>
      <c r="BO51" s="148">
        <v>8</v>
      </c>
      <c r="BP51" s="148"/>
      <c r="BQ51" s="148"/>
      <c r="BR51" s="148"/>
      <c r="BS51" s="148"/>
      <c r="BT51" s="148"/>
      <c r="BU51" s="148">
        <v>281</v>
      </c>
      <c r="BV51" s="148"/>
      <c r="BW51" s="148"/>
      <c r="BX51" s="148"/>
      <c r="BY51" s="148"/>
      <c r="BZ51" s="148"/>
      <c r="CA51" s="148">
        <v>36</v>
      </c>
      <c r="CB51" s="148"/>
      <c r="CC51" s="148"/>
      <c r="CD51" s="148"/>
      <c r="CE51" s="148"/>
      <c r="CF51" s="148"/>
      <c r="CG51" s="148">
        <v>11</v>
      </c>
      <c r="CH51" s="148"/>
      <c r="CI51" s="148"/>
      <c r="CJ51" s="148"/>
      <c r="CK51" s="148"/>
      <c r="CL51" s="148"/>
      <c r="CM51" s="148">
        <v>2</v>
      </c>
      <c r="CN51" s="148"/>
      <c r="CO51" s="148"/>
      <c r="CP51" s="148"/>
      <c r="CQ51" s="148"/>
      <c r="CR51" s="148"/>
    </row>
    <row r="52" spans="1:96" ht="14.25">
      <c r="A52" s="162" t="s">
        <v>49</v>
      </c>
      <c r="B52" s="162"/>
      <c r="C52" s="162"/>
      <c r="D52" s="162"/>
      <c r="E52" s="162"/>
      <c r="F52" s="163"/>
      <c r="G52" s="147">
        <v>825</v>
      </c>
      <c r="H52" s="148"/>
      <c r="I52" s="148"/>
      <c r="J52" s="148"/>
      <c r="K52" s="148"/>
      <c r="L52" s="148"/>
      <c r="M52" s="148"/>
      <c r="N52" s="145">
        <v>96</v>
      </c>
      <c r="O52" s="145"/>
      <c r="P52" s="145"/>
      <c r="Q52" s="145"/>
      <c r="R52" s="145"/>
      <c r="S52" s="145"/>
      <c r="T52" s="145"/>
      <c r="U52" s="145">
        <v>42</v>
      </c>
      <c r="V52" s="145"/>
      <c r="W52" s="145"/>
      <c r="X52" s="145"/>
      <c r="Y52" s="145"/>
      <c r="Z52" s="145"/>
      <c r="AA52" s="145"/>
      <c r="AB52" s="145">
        <v>14</v>
      </c>
      <c r="AC52" s="145"/>
      <c r="AD52" s="145"/>
      <c r="AE52" s="145"/>
      <c r="AF52" s="145"/>
      <c r="AG52" s="145"/>
      <c r="AH52" s="145"/>
      <c r="AI52" s="145">
        <v>566</v>
      </c>
      <c r="AJ52" s="145"/>
      <c r="AK52" s="145"/>
      <c r="AL52" s="145"/>
      <c r="AM52" s="145"/>
      <c r="AN52" s="145"/>
      <c r="AO52" s="145"/>
      <c r="AP52" s="145">
        <v>63</v>
      </c>
      <c r="AQ52" s="145"/>
      <c r="AR52" s="145"/>
      <c r="AS52" s="145"/>
      <c r="AT52" s="145"/>
      <c r="AU52" s="145"/>
      <c r="AV52" s="145"/>
      <c r="AW52" s="148">
        <v>60</v>
      </c>
      <c r="AX52" s="148"/>
      <c r="AY52" s="148"/>
      <c r="AZ52" s="148"/>
      <c r="BA52" s="148"/>
      <c r="BB52" s="148"/>
      <c r="BC52" s="148">
        <v>0</v>
      </c>
      <c r="BD52" s="148"/>
      <c r="BE52" s="148"/>
      <c r="BF52" s="148"/>
      <c r="BG52" s="148"/>
      <c r="BH52" s="148"/>
      <c r="BI52" s="148">
        <v>383</v>
      </c>
      <c r="BJ52" s="148"/>
      <c r="BK52" s="148"/>
      <c r="BL52" s="148"/>
      <c r="BM52" s="148"/>
      <c r="BN52" s="148"/>
      <c r="BO52" s="148">
        <v>61</v>
      </c>
      <c r="BP52" s="148"/>
      <c r="BQ52" s="148"/>
      <c r="BR52" s="148"/>
      <c r="BS52" s="148"/>
      <c r="BT52" s="148"/>
      <c r="BU52" s="148">
        <v>123</v>
      </c>
      <c r="BV52" s="148"/>
      <c r="BW52" s="148"/>
      <c r="BX52" s="148"/>
      <c r="BY52" s="148"/>
      <c r="BZ52" s="148"/>
      <c r="CA52" s="148">
        <v>2</v>
      </c>
      <c r="CB52" s="148"/>
      <c r="CC52" s="148"/>
      <c r="CD52" s="148"/>
      <c r="CE52" s="148"/>
      <c r="CF52" s="148"/>
      <c r="CG52" s="148">
        <v>29</v>
      </c>
      <c r="CH52" s="148"/>
      <c r="CI52" s="148"/>
      <c r="CJ52" s="148"/>
      <c r="CK52" s="148"/>
      <c r="CL52" s="148"/>
      <c r="CM52" s="148">
        <v>2</v>
      </c>
      <c r="CN52" s="148"/>
      <c r="CO52" s="148"/>
      <c r="CP52" s="148"/>
      <c r="CQ52" s="148"/>
      <c r="CR52" s="148"/>
    </row>
    <row r="53" spans="1:96" ht="14.25">
      <c r="A53" s="162" t="s">
        <v>50</v>
      </c>
      <c r="B53" s="162"/>
      <c r="C53" s="162"/>
      <c r="D53" s="162"/>
      <c r="E53" s="162"/>
      <c r="F53" s="163"/>
      <c r="G53" s="147">
        <v>42</v>
      </c>
      <c r="H53" s="148"/>
      <c r="I53" s="148"/>
      <c r="J53" s="148"/>
      <c r="K53" s="148"/>
      <c r="L53" s="148"/>
      <c r="M53" s="148"/>
      <c r="N53" s="145">
        <v>37</v>
      </c>
      <c r="O53" s="145"/>
      <c r="P53" s="145"/>
      <c r="Q53" s="145"/>
      <c r="R53" s="145"/>
      <c r="S53" s="145"/>
      <c r="T53" s="145"/>
      <c r="U53" s="145">
        <v>13</v>
      </c>
      <c r="V53" s="145"/>
      <c r="W53" s="145"/>
      <c r="X53" s="145"/>
      <c r="Y53" s="145"/>
      <c r="Z53" s="145"/>
      <c r="AA53" s="145"/>
      <c r="AB53" s="145">
        <v>20</v>
      </c>
      <c r="AC53" s="145"/>
      <c r="AD53" s="145"/>
      <c r="AE53" s="145"/>
      <c r="AF53" s="145"/>
      <c r="AG53" s="145"/>
      <c r="AH53" s="145"/>
      <c r="AI53" s="145">
        <v>259</v>
      </c>
      <c r="AJ53" s="145"/>
      <c r="AK53" s="145"/>
      <c r="AL53" s="145"/>
      <c r="AM53" s="145"/>
      <c r="AN53" s="145"/>
      <c r="AO53" s="145"/>
      <c r="AP53" s="145">
        <v>3</v>
      </c>
      <c r="AQ53" s="145"/>
      <c r="AR53" s="145"/>
      <c r="AS53" s="145"/>
      <c r="AT53" s="145"/>
      <c r="AU53" s="145"/>
      <c r="AV53" s="145"/>
      <c r="AW53" s="148" t="s">
        <v>442</v>
      </c>
      <c r="AX53" s="148"/>
      <c r="AY53" s="148"/>
      <c r="AZ53" s="148"/>
      <c r="BA53" s="148"/>
      <c r="BB53" s="148"/>
      <c r="BC53" s="148" t="s">
        <v>442</v>
      </c>
      <c r="BD53" s="148"/>
      <c r="BE53" s="148"/>
      <c r="BF53" s="148"/>
      <c r="BG53" s="148"/>
      <c r="BH53" s="148"/>
      <c r="BI53" s="148" t="s">
        <v>442</v>
      </c>
      <c r="BJ53" s="148"/>
      <c r="BK53" s="148"/>
      <c r="BL53" s="148"/>
      <c r="BM53" s="148"/>
      <c r="BN53" s="148"/>
      <c r="BO53" s="148" t="s">
        <v>442</v>
      </c>
      <c r="BP53" s="148"/>
      <c r="BQ53" s="148"/>
      <c r="BR53" s="148"/>
      <c r="BS53" s="148"/>
      <c r="BT53" s="148"/>
      <c r="BU53" s="148">
        <v>259</v>
      </c>
      <c r="BV53" s="148"/>
      <c r="BW53" s="148"/>
      <c r="BX53" s="148"/>
      <c r="BY53" s="148"/>
      <c r="BZ53" s="148"/>
      <c r="CA53" s="148">
        <v>3</v>
      </c>
      <c r="CB53" s="148"/>
      <c r="CC53" s="148"/>
      <c r="CD53" s="148"/>
      <c r="CE53" s="148"/>
      <c r="CF53" s="148"/>
      <c r="CG53" s="148">
        <v>19</v>
      </c>
      <c r="CH53" s="148"/>
      <c r="CI53" s="148"/>
      <c r="CJ53" s="148"/>
      <c r="CK53" s="148"/>
      <c r="CL53" s="148"/>
      <c r="CM53" s="148">
        <v>1</v>
      </c>
      <c r="CN53" s="148"/>
      <c r="CO53" s="148"/>
      <c r="CP53" s="148"/>
      <c r="CQ53" s="148"/>
      <c r="CR53" s="148"/>
    </row>
    <row r="54" spans="1:96" ht="14.25">
      <c r="A54" s="162" t="s">
        <v>51</v>
      </c>
      <c r="B54" s="162"/>
      <c r="C54" s="162"/>
      <c r="D54" s="162"/>
      <c r="E54" s="162"/>
      <c r="F54" s="163"/>
      <c r="G54" s="147">
        <v>77</v>
      </c>
      <c r="H54" s="148"/>
      <c r="I54" s="148"/>
      <c r="J54" s="148"/>
      <c r="K54" s="148"/>
      <c r="L54" s="148"/>
      <c r="M54" s="148"/>
      <c r="N54" s="145">
        <v>11</v>
      </c>
      <c r="O54" s="145"/>
      <c r="P54" s="145"/>
      <c r="Q54" s="145"/>
      <c r="R54" s="145"/>
      <c r="S54" s="145"/>
      <c r="T54" s="145"/>
      <c r="U54" s="145">
        <v>8</v>
      </c>
      <c r="V54" s="145"/>
      <c r="W54" s="145"/>
      <c r="X54" s="145"/>
      <c r="Y54" s="145"/>
      <c r="Z54" s="145"/>
      <c r="AA54" s="145"/>
      <c r="AB54" s="145">
        <v>1</v>
      </c>
      <c r="AC54" s="145"/>
      <c r="AD54" s="145"/>
      <c r="AE54" s="145"/>
      <c r="AF54" s="145"/>
      <c r="AG54" s="145"/>
      <c r="AH54" s="145"/>
      <c r="AI54" s="145">
        <v>478</v>
      </c>
      <c r="AJ54" s="145"/>
      <c r="AK54" s="145"/>
      <c r="AL54" s="145"/>
      <c r="AM54" s="145"/>
      <c r="AN54" s="145"/>
      <c r="AO54" s="145"/>
      <c r="AP54" s="145">
        <v>84</v>
      </c>
      <c r="AQ54" s="145"/>
      <c r="AR54" s="145"/>
      <c r="AS54" s="145"/>
      <c r="AT54" s="145"/>
      <c r="AU54" s="145"/>
      <c r="AV54" s="145"/>
      <c r="AW54" s="148">
        <v>21</v>
      </c>
      <c r="AX54" s="148"/>
      <c r="AY54" s="148"/>
      <c r="AZ54" s="148"/>
      <c r="BA54" s="148"/>
      <c r="BB54" s="148"/>
      <c r="BC54" s="148">
        <v>1</v>
      </c>
      <c r="BD54" s="148"/>
      <c r="BE54" s="148"/>
      <c r="BF54" s="148"/>
      <c r="BG54" s="148"/>
      <c r="BH54" s="148"/>
      <c r="BI54" s="148">
        <v>405</v>
      </c>
      <c r="BJ54" s="148"/>
      <c r="BK54" s="148"/>
      <c r="BL54" s="148"/>
      <c r="BM54" s="148"/>
      <c r="BN54" s="148"/>
      <c r="BO54" s="148">
        <v>83</v>
      </c>
      <c r="BP54" s="148"/>
      <c r="BQ54" s="148"/>
      <c r="BR54" s="148"/>
      <c r="BS54" s="148"/>
      <c r="BT54" s="148"/>
      <c r="BU54" s="148">
        <v>52</v>
      </c>
      <c r="BV54" s="148"/>
      <c r="BW54" s="148"/>
      <c r="BX54" s="148"/>
      <c r="BY54" s="148"/>
      <c r="BZ54" s="148"/>
      <c r="CA54" s="148">
        <v>0</v>
      </c>
      <c r="CB54" s="148"/>
      <c r="CC54" s="148"/>
      <c r="CD54" s="148"/>
      <c r="CE54" s="148"/>
      <c r="CF54" s="148"/>
      <c r="CG54" s="148" t="s">
        <v>442</v>
      </c>
      <c r="CH54" s="148"/>
      <c r="CI54" s="148"/>
      <c r="CJ54" s="148"/>
      <c r="CK54" s="148"/>
      <c r="CL54" s="148"/>
      <c r="CM54" s="148" t="s">
        <v>442</v>
      </c>
      <c r="CN54" s="148"/>
      <c r="CO54" s="148"/>
      <c r="CP54" s="148"/>
      <c r="CQ54" s="148"/>
      <c r="CR54" s="148"/>
    </row>
    <row r="55" spans="1:96" ht="14.25">
      <c r="A55" s="162" t="s">
        <v>52</v>
      </c>
      <c r="B55" s="162"/>
      <c r="C55" s="162"/>
      <c r="D55" s="162"/>
      <c r="E55" s="162"/>
      <c r="F55" s="163"/>
      <c r="G55" s="147">
        <v>44</v>
      </c>
      <c r="H55" s="148"/>
      <c r="I55" s="148"/>
      <c r="J55" s="148"/>
      <c r="K55" s="148"/>
      <c r="L55" s="148"/>
      <c r="M55" s="148"/>
      <c r="N55" s="145">
        <v>7</v>
      </c>
      <c r="O55" s="145"/>
      <c r="P55" s="145"/>
      <c r="Q55" s="145"/>
      <c r="R55" s="145"/>
      <c r="S55" s="145"/>
      <c r="T55" s="145"/>
      <c r="U55" s="145">
        <v>0</v>
      </c>
      <c r="V55" s="145"/>
      <c r="W55" s="145"/>
      <c r="X55" s="145"/>
      <c r="Y55" s="145"/>
      <c r="Z55" s="145"/>
      <c r="AA55" s="145"/>
      <c r="AB55" s="145">
        <v>0</v>
      </c>
      <c r="AC55" s="145"/>
      <c r="AD55" s="145"/>
      <c r="AE55" s="145"/>
      <c r="AF55" s="145"/>
      <c r="AG55" s="145"/>
      <c r="AH55" s="145"/>
      <c r="AI55" s="145">
        <v>609</v>
      </c>
      <c r="AJ55" s="145"/>
      <c r="AK55" s="145"/>
      <c r="AL55" s="145"/>
      <c r="AM55" s="145"/>
      <c r="AN55" s="145"/>
      <c r="AO55" s="145"/>
      <c r="AP55" s="145">
        <v>130</v>
      </c>
      <c r="AQ55" s="145"/>
      <c r="AR55" s="145"/>
      <c r="AS55" s="145"/>
      <c r="AT55" s="145"/>
      <c r="AU55" s="145"/>
      <c r="AV55" s="145"/>
      <c r="AW55" s="148">
        <v>3</v>
      </c>
      <c r="AX55" s="148"/>
      <c r="AY55" s="148"/>
      <c r="AZ55" s="148"/>
      <c r="BA55" s="148"/>
      <c r="BB55" s="148"/>
      <c r="BC55" s="148">
        <v>0</v>
      </c>
      <c r="BD55" s="148"/>
      <c r="BE55" s="148"/>
      <c r="BF55" s="148"/>
      <c r="BG55" s="148"/>
      <c r="BH55" s="148"/>
      <c r="BI55" s="148">
        <v>396</v>
      </c>
      <c r="BJ55" s="148"/>
      <c r="BK55" s="148"/>
      <c r="BL55" s="148"/>
      <c r="BM55" s="148"/>
      <c r="BN55" s="148"/>
      <c r="BO55" s="148">
        <v>130</v>
      </c>
      <c r="BP55" s="148"/>
      <c r="BQ55" s="148"/>
      <c r="BR55" s="148"/>
      <c r="BS55" s="148"/>
      <c r="BT55" s="148"/>
      <c r="BU55" s="148">
        <v>210</v>
      </c>
      <c r="BV55" s="148"/>
      <c r="BW55" s="148"/>
      <c r="BX55" s="148"/>
      <c r="BY55" s="148"/>
      <c r="BZ55" s="148"/>
      <c r="CA55" s="148">
        <v>0</v>
      </c>
      <c r="CB55" s="148"/>
      <c r="CC55" s="148"/>
      <c r="CD55" s="148"/>
      <c r="CE55" s="148"/>
      <c r="CF55" s="148"/>
      <c r="CG55" s="148" t="s">
        <v>442</v>
      </c>
      <c r="CH55" s="148"/>
      <c r="CI55" s="148"/>
      <c r="CJ55" s="148"/>
      <c r="CK55" s="148"/>
      <c r="CL55" s="148"/>
      <c r="CM55" s="148" t="s">
        <v>442</v>
      </c>
      <c r="CN55" s="148"/>
      <c r="CO55" s="148"/>
      <c r="CP55" s="148"/>
      <c r="CQ55" s="148"/>
      <c r="CR55" s="148"/>
    </row>
    <row r="56" spans="1:96" ht="14.25">
      <c r="A56" s="162" t="s">
        <v>53</v>
      </c>
      <c r="B56" s="162"/>
      <c r="C56" s="162"/>
      <c r="D56" s="162"/>
      <c r="E56" s="162"/>
      <c r="F56" s="163"/>
      <c r="G56" s="147">
        <v>34</v>
      </c>
      <c r="H56" s="148"/>
      <c r="I56" s="148"/>
      <c r="J56" s="148"/>
      <c r="K56" s="148"/>
      <c r="L56" s="148"/>
      <c r="M56" s="148"/>
      <c r="N56" s="145">
        <v>29</v>
      </c>
      <c r="O56" s="145"/>
      <c r="P56" s="145"/>
      <c r="Q56" s="145"/>
      <c r="R56" s="145"/>
      <c r="S56" s="145"/>
      <c r="T56" s="145"/>
      <c r="U56" s="145">
        <v>1</v>
      </c>
      <c r="V56" s="145"/>
      <c r="W56" s="145"/>
      <c r="X56" s="145"/>
      <c r="Y56" s="145"/>
      <c r="Z56" s="145"/>
      <c r="AA56" s="145"/>
      <c r="AB56" s="145">
        <v>1</v>
      </c>
      <c r="AC56" s="145"/>
      <c r="AD56" s="145"/>
      <c r="AE56" s="145"/>
      <c r="AF56" s="145"/>
      <c r="AG56" s="145"/>
      <c r="AH56" s="145"/>
      <c r="AI56" s="145">
        <v>280</v>
      </c>
      <c r="AJ56" s="145"/>
      <c r="AK56" s="145"/>
      <c r="AL56" s="145"/>
      <c r="AM56" s="145"/>
      <c r="AN56" s="145"/>
      <c r="AO56" s="145"/>
      <c r="AP56" s="145">
        <v>4</v>
      </c>
      <c r="AQ56" s="145"/>
      <c r="AR56" s="145"/>
      <c r="AS56" s="145"/>
      <c r="AT56" s="145"/>
      <c r="AU56" s="145"/>
      <c r="AV56" s="145"/>
      <c r="AW56" s="148" t="s">
        <v>442</v>
      </c>
      <c r="AX56" s="148"/>
      <c r="AY56" s="148"/>
      <c r="AZ56" s="148"/>
      <c r="BA56" s="148"/>
      <c r="BB56" s="148"/>
      <c r="BC56" s="148" t="s">
        <v>442</v>
      </c>
      <c r="BD56" s="148"/>
      <c r="BE56" s="148"/>
      <c r="BF56" s="148"/>
      <c r="BG56" s="148"/>
      <c r="BH56" s="148"/>
      <c r="BI56" s="148" t="s">
        <v>442</v>
      </c>
      <c r="BJ56" s="148"/>
      <c r="BK56" s="148"/>
      <c r="BL56" s="148"/>
      <c r="BM56" s="148"/>
      <c r="BN56" s="148"/>
      <c r="BO56" s="148" t="s">
        <v>442</v>
      </c>
      <c r="BP56" s="148"/>
      <c r="BQ56" s="148"/>
      <c r="BR56" s="148"/>
      <c r="BS56" s="148"/>
      <c r="BT56" s="148"/>
      <c r="BU56" s="148">
        <v>280</v>
      </c>
      <c r="BV56" s="148"/>
      <c r="BW56" s="148"/>
      <c r="BX56" s="148"/>
      <c r="BY56" s="148"/>
      <c r="BZ56" s="148"/>
      <c r="CA56" s="148">
        <v>4</v>
      </c>
      <c r="CB56" s="148"/>
      <c r="CC56" s="148"/>
      <c r="CD56" s="148"/>
      <c r="CE56" s="148"/>
      <c r="CF56" s="148"/>
      <c r="CG56" s="148">
        <v>13</v>
      </c>
      <c r="CH56" s="148"/>
      <c r="CI56" s="148"/>
      <c r="CJ56" s="148"/>
      <c r="CK56" s="148"/>
      <c r="CL56" s="148"/>
      <c r="CM56" s="148">
        <v>0</v>
      </c>
      <c r="CN56" s="148"/>
      <c r="CO56" s="148"/>
      <c r="CP56" s="148"/>
      <c r="CQ56" s="148"/>
      <c r="CR56" s="148"/>
    </row>
    <row r="57" spans="1:96" ht="14.25">
      <c r="A57" s="162" t="s">
        <v>54</v>
      </c>
      <c r="B57" s="162"/>
      <c r="C57" s="162"/>
      <c r="D57" s="162"/>
      <c r="E57" s="162"/>
      <c r="F57" s="163"/>
      <c r="G57" s="147">
        <v>477</v>
      </c>
      <c r="H57" s="148"/>
      <c r="I57" s="148"/>
      <c r="J57" s="148"/>
      <c r="K57" s="148"/>
      <c r="L57" s="148"/>
      <c r="M57" s="148"/>
      <c r="N57" s="145">
        <v>55</v>
      </c>
      <c r="O57" s="145"/>
      <c r="P57" s="145"/>
      <c r="Q57" s="145"/>
      <c r="R57" s="145"/>
      <c r="S57" s="145"/>
      <c r="T57" s="145"/>
      <c r="U57" s="145">
        <v>5</v>
      </c>
      <c r="V57" s="145"/>
      <c r="W57" s="145"/>
      <c r="X57" s="145"/>
      <c r="Y57" s="145"/>
      <c r="Z57" s="145"/>
      <c r="AA57" s="145"/>
      <c r="AB57" s="145">
        <v>1</v>
      </c>
      <c r="AC57" s="145"/>
      <c r="AD57" s="145"/>
      <c r="AE57" s="145"/>
      <c r="AF57" s="145"/>
      <c r="AG57" s="145"/>
      <c r="AH57" s="145"/>
      <c r="AI57" s="145">
        <v>877</v>
      </c>
      <c r="AJ57" s="145"/>
      <c r="AK57" s="145"/>
      <c r="AL57" s="145"/>
      <c r="AM57" s="145"/>
      <c r="AN57" s="145"/>
      <c r="AO57" s="145"/>
      <c r="AP57" s="145">
        <v>169</v>
      </c>
      <c r="AQ57" s="145"/>
      <c r="AR57" s="145"/>
      <c r="AS57" s="145"/>
      <c r="AT57" s="145"/>
      <c r="AU57" s="145"/>
      <c r="AV57" s="145"/>
      <c r="AW57" s="148">
        <v>7</v>
      </c>
      <c r="AX57" s="148"/>
      <c r="AY57" s="148"/>
      <c r="AZ57" s="148"/>
      <c r="BA57" s="148"/>
      <c r="BB57" s="148"/>
      <c r="BC57" s="148">
        <v>1</v>
      </c>
      <c r="BD57" s="148"/>
      <c r="BE57" s="148"/>
      <c r="BF57" s="148"/>
      <c r="BG57" s="148"/>
      <c r="BH57" s="148"/>
      <c r="BI57" s="148">
        <v>653</v>
      </c>
      <c r="BJ57" s="148"/>
      <c r="BK57" s="148"/>
      <c r="BL57" s="148"/>
      <c r="BM57" s="148"/>
      <c r="BN57" s="148"/>
      <c r="BO57" s="148">
        <v>162</v>
      </c>
      <c r="BP57" s="148"/>
      <c r="BQ57" s="148"/>
      <c r="BR57" s="148"/>
      <c r="BS57" s="148"/>
      <c r="BT57" s="148"/>
      <c r="BU57" s="148">
        <v>217</v>
      </c>
      <c r="BV57" s="148"/>
      <c r="BW57" s="148"/>
      <c r="BX57" s="148"/>
      <c r="BY57" s="148"/>
      <c r="BZ57" s="148"/>
      <c r="CA57" s="148">
        <v>6</v>
      </c>
      <c r="CB57" s="148"/>
      <c r="CC57" s="148"/>
      <c r="CD57" s="148"/>
      <c r="CE57" s="148"/>
      <c r="CF57" s="148"/>
      <c r="CG57" s="148">
        <v>4</v>
      </c>
      <c r="CH57" s="148"/>
      <c r="CI57" s="148"/>
      <c r="CJ57" s="148"/>
      <c r="CK57" s="148"/>
      <c r="CL57" s="148"/>
      <c r="CM57" s="148">
        <v>0</v>
      </c>
      <c r="CN57" s="148"/>
      <c r="CO57" s="148"/>
      <c r="CP57" s="148"/>
      <c r="CQ57" s="148"/>
      <c r="CR57" s="148"/>
    </row>
    <row r="58" spans="1:96" ht="14.25">
      <c r="A58" s="162" t="s">
        <v>55</v>
      </c>
      <c r="B58" s="162"/>
      <c r="C58" s="162"/>
      <c r="D58" s="162"/>
      <c r="E58" s="162"/>
      <c r="F58" s="163"/>
      <c r="G58" s="147">
        <v>378</v>
      </c>
      <c r="H58" s="148"/>
      <c r="I58" s="148"/>
      <c r="J58" s="148"/>
      <c r="K58" s="148"/>
      <c r="L58" s="148"/>
      <c r="M58" s="148"/>
      <c r="N58" s="145">
        <v>79</v>
      </c>
      <c r="O58" s="145"/>
      <c r="P58" s="145"/>
      <c r="Q58" s="145"/>
      <c r="R58" s="145"/>
      <c r="S58" s="145"/>
      <c r="T58" s="145"/>
      <c r="U58" s="145">
        <v>0</v>
      </c>
      <c r="V58" s="145"/>
      <c r="W58" s="145"/>
      <c r="X58" s="145"/>
      <c r="Y58" s="145"/>
      <c r="Z58" s="145"/>
      <c r="AA58" s="145"/>
      <c r="AB58" s="145">
        <v>0</v>
      </c>
      <c r="AC58" s="145"/>
      <c r="AD58" s="145"/>
      <c r="AE58" s="145"/>
      <c r="AF58" s="145"/>
      <c r="AG58" s="145"/>
      <c r="AH58" s="145"/>
      <c r="AI58" s="145">
        <v>292</v>
      </c>
      <c r="AJ58" s="145"/>
      <c r="AK58" s="145"/>
      <c r="AL58" s="145"/>
      <c r="AM58" s="145"/>
      <c r="AN58" s="145"/>
      <c r="AO58" s="145"/>
      <c r="AP58" s="145">
        <v>37</v>
      </c>
      <c r="AQ58" s="145"/>
      <c r="AR58" s="145"/>
      <c r="AS58" s="145"/>
      <c r="AT58" s="145"/>
      <c r="AU58" s="145"/>
      <c r="AV58" s="145"/>
      <c r="AW58" s="148">
        <v>33</v>
      </c>
      <c r="AX58" s="148"/>
      <c r="AY58" s="148"/>
      <c r="AZ58" s="148"/>
      <c r="BA58" s="148"/>
      <c r="BB58" s="148"/>
      <c r="BC58" s="148">
        <v>5</v>
      </c>
      <c r="BD58" s="148"/>
      <c r="BE58" s="148"/>
      <c r="BF58" s="148"/>
      <c r="BG58" s="148"/>
      <c r="BH58" s="148"/>
      <c r="BI58" s="148">
        <v>59</v>
      </c>
      <c r="BJ58" s="148"/>
      <c r="BK58" s="148"/>
      <c r="BL58" s="148"/>
      <c r="BM58" s="148"/>
      <c r="BN58" s="148"/>
      <c r="BO58" s="148">
        <v>6</v>
      </c>
      <c r="BP58" s="148"/>
      <c r="BQ58" s="148"/>
      <c r="BR58" s="148"/>
      <c r="BS58" s="148"/>
      <c r="BT58" s="148"/>
      <c r="BU58" s="148">
        <v>200</v>
      </c>
      <c r="BV58" s="148"/>
      <c r="BW58" s="148"/>
      <c r="BX58" s="148"/>
      <c r="BY58" s="148"/>
      <c r="BZ58" s="148"/>
      <c r="CA58" s="148">
        <v>26</v>
      </c>
      <c r="CB58" s="148"/>
      <c r="CC58" s="148"/>
      <c r="CD58" s="148"/>
      <c r="CE58" s="148"/>
      <c r="CF58" s="148"/>
      <c r="CG58" s="148">
        <v>9</v>
      </c>
      <c r="CH58" s="148"/>
      <c r="CI58" s="148"/>
      <c r="CJ58" s="148"/>
      <c r="CK58" s="148"/>
      <c r="CL58" s="148"/>
      <c r="CM58" s="148">
        <v>2</v>
      </c>
      <c r="CN58" s="148"/>
      <c r="CO58" s="148"/>
      <c r="CP58" s="148"/>
      <c r="CQ58" s="148"/>
      <c r="CR58" s="148"/>
    </row>
    <row r="59" spans="1:96" ht="14.25">
      <c r="A59" s="55"/>
      <c r="B59" s="55"/>
      <c r="C59" s="55"/>
      <c r="D59" s="55"/>
      <c r="E59" s="55"/>
      <c r="F59" s="25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</row>
    <row r="60" spans="1:96" ht="14.25">
      <c r="A60" s="162" t="s">
        <v>56</v>
      </c>
      <c r="B60" s="162"/>
      <c r="C60" s="162"/>
      <c r="D60" s="162"/>
      <c r="E60" s="162"/>
      <c r="F60" s="163"/>
      <c r="G60" s="147">
        <v>2</v>
      </c>
      <c r="H60" s="148"/>
      <c r="I60" s="148"/>
      <c r="J60" s="148"/>
      <c r="K60" s="148"/>
      <c r="L60" s="148"/>
      <c r="M60" s="148"/>
      <c r="N60" s="145">
        <v>0</v>
      </c>
      <c r="O60" s="145"/>
      <c r="P60" s="145"/>
      <c r="Q60" s="145"/>
      <c r="R60" s="145"/>
      <c r="S60" s="145"/>
      <c r="T60" s="145"/>
      <c r="U60" s="145" t="s">
        <v>442</v>
      </c>
      <c r="V60" s="145"/>
      <c r="W60" s="145"/>
      <c r="X60" s="145"/>
      <c r="Y60" s="145"/>
      <c r="Z60" s="145"/>
      <c r="AA60" s="145"/>
      <c r="AB60" s="145" t="s">
        <v>442</v>
      </c>
      <c r="AC60" s="145"/>
      <c r="AD60" s="145"/>
      <c r="AE60" s="145"/>
      <c r="AF60" s="145"/>
      <c r="AG60" s="145"/>
      <c r="AH60" s="145"/>
      <c r="AI60" s="145">
        <v>0</v>
      </c>
      <c r="AJ60" s="145"/>
      <c r="AK60" s="145"/>
      <c r="AL60" s="145"/>
      <c r="AM60" s="145"/>
      <c r="AN60" s="145"/>
      <c r="AO60" s="145"/>
      <c r="AP60" s="145">
        <v>0</v>
      </c>
      <c r="AQ60" s="145"/>
      <c r="AR60" s="145"/>
      <c r="AS60" s="145"/>
      <c r="AT60" s="145"/>
      <c r="AU60" s="145"/>
      <c r="AV60" s="145"/>
      <c r="AW60" s="148" t="s">
        <v>442</v>
      </c>
      <c r="AX60" s="148"/>
      <c r="AY60" s="148"/>
      <c r="AZ60" s="148"/>
      <c r="BA60" s="148"/>
      <c r="BB60" s="148"/>
      <c r="BC60" s="148" t="s">
        <v>442</v>
      </c>
      <c r="BD60" s="148"/>
      <c r="BE60" s="148"/>
      <c r="BF60" s="148"/>
      <c r="BG60" s="148"/>
      <c r="BH60" s="148"/>
      <c r="BI60" s="148" t="s">
        <v>442</v>
      </c>
      <c r="BJ60" s="148"/>
      <c r="BK60" s="148"/>
      <c r="BL60" s="148"/>
      <c r="BM60" s="148"/>
      <c r="BN60" s="148"/>
      <c r="BO60" s="148" t="s">
        <v>442</v>
      </c>
      <c r="BP60" s="148"/>
      <c r="BQ60" s="148"/>
      <c r="BR60" s="148"/>
      <c r="BS60" s="148"/>
      <c r="BT60" s="148"/>
      <c r="BU60" s="148">
        <v>0</v>
      </c>
      <c r="BV60" s="148"/>
      <c r="BW60" s="148"/>
      <c r="BX60" s="148"/>
      <c r="BY60" s="148"/>
      <c r="BZ60" s="148"/>
      <c r="CA60" s="148">
        <v>0</v>
      </c>
      <c r="CB60" s="148"/>
      <c r="CC60" s="148"/>
      <c r="CD60" s="148"/>
      <c r="CE60" s="148"/>
      <c r="CF60" s="148"/>
      <c r="CG60" s="148">
        <v>0</v>
      </c>
      <c r="CH60" s="148"/>
      <c r="CI60" s="148"/>
      <c r="CJ60" s="148"/>
      <c r="CK60" s="148"/>
      <c r="CL60" s="148"/>
      <c r="CM60" s="148">
        <v>0</v>
      </c>
      <c r="CN60" s="148"/>
      <c r="CO60" s="148"/>
      <c r="CP60" s="148"/>
      <c r="CQ60" s="148"/>
      <c r="CR60" s="148"/>
    </row>
    <row r="61" spans="1:96" ht="14.25">
      <c r="A61" s="162" t="s">
        <v>57</v>
      </c>
      <c r="B61" s="162"/>
      <c r="C61" s="162"/>
      <c r="D61" s="162"/>
      <c r="E61" s="162"/>
      <c r="F61" s="163"/>
      <c r="G61" s="147">
        <v>222</v>
      </c>
      <c r="H61" s="148"/>
      <c r="I61" s="148"/>
      <c r="J61" s="148"/>
      <c r="K61" s="148"/>
      <c r="L61" s="148"/>
      <c r="M61" s="148"/>
      <c r="N61" s="145">
        <v>129</v>
      </c>
      <c r="O61" s="145"/>
      <c r="P61" s="145"/>
      <c r="Q61" s="145"/>
      <c r="R61" s="145"/>
      <c r="S61" s="145"/>
      <c r="T61" s="145"/>
      <c r="U61" s="145">
        <v>12</v>
      </c>
      <c r="V61" s="145"/>
      <c r="W61" s="145"/>
      <c r="X61" s="145"/>
      <c r="Y61" s="145"/>
      <c r="Z61" s="145"/>
      <c r="AA61" s="145"/>
      <c r="AB61" s="145">
        <v>16</v>
      </c>
      <c r="AC61" s="145"/>
      <c r="AD61" s="145"/>
      <c r="AE61" s="145"/>
      <c r="AF61" s="145"/>
      <c r="AG61" s="145"/>
      <c r="AH61" s="145"/>
      <c r="AI61" s="145">
        <v>107</v>
      </c>
      <c r="AJ61" s="145"/>
      <c r="AK61" s="145"/>
      <c r="AL61" s="145"/>
      <c r="AM61" s="145"/>
      <c r="AN61" s="145"/>
      <c r="AO61" s="145"/>
      <c r="AP61" s="145">
        <v>0</v>
      </c>
      <c r="AQ61" s="145"/>
      <c r="AR61" s="145"/>
      <c r="AS61" s="145"/>
      <c r="AT61" s="145"/>
      <c r="AU61" s="145"/>
      <c r="AV61" s="145"/>
      <c r="AW61" s="148" t="s">
        <v>442</v>
      </c>
      <c r="AX61" s="148"/>
      <c r="AY61" s="148"/>
      <c r="AZ61" s="148"/>
      <c r="BA61" s="148"/>
      <c r="BB61" s="148"/>
      <c r="BC61" s="148" t="s">
        <v>442</v>
      </c>
      <c r="BD61" s="148"/>
      <c r="BE61" s="148"/>
      <c r="BF61" s="148"/>
      <c r="BG61" s="148"/>
      <c r="BH61" s="148"/>
      <c r="BI61" s="148" t="s">
        <v>442</v>
      </c>
      <c r="BJ61" s="148"/>
      <c r="BK61" s="148"/>
      <c r="BL61" s="148"/>
      <c r="BM61" s="148"/>
      <c r="BN61" s="148"/>
      <c r="BO61" s="148" t="s">
        <v>442</v>
      </c>
      <c r="BP61" s="148"/>
      <c r="BQ61" s="148"/>
      <c r="BR61" s="148"/>
      <c r="BS61" s="148"/>
      <c r="BT61" s="148"/>
      <c r="BU61" s="148">
        <v>107</v>
      </c>
      <c r="BV61" s="148"/>
      <c r="BW61" s="148"/>
      <c r="BX61" s="148"/>
      <c r="BY61" s="148"/>
      <c r="BZ61" s="148"/>
      <c r="CA61" s="148">
        <v>0</v>
      </c>
      <c r="CB61" s="148"/>
      <c r="CC61" s="148"/>
      <c r="CD61" s="148"/>
      <c r="CE61" s="148"/>
      <c r="CF61" s="148"/>
      <c r="CG61" s="148">
        <v>43</v>
      </c>
      <c r="CH61" s="148"/>
      <c r="CI61" s="148"/>
      <c r="CJ61" s="148"/>
      <c r="CK61" s="148"/>
      <c r="CL61" s="148"/>
      <c r="CM61" s="148">
        <v>0</v>
      </c>
      <c r="CN61" s="148"/>
      <c r="CO61" s="148"/>
      <c r="CP61" s="148"/>
      <c r="CQ61" s="148"/>
      <c r="CR61" s="148"/>
    </row>
    <row r="62" spans="1:96" ht="14.25">
      <c r="A62" s="162" t="s">
        <v>58</v>
      </c>
      <c r="B62" s="162"/>
      <c r="C62" s="162"/>
      <c r="D62" s="162"/>
      <c r="E62" s="162"/>
      <c r="F62" s="163"/>
      <c r="G62" s="147">
        <v>206</v>
      </c>
      <c r="H62" s="148"/>
      <c r="I62" s="148"/>
      <c r="J62" s="148"/>
      <c r="K62" s="148"/>
      <c r="L62" s="148"/>
      <c r="M62" s="148"/>
      <c r="N62" s="145">
        <v>46</v>
      </c>
      <c r="O62" s="145"/>
      <c r="P62" s="145"/>
      <c r="Q62" s="145"/>
      <c r="R62" s="145"/>
      <c r="S62" s="145"/>
      <c r="T62" s="145"/>
      <c r="U62" s="145">
        <v>2</v>
      </c>
      <c r="V62" s="145"/>
      <c r="W62" s="145"/>
      <c r="X62" s="145"/>
      <c r="Y62" s="145"/>
      <c r="Z62" s="145"/>
      <c r="AA62" s="145"/>
      <c r="AB62" s="145">
        <v>1</v>
      </c>
      <c r="AC62" s="145"/>
      <c r="AD62" s="145"/>
      <c r="AE62" s="145"/>
      <c r="AF62" s="145"/>
      <c r="AG62" s="145"/>
      <c r="AH62" s="145"/>
      <c r="AI62" s="145">
        <v>179</v>
      </c>
      <c r="AJ62" s="145"/>
      <c r="AK62" s="145"/>
      <c r="AL62" s="145"/>
      <c r="AM62" s="145"/>
      <c r="AN62" s="145"/>
      <c r="AO62" s="145"/>
      <c r="AP62" s="145">
        <v>21</v>
      </c>
      <c r="AQ62" s="145"/>
      <c r="AR62" s="145"/>
      <c r="AS62" s="145"/>
      <c r="AT62" s="145"/>
      <c r="AU62" s="145"/>
      <c r="AV62" s="145"/>
      <c r="AW62" s="148">
        <v>20</v>
      </c>
      <c r="AX62" s="148"/>
      <c r="AY62" s="148"/>
      <c r="AZ62" s="148"/>
      <c r="BA62" s="148"/>
      <c r="BB62" s="148"/>
      <c r="BC62" s="148">
        <v>4</v>
      </c>
      <c r="BD62" s="148"/>
      <c r="BE62" s="148"/>
      <c r="BF62" s="148"/>
      <c r="BG62" s="148"/>
      <c r="BH62" s="148"/>
      <c r="BI62" s="148">
        <v>45</v>
      </c>
      <c r="BJ62" s="148"/>
      <c r="BK62" s="148"/>
      <c r="BL62" s="148"/>
      <c r="BM62" s="148"/>
      <c r="BN62" s="148"/>
      <c r="BO62" s="148">
        <v>6</v>
      </c>
      <c r="BP62" s="148"/>
      <c r="BQ62" s="148"/>
      <c r="BR62" s="148"/>
      <c r="BS62" s="148"/>
      <c r="BT62" s="148"/>
      <c r="BU62" s="148">
        <v>114</v>
      </c>
      <c r="BV62" s="148"/>
      <c r="BW62" s="148"/>
      <c r="BX62" s="148"/>
      <c r="BY62" s="148"/>
      <c r="BZ62" s="148"/>
      <c r="CA62" s="148">
        <v>11</v>
      </c>
      <c r="CB62" s="148"/>
      <c r="CC62" s="148"/>
      <c r="CD62" s="148"/>
      <c r="CE62" s="148"/>
      <c r="CF62" s="148"/>
      <c r="CG62" s="148">
        <v>10</v>
      </c>
      <c r="CH62" s="148"/>
      <c r="CI62" s="148"/>
      <c r="CJ62" s="148"/>
      <c r="CK62" s="148"/>
      <c r="CL62" s="148"/>
      <c r="CM62" s="148">
        <v>0</v>
      </c>
      <c r="CN62" s="148"/>
      <c r="CO62" s="148"/>
      <c r="CP62" s="148"/>
      <c r="CQ62" s="148"/>
      <c r="CR62" s="148"/>
    </row>
    <row r="63" spans="1:96" ht="14.25">
      <c r="A63" s="162" t="s">
        <v>59</v>
      </c>
      <c r="B63" s="162"/>
      <c r="C63" s="162"/>
      <c r="D63" s="162"/>
      <c r="E63" s="162"/>
      <c r="F63" s="163"/>
      <c r="G63" s="147">
        <v>271</v>
      </c>
      <c r="H63" s="148"/>
      <c r="I63" s="148"/>
      <c r="J63" s="148"/>
      <c r="K63" s="148"/>
      <c r="L63" s="148"/>
      <c r="M63" s="148"/>
      <c r="N63" s="145">
        <v>59</v>
      </c>
      <c r="O63" s="145"/>
      <c r="P63" s="145"/>
      <c r="Q63" s="145"/>
      <c r="R63" s="145"/>
      <c r="S63" s="145"/>
      <c r="T63" s="145"/>
      <c r="U63" s="145">
        <v>30</v>
      </c>
      <c r="V63" s="145"/>
      <c r="W63" s="145"/>
      <c r="X63" s="145"/>
      <c r="Y63" s="145"/>
      <c r="Z63" s="145"/>
      <c r="AA63" s="145"/>
      <c r="AB63" s="145">
        <v>25</v>
      </c>
      <c r="AC63" s="145"/>
      <c r="AD63" s="145"/>
      <c r="AE63" s="145"/>
      <c r="AF63" s="145"/>
      <c r="AG63" s="145"/>
      <c r="AH63" s="145"/>
      <c r="AI63" s="145">
        <v>324</v>
      </c>
      <c r="AJ63" s="145"/>
      <c r="AK63" s="145"/>
      <c r="AL63" s="145"/>
      <c r="AM63" s="145"/>
      <c r="AN63" s="145"/>
      <c r="AO63" s="145"/>
      <c r="AP63" s="145">
        <v>39</v>
      </c>
      <c r="AQ63" s="145"/>
      <c r="AR63" s="145"/>
      <c r="AS63" s="145"/>
      <c r="AT63" s="145"/>
      <c r="AU63" s="145"/>
      <c r="AV63" s="145"/>
      <c r="AW63" s="148">
        <v>31</v>
      </c>
      <c r="AX63" s="148"/>
      <c r="AY63" s="148"/>
      <c r="AZ63" s="148"/>
      <c r="BA63" s="148"/>
      <c r="BB63" s="148"/>
      <c r="BC63" s="148">
        <v>5</v>
      </c>
      <c r="BD63" s="148"/>
      <c r="BE63" s="148"/>
      <c r="BF63" s="148"/>
      <c r="BG63" s="148"/>
      <c r="BH63" s="148"/>
      <c r="BI63" s="148">
        <v>51</v>
      </c>
      <c r="BJ63" s="148"/>
      <c r="BK63" s="148"/>
      <c r="BL63" s="148"/>
      <c r="BM63" s="148"/>
      <c r="BN63" s="148"/>
      <c r="BO63" s="148">
        <v>6</v>
      </c>
      <c r="BP63" s="148"/>
      <c r="BQ63" s="148"/>
      <c r="BR63" s="148"/>
      <c r="BS63" s="148"/>
      <c r="BT63" s="148"/>
      <c r="BU63" s="148">
        <v>242</v>
      </c>
      <c r="BV63" s="148"/>
      <c r="BW63" s="148"/>
      <c r="BX63" s="148"/>
      <c r="BY63" s="148"/>
      <c r="BZ63" s="148"/>
      <c r="CA63" s="148">
        <v>28</v>
      </c>
      <c r="CB63" s="148"/>
      <c r="CC63" s="148"/>
      <c r="CD63" s="148"/>
      <c r="CE63" s="148"/>
      <c r="CF63" s="148"/>
      <c r="CG63" s="148">
        <v>14</v>
      </c>
      <c r="CH63" s="148"/>
      <c r="CI63" s="148"/>
      <c r="CJ63" s="148"/>
      <c r="CK63" s="148"/>
      <c r="CL63" s="148"/>
      <c r="CM63" s="148">
        <v>2</v>
      </c>
      <c r="CN63" s="148"/>
      <c r="CO63" s="148"/>
      <c r="CP63" s="148"/>
      <c r="CQ63" s="148"/>
      <c r="CR63" s="148"/>
    </row>
    <row r="64" spans="1:96" ht="14.25">
      <c r="A64" s="162" t="s">
        <v>60</v>
      </c>
      <c r="B64" s="162"/>
      <c r="C64" s="162"/>
      <c r="D64" s="162"/>
      <c r="E64" s="162"/>
      <c r="F64" s="163"/>
      <c r="G64" s="147">
        <v>943</v>
      </c>
      <c r="H64" s="148"/>
      <c r="I64" s="148"/>
      <c r="J64" s="148"/>
      <c r="K64" s="148"/>
      <c r="L64" s="148"/>
      <c r="M64" s="148"/>
      <c r="N64" s="145">
        <v>128</v>
      </c>
      <c r="O64" s="145"/>
      <c r="P64" s="145"/>
      <c r="Q64" s="145"/>
      <c r="R64" s="145"/>
      <c r="S64" s="145"/>
      <c r="T64" s="145"/>
      <c r="U64" s="145">
        <v>28</v>
      </c>
      <c r="V64" s="145"/>
      <c r="W64" s="145"/>
      <c r="X64" s="145"/>
      <c r="Y64" s="145"/>
      <c r="Z64" s="145"/>
      <c r="AA64" s="145"/>
      <c r="AB64" s="145">
        <v>6</v>
      </c>
      <c r="AC64" s="145"/>
      <c r="AD64" s="145"/>
      <c r="AE64" s="145"/>
      <c r="AF64" s="145"/>
      <c r="AG64" s="145"/>
      <c r="AH64" s="145"/>
      <c r="AI64" s="145">
        <v>1679</v>
      </c>
      <c r="AJ64" s="145"/>
      <c r="AK64" s="145"/>
      <c r="AL64" s="145"/>
      <c r="AM64" s="145"/>
      <c r="AN64" s="145"/>
      <c r="AO64" s="145"/>
      <c r="AP64" s="145">
        <v>334</v>
      </c>
      <c r="AQ64" s="145"/>
      <c r="AR64" s="145"/>
      <c r="AS64" s="145"/>
      <c r="AT64" s="145"/>
      <c r="AU64" s="145"/>
      <c r="AV64" s="145"/>
      <c r="AW64" s="148">
        <v>38</v>
      </c>
      <c r="AX64" s="148"/>
      <c r="AY64" s="148"/>
      <c r="AZ64" s="148"/>
      <c r="BA64" s="148"/>
      <c r="BB64" s="148"/>
      <c r="BC64" s="148">
        <v>4</v>
      </c>
      <c r="BD64" s="148"/>
      <c r="BE64" s="148"/>
      <c r="BF64" s="148"/>
      <c r="BG64" s="148"/>
      <c r="BH64" s="148"/>
      <c r="BI64" s="148">
        <v>1117</v>
      </c>
      <c r="BJ64" s="148"/>
      <c r="BK64" s="148"/>
      <c r="BL64" s="148"/>
      <c r="BM64" s="148"/>
      <c r="BN64" s="148"/>
      <c r="BO64" s="148">
        <v>320</v>
      </c>
      <c r="BP64" s="148"/>
      <c r="BQ64" s="148"/>
      <c r="BR64" s="148"/>
      <c r="BS64" s="148"/>
      <c r="BT64" s="148"/>
      <c r="BU64" s="148">
        <v>524</v>
      </c>
      <c r="BV64" s="148"/>
      <c r="BW64" s="148"/>
      <c r="BX64" s="148"/>
      <c r="BY64" s="148"/>
      <c r="BZ64" s="148"/>
      <c r="CA64" s="148">
        <v>10</v>
      </c>
      <c r="CB64" s="148"/>
      <c r="CC64" s="148"/>
      <c r="CD64" s="148"/>
      <c r="CE64" s="148"/>
      <c r="CF64" s="148"/>
      <c r="CG64" s="148">
        <v>18</v>
      </c>
      <c r="CH64" s="148"/>
      <c r="CI64" s="148"/>
      <c r="CJ64" s="148"/>
      <c r="CK64" s="148"/>
      <c r="CL64" s="148"/>
      <c r="CM64" s="148">
        <v>2</v>
      </c>
      <c r="CN64" s="148"/>
      <c r="CO64" s="148"/>
      <c r="CP64" s="148"/>
      <c r="CQ64" s="148"/>
      <c r="CR64" s="148"/>
    </row>
    <row r="65" spans="1:96" ht="14.25">
      <c r="A65" s="162" t="s">
        <v>61</v>
      </c>
      <c r="B65" s="162"/>
      <c r="C65" s="162"/>
      <c r="D65" s="162"/>
      <c r="E65" s="162"/>
      <c r="F65" s="163"/>
      <c r="G65" s="147">
        <v>728</v>
      </c>
      <c r="H65" s="148"/>
      <c r="I65" s="148"/>
      <c r="J65" s="148"/>
      <c r="K65" s="148"/>
      <c r="L65" s="148"/>
      <c r="M65" s="148"/>
      <c r="N65" s="145">
        <v>119</v>
      </c>
      <c r="O65" s="145"/>
      <c r="P65" s="145"/>
      <c r="Q65" s="145"/>
      <c r="R65" s="145"/>
      <c r="S65" s="145"/>
      <c r="T65" s="145"/>
      <c r="U65" s="145">
        <v>53</v>
      </c>
      <c r="V65" s="145"/>
      <c r="W65" s="145"/>
      <c r="X65" s="145"/>
      <c r="Y65" s="145"/>
      <c r="Z65" s="145"/>
      <c r="AA65" s="145"/>
      <c r="AB65" s="145">
        <v>14</v>
      </c>
      <c r="AC65" s="145"/>
      <c r="AD65" s="145"/>
      <c r="AE65" s="145"/>
      <c r="AF65" s="145"/>
      <c r="AG65" s="145"/>
      <c r="AH65" s="145"/>
      <c r="AI65" s="145">
        <v>784</v>
      </c>
      <c r="AJ65" s="145"/>
      <c r="AK65" s="145"/>
      <c r="AL65" s="145"/>
      <c r="AM65" s="145"/>
      <c r="AN65" s="145"/>
      <c r="AO65" s="145"/>
      <c r="AP65" s="145">
        <v>75</v>
      </c>
      <c r="AQ65" s="145"/>
      <c r="AR65" s="145"/>
      <c r="AS65" s="145"/>
      <c r="AT65" s="145"/>
      <c r="AU65" s="145"/>
      <c r="AV65" s="145"/>
      <c r="AW65" s="148">
        <v>70</v>
      </c>
      <c r="AX65" s="148"/>
      <c r="AY65" s="148"/>
      <c r="AZ65" s="148"/>
      <c r="BA65" s="148"/>
      <c r="BB65" s="148"/>
      <c r="BC65" s="148">
        <v>0</v>
      </c>
      <c r="BD65" s="148"/>
      <c r="BE65" s="148"/>
      <c r="BF65" s="148"/>
      <c r="BG65" s="148"/>
      <c r="BH65" s="148"/>
      <c r="BI65" s="148">
        <v>457</v>
      </c>
      <c r="BJ65" s="148"/>
      <c r="BK65" s="148"/>
      <c r="BL65" s="148"/>
      <c r="BM65" s="148"/>
      <c r="BN65" s="148"/>
      <c r="BO65" s="148">
        <v>73</v>
      </c>
      <c r="BP65" s="148"/>
      <c r="BQ65" s="148"/>
      <c r="BR65" s="148"/>
      <c r="BS65" s="148"/>
      <c r="BT65" s="148"/>
      <c r="BU65" s="148">
        <v>257</v>
      </c>
      <c r="BV65" s="148"/>
      <c r="BW65" s="148"/>
      <c r="BX65" s="148"/>
      <c r="BY65" s="148"/>
      <c r="BZ65" s="148"/>
      <c r="CA65" s="148">
        <v>2</v>
      </c>
      <c r="CB65" s="148"/>
      <c r="CC65" s="148"/>
      <c r="CD65" s="148"/>
      <c r="CE65" s="148"/>
      <c r="CF65" s="148"/>
      <c r="CG65" s="148">
        <v>34</v>
      </c>
      <c r="CH65" s="148"/>
      <c r="CI65" s="148"/>
      <c r="CJ65" s="148"/>
      <c r="CK65" s="148"/>
      <c r="CL65" s="148"/>
      <c r="CM65" s="148">
        <v>0</v>
      </c>
      <c r="CN65" s="148"/>
      <c r="CO65" s="148"/>
      <c r="CP65" s="148"/>
      <c r="CQ65" s="148"/>
      <c r="CR65" s="148"/>
    </row>
    <row r="66" spans="1:96" ht="14.25">
      <c r="A66" s="162" t="s">
        <v>62</v>
      </c>
      <c r="B66" s="162"/>
      <c r="C66" s="162"/>
      <c r="D66" s="162"/>
      <c r="E66" s="162"/>
      <c r="F66" s="163"/>
      <c r="G66" s="147">
        <v>183</v>
      </c>
      <c r="H66" s="148"/>
      <c r="I66" s="148"/>
      <c r="J66" s="148"/>
      <c r="K66" s="148"/>
      <c r="L66" s="148"/>
      <c r="M66" s="148"/>
      <c r="N66" s="145">
        <v>24</v>
      </c>
      <c r="O66" s="145"/>
      <c r="P66" s="145"/>
      <c r="Q66" s="145"/>
      <c r="R66" s="145"/>
      <c r="S66" s="145"/>
      <c r="T66" s="145"/>
      <c r="U66" s="145">
        <v>22</v>
      </c>
      <c r="V66" s="145"/>
      <c r="W66" s="145"/>
      <c r="X66" s="145"/>
      <c r="Y66" s="145"/>
      <c r="Z66" s="145"/>
      <c r="AA66" s="145"/>
      <c r="AB66" s="145">
        <v>3</v>
      </c>
      <c r="AC66" s="145"/>
      <c r="AD66" s="145"/>
      <c r="AE66" s="145"/>
      <c r="AF66" s="145"/>
      <c r="AG66" s="145"/>
      <c r="AH66" s="145"/>
      <c r="AI66" s="145">
        <v>1052</v>
      </c>
      <c r="AJ66" s="145"/>
      <c r="AK66" s="145"/>
      <c r="AL66" s="145"/>
      <c r="AM66" s="145"/>
      <c r="AN66" s="145"/>
      <c r="AO66" s="145"/>
      <c r="AP66" s="145">
        <v>177</v>
      </c>
      <c r="AQ66" s="145"/>
      <c r="AR66" s="145"/>
      <c r="AS66" s="145"/>
      <c r="AT66" s="145"/>
      <c r="AU66" s="145"/>
      <c r="AV66" s="145"/>
      <c r="AW66" s="148">
        <v>49</v>
      </c>
      <c r="AX66" s="148"/>
      <c r="AY66" s="148"/>
      <c r="AZ66" s="148"/>
      <c r="BA66" s="148"/>
      <c r="BB66" s="148"/>
      <c r="BC66" s="148">
        <v>4</v>
      </c>
      <c r="BD66" s="148"/>
      <c r="BE66" s="148"/>
      <c r="BF66" s="148"/>
      <c r="BG66" s="148"/>
      <c r="BH66" s="148"/>
      <c r="BI66" s="148">
        <v>875</v>
      </c>
      <c r="BJ66" s="148"/>
      <c r="BK66" s="148"/>
      <c r="BL66" s="148"/>
      <c r="BM66" s="148"/>
      <c r="BN66" s="148"/>
      <c r="BO66" s="148">
        <v>173</v>
      </c>
      <c r="BP66" s="148"/>
      <c r="BQ66" s="148"/>
      <c r="BR66" s="148"/>
      <c r="BS66" s="148"/>
      <c r="BT66" s="148"/>
      <c r="BU66" s="148">
        <v>128</v>
      </c>
      <c r="BV66" s="148"/>
      <c r="BW66" s="148"/>
      <c r="BX66" s="148"/>
      <c r="BY66" s="148"/>
      <c r="BZ66" s="148"/>
      <c r="CA66" s="148">
        <v>0</v>
      </c>
      <c r="CB66" s="148"/>
      <c r="CC66" s="148"/>
      <c r="CD66" s="148"/>
      <c r="CE66" s="148"/>
      <c r="CF66" s="148"/>
      <c r="CG66" s="148" t="s">
        <v>442</v>
      </c>
      <c r="CH66" s="148"/>
      <c r="CI66" s="148"/>
      <c r="CJ66" s="148"/>
      <c r="CK66" s="148"/>
      <c r="CL66" s="148"/>
      <c r="CM66" s="148" t="s">
        <v>442</v>
      </c>
      <c r="CN66" s="148"/>
      <c r="CO66" s="148"/>
      <c r="CP66" s="148"/>
      <c r="CQ66" s="148"/>
      <c r="CR66" s="148"/>
    </row>
    <row r="67" spans="1:96" ht="14.25">
      <c r="A67" s="162" t="s">
        <v>63</v>
      </c>
      <c r="B67" s="162"/>
      <c r="C67" s="162"/>
      <c r="D67" s="162"/>
      <c r="E67" s="162"/>
      <c r="F67" s="163"/>
      <c r="G67" s="147">
        <v>9</v>
      </c>
      <c r="H67" s="148"/>
      <c r="I67" s="148"/>
      <c r="J67" s="148"/>
      <c r="K67" s="148"/>
      <c r="L67" s="148"/>
      <c r="M67" s="148"/>
      <c r="N67" s="145">
        <v>1</v>
      </c>
      <c r="O67" s="145"/>
      <c r="P67" s="145"/>
      <c r="Q67" s="145"/>
      <c r="R67" s="145"/>
      <c r="S67" s="145"/>
      <c r="T67" s="145"/>
      <c r="U67" s="145">
        <v>0</v>
      </c>
      <c r="V67" s="145"/>
      <c r="W67" s="145"/>
      <c r="X67" s="145"/>
      <c r="Y67" s="145"/>
      <c r="Z67" s="145"/>
      <c r="AA67" s="145"/>
      <c r="AB67" s="145">
        <v>0</v>
      </c>
      <c r="AC67" s="145"/>
      <c r="AD67" s="145"/>
      <c r="AE67" s="145"/>
      <c r="AF67" s="145"/>
      <c r="AG67" s="145"/>
      <c r="AH67" s="145"/>
      <c r="AI67" s="145">
        <v>118</v>
      </c>
      <c r="AJ67" s="145"/>
      <c r="AK67" s="145"/>
      <c r="AL67" s="145"/>
      <c r="AM67" s="145"/>
      <c r="AN67" s="145"/>
      <c r="AO67" s="145"/>
      <c r="AP67" s="145">
        <v>24</v>
      </c>
      <c r="AQ67" s="145"/>
      <c r="AR67" s="145"/>
      <c r="AS67" s="145"/>
      <c r="AT67" s="145"/>
      <c r="AU67" s="145"/>
      <c r="AV67" s="145"/>
      <c r="AW67" s="148">
        <v>0</v>
      </c>
      <c r="AX67" s="148"/>
      <c r="AY67" s="148"/>
      <c r="AZ67" s="148"/>
      <c r="BA67" s="148"/>
      <c r="BB67" s="148"/>
      <c r="BC67" s="148">
        <v>0</v>
      </c>
      <c r="BD67" s="148"/>
      <c r="BE67" s="148"/>
      <c r="BF67" s="148"/>
      <c r="BG67" s="148"/>
      <c r="BH67" s="148"/>
      <c r="BI67" s="148">
        <v>77</v>
      </c>
      <c r="BJ67" s="148"/>
      <c r="BK67" s="148"/>
      <c r="BL67" s="148"/>
      <c r="BM67" s="148"/>
      <c r="BN67" s="148"/>
      <c r="BO67" s="148">
        <v>24</v>
      </c>
      <c r="BP67" s="148"/>
      <c r="BQ67" s="148"/>
      <c r="BR67" s="148"/>
      <c r="BS67" s="148"/>
      <c r="BT67" s="148"/>
      <c r="BU67" s="148">
        <v>41</v>
      </c>
      <c r="BV67" s="148"/>
      <c r="BW67" s="148"/>
      <c r="BX67" s="148"/>
      <c r="BY67" s="148"/>
      <c r="BZ67" s="148"/>
      <c r="CA67" s="148">
        <v>0</v>
      </c>
      <c r="CB67" s="148"/>
      <c r="CC67" s="148"/>
      <c r="CD67" s="148"/>
      <c r="CE67" s="148"/>
      <c r="CF67" s="148"/>
      <c r="CG67" s="148" t="s">
        <v>442</v>
      </c>
      <c r="CH67" s="148"/>
      <c r="CI67" s="148"/>
      <c r="CJ67" s="148"/>
      <c r="CK67" s="148"/>
      <c r="CL67" s="148"/>
      <c r="CM67" s="148" t="s">
        <v>442</v>
      </c>
      <c r="CN67" s="148"/>
      <c r="CO67" s="148"/>
      <c r="CP67" s="148"/>
      <c r="CQ67" s="148"/>
      <c r="CR67" s="148"/>
    </row>
    <row r="68" spans="1:96" ht="14.25">
      <c r="A68" s="35"/>
      <c r="B68" s="35"/>
      <c r="C68" s="35"/>
      <c r="D68" s="35"/>
      <c r="E68" s="35"/>
      <c r="F68" s="33"/>
      <c r="G68" s="34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35"/>
      <c r="BM68" s="35"/>
      <c r="BN68" s="35"/>
      <c r="BO68" s="35"/>
      <c r="BP68" s="35"/>
      <c r="BQ68" s="35"/>
      <c r="BR68" s="35"/>
      <c r="BS68" s="35"/>
      <c r="BT68" s="35"/>
      <c r="BU68" s="35"/>
      <c r="BV68" s="35"/>
      <c r="BW68" s="35"/>
      <c r="BX68" s="35"/>
      <c r="BY68" s="35"/>
      <c r="BZ68" s="35"/>
      <c r="CA68" s="35"/>
      <c r="CB68" s="35"/>
      <c r="CC68" s="35"/>
      <c r="CD68" s="35"/>
      <c r="CE68" s="35"/>
      <c r="CF68" s="35"/>
      <c r="CG68" s="35"/>
      <c r="CH68" s="35"/>
      <c r="CI68" s="35"/>
      <c r="CJ68" s="35"/>
      <c r="CK68" s="35"/>
      <c r="CL68" s="35"/>
      <c r="CM68" s="35"/>
      <c r="CN68" s="35"/>
      <c r="CO68" s="35"/>
      <c r="CP68" s="35"/>
      <c r="CQ68" s="35"/>
      <c r="CR68" s="35"/>
    </row>
    <row r="69" spans="1:96" ht="14.25">
      <c r="A69" s="13" t="s">
        <v>246</v>
      </c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</row>
  </sheetData>
  <sheetProtection/>
  <mergeCells count="722">
    <mergeCell ref="A4:CR4"/>
    <mergeCell ref="CI31:CM31"/>
    <mergeCell ref="CN31:CR31"/>
    <mergeCell ref="CI32:CM32"/>
    <mergeCell ref="CN32:CR32"/>
    <mergeCell ref="CI33:CM33"/>
    <mergeCell ref="CN33:CR33"/>
    <mergeCell ref="CI28:CM28"/>
    <mergeCell ref="CN28:CR28"/>
    <mergeCell ref="CI29:CM29"/>
    <mergeCell ref="CN29:CR29"/>
    <mergeCell ref="CI30:CM30"/>
    <mergeCell ref="CN30:CR30"/>
    <mergeCell ref="CI24:CM24"/>
    <mergeCell ref="CN24:CR24"/>
    <mergeCell ref="CI26:CM26"/>
    <mergeCell ref="CN26:CR26"/>
    <mergeCell ref="CI27:CM27"/>
    <mergeCell ref="CN27:CR27"/>
    <mergeCell ref="CI21:CM21"/>
    <mergeCell ref="CN21:CR21"/>
    <mergeCell ref="CI22:CM22"/>
    <mergeCell ref="CN22:CR22"/>
    <mergeCell ref="CI23:CM23"/>
    <mergeCell ref="CN23:CR23"/>
    <mergeCell ref="CI18:CM18"/>
    <mergeCell ref="CN18:CR18"/>
    <mergeCell ref="CI19:CM19"/>
    <mergeCell ref="CN19:CR19"/>
    <mergeCell ref="CI20:CM20"/>
    <mergeCell ref="CN20:CR20"/>
    <mergeCell ref="CI14:CM14"/>
    <mergeCell ref="CN14:CR14"/>
    <mergeCell ref="CI15:CM15"/>
    <mergeCell ref="CN15:CR15"/>
    <mergeCell ref="CI17:CM17"/>
    <mergeCell ref="CN17:CR17"/>
    <mergeCell ref="CI11:CM11"/>
    <mergeCell ref="CN11:CR11"/>
    <mergeCell ref="CI12:CM12"/>
    <mergeCell ref="CN12:CR12"/>
    <mergeCell ref="CI13:CM13"/>
    <mergeCell ref="CN13:CR13"/>
    <mergeCell ref="CG66:CL66"/>
    <mergeCell ref="CM66:CR66"/>
    <mergeCell ref="AW67:BB67"/>
    <mergeCell ref="BC67:BH67"/>
    <mergeCell ref="BI67:BN67"/>
    <mergeCell ref="BO67:BT67"/>
    <mergeCell ref="BU67:BZ67"/>
    <mergeCell ref="CA67:CF67"/>
    <mergeCell ref="CG67:CL67"/>
    <mergeCell ref="CM67:CR67"/>
    <mergeCell ref="AW66:BB66"/>
    <mergeCell ref="BC66:BH66"/>
    <mergeCell ref="BI66:BN66"/>
    <mergeCell ref="BO66:BT66"/>
    <mergeCell ref="BU66:BZ66"/>
    <mergeCell ref="CA66:CF66"/>
    <mergeCell ref="CG64:CL64"/>
    <mergeCell ref="CM64:CR64"/>
    <mergeCell ref="AW65:BB65"/>
    <mergeCell ref="BC65:BH65"/>
    <mergeCell ref="BI65:BN65"/>
    <mergeCell ref="BO65:BT65"/>
    <mergeCell ref="BU65:BZ65"/>
    <mergeCell ref="CA65:CF65"/>
    <mergeCell ref="CG65:CL65"/>
    <mergeCell ref="CM65:CR65"/>
    <mergeCell ref="AW64:BB64"/>
    <mergeCell ref="BC64:BH64"/>
    <mergeCell ref="BI64:BN64"/>
    <mergeCell ref="BO64:BT64"/>
    <mergeCell ref="BU64:BZ64"/>
    <mergeCell ref="CA64:CF64"/>
    <mergeCell ref="CG62:CL62"/>
    <mergeCell ref="CM62:CR62"/>
    <mergeCell ref="AW63:BB63"/>
    <mergeCell ref="BC63:BH63"/>
    <mergeCell ref="BI63:BN63"/>
    <mergeCell ref="BO63:BT63"/>
    <mergeCell ref="BU63:BZ63"/>
    <mergeCell ref="CA63:CF63"/>
    <mergeCell ref="CG63:CL63"/>
    <mergeCell ref="CM63:CR63"/>
    <mergeCell ref="AW62:BB62"/>
    <mergeCell ref="BC62:BH62"/>
    <mergeCell ref="BI62:BN62"/>
    <mergeCell ref="BO62:BT62"/>
    <mergeCell ref="BU62:BZ62"/>
    <mergeCell ref="CA62:CF62"/>
    <mergeCell ref="CG60:CL60"/>
    <mergeCell ref="CM60:CR60"/>
    <mergeCell ref="AW61:BB61"/>
    <mergeCell ref="BC61:BH61"/>
    <mergeCell ref="BI61:BN61"/>
    <mergeCell ref="BO61:BT61"/>
    <mergeCell ref="BU61:BZ61"/>
    <mergeCell ref="CA61:CF61"/>
    <mergeCell ref="CG61:CL61"/>
    <mergeCell ref="CM61:CR61"/>
    <mergeCell ref="AW60:BB60"/>
    <mergeCell ref="BC60:BH60"/>
    <mergeCell ref="BI60:BN60"/>
    <mergeCell ref="BO60:BT60"/>
    <mergeCell ref="BU60:BZ60"/>
    <mergeCell ref="CA60:CF60"/>
    <mergeCell ref="CG57:CL57"/>
    <mergeCell ref="CM57:CR57"/>
    <mergeCell ref="AW58:BB58"/>
    <mergeCell ref="BC58:BH58"/>
    <mergeCell ref="BI58:BN58"/>
    <mergeCell ref="BO58:BT58"/>
    <mergeCell ref="BU58:BZ58"/>
    <mergeCell ref="CA58:CF58"/>
    <mergeCell ref="CG58:CL58"/>
    <mergeCell ref="CM58:CR58"/>
    <mergeCell ref="AW57:BB57"/>
    <mergeCell ref="BC57:BH57"/>
    <mergeCell ref="BI57:BN57"/>
    <mergeCell ref="BO57:BT57"/>
    <mergeCell ref="BU57:BZ57"/>
    <mergeCell ref="CA57:CF57"/>
    <mergeCell ref="CG55:CL55"/>
    <mergeCell ref="CM55:CR55"/>
    <mergeCell ref="AW56:BB56"/>
    <mergeCell ref="BC56:BH56"/>
    <mergeCell ref="BI56:BN56"/>
    <mergeCell ref="BO56:BT56"/>
    <mergeCell ref="BU56:BZ56"/>
    <mergeCell ref="CA56:CF56"/>
    <mergeCell ref="CG56:CL56"/>
    <mergeCell ref="CM56:CR56"/>
    <mergeCell ref="AW55:BB55"/>
    <mergeCell ref="BC55:BH55"/>
    <mergeCell ref="BI55:BN55"/>
    <mergeCell ref="BO55:BT55"/>
    <mergeCell ref="BU55:BZ55"/>
    <mergeCell ref="CA55:CF55"/>
    <mergeCell ref="CG53:CL53"/>
    <mergeCell ref="CM53:CR53"/>
    <mergeCell ref="AW54:BB54"/>
    <mergeCell ref="BC54:BH54"/>
    <mergeCell ref="BI54:BN54"/>
    <mergeCell ref="BO54:BT54"/>
    <mergeCell ref="BU54:BZ54"/>
    <mergeCell ref="CA54:CF54"/>
    <mergeCell ref="CG54:CL54"/>
    <mergeCell ref="CM54:CR54"/>
    <mergeCell ref="AW53:BB53"/>
    <mergeCell ref="BC53:BH53"/>
    <mergeCell ref="BI53:BN53"/>
    <mergeCell ref="BO53:BT53"/>
    <mergeCell ref="BU53:BZ53"/>
    <mergeCell ref="CA53:CF53"/>
    <mergeCell ref="CG51:CL51"/>
    <mergeCell ref="CM51:CR51"/>
    <mergeCell ref="AW52:BB52"/>
    <mergeCell ref="BC52:BH52"/>
    <mergeCell ref="BI52:BN52"/>
    <mergeCell ref="BO52:BT52"/>
    <mergeCell ref="BU52:BZ52"/>
    <mergeCell ref="CA52:CF52"/>
    <mergeCell ref="CG52:CL52"/>
    <mergeCell ref="CM52:CR52"/>
    <mergeCell ref="AW51:BB51"/>
    <mergeCell ref="BC51:BH51"/>
    <mergeCell ref="BI51:BN51"/>
    <mergeCell ref="BO51:BT51"/>
    <mergeCell ref="BU51:BZ51"/>
    <mergeCell ref="CA51:CF51"/>
    <mergeCell ref="CG49:CL49"/>
    <mergeCell ref="CM49:CR49"/>
    <mergeCell ref="BC45:BH45"/>
    <mergeCell ref="BI45:BN45"/>
    <mergeCell ref="BO45:BT45"/>
    <mergeCell ref="BU45:BZ45"/>
    <mergeCell ref="CA45:CF45"/>
    <mergeCell ref="CG45:CL45"/>
    <mergeCell ref="CM45:CR45"/>
    <mergeCell ref="CM47:CR47"/>
    <mergeCell ref="AW49:BB49"/>
    <mergeCell ref="BC49:BH49"/>
    <mergeCell ref="BI49:BN49"/>
    <mergeCell ref="BO49:BT49"/>
    <mergeCell ref="BU49:BZ49"/>
    <mergeCell ref="CA49:CF49"/>
    <mergeCell ref="AW48:BB48"/>
    <mergeCell ref="BC48:BH48"/>
    <mergeCell ref="BI48:BN48"/>
    <mergeCell ref="BO48:BT48"/>
    <mergeCell ref="BU48:BZ48"/>
    <mergeCell ref="CA48:CF48"/>
    <mergeCell ref="CG48:CL48"/>
    <mergeCell ref="CM48:CR48"/>
    <mergeCell ref="CA46:CF46"/>
    <mergeCell ref="CG46:CL46"/>
    <mergeCell ref="CM46:CR46"/>
    <mergeCell ref="AW47:BB47"/>
    <mergeCell ref="BC47:BH47"/>
    <mergeCell ref="BI47:BN47"/>
    <mergeCell ref="BO47:BT47"/>
    <mergeCell ref="BU47:BZ47"/>
    <mergeCell ref="CA47:CF47"/>
    <mergeCell ref="CG47:CL47"/>
    <mergeCell ref="AW45:BB45"/>
    <mergeCell ref="AW46:BB46"/>
    <mergeCell ref="BC46:BH46"/>
    <mergeCell ref="BI46:BN46"/>
    <mergeCell ref="BO46:BT46"/>
    <mergeCell ref="BU46:BZ46"/>
    <mergeCell ref="N66:T66"/>
    <mergeCell ref="U66:AA66"/>
    <mergeCell ref="AB66:AH66"/>
    <mergeCell ref="AI66:AO66"/>
    <mergeCell ref="AP66:AV66"/>
    <mergeCell ref="N67:T67"/>
    <mergeCell ref="U67:AA67"/>
    <mergeCell ref="AB67:AH67"/>
    <mergeCell ref="AI67:AO67"/>
    <mergeCell ref="AP67:AV67"/>
    <mergeCell ref="N64:T64"/>
    <mergeCell ref="U64:AA64"/>
    <mergeCell ref="AB64:AH64"/>
    <mergeCell ref="AI64:AO64"/>
    <mergeCell ref="AP64:AV64"/>
    <mergeCell ref="N65:T65"/>
    <mergeCell ref="U65:AA65"/>
    <mergeCell ref="AB65:AH65"/>
    <mergeCell ref="AI65:AO65"/>
    <mergeCell ref="AP65:AV65"/>
    <mergeCell ref="N62:T62"/>
    <mergeCell ref="U62:AA62"/>
    <mergeCell ref="AB62:AH62"/>
    <mergeCell ref="AI62:AO62"/>
    <mergeCell ref="AP62:AV62"/>
    <mergeCell ref="N63:T63"/>
    <mergeCell ref="U63:AA63"/>
    <mergeCell ref="AB63:AH63"/>
    <mergeCell ref="AI63:AO63"/>
    <mergeCell ref="AP63:AV63"/>
    <mergeCell ref="N60:T60"/>
    <mergeCell ref="U60:AA60"/>
    <mergeCell ref="AB60:AH60"/>
    <mergeCell ref="AI60:AO60"/>
    <mergeCell ref="AP60:AV60"/>
    <mergeCell ref="N61:T61"/>
    <mergeCell ref="U61:AA61"/>
    <mergeCell ref="AB61:AH61"/>
    <mergeCell ref="AI61:AO61"/>
    <mergeCell ref="AP61:AV61"/>
    <mergeCell ref="N57:T57"/>
    <mergeCell ref="U57:AA57"/>
    <mergeCell ref="AB57:AH57"/>
    <mergeCell ref="AI57:AO57"/>
    <mergeCell ref="AP57:AV57"/>
    <mergeCell ref="N58:T58"/>
    <mergeCell ref="U58:AA58"/>
    <mergeCell ref="AB58:AH58"/>
    <mergeCell ref="AI58:AO58"/>
    <mergeCell ref="AP58:AV58"/>
    <mergeCell ref="N55:T55"/>
    <mergeCell ref="U55:AA55"/>
    <mergeCell ref="AB55:AH55"/>
    <mergeCell ref="AI55:AO55"/>
    <mergeCell ref="AP55:AV55"/>
    <mergeCell ref="N56:T56"/>
    <mergeCell ref="U56:AA56"/>
    <mergeCell ref="AB56:AH56"/>
    <mergeCell ref="AI56:AO56"/>
    <mergeCell ref="AP56:AV56"/>
    <mergeCell ref="N53:T53"/>
    <mergeCell ref="U53:AA53"/>
    <mergeCell ref="AB53:AH53"/>
    <mergeCell ref="AI53:AO53"/>
    <mergeCell ref="AP53:AV53"/>
    <mergeCell ref="N54:T54"/>
    <mergeCell ref="U54:AA54"/>
    <mergeCell ref="AB54:AH54"/>
    <mergeCell ref="AI54:AO54"/>
    <mergeCell ref="AP54:AV54"/>
    <mergeCell ref="U51:AA51"/>
    <mergeCell ref="AB51:AH51"/>
    <mergeCell ref="AI51:AO51"/>
    <mergeCell ref="AP51:AV51"/>
    <mergeCell ref="N52:T52"/>
    <mergeCell ref="U52:AA52"/>
    <mergeCell ref="AB52:AH52"/>
    <mergeCell ref="AI52:AO52"/>
    <mergeCell ref="AP52:AV52"/>
    <mergeCell ref="U48:AA48"/>
    <mergeCell ref="AB48:AH48"/>
    <mergeCell ref="AI48:AO48"/>
    <mergeCell ref="AP48:AV48"/>
    <mergeCell ref="U49:AA49"/>
    <mergeCell ref="AB49:AH49"/>
    <mergeCell ref="AI49:AO49"/>
    <mergeCell ref="AP49:AV49"/>
    <mergeCell ref="U46:AA46"/>
    <mergeCell ref="AB46:AH46"/>
    <mergeCell ref="AI46:AO46"/>
    <mergeCell ref="AP46:AV46"/>
    <mergeCell ref="U47:AA47"/>
    <mergeCell ref="AB47:AH47"/>
    <mergeCell ref="AI47:AO47"/>
    <mergeCell ref="AP47:AV47"/>
    <mergeCell ref="G64:M64"/>
    <mergeCell ref="G65:M65"/>
    <mergeCell ref="G66:M66"/>
    <mergeCell ref="G67:M67"/>
    <mergeCell ref="N45:T45"/>
    <mergeCell ref="N46:T46"/>
    <mergeCell ref="N47:T47"/>
    <mergeCell ref="N48:T48"/>
    <mergeCell ref="N49:T49"/>
    <mergeCell ref="N51:T51"/>
    <mergeCell ref="G57:M57"/>
    <mergeCell ref="G58:M58"/>
    <mergeCell ref="G60:M60"/>
    <mergeCell ref="G61:M61"/>
    <mergeCell ref="G62:M62"/>
    <mergeCell ref="G63:M63"/>
    <mergeCell ref="G51:M51"/>
    <mergeCell ref="G52:M52"/>
    <mergeCell ref="G53:M53"/>
    <mergeCell ref="G54:M54"/>
    <mergeCell ref="G55:M55"/>
    <mergeCell ref="G56:M56"/>
    <mergeCell ref="BC33:BG33"/>
    <mergeCell ref="BH33:BL33"/>
    <mergeCell ref="BM33:BQ33"/>
    <mergeCell ref="BR33:BV33"/>
    <mergeCell ref="G45:M45"/>
    <mergeCell ref="G46:M46"/>
    <mergeCell ref="U45:AA45"/>
    <mergeCell ref="AB45:AH45"/>
    <mergeCell ref="AI45:AO45"/>
    <mergeCell ref="AP45:AV45"/>
    <mergeCell ref="BC31:BG31"/>
    <mergeCell ref="BH31:BL31"/>
    <mergeCell ref="BM31:BQ31"/>
    <mergeCell ref="BR31:BV31"/>
    <mergeCell ref="BC32:BG32"/>
    <mergeCell ref="BH32:BL32"/>
    <mergeCell ref="BM32:BQ32"/>
    <mergeCell ref="BR32:BV32"/>
    <mergeCell ref="BC29:BG29"/>
    <mergeCell ref="BH29:BL29"/>
    <mergeCell ref="BM29:BQ29"/>
    <mergeCell ref="BR29:BV29"/>
    <mergeCell ref="BC30:BG30"/>
    <mergeCell ref="BH30:BL30"/>
    <mergeCell ref="BM30:BQ30"/>
    <mergeCell ref="BR30:BV30"/>
    <mergeCell ref="BC27:BG27"/>
    <mergeCell ref="BH27:BL27"/>
    <mergeCell ref="BM27:BQ27"/>
    <mergeCell ref="BR27:BV27"/>
    <mergeCell ref="BC28:BG28"/>
    <mergeCell ref="BH28:BL28"/>
    <mergeCell ref="BM28:BQ28"/>
    <mergeCell ref="BR28:BV28"/>
    <mergeCell ref="BC24:BG24"/>
    <mergeCell ref="BH24:BL24"/>
    <mergeCell ref="BM24:BQ24"/>
    <mergeCell ref="BR24:BV24"/>
    <mergeCell ref="BC26:BG26"/>
    <mergeCell ref="BH26:BL26"/>
    <mergeCell ref="BM26:BQ26"/>
    <mergeCell ref="BR26:BV26"/>
    <mergeCell ref="BC22:BG22"/>
    <mergeCell ref="BH22:BL22"/>
    <mergeCell ref="BM22:BQ22"/>
    <mergeCell ref="BR22:BV22"/>
    <mergeCell ref="BC23:BG23"/>
    <mergeCell ref="BH23:BL23"/>
    <mergeCell ref="BM23:BQ23"/>
    <mergeCell ref="BR23:BV23"/>
    <mergeCell ref="BC20:BG20"/>
    <mergeCell ref="BH20:BL20"/>
    <mergeCell ref="BM20:BQ20"/>
    <mergeCell ref="BR20:BV20"/>
    <mergeCell ref="BC21:BG21"/>
    <mergeCell ref="BH21:BL21"/>
    <mergeCell ref="BM21:BQ21"/>
    <mergeCell ref="BR21:BV21"/>
    <mergeCell ref="BC18:BG18"/>
    <mergeCell ref="BH18:BL18"/>
    <mergeCell ref="BM18:BQ18"/>
    <mergeCell ref="BR18:BV18"/>
    <mergeCell ref="BC19:BG19"/>
    <mergeCell ref="BH19:BL19"/>
    <mergeCell ref="BM19:BQ19"/>
    <mergeCell ref="BR19:BV19"/>
    <mergeCell ref="BC15:BG15"/>
    <mergeCell ref="BH15:BL15"/>
    <mergeCell ref="BM15:BQ15"/>
    <mergeCell ref="BR15:BV15"/>
    <mergeCell ref="BC17:BG17"/>
    <mergeCell ref="BH17:BL17"/>
    <mergeCell ref="BM17:BQ17"/>
    <mergeCell ref="BR17:BV17"/>
    <mergeCell ref="BC13:BG13"/>
    <mergeCell ref="BH13:BL13"/>
    <mergeCell ref="BM13:BQ13"/>
    <mergeCell ref="BR13:BV13"/>
    <mergeCell ref="BC14:BG14"/>
    <mergeCell ref="BH14:BL14"/>
    <mergeCell ref="BM14:BQ14"/>
    <mergeCell ref="BR14:BV14"/>
    <mergeCell ref="BC11:BG11"/>
    <mergeCell ref="BH11:BL11"/>
    <mergeCell ref="BM11:BQ11"/>
    <mergeCell ref="BR11:BV11"/>
    <mergeCell ref="BC12:BG12"/>
    <mergeCell ref="BH12:BL12"/>
    <mergeCell ref="BM12:BQ12"/>
    <mergeCell ref="BR12:BV12"/>
    <mergeCell ref="BW31:CB31"/>
    <mergeCell ref="CC31:CH31"/>
    <mergeCell ref="BW32:CB32"/>
    <mergeCell ref="CC32:CH32"/>
    <mergeCell ref="BW33:CB33"/>
    <mergeCell ref="CC33:CH33"/>
    <mergeCell ref="BW28:CB28"/>
    <mergeCell ref="CC28:CH28"/>
    <mergeCell ref="BW29:CB29"/>
    <mergeCell ref="CC29:CH29"/>
    <mergeCell ref="BW30:CB30"/>
    <mergeCell ref="CC30:CH30"/>
    <mergeCell ref="BW24:CB24"/>
    <mergeCell ref="CC24:CH24"/>
    <mergeCell ref="BW26:CB26"/>
    <mergeCell ref="CC26:CH26"/>
    <mergeCell ref="BW27:CB27"/>
    <mergeCell ref="CC27:CH27"/>
    <mergeCell ref="BW21:CB21"/>
    <mergeCell ref="CC21:CH21"/>
    <mergeCell ref="BW22:CB22"/>
    <mergeCell ref="CC22:CH22"/>
    <mergeCell ref="BW23:CB23"/>
    <mergeCell ref="CC23:CH23"/>
    <mergeCell ref="BW18:CB18"/>
    <mergeCell ref="CC18:CH18"/>
    <mergeCell ref="BW19:CB19"/>
    <mergeCell ref="CC19:CH19"/>
    <mergeCell ref="BW20:CB20"/>
    <mergeCell ref="CC20:CH20"/>
    <mergeCell ref="BW14:CB14"/>
    <mergeCell ref="CC14:CH14"/>
    <mergeCell ref="BW15:CB15"/>
    <mergeCell ref="CC15:CH15"/>
    <mergeCell ref="BW17:CB17"/>
    <mergeCell ref="CC17:CH17"/>
    <mergeCell ref="BW11:CB11"/>
    <mergeCell ref="CC11:CH11"/>
    <mergeCell ref="BW12:CB12"/>
    <mergeCell ref="CC12:CH12"/>
    <mergeCell ref="BW13:CB13"/>
    <mergeCell ref="CC13:CH13"/>
    <mergeCell ref="AW32:BB32"/>
    <mergeCell ref="M33:R33"/>
    <mergeCell ref="S33:X33"/>
    <mergeCell ref="Y33:AD33"/>
    <mergeCell ref="AE33:AJ33"/>
    <mergeCell ref="AK33:AP33"/>
    <mergeCell ref="AQ33:AV33"/>
    <mergeCell ref="AW33:BB33"/>
    <mergeCell ref="M32:R32"/>
    <mergeCell ref="S32:X32"/>
    <mergeCell ref="Y32:AD32"/>
    <mergeCell ref="AE32:AJ32"/>
    <mergeCell ref="AK32:AP32"/>
    <mergeCell ref="AQ32:AV32"/>
    <mergeCell ref="AW30:BB30"/>
    <mergeCell ref="M31:R31"/>
    <mergeCell ref="S31:X31"/>
    <mergeCell ref="Y31:AD31"/>
    <mergeCell ref="AE31:AJ31"/>
    <mergeCell ref="AK31:AP31"/>
    <mergeCell ref="AQ31:AV31"/>
    <mergeCell ref="AW31:BB31"/>
    <mergeCell ref="M30:R30"/>
    <mergeCell ref="S30:X30"/>
    <mergeCell ref="Y30:AD30"/>
    <mergeCell ref="AE30:AJ30"/>
    <mergeCell ref="AK30:AP30"/>
    <mergeCell ref="AQ30:AV30"/>
    <mergeCell ref="AW28:BB28"/>
    <mergeCell ref="M29:R29"/>
    <mergeCell ref="S29:X29"/>
    <mergeCell ref="Y29:AD29"/>
    <mergeCell ref="AE29:AJ29"/>
    <mergeCell ref="AK29:AP29"/>
    <mergeCell ref="AQ29:AV29"/>
    <mergeCell ref="AW29:BB29"/>
    <mergeCell ref="M28:R28"/>
    <mergeCell ref="S28:X28"/>
    <mergeCell ref="Y28:AD28"/>
    <mergeCell ref="AE28:AJ28"/>
    <mergeCell ref="AK28:AP28"/>
    <mergeCell ref="AQ28:AV28"/>
    <mergeCell ref="AW26:BB26"/>
    <mergeCell ref="M27:R27"/>
    <mergeCell ref="S27:X27"/>
    <mergeCell ref="Y27:AD27"/>
    <mergeCell ref="AE27:AJ27"/>
    <mergeCell ref="AK27:AP27"/>
    <mergeCell ref="AQ27:AV27"/>
    <mergeCell ref="AW27:BB27"/>
    <mergeCell ref="M26:R26"/>
    <mergeCell ref="S26:X26"/>
    <mergeCell ref="Y26:AD26"/>
    <mergeCell ref="AE26:AJ26"/>
    <mergeCell ref="AK26:AP26"/>
    <mergeCell ref="AQ26:AV26"/>
    <mergeCell ref="AW23:BB23"/>
    <mergeCell ref="M24:R24"/>
    <mergeCell ref="S24:X24"/>
    <mergeCell ref="Y24:AD24"/>
    <mergeCell ref="AE24:AJ24"/>
    <mergeCell ref="AK24:AP24"/>
    <mergeCell ref="AQ24:AV24"/>
    <mergeCell ref="AW24:BB24"/>
    <mergeCell ref="M23:R23"/>
    <mergeCell ref="S23:X23"/>
    <mergeCell ref="Y23:AD23"/>
    <mergeCell ref="AE23:AJ23"/>
    <mergeCell ref="AK23:AP23"/>
    <mergeCell ref="AQ23:AV23"/>
    <mergeCell ref="AW21:BB21"/>
    <mergeCell ref="M22:R22"/>
    <mergeCell ref="S22:X22"/>
    <mergeCell ref="Y22:AD22"/>
    <mergeCell ref="AE22:AJ22"/>
    <mergeCell ref="AK22:AP22"/>
    <mergeCell ref="AQ22:AV22"/>
    <mergeCell ref="AW22:BB22"/>
    <mergeCell ref="M21:R21"/>
    <mergeCell ref="S21:X21"/>
    <mergeCell ref="Y21:AD21"/>
    <mergeCell ref="AE21:AJ21"/>
    <mergeCell ref="AK21:AP21"/>
    <mergeCell ref="AQ21:AV21"/>
    <mergeCell ref="AW19:BB19"/>
    <mergeCell ref="M20:R20"/>
    <mergeCell ref="S20:X20"/>
    <mergeCell ref="Y20:AD20"/>
    <mergeCell ref="AE20:AJ20"/>
    <mergeCell ref="AK20:AP20"/>
    <mergeCell ref="AQ20:AV20"/>
    <mergeCell ref="AW20:BB20"/>
    <mergeCell ref="M19:R19"/>
    <mergeCell ref="S19:X19"/>
    <mergeCell ref="Y19:AD19"/>
    <mergeCell ref="AE19:AJ19"/>
    <mergeCell ref="AK19:AP19"/>
    <mergeCell ref="AQ19:AV19"/>
    <mergeCell ref="S18:X18"/>
    <mergeCell ref="Y18:AD18"/>
    <mergeCell ref="AE18:AJ18"/>
    <mergeCell ref="AK18:AP18"/>
    <mergeCell ref="AQ18:AV18"/>
    <mergeCell ref="AW18:BB18"/>
    <mergeCell ref="S17:X17"/>
    <mergeCell ref="Y17:AD17"/>
    <mergeCell ref="AE17:AJ17"/>
    <mergeCell ref="AK17:AP17"/>
    <mergeCell ref="AQ17:AV17"/>
    <mergeCell ref="AW17:BB17"/>
    <mergeCell ref="S15:X15"/>
    <mergeCell ref="Y15:AD15"/>
    <mergeCell ref="AE15:AJ15"/>
    <mergeCell ref="AK15:AP15"/>
    <mergeCell ref="AQ15:AV15"/>
    <mergeCell ref="AW15:BB15"/>
    <mergeCell ref="S14:X14"/>
    <mergeCell ref="Y14:AD14"/>
    <mergeCell ref="AE14:AJ14"/>
    <mergeCell ref="AK14:AP14"/>
    <mergeCell ref="AQ14:AV14"/>
    <mergeCell ref="AW14:BB14"/>
    <mergeCell ref="S13:X13"/>
    <mergeCell ref="Y13:AD13"/>
    <mergeCell ref="AE13:AJ13"/>
    <mergeCell ref="AK13:AP13"/>
    <mergeCell ref="AQ13:AV13"/>
    <mergeCell ref="AW13:BB13"/>
    <mergeCell ref="S12:X12"/>
    <mergeCell ref="Y12:AD12"/>
    <mergeCell ref="AE12:AJ12"/>
    <mergeCell ref="AK12:AP12"/>
    <mergeCell ref="AQ12:AV12"/>
    <mergeCell ref="AW12:BB12"/>
    <mergeCell ref="S11:X11"/>
    <mergeCell ref="Y11:AD11"/>
    <mergeCell ref="AE11:AJ11"/>
    <mergeCell ref="AK11:AP11"/>
    <mergeCell ref="AQ11:AV11"/>
    <mergeCell ref="AW11:BB11"/>
    <mergeCell ref="G33:L33"/>
    <mergeCell ref="M11:R11"/>
    <mergeCell ref="M12:R12"/>
    <mergeCell ref="M13:R13"/>
    <mergeCell ref="M14:R14"/>
    <mergeCell ref="M15:R15"/>
    <mergeCell ref="M17:R17"/>
    <mergeCell ref="M18:R18"/>
    <mergeCell ref="G27:L27"/>
    <mergeCell ref="G28:L28"/>
    <mergeCell ref="G29:L29"/>
    <mergeCell ref="G30:L30"/>
    <mergeCell ref="G31:L31"/>
    <mergeCell ref="G32:L32"/>
    <mergeCell ref="G18:L18"/>
    <mergeCell ref="G19:L19"/>
    <mergeCell ref="G20:L20"/>
    <mergeCell ref="G21:L21"/>
    <mergeCell ref="G22:L22"/>
    <mergeCell ref="G23:L23"/>
    <mergeCell ref="G11:L11"/>
    <mergeCell ref="G12:L12"/>
    <mergeCell ref="G13:L13"/>
    <mergeCell ref="G14:L14"/>
    <mergeCell ref="G15:L15"/>
    <mergeCell ref="G17:L17"/>
    <mergeCell ref="BU42:CF42"/>
    <mergeCell ref="BU43:BZ43"/>
    <mergeCell ref="CA43:CF43"/>
    <mergeCell ref="CG43:CL43"/>
    <mergeCell ref="CM43:CR43"/>
    <mergeCell ref="CG41:CR42"/>
    <mergeCell ref="AI41:CF41"/>
    <mergeCell ref="AW43:BB43"/>
    <mergeCell ref="BC43:BH43"/>
    <mergeCell ref="AW42:BH42"/>
    <mergeCell ref="BI42:BT42"/>
    <mergeCell ref="BI43:BN43"/>
    <mergeCell ref="BO43:BT43"/>
    <mergeCell ref="A67:F67"/>
    <mergeCell ref="G43:M43"/>
    <mergeCell ref="N43:T43"/>
    <mergeCell ref="G42:T42"/>
    <mergeCell ref="U42:AH42"/>
    <mergeCell ref="U43:AA43"/>
    <mergeCell ref="AB43:AH43"/>
    <mergeCell ref="G47:M47"/>
    <mergeCell ref="G48:M48"/>
    <mergeCell ref="G49:M49"/>
    <mergeCell ref="A61:F61"/>
    <mergeCell ref="A62:F62"/>
    <mergeCell ref="A63:F63"/>
    <mergeCell ref="A47:F47"/>
    <mergeCell ref="A48:F48"/>
    <mergeCell ref="A49:F49"/>
    <mergeCell ref="A51:F51"/>
    <mergeCell ref="A64:F64"/>
    <mergeCell ref="A65:F65"/>
    <mergeCell ref="A66:F66"/>
    <mergeCell ref="A54:F54"/>
    <mergeCell ref="A55:F55"/>
    <mergeCell ref="A56:F56"/>
    <mergeCell ref="A57:F57"/>
    <mergeCell ref="A58:F58"/>
    <mergeCell ref="A60:F60"/>
    <mergeCell ref="A52:F52"/>
    <mergeCell ref="A53:F53"/>
    <mergeCell ref="A31:F31"/>
    <mergeCell ref="A32:F32"/>
    <mergeCell ref="A33:F33"/>
    <mergeCell ref="A41:F43"/>
    <mergeCell ref="A45:F45"/>
    <mergeCell ref="A46:F46"/>
    <mergeCell ref="A39:CR39"/>
    <mergeCell ref="AI42:AO43"/>
    <mergeCell ref="AP42:AV43"/>
    <mergeCell ref="G41:AH41"/>
    <mergeCell ref="A24:F24"/>
    <mergeCell ref="A26:F26"/>
    <mergeCell ref="A27:F27"/>
    <mergeCell ref="A28:F28"/>
    <mergeCell ref="A29:F29"/>
    <mergeCell ref="A30:F30"/>
    <mergeCell ref="G24:L24"/>
    <mergeCell ref="G26:L26"/>
    <mergeCell ref="A18:F18"/>
    <mergeCell ref="A19:F19"/>
    <mergeCell ref="A20:F20"/>
    <mergeCell ref="A21:F21"/>
    <mergeCell ref="A22:F22"/>
    <mergeCell ref="A23:F23"/>
    <mergeCell ref="A11:F11"/>
    <mergeCell ref="A12:F12"/>
    <mergeCell ref="A13:F13"/>
    <mergeCell ref="A14:F14"/>
    <mergeCell ref="A15:F15"/>
    <mergeCell ref="A17:F17"/>
    <mergeCell ref="CI9:CM9"/>
    <mergeCell ref="CN9:CR9"/>
    <mergeCell ref="CI8:CR8"/>
    <mergeCell ref="BW7:CR7"/>
    <mergeCell ref="BM8:BV8"/>
    <mergeCell ref="BC8:BL8"/>
    <mergeCell ref="S7:BV7"/>
    <mergeCell ref="BC9:BG9"/>
    <mergeCell ref="BH9:BL9"/>
    <mergeCell ref="BM9:BQ9"/>
    <mergeCell ref="BR9:BV9"/>
    <mergeCell ref="BW8:CB9"/>
    <mergeCell ref="CC8:CH9"/>
    <mergeCell ref="AK9:AP9"/>
    <mergeCell ref="AQ9:AV9"/>
    <mergeCell ref="G7:R8"/>
    <mergeCell ref="AE8:AP8"/>
    <mergeCell ref="AW9:BB9"/>
    <mergeCell ref="AQ8:BB8"/>
    <mergeCell ref="A7:F9"/>
    <mergeCell ref="G9:L9"/>
    <mergeCell ref="M9:R9"/>
    <mergeCell ref="S8:X9"/>
    <mergeCell ref="Y8:AD9"/>
    <mergeCell ref="AE9:AJ9"/>
  </mergeCells>
  <printOptions horizontalCentered="1"/>
  <pageMargins left="0.5118110236220472" right="0.5118110236220472" top="0.5511811023622047" bottom="0.35433070866141736" header="0" footer="0"/>
  <pageSetup fitToHeight="1" fitToWidth="1" horizontalDpi="600" verticalDpi="600" orientation="landscape" paperSize="8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J82"/>
  <sheetViews>
    <sheetView tabSelected="1" zoomScalePageLayoutView="0" workbookViewId="0" topLeftCell="AU3">
      <selection activeCell="AF3" sqref="AF3"/>
    </sheetView>
  </sheetViews>
  <sheetFormatPr defaultColWidth="8.796875" defaultRowHeight="15"/>
  <cols>
    <col min="1" max="44" width="3.09765625" style="10" customWidth="1"/>
    <col min="45" max="47" width="2.59765625" style="10" customWidth="1"/>
    <col min="48" max="53" width="3.5" style="10" customWidth="1"/>
    <col min="54" max="56" width="2.59765625" style="10" customWidth="1"/>
    <col min="57" max="72" width="3.19921875" style="10" customWidth="1"/>
    <col min="73" max="73" width="3.59765625" style="10" customWidth="1"/>
    <col min="74" max="77" width="3.19921875" style="10" customWidth="1"/>
    <col min="78" max="80" width="4.19921875" style="10" customWidth="1"/>
    <col min="81" max="86" width="3.19921875" style="10" customWidth="1"/>
    <col min="87" max="88" width="4.19921875" style="10" customWidth="1"/>
    <col min="89" max="124" width="2.59765625" style="10" customWidth="1"/>
    <col min="125" max="16384" width="9" style="10" customWidth="1"/>
  </cols>
  <sheetData>
    <row r="1" spans="1:88" ht="14.25">
      <c r="A1" s="1" t="s">
        <v>258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2" t="s">
        <v>296</v>
      </c>
    </row>
    <row r="2" spans="1:88" ht="14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</row>
    <row r="3" spans="1:88" ht="14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</row>
    <row r="4" spans="1:88" ht="14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</row>
    <row r="5" spans="1:88" ht="14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</row>
    <row r="6" spans="1:88" ht="17.25">
      <c r="A6" s="140" t="s">
        <v>557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  <c r="AP6" s="140"/>
      <c r="AQ6" s="132"/>
      <c r="AR6" s="132"/>
      <c r="AS6" s="13"/>
      <c r="AT6" s="140" t="s">
        <v>558</v>
      </c>
      <c r="AU6" s="140"/>
      <c r="AV6" s="140"/>
      <c r="AW6" s="140"/>
      <c r="AX6" s="140"/>
      <c r="AY6" s="140"/>
      <c r="AZ6" s="140"/>
      <c r="BA6" s="140"/>
      <c r="BB6" s="140"/>
      <c r="BC6" s="140"/>
      <c r="BD6" s="140"/>
      <c r="BE6" s="140"/>
      <c r="BF6" s="140"/>
      <c r="BG6" s="140"/>
      <c r="BH6" s="140"/>
      <c r="BI6" s="140"/>
      <c r="BJ6" s="140"/>
      <c r="BK6" s="140"/>
      <c r="BL6" s="140"/>
      <c r="BM6" s="140"/>
      <c r="BN6" s="140"/>
      <c r="BO6" s="140"/>
      <c r="BP6" s="140"/>
      <c r="BQ6" s="140"/>
      <c r="BR6" s="140"/>
      <c r="BS6" s="140"/>
      <c r="BT6" s="140"/>
      <c r="BU6" s="140"/>
      <c r="BV6" s="140"/>
      <c r="BW6" s="140"/>
      <c r="BX6" s="140"/>
      <c r="BY6" s="140"/>
      <c r="BZ6" s="140"/>
      <c r="CA6" s="140"/>
      <c r="CB6" s="140"/>
      <c r="CC6" s="140"/>
      <c r="CD6" s="140"/>
      <c r="CE6" s="140"/>
      <c r="CF6" s="140"/>
      <c r="CG6" s="140"/>
      <c r="CH6" s="140"/>
      <c r="CI6" s="140"/>
      <c r="CJ6" s="140"/>
    </row>
    <row r="7" spans="1:88" ht="17.25">
      <c r="A7" s="79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13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</row>
    <row r="8" spans="1:88" ht="17.25">
      <c r="A8" s="79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13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</row>
    <row r="9" spans="1:88" ht="14.2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</row>
    <row r="10" spans="1:88" ht="15" thickBot="1">
      <c r="A10" s="13"/>
      <c r="B10" s="13"/>
      <c r="C10" s="13"/>
      <c r="D10" s="13"/>
      <c r="E10" s="13"/>
      <c r="F10" s="13"/>
      <c r="G10" s="13"/>
      <c r="H10" s="95"/>
      <c r="I10" s="95"/>
      <c r="J10" s="95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</row>
    <row r="11" spans="1:88" ht="2.25" customHeight="1">
      <c r="A11" s="233" t="s">
        <v>445</v>
      </c>
      <c r="B11" s="233"/>
      <c r="C11" s="233"/>
      <c r="D11" s="234"/>
      <c r="E11" s="239" t="s">
        <v>446</v>
      </c>
      <c r="F11" s="233"/>
      <c r="G11" s="233"/>
      <c r="H11" s="234"/>
      <c r="I11" s="175" t="s">
        <v>261</v>
      </c>
      <c r="J11" s="175"/>
      <c r="K11" s="175"/>
      <c r="L11" s="175"/>
      <c r="M11" s="96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8"/>
      <c r="Y11" s="96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19"/>
      <c r="AR11" s="19"/>
      <c r="AS11" s="19"/>
      <c r="AT11" s="97"/>
      <c r="AU11" s="97"/>
      <c r="AV11" s="97"/>
      <c r="AW11" s="97"/>
      <c r="AX11" s="97"/>
      <c r="AY11" s="97"/>
      <c r="AZ11" s="97"/>
      <c r="BA11" s="98"/>
      <c r="BB11" s="96"/>
      <c r="BC11" s="97"/>
      <c r="BD11" s="98"/>
      <c r="BE11" s="96"/>
      <c r="BF11" s="98"/>
      <c r="BG11" s="96"/>
      <c r="BH11" s="98"/>
      <c r="BI11" s="96"/>
      <c r="BJ11" s="98"/>
      <c r="BK11" s="96"/>
      <c r="BL11" s="98"/>
      <c r="BM11" s="96"/>
      <c r="BN11" s="98"/>
      <c r="BO11" s="96"/>
      <c r="BP11" s="98"/>
      <c r="BQ11" s="96"/>
      <c r="BR11" s="98"/>
      <c r="BS11" s="96"/>
      <c r="BT11" s="98"/>
      <c r="BU11" s="98"/>
      <c r="BV11" s="96"/>
      <c r="BW11" s="98"/>
      <c r="BX11" s="96"/>
      <c r="BY11" s="98"/>
      <c r="BZ11" s="99"/>
      <c r="CA11" s="99"/>
      <c r="CB11" s="98"/>
      <c r="CC11" s="96"/>
      <c r="CD11" s="98"/>
      <c r="CE11" s="96"/>
      <c r="CF11" s="290" t="s">
        <v>260</v>
      </c>
      <c r="CG11" s="96"/>
      <c r="CH11" s="97"/>
      <c r="CI11" s="99"/>
      <c r="CJ11" s="96"/>
    </row>
    <row r="12" spans="1:88" ht="15.75" customHeight="1">
      <c r="A12" s="235"/>
      <c r="B12" s="235"/>
      <c r="C12" s="235"/>
      <c r="D12" s="236"/>
      <c r="E12" s="240"/>
      <c r="F12" s="235"/>
      <c r="G12" s="235"/>
      <c r="H12" s="236"/>
      <c r="I12" s="178"/>
      <c r="J12" s="178"/>
      <c r="K12" s="178"/>
      <c r="L12" s="178"/>
      <c r="M12" s="244" t="s">
        <v>92</v>
      </c>
      <c r="N12" s="244"/>
      <c r="O12" s="244"/>
      <c r="P12" s="244"/>
      <c r="Q12" s="244"/>
      <c r="R12" s="244"/>
      <c r="S12" s="244"/>
      <c r="T12" s="244"/>
      <c r="U12" s="244"/>
      <c r="V12" s="244"/>
      <c r="W12" s="244"/>
      <c r="X12" s="244"/>
      <c r="Y12" s="244" t="s">
        <v>97</v>
      </c>
      <c r="Z12" s="244"/>
      <c r="AA12" s="244"/>
      <c r="AB12" s="244"/>
      <c r="AC12" s="244"/>
      <c r="AD12" s="244"/>
      <c r="AE12" s="244"/>
      <c r="AF12" s="244"/>
      <c r="AG12" s="244"/>
      <c r="AH12" s="244"/>
      <c r="AI12" s="244"/>
      <c r="AJ12" s="244"/>
      <c r="AK12" s="244"/>
      <c r="AL12" s="244"/>
      <c r="AM12" s="244"/>
      <c r="AN12" s="244"/>
      <c r="AO12" s="244"/>
      <c r="AP12" s="201"/>
      <c r="AQ12" s="55"/>
      <c r="AR12" s="55"/>
      <c r="AS12" s="53"/>
      <c r="AT12" s="247" t="s">
        <v>114</v>
      </c>
      <c r="AU12" s="247"/>
      <c r="AV12" s="247"/>
      <c r="AW12" s="247"/>
      <c r="AX12" s="247"/>
      <c r="AY12" s="247"/>
      <c r="AZ12" s="247"/>
      <c r="BA12" s="248"/>
      <c r="BB12" s="249" t="s">
        <v>78</v>
      </c>
      <c r="BC12" s="249"/>
      <c r="BD12" s="249"/>
      <c r="BE12" s="266" t="s">
        <v>289</v>
      </c>
      <c r="BF12" s="265"/>
      <c r="BG12" s="249" t="s">
        <v>115</v>
      </c>
      <c r="BH12" s="249"/>
      <c r="BI12" s="249" t="s">
        <v>116</v>
      </c>
      <c r="BJ12" s="249"/>
      <c r="BK12" s="266" t="s">
        <v>209</v>
      </c>
      <c r="BL12" s="265"/>
      <c r="BM12" s="266" t="s">
        <v>290</v>
      </c>
      <c r="BN12" s="265"/>
      <c r="BO12" s="266" t="s">
        <v>117</v>
      </c>
      <c r="BP12" s="265"/>
      <c r="BQ12" s="264" t="s">
        <v>455</v>
      </c>
      <c r="BR12" s="265" t="s">
        <v>280</v>
      </c>
      <c r="BS12" s="266" t="s">
        <v>281</v>
      </c>
      <c r="BT12" s="265" t="s">
        <v>456</v>
      </c>
      <c r="BU12" s="249" t="s">
        <v>118</v>
      </c>
      <c r="BV12" s="266" t="s">
        <v>259</v>
      </c>
      <c r="BW12" s="265" t="s">
        <v>282</v>
      </c>
      <c r="BX12" s="266" t="s">
        <v>283</v>
      </c>
      <c r="BY12" s="265" t="s">
        <v>284</v>
      </c>
      <c r="BZ12" s="249" t="s">
        <v>119</v>
      </c>
      <c r="CA12" s="249" t="s">
        <v>120</v>
      </c>
      <c r="CB12" s="249" t="s">
        <v>121</v>
      </c>
      <c r="CC12" s="268" t="s">
        <v>285</v>
      </c>
      <c r="CD12" s="271" t="s">
        <v>286</v>
      </c>
      <c r="CE12" s="268" t="s">
        <v>285</v>
      </c>
      <c r="CF12" s="271"/>
      <c r="CG12" s="266" t="s">
        <v>287</v>
      </c>
      <c r="CH12" s="267" t="s">
        <v>288</v>
      </c>
      <c r="CI12" s="249" t="s">
        <v>83</v>
      </c>
      <c r="CJ12" s="266" t="s">
        <v>122</v>
      </c>
    </row>
    <row r="13" spans="1:88" ht="15.75" customHeight="1">
      <c r="A13" s="235"/>
      <c r="B13" s="235"/>
      <c r="C13" s="235"/>
      <c r="D13" s="236"/>
      <c r="E13" s="240"/>
      <c r="F13" s="235"/>
      <c r="G13" s="235"/>
      <c r="H13" s="236"/>
      <c r="I13" s="178"/>
      <c r="J13" s="178"/>
      <c r="K13" s="178"/>
      <c r="L13" s="178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7"/>
      <c r="Z13" s="177"/>
      <c r="AA13" s="177"/>
      <c r="AB13" s="177"/>
      <c r="AC13" s="177"/>
      <c r="AD13" s="177"/>
      <c r="AE13" s="177"/>
      <c r="AF13" s="177"/>
      <c r="AG13" s="177"/>
      <c r="AH13" s="177"/>
      <c r="AI13" s="177"/>
      <c r="AJ13" s="177"/>
      <c r="AK13" s="177"/>
      <c r="AL13" s="177"/>
      <c r="AM13" s="177"/>
      <c r="AN13" s="177"/>
      <c r="AO13" s="177"/>
      <c r="AP13" s="215"/>
      <c r="AQ13" s="55"/>
      <c r="AR13" s="55"/>
      <c r="AS13" s="53"/>
      <c r="AT13" s="247"/>
      <c r="AU13" s="247"/>
      <c r="AV13" s="247"/>
      <c r="AW13" s="247"/>
      <c r="AX13" s="247"/>
      <c r="AY13" s="247"/>
      <c r="AZ13" s="247"/>
      <c r="BA13" s="248"/>
      <c r="BB13" s="249"/>
      <c r="BC13" s="249"/>
      <c r="BD13" s="249"/>
      <c r="BE13" s="266"/>
      <c r="BF13" s="265"/>
      <c r="BG13" s="249"/>
      <c r="BH13" s="249"/>
      <c r="BI13" s="249"/>
      <c r="BJ13" s="249"/>
      <c r="BK13" s="266"/>
      <c r="BL13" s="265"/>
      <c r="BM13" s="266"/>
      <c r="BN13" s="265"/>
      <c r="BO13" s="266"/>
      <c r="BP13" s="265"/>
      <c r="BQ13" s="264"/>
      <c r="BR13" s="265"/>
      <c r="BS13" s="266"/>
      <c r="BT13" s="265"/>
      <c r="BU13" s="249"/>
      <c r="BV13" s="266"/>
      <c r="BW13" s="265"/>
      <c r="BX13" s="266"/>
      <c r="BY13" s="265"/>
      <c r="BZ13" s="249"/>
      <c r="CA13" s="249"/>
      <c r="CB13" s="249"/>
      <c r="CC13" s="268"/>
      <c r="CD13" s="271"/>
      <c r="CE13" s="268"/>
      <c r="CF13" s="271"/>
      <c r="CG13" s="266"/>
      <c r="CH13" s="267"/>
      <c r="CI13" s="249"/>
      <c r="CJ13" s="266"/>
    </row>
    <row r="14" spans="1:88" ht="15.75" customHeight="1">
      <c r="A14" s="235"/>
      <c r="B14" s="235"/>
      <c r="C14" s="235"/>
      <c r="D14" s="236"/>
      <c r="E14" s="240"/>
      <c r="F14" s="235"/>
      <c r="G14" s="235"/>
      <c r="H14" s="236"/>
      <c r="I14" s="178"/>
      <c r="J14" s="178"/>
      <c r="K14" s="178"/>
      <c r="L14" s="178"/>
      <c r="M14" s="178" t="s">
        <v>82</v>
      </c>
      <c r="N14" s="178"/>
      <c r="O14" s="178"/>
      <c r="P14" s="164" t="s">
        <v>93</v>
      </c>
      <c r="Q14" s="165"/>
      <c r="R14" s="166"/>
      <c r="S14" s="178" t="s">
        <v>94</v>
      </c>
      <c r="T14" s="178"/>
      <c r="U14" s="178"/>
      <c r="V14" s="204" t="s">
        <v>447</v>
      </c>
      <c r="W14" s="205"/>
      <c r="X14" s="206"/>
      <c r="Y14" s="178" t="s">
        <v>82</v>
      </c>
      <c r="Z14" s="178"/>
      <c r="AA14" s="178"/>
      <c r="AB14" s="177" t="s">
        <v>95</v>
      </c>
      <c r="AC14" s="177"/>
      <c r="AD14" s="177"/>
      <c r="AE14" s="177" t="s">
        <v>96</v>
      </c>
      <c r="AF14" s="177"/>
      <c r="AG14" s="177"/>
      <c r="AH14" s="185" t="s">
        <v>448</v>
      </c>
      <c r="AI14" s="185"/>
      <c r="AJ14" s="185"/>
      <c r="AK14" s="185" t="s">
        <v>449</v>
      </c>
      <c r="AL14" s="185"/>
      <c r="AM14" s="185"/>
      <c r="AN14" s="185" t="s">
        <v>450</v>
      </c>
      <c r="AO14" s="185"/>
      <c r="AP14" s="186"/>
      <c r="AQ14" s="118"/>
      <c r="AR14" s="118"/>
      <c r="AS14" s="53"/>
      <c r="AT14" s="247"/>
      <c r="AU14" s="247"/>
      <c r="AV14" s="247"/>
      <c r="AW14" s="247"/>
      <c r="AX14" s="247"/>
      <c r="AY14" s="247"/>
      <c r="AZ14" s="247"/>
      <c r="BA14" s="248"/>
      <c r="BB14" s="249"/>
      <c r="BC14" s="249"/>
      <c r="BD14" s="249"/>
      <c r="BE14" s="266"/>
      <c r="BF14" s="265"/>
      <c r="BG14" s="249"/>
      <c r="BH14" s="249"/>
      <c r="BI14" s="249"/>
      <c r="BJ14" s="249"/>
      <c r="BK14" s="266"/>
      <c r="BL14" s="265"/>
      <c r="BM14" s="266"/>
      <c r="BN14" s="265"/>
      <c r="BO14" s="266"/>
      <c r="BP14" s="265"/>
      <c r="BQ14" s="264"/>
      <c r="BR14" s="265"/>
      <c r="BS14" s="266"/>
      <c r="BT14" s="265"/>
      <c r="BU14" s="249"/>
      <c r="BV14" s="266"/>
      <c r="BW14" s="265"/>
      <c r="BX14" s="266"/>
      <c r="BY14" s="265"/>
      <c r="BZ14" s="249"/>
      <c r="CA14" s="249"/>
      <c r="CB14" s="249"/>
      <c r="CC14" s="268"/>
      <c r="CD14" s="271"/>
      <c r="CE14" s="268"/>
      <c r="CF14" s="271"/>
      <c r="CG14" s="266"/>
      <c r="CH14" s="267"/>
      <c r="CI14" s="249"/>
      <c r="CJ14" s="266"/>
    </row>
    <row r="15" spans="1:88" ht="14.25">
      <c r="A15" s="235"/>
      <c r="B15" s="235"/>
      <c r="C15" s="235"/>
      <c r="D15" s="236"/>
      <c r="E15" s="240"/>
      <c r="F15" s="235"/>
      <c r="G15" s="235"/>
      <c r="H15" s="236"/>
      <c r="I15" s="178"/>
      <c r="J15" s="178"/>
      <c r="K15" s="178"/>
      <c r="L15" s="178"/>
      <c r="M15" s="178"/>
      <c r="N15" s="178"/>
      <c r="O15" s="178"/>
      <c r="P15" s="200"/>
      <c r="Q15" s="162"/>
      <c r="R15" s="163"/>
      <c r="S15" s="178"/>
      <c r="T15" s="178"/>
      <c r="U15" s="178"/>
      <c r="V15" s="207"/>
      <c r="W15" s="208"/>
      <c r="X15" s="209"/>
      <c r="Y15" s="178"/>
      <c r="Z15" s="178"/>
      <c r="AA15" s="178"/>
      <c r="AB15" s="177"/>
      <c r="AC15" s="177"/>
      <c r="AD15" s="177"/>
      <c r="AE15" s="177"/>
      <c r="AF15" s="177"/>
      <c r="AG15" s="177"/>
      <c r="AH15" s="185"/>
      <c r="AI15" s="185"/>
      <c r="AJ15" s="185"/>
      <c r="AK15" s="185"/>
      <c r="AL15" s="185"/>
      <c r="AM15" s="185"/>
      <c r="AN15" s="185"/>
      <c r="AO15" s="185"/>
      <c r="AP15" s="186"/>
      <c r="AQ15" s="118"/>
      <c r="AR15" s="118"/>
      <c r="AS15" s="53"/>
      <c r="AT15" s="247"/>
      <c r="AU15" s="247"/>
      <c r="AV15" s="247"/>
      <c r="AW15" s="247"/>
      <c r="AX15" s="247"/>
      <c r="AY15" s="247"/>
      <c r="AZ15" s="247"/>
      <c r="BA15" s="248"/>
      <c r="BB15" s="249"/>
      <c r="BC15" s="249"/>
      <c r="BD15" s="249"/>
      <c r="BE15" s="266"/>
      <c r="BF15" s="265"/>
      <c r="BG15" s="249"/>
      <c r="BH15" s="249"/>
      <c r="BI15" s="249"/>
      <c r="BJ15" s="249"/>
      <c r="BK15" s="266"/>
      <c r="BL15" s="265"/>
      <c r="BM15" s="266"/>
      <c r="BN15" s="265"/>
      <c r="BO15" s="266"/>
      <c r="BP15" s="265"/>
      <c r="BQ15" s="264"/>
      <c r="BR15" s="265"/>
      <c r="BS15" s="266"/>
      <c r="BT15" s="265"/>
      <c r="BU15" s="249"/>
      <c r="BV15" s="266"/>
      <c r="BW15" s="265"/>
      <c r="BX15" s="266"/>
      <c r="BY15" s="265"/>
      <c r="BZ15" s="249"/>
      <c r="CA15" s="249"/>
      <c r="CB15" s="249"/>
      <c r="CC15" s="268"/>
      <c r="CD15" s="271"/>
      <c r="CE15" s="268"/>
      <c r="CF15" s="271"/>
      <c r="CG15" s="266"/>
      <c r="CH15" s="267"/>
      <c r="CI15" s="249"/>
      <c r="CJ15" s="266"/>
    </row>
    <row r="16" spans="1:88" ht="3" customHeight="1">
      <c r="A16" s="235"/>
      <c r="B16" s="235"/>
      <c r="C16" s="235"/>
      <c r="D16" s="236"/>
      <c r="E16" s="240"/>
      <c r="F16" s="235"/>
      <c r="G16" s="235"/>
      <c r="H16" s="236"/>
      <c r="I16" s="178"/>
      <c r="J16" s="178"/>
      <c r="K16" s="178"/>
      <c r="L16" s="178"/>
      <c r="M16" s="178"/>
      <c r="N16" s="178"/>
      <c r="O16" s="178"/>
      <c r="P16" s="200"/>
      <c r="Q16" s="162"/>
      <c r="R16" s="163"/>
      <c r="S16" s="178"/>
      <c r="T16" s="178"/>
      <c r="U16" s="178"/>
      <c r="V16" s="207"/>
      <c r="W16" s="208"/>
      <c r="X16" s="209"/>
      <c r="Y16" s="178"/>
      <c r="Z16" s="178"/>
      <c r="AA16" s="178"/>
      <c r="AB16" s="177"/>
      <c r="AC16" s="177"/>
      <c r="AD16" s="177"/>
      <c r="AE16" s="177"/>
      <c r="AF16" s="177"/>
      <c r="AG16" s="177"/>
      <c r="AH16" s="185"/>
      <c r="AI16" s="185"/>
      <c r="AJ16" s="185"/>
      <c r="AK16" s="185"/>
      <c r="AL16" s="185"/>
      <c r="AM16" s="185"/>
      <c r="AN16" s="185"/>
      <c r="AO16" s="185"/>
      <c r="AP16" s="186"/>
      <c r="AQ16" s="118"/>
      <c r="AR16" s="118"/>
      <c r="AS16" s="53"/>
      <c r="AT16" s="35"/>
      <c r="AU16" s="35"/>
      <c r="AV16" s="35"/>
      <c r="AW16" s="35"/>
      <c r="AX16" s="35"/>
      <c r="AY16" s="35"/>
      <c r="AZ16" s="35"/>
      <c r="BA16" s="33"/>
      <c r="BB16" s="34"/>
      <c r="BC16" s="35"/>
      <c r="BD16" s="35"/>
      <c r="BE16" s="34"/>
      <c r="BF16" s="33"/>
      <c r="BG16" s="35"/>
      <c r="BH16" s="35"/>
      <c r="BI16" s="34"/>
      <c r="BJ16" s="33"/>
      <c r="BK16" s="35"/>
      <c r="BL16" s="35"/>
      <c r="BM16" s="34"/>
      <c r="BN16" s="33"/>
      <c r="BO16" s="35"/>
      <c r="BP16" s="35"/>
      <c r="BQ16" s="34"/>
      <c r="BR16" s="33"/>
      <c r="BS16" s="35"/>
      <c r="BT16" s="33"/>
      <c r="BU16" s="33"/>
      <c r="BV16" s="35"/>
      <c r="BW16" s="35"/>
      <c r="BX16" s="34"/>
      <c r="BY16" s="33"/>
      <c r="BZ16" s="100"/>
      <c r="CA16" s="100"/>
      <c r="CB16" s="33"/>
      <c r="CC16" s="35"/>
      <c r="CD16" s="35"/>
      <c r="CE16" s="34"/>
      <c r="CF16" s="291"/>
      <c r="CG16" s="34"/>
      <c r="CH16" s="35"/>
      <c r="CI16" s="100"/>
      <c r="CJ16" s="34"/>
    </row>
    <row r="17" spans="1:88" ht="14.25">
      <c r="A17" s="237"/>
      <c r="B17" s="237"/>
      <c r="C17" s="237"/>
      <c r="D17" s="238"/>
      <c r="E17" s="241"/>
      <c r="F17" s="237"/>
      <c r="G17" s="237"/>
      <c r="H17" s="238"/>
      <c r="I17" s="178"/>
      <c r="J17" s="178"/>
      <c r="K17" s="178"/>
      <c r="L17" s="178"/>
      <c r="M17" s="178"/>
      <c r="N17" s="178"/>
      <c r="O17" s="178"/>
      <c r="P17" s="201"/>
      <c r="Q17" s="202"/>
      <c r="R17" s="203"/>
      <c r="S17" s="178"/>
      <c r="T17" s="178"/>
      <c r="U17" s="178"/>
      <c r="V17" s="210"/>
      <c r="W17" s="211"/>
      <c r="X17" s="212"/>
      <c r="Y17" s="178"/>
      <c r="Z17" s="178"/>
      <c r="AA17" s="178"/>
      <c r="AB17" s="177"/>
      <c r="AC17" s="177"/>
      <c r="AD17" s="177"/>
      <c r="AE17" s="177"/>
      <c r="AF17" s="177"/>
      <c r="AG17" s="177"/>
      <c r="AH17" s="185"/>
      <c r="AI17" s="185"/>
      <c r="AJ17" s="185"/>
      <c r="AK17" s="185"/>
      <c r="AL17" s="185"/>
      <c r="AM17" s="185"/>
      <c r="AN17" s="185"/>
      <c r="AO17" s="185"/>
      <c r="AP17" s="186"/>
      <c r="AQ17" s="118"/>
      <c r="AR17" s="118"/>
      <c r="AS17" s="53"/>
      <c r="AT17" s="94"/>
      <c r="AU17" s="94"/>
      <c r="AV17" s="94"/>
      <c r="AW17" s="94"/>
      <c r="AX17" s="94"/>
      <c r="AY17" s="94"/>
      <c r="AZ17" s="94"/>
      <c r="BA17" s="93"/>
      <c r="BB17" s="293">
        <f>SUM(BB19,BB49,BB51,BB61,BB69,BB71,BB73)</f>
        <v>31</v>
      </c>
      <c r="BC17" s="274"/>
      <c r="BD17" s="274"/>
      <c r="BE17" s="274">
        <f>SUM(BE19,BE49,BE51,BE59,BE61,BE63,BE65,BE67,BE69,BE71,BE73)</f>
        <v>11</v>
      </c>
      <c r="BF17" s="274"/>
      <c r="BG17" s="274"/>
      <c r="BH17" s="274"/>
      <c r="BI17" s="274"/>
      <c r="BJ17" s="274"/>
      <c r="BK17" s="274">
        <f>SUM(BK19,BK49,BK51,BK59,BK61,BK63,BK65,BK67,BK69,BK71,BK73)</f>
        <v>6</v>
      </c>
      <c r="BL17" s="274"/>
      <c r="BM17" s="274">
        <f>SUM(BM19,BM49,BM51,BM59,BM61,BM63,BM65,BM67,BM69,BM71,BM73)</f>
        <v>2</v>
      </c>
      <c r="BN17" s="274"/>
      <c r="BO17" s="274">
        <f>SUM(BO19,BO49,BO51,BO59,BO61,BO63,BO65,BO67,BO69,BO71,BO73)</f>
        <v>1</v>
      </c>
      <c r="BP17" s="274"/>
      <c r="BQ17" s="274">
        <f>SUM(BQ19,BQ49,BQ51,BQ59,BQ61,BQ63,BQ65,BQ67,BQ69,BQ71,BQ73)</f>
        <v>2</v>
      </c>
      <c r="BR17" s="274"/>
      <c r="BS17" s="274"/>
      <c r="BT17" s="274"/>
      <c r="BU17" s="73"/>
      <c r="BV17" s="274"/>
      <c r="BW17" s="274"/>
      <c r="BX17" s="274">
        <f>SUM(BX19,BX49,BX51,BX59,BX61,BX63,BX65,BX67,BX69,BX71,BX73)</f>
        <v>1</v>
      </c>
      <c r="BY17" s="274"/>
      <c r="BZ17" s="73"/>
      <c r="CA17" s="73"/>
      <c r="CB17" s="73"/>
      <c r="CC17" s="274">
        <f>SUM(CC19,CC49,CC51,CC59,CC61,CC63,CC65,CC67,CC69,CC71,CC73)</f>
        <v>6</v>
      </c>
      <c r="CD17" s="274"/>
      <c r="CE17" s="274">
        <f>SUM(CE19,CE49,CE51,CE59,CE61,CE63,CE65,CE67,CE69,CE71,CE73)</f>
        <v>1</v>
      </c>
      <c r="CF17" s="274"/>
      <c r="CG17" s="274"/>
      <c r="CH17" s="274"/>
      <c r="CI17" s="135">
        <f>SUM(CI69)</f>
        <v>1</v>
      </c>
      <c r="CJ17" s="73"/>
    </row>
    <row r="18" spans="1:88" ht="14.25">
      <c r="A18" s="82"/>
      <c r="B18" s="82"/>
      <c r="C18" s="82"/>
      <c r="D18" s="83"/>
      <c r="E18" s="12"/>
      <c r="F18" s="12"/>
      <c r="G18" s="292" t="s">
        <v>98</v>
      </c>
      <c r="H18" s="292"/>
      <c r="I18" s="12"/>
      <c r="J18" s="12"/>
      <c r="K18" s="12"/>
      <c r="L18" s="12" t="s">
        <v>99</v>
      </c>
      <c r="M18" s="12"/>
      <c r="N18" s="12"/>
      <c r="O18" s="12" t="s">
        <v>99</v>
      </c>
      <c r="P18" s="12"/>
      <c r="Q18" s="12"/>
      <c r="R18" s="12" t="s">
        <v>99</v>
      </c>
      <c r="S18" s="12"/>
      <c r="T18" s="12"/>
      <c r="U18" s="12" t="s">
        <v>99</v>
      </c>
      <c r="V18" s="12"/>
      <c r="W18" s="12"/>
      <c r="X18" s="12" t="s">
        <v>99</v>
      </c>
      <c r="Y18" s="12"/>
      <c r="Z18" s="12"/>
      <c r="AA18" s="12" t="s">
        <v>100</v>
      </c>
      <c r="AB18" s="12"/>
      <c r="AC18" s="12"/>
      <c r="AD18" s="12" t="s">
        <v>100</v>
      </c>
      <c r="AE18" s="12"/>
      <c r="AF18" s="12"/>
      <c r="AG18" s="12" t="s">
        <v>100</v>
      </c>
      <c r="AH18" s="12"/>
      <c r="AI18" s="12"/>
      <c r="AJ18" s="12" t="s">
        <v>100</v>
      </c>
      <c r="AK18" s="12"/>
      <c r="AL18" s="12"/>
      <c r="AM18" s="12" t="s">
        <v>100</v>
      </c>
      <c r="AN18" s="12"/>
      <c r="AO18" s="12"/>
      <c r="AP18" s="12" t="s">
        <v>100</v>
      </c>
      <c r="AQ18" s="12"/>
      <c r="AR18" s="12"/>
      <c r="AS18" s="13"/>
      <c r="AT18" s="282" t="s">
        <v>123</v>
      </c>
      <c r="AU18" s="282"/>
      <c r="AV18" s="282"/>
      <c r="AW18" s="282"/>
      <c r="AX18" s="282"/>
      <c r="AY18" s="282"/>
      <c r="AZ18" s="282"/>
      <c r="BA18" s="283"/>
      <c r="BB18" s="150">
        <f>SUM(BB20,BB50,BB52,BB60,BB62,BB64,BB66,BB68,BB70,BB72,BB74)</f>
        <v>2378</v>
      </c>
      <c r="BC18" s="146"/>
      <c r="BD18" s="146"/>
      <c r="BE18" s="146">
        <f>SUM(BE20,BE50,BE52,BE60,BE62,BE64,BE66,BE68,BE70,BE72,BE74)</f>
        <v>397</v>
      </c>
      <c r="BF18" s="146"/>
      <c r="BG18" s="146">
        <f>SUM(BG20,BG50,BG52,BG60,BG62,BG64,BG66,BG68,BG70,BG72,BG74)</f>
        <v>325</v>
      </c>
      <c r="BH18" s="146"/>
      <c r="BI18" s="146">
        <f>SUM(BI20,BI50,BI52,BI60,BI62,BI64,BI66,BI68,BI70,BI72,BI74)</f>
        <v>150</v>
      </c>
      <c r="BJ18" s="146"/>
      <c r="BK18" s="146">
        <f>SUM(BK20,BK50,BK52,BK60,BK62,BK64,BK66,BK68,BK70,BK72,BK74)</f>
        <v>315</v>
      </c>
      <c r="BL18" s="146"/>
      <c r="BM18" s="146">
        <f>SUM(BM20,BM50,BM52,BM60,BM62,BM64,BM66,BM68,BM70,BM72,BM74)</f>
        <v>91</v>
      </c>
      <c r="BN18" s="146"/>
      <c r="BO18" s="146">
        <f>SUM(BO20,BO50,BO52,BO60,BO62,BO64,BO66,BO68,BO70,BO72,BO74)</f>
        <v>122</v>
      </c>
      <c r="BP18" s="146"/>
      <c r="BQ18" s="146">
        <f>SUM(BQ20,BQ50,BQ52,BQ60,BQ62,BQ64,BQ66,BQ68,BQ70,BQ72,BQ74)</f>
        <v>339</v>
      </c>
      <c r="BR18" s="146"/>
      <c r="BS18" s="146">
        <f>SUM(BS20,BS50,BS52,BS60,BS62,BS64,BS66,BS68,BS70,BS72,BS74)</f>
        <v>250</v>
      </c>
      <c r="BT18" s="146"/>
      <c r="BU18" s="120">
        <f>SUM(BU20,BU50,BU52,BU60,BU62,BU64,BU66,BU68,BU70,BU72,BU74)</f>
        <v>21</v>
      </c>
      <c r="BV18" s="146">
        <f>SUM(BV20,BV50,BV52,BV60,BV62,BV64,BV66,BV68,BV70,BV72,BV74)</f>
        <v>32</v>
      </c>
      <c r="BW18" s="146"/>
      <c r="BX18" s="146">
        <f>SUM(BX20,BX50,BX52,BX60,BX62,BX64,BX66,BX68,BX70,BX72,BX74)</f>
        <v>7</v>
      </c>
      <c r="BY18" s="146"/>
      <c r="BZ18" s="120">
        <f>SUM(BZ20,BZ50,BZ52,BZ60,BZ62,BZ64,BZ66,BZ68,BZ70,BZ72,BZ74)</f>
        <v>4</v>
      </c>
      <c r="CA18" s="120">
        <f>SUM(CA20,CA50,CA52,CA60,CA62,CA64,CA66,CA68,CA70,CA72,CA74)</f>
        <v>2</v>
      </c>
      <c r="CB18" s="120">
        <f>SUM(CB20,CB50,CB52,CB60,CB62,CB64,CB66,CB68,CB70,CB72,CB74)</f>
        <v>1</v>
      </c>
      <c r="CC18" s="146">
        <f>SUM(CC20,CC50,CC52,CC60,CC62,CC64,CC66,CC68,CC70,CC72,CC74)</f>
        <v>135</v>
      </c>
      <c r="CD18" s="146"/>
      <c r="CE18" s="146">
        <f>SUM(CE20,CE50,CE52,CE60,CE62,CE64,CE66,CE68,CE70,CE72,CE74)</f>
        <v>1</v>
      </c>
      <c r="CF18" s="146"/>
      <c r="CG18" s="146">
        <f>SUM(CG20,CG50,CG52,CG60,CG62,CG64,CG66,CG68,CG70,CG72,CG74)</f>
        <v>164</v>
      </c>
      <c r="CH18" s="146"/>
      <c r="CI18" s="119">
        <f>SUM(CI20,CI50,CI52,CI60,CI62,CI64,CI66,CI68,CI70,CI72,CI74)</f>
        <v>16</v>
      </c>
      <c r="CJ18" s="119">
        <f>SUM(CJ20,CJ50,CJ52,CJ60,CJ62,CJ64,CJ66,CJ68,CJ70,CJ72,CJ74)</f>
        <v>6</v>
      </c>
    </row>
    <row r="19" spans="1:88" ht="14.25">
      <c r="A19" s="183" t="s">
        <v>249</v>
      </c>
      <c r="B19" s="183"/>
      <c r="C19" s="183"/>
      <c r="D19" s="272"/>
      <c r="E19" s="147">
        <v>1607</v>
      </c>
      <c r="F19" s="148"/>
      <c r="G19" s="148"/>
      <c r="H19" s="148"/>
      <c r="I19" s="148">
        <v>3548</v>
      </c>
      <c r="J19" s="148"/>
      <c r="K19" s="148"/>
      <c r="L19" s="148"/>
      <c r="M19" s="227">
        <v>63</v>
      </c>
      <c r="N19" s="227"/>
      <c r="O19" s="227"/>
      <c r="P19" s="227">
        <v>3</v>
      </c>
      <c r="Q19" s="227"/>
      <c r="R19" s="227"/>
      <c r="S19" s="227">
        <v>60</v>
      </c>
      <c r="T19" s="227"/>
      <c r="U19" s="227"/>
      <c r="V19" s="227" t="s">
        <v>457</v>
      </c>
      <c r="W19" s="227"/>
      <c r="X19" s="227"/>
      <c r="Y19" s="148">
        <v>3498</v>
      </c>
      <c r="Z19" s="148"/>
      <c r="AA19" s="148"/>
      <c r="AB19" s="148">
        <v>16</v>
      </c>
      <c r="AC19" s="148"/>
      <c r="AD19" s="148"/>
      <c r="AE19" s="148">
        <v>12</v>
      </c>
      <c r="AF19" s="148"/>
      <c r="AG19" s="148"/>
      <c r="AH19" s="148">
        <v>627</v>
      </c>
      <c r="AI19" s="148"/>
      <c r="AJ19" s="148"/>
      <c r="AK19" s="148">
        <v>1577</v>
      </c>
      <c r="AL19" s="148"/>
      <c r="AM19" s="148"/>
      <c r="AN19" s="148">
        <v>1266</v>
      </c>
      <c r="AO19" s="148"/>
      <c r="AP19" s="148"/>
      <c r="AQ19" s="116"/>
      <c r="AR19" s="116"/>
      <c r="AS19" s="13"/>
      <c r="AT19" s="90"/>
      <c r="AU19" s="90"/>
      <c r="AV19" s="90"/>
      <c r="AW19" s="90"/>
      <c r="AX19" s="90"/>
      <c r="AY19" s="90"/>
      <c r="AZ19" s="90"/>
      <c r="BA19" s="89"/>
      <c r="BB19" s="288">
        <v>4</v>
      </c>
      <c r="BC19" s="289"/>
      <c r="BD19" s="289"/>
      <c r="BE19" s="289"/>
      <c r="BF19" s="289"/>
      <c r="BG19" s="289"/>
      <c r="BH19" s="289"/>
      <c r="BI19" s="289"/>
      <c r="BJ19" s="289"/>
      <c r="BK19" s="289">
        <v>3</v>
      </c>
      <c r="BL19" s="289"/>
      <c r="BM19" s="289">
        <v>1</v>
      </c>
      <c r="BN19" s="289"/>
      <c r="BO19" s="289"/>
      <c r="BP19" s="289"/>
      <c r="BQ19" s="289"/>
      <c r="BR19" s="289"/>
      <c r="BS19" s="289"/>
      <c r="BT19" s="289"/>
      <c r="BU19" s="12"/>
      <c r="BV19" s="289"/>
      <c r="BW19" s="289"/>
      <c r="BX19" s="289"/>
      <c r="BY19" s="289"/>
      <c r="BZ19" s="12"/>
      <c r="CA19" s="12"/>
      <c r="CB19" s="12"/>
      <c r="CC19" s="289"/>
      <c r="CD19" s="289"/>
      <c r="CE19" s="289"/>
      <c r="CF19" s="289"/>
      <c r="CG19" s="289"/>
      <c r="CH19" s="289"/>
      <c r="CI19" s="92"/>
      <c r="CJ19" s="12"/>
    </row>
    <row r="20" spans="1:88" ht="14.25">
      <c r="A20" s="273" t="s">
        <v>539</v>
      </c>
      <c r="B20" s="183"/>
      <c r="C20" s="183"/>
      <c r="D20" s="272"/>
      <c r="E20" s="147">
        <v>47</v>
      </c>
      <c r="F20" s="148"/>
      <c r="G20" s="148"/>
      <c r="H20" s="148"/>
      <c r="I20" s="148">
        <v>168</v>
      </c>
      <c r="J20" s="148"/>
      <c r="K20" s="148"/>
      <c r="L20" s="148"/>
      <c r="M20" s="227">
        <v>9</v>
      </c>
      <c r="N20" s="227"/>
      <c r="O20" s="227"/>
      <c r="P20" s="227" t="s">
        <v>457</v>
      </c>
      <c r="Q20" s="227"/>
      <c r="R20" s="227"/>
      <c r="S20" s="227">
        <v>4</v>
      </c>
      <c r="T20" s="227"/>
      <c r="U20" s="227"/>
      <c r="V20" s="227">
        <v>5</v>
      </c>
      <c r="W20" s="227"/>
      <c r="X20" s="227"/>
      <c r="Y20" s="148">
        <v>95</v>
      </c>
      <c r="Z20" s="148"/>
      <c r="AA20" s="148"/>
      <c r="AB20" s="148" t="s">
        <v>457</v>
      </c>
      <c r="AC20" s="148"/>
      <c r="AD20" s="148"/>
      <c r="AE20" s="148">
        <v>4</v>
      </c>
      <c r="AF20" s="148"/>
      <c r="AG20" s="148"/>
      <c r="AH20" s="148">
        <v>36</v>
      </c>
      <c r="AI20" s="148"/>
      <c r="AJ20" s="148"/>
      <c r="AK20" s="148">
        <v>4</v>
      </c>
      <c r="AL20" s="148"/>
      <c r="AM20" s="148"/>
      <c r="AN20" s="148">
        <v>51</v>
      </c>
      <c r="AO20" s="148"/>
      <c r="AP20" s="148"/>
      <c r="AQ20" s="116"/>
      <c r="AR20" s="116"/>
      <c r="AS20" s="13"/>
      <c r="AT20" s="90"/>
      <c r="AU20" s="228" t="s">
        <v>124</v>
      </c>
      <c r="AV20" s="228"/>
      <c r="AW20" s="228"/>
      <c r="AX20" s="228"/>
      <c r="AY20" s="228"/>
      <c r="AZ20" s="228"/>
      <c r="BA20" s="229"/>
      <c r="BB20" s="269">
        <v>791</v>
      </c>
      <c r="BC20" s="287"/>
      <c r="BD20" s="287"/>
      <c r="BE20" s="286">
        <v>58</v>
      </c>
      <c r="BF20" s="286"/>
      <c r="BG20" s="286">
        <v>65</v>
      </c>
      <c r="BH20" s="286"/>
      <c r="BI20" s="286">
        <v>44</v>
      </c>
      <c r="BJ20" s="286"/>
      <c r="BK20" s="286">
        <v>131</v>
      </c>
      <c r="BL20" s="286"/>
      <c r="BM20" s="286">
        <v>36</v>
      </c>
      <c r="BN20" s="286"/>
      <c r="BO20" s="286">
        <v>37</v>
      </c>
      <c r="BP20" s="286"/>
      <c r="BQ20" s="286">
        <v>225</v>
      </c>
      <c r="BR20" s="286"/>
      <c r="BS20" s="286">
        <v>112</v>
      </c>
      <c r="BT20" s="286"/>
      <c r="BU20" s="91">
        <v>7</v>
      </c>
      <c r="BV20" s="286">
        <v>16</v>
      </c>
      <c r="BW20" s="286"/>
      <c r="BX20" s="286">
        <v>5</v>
      </c>
      <c r="BY20" s="286"/>
      <c r="BZ20" s="91" t="s">
        <v>457</v>
      </c>
      <c r="CA20" s="91" t="s">
        <v>457</v>
      </c>
      <c r="CB20" s="91">
        <v>1</v>
      </c>
      <c r="CC20" s="286">
        <v>7</v>
      </c>
      <c r="CD20" s="286"/>
      <c r="CE20" s="286" t="s">
        <v>457</v>
      </c>
      <c r="CF20" s="286"/>
      <c r="CG20" s="286">
        <v>44</v>
      </c>
      <c r="CH20" s="286"/>
      <c r="CI20" s="91">
        <v>2</v>
      </c>
      <c r="CJ20" s="91">
        <v>1</v>
      </c>
    </row>
    <row r="21" spans="1:88" ht="14.25">
      <c r="A21" s="273" t="s">
        <v>540</v>
      </c>
      <c r="B21" s="183"/>
      <c r="C21" s="183"/>
      <c r="D21" s="272"/>
      <c r="E21" s="147">
        <v>84</v>
      </c>
      <c r="F21" s="148"/>
      <c r="G21" s="148"/>
      <c r="H21" s="148"/>
      <c r="I21" s="148">
        <v>296</v>
      </c>
      <c r="J21" s="148"/>
      <c r="K21" s="148"/>
      <c r="L21" s="148"/>
      <c r="M21" s="227">
        <v>5</v>
      </c>
      <c r="N21" s="227"/>
      <c r="O21" s="227"/>
      <c r="P21" s="227">
        <v>1</v>
      </c>
      <c r="Q21" s="227"/>
      <c r="R21" s="227"/>
      <c r="S21" s="227">
        <v>4</v>
      </c>
      <c r="T21" s="227"/>
      <c r="U21" s="227"/>
      <c r="V21" s="227"/>
      <c r="W21" s="227"/>
      <c r="X21" s="227"/>
      <c r="Y21" s="148">
        <v>864</v>
      </c>
      <c r="Z21" s="148"/>
      <c r="AA21" s="148"/>
      <c r="AB21" s="148" t="s">
        <v>457</v>
      </c>
      <c r="AC21" s="148"/>
      <c r="AD21" s="148"/>
      <c r="AE21" s="148">
        <v>3</v>
      </c>
      <c r="AF21" s="148"/>
      <c r="AG21" s="148"/>
      <c r="AH21" s="148">
        <v>3</v>
      </c>
      <c r="AI21" s="148"/>
      <c r="AJ21" s="148"/>
      <c r="AK21" s="148">
        <v>112</v>
      </c>
      <c r="AL21" s="148"/>
      <c r="AM21" s="148"/>
      <c r="AN21" s="148">
        <v>746</v>
      </c>
      <c r="AO21" s="148"/>
      <c r="AP21" s="148"/>
      <c r="AQ21" s="116"/>
      <c r="AR21" s="116"/>
      <c r="AS21" s="13"/>
      <c r="AT21" s="90"/>
      <c r="AU21" s="90"/>
      <c r="AV21" s="90"/>
      <c r="AW21" s="90"/>
      <c r="AX21" s="90"/>
      <c r="AY21" s="90"/>
      <c r="AZ21" s="90"/>
      <c r="BA21" s="89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</row>
    <row r="22" spans="1:88" ht="14.25">
      <c r="A22" s="273" t="s">
        <v>541</v>
      </c>
      <c r="B22" s="183"/>
      <c r="C22" s="183"/>
      <c r="D22" s="272"/>
      <c r="E22" s="147">
        <v>37</v>
      </c>
      <c r="F22" s="148"/>
      <c r="G22" s="148"/>
      <c r="H22" s="148"/>
      <c r="I22" s="148">
        <v>124</v>
      </c>
      <c r="J22" s="148"/>
      <c r="K22" s="148"/>
      <c r="L22" s="148"/>
      <c r="M22" s="227">
        <v>43</v>
      </c>
      <c r="N22" s="227"/>
      <c r="O22" s="227"/>
      <c r="P22" s="227">
        <v>1</v>
      </c>
      <c r="Q22" s="227"/>
      <c r="R22" s="227"/>
      <c r="S22" s="227">
        <v>42</v>
      </c>
      <c r="T22" s="227"/>
      <c r="U22" s="227"/>
      <c r="V22" s="227"/>
      <c r="W22" s="227"/>
      <c r="X22" s="227"/>
      <c r="Y22" s="148">
        <v>607</v>
      </c>
      <c r="Z22" s="148"/>
      <c r="AA22" s="148"/>
      <c r="AB22" s="148">
        <v>8</v>
      </c>
      <c r="AC22" s="148"/>
      <c r="AD22" s="148"/>
      <c r="AE22" s="148">
        <v>2</v>
      </c>
      <c r="AF22" s="148"/>
      <c r="AG22" s="148"/>
      <c r="AH22" s="148">
        <v>24</v>
      </c>
      <c r="AI22" s="148"/>
      <c r="AJ22" s="148"/>
      <c r="AK22" s="148">
        <v>27</v>
      </c>
      <c r="AL22" s="148"/>
      <c r="AM22" s="148"/>
      <c r="AN22" s="148">
        <v>546</v>
      </c>
      <c r="AO22" s="148"/>
      <c r="AP22" s="148"/>
      <c r="AQ22" s="116"/>
      <c r="AR22" s="116"/>
      <c r="AS22" s="13"/>
      <c r="AT22" s="90"/>
      <c r="AU22" s="90"/>
      <c r="AV22" s="228" t="s">
        <v>272</v>
      </c>
      <c r="AW22" s="228"/>
      <c r="AX22" s="228"/>
      <c r="AY22" s="228"/>
      <c r="AZ22" s="228"/>
      <c r="BA22" s="229"/>
      <c r="BB22" s="269">
        <v>64</v>
      </c>
      <c r="BC22" s="287"/>
      <c r="BD22" s="287"/>
      <c r="BE22" s="286">
        <v>5</v>
      </c>
      <c r="BF22" s="286"/>
      <c r="BG22" s="286">
        <v>9</v>
      </c>
      <c r="BH22" s="286"/>
      <c r="BI22" s="286">
        <v>4</v>
      </c>
      <c r="BJ22" s="286"/>
      <c r="BK22" s="286">
        <v>3</v>
      </c>
      <c r="BL22" s="286"/>
      <c r="BM22" s="286">
        <v>2</v>
      </c>
      <c r="BN22" s="286"/>
      <c r="BO22" s="286">
        <v>3</v>
      </c>
      <c r="BP22" s="286"/>
      <c r="BQ22" s="286">
        <v>16</v>
      </c>
      <c r="BR22" s="286"/>
      <c r="BS22" s="286">
        <v>11</v>
      </c>
      <c r="BT22" s="286"/>
      <c r="BU22" s="91">
        <v>3</v>
      </c>
      <c r="BV22" s="286">
        <v>2</v>
      </c>
      <c r="BW22" s="286"/>
      <c r="BX22" s="286" t="s">
        <v>457</v>
      </c>
      <c r="BY22" s="286"/>
      <c r="BZ22" s="91" t="s">
        <v>457</v>
      </c>
      <c r="CA22" s="91" t="s">
        <v>457</v>
      </c>
      <c r="CB22" s="91" t="s">
        <v>457</v>
      </c>
      <c r="CC22" s="286" t="s">
        <v>457</v>
      </c>
      <c r="CD22" s="286"/>
      <c r="CE22" s="286" t="s">
        <v>457</v>
      </c>
      <c r="CF22" s="286"/>
      <c r="CG22" s="286">
        <v>5</v>
      </c>
      <c r="CH22" s="286"/>
      <c r="CI22" s="91">
        <v>1</v>
      </c>
      <c r="CJ22" s="91" t="s">
        <v>457</v>
      </c>
    </row>
    <row r="23" spans="1:88" ht="14.25">
      <c r="A23" s="245" t="s">
        <v>542</v>
      </c>
      <c r="B23" s="184"/>
      <c r="C23" s="184"/>
      <c r="D23" s="246"/>
      <c r="E23" s="150">
        <f>SUM(E25:H32)</f>
        <v>236</v>
      </c>
      <c r="F23" s="151"/>
      <c r="G23" s="151"/>
      <c r="H23" s="151"/>
      <c r="I23" s="151">
        <f>SUM(I25:L32)</f>
        <v>767</v>
      </c>
      <c r="J23" s="151"/>
      <c r="K23" s="151"/>
      <c r="L23" s="151"/>
      <c r="M23" s="123">
        <f>SUM(M25,M26,M27:O29,M30,M31:O32)</f>
        <v>79</v>
      </c>
      <c r="N23" s="296">
        <f>SUM(N26,N30)</f>
        <v>56</v>
      </c>
      <c r="O23" s="296"/>
      <c r="P23" s="123">
        <f>SUM(P25,P26,P27:R32)</f>
        <v>10</v>
      </c>
      <c r="Q23" s="296">
        <f>SUM(Q26)</f>
        <v>7</v>
      </c>
      <c r="R23" s="296"/>
      <c r="S23" s="123">
        <f>SUM(S25,S26,S27:U29,S30,S31:U32)</f>
        <v>69</v>
      </c>
      <c r="T23" s="296">
        <f>SUM(T26,T30)</f>
        <v>49</v>
      </c>
      <c r="U23" s="296"/>
      <c r="V23" s="306" t="s">
        <v>244</v>
      </c>
      <c r="W23" s="306"/>
      <c r="X23" s="306"/>
      <c r="Y23" s="151">
        <f>SUM(Y25:AA32)</f>
        <v>2741</v>
      </c>
      <c r="Z23" s="151"/>
      <c r="AA23" s="151"/>
      <c r="AB23" s="151">
        <f>SUM(AB25:AD32)</f>
        <v>9</v>
      </c>
      <c r="AC23" s="151"/>
      <c r="AD23" s="151"/>
      <c r="AE23" s="151">
        <f>SUM(AE25:AG32)</f>
        <v>7</v>
      </c>
      <c r="AF23" s="151"/>
      <c r="AG23" s="151"/>
      <c r="AH23" s="151">
        <f>SUM(AH25:AJ32)</f>
        <v>127</v>
      </c>
      <c r="AI23" s="151"/>
      <c r="AJ23" s="151"/>
      <c r="AK23" s="151">
        <f>SUM(AK25:AM32)</f>
        <v>220</v>
      </c>
      <c r="AL23" s="151"/>
      <c r="AM23" s="151"/>
      <c r="AN23" s="151">
        <f>SUM(AN25:AP32)</f>
        <v>2378</v>
      </c>
      <c r="AO23" s="151"/>
      <c r="AP23" s="151"/>
      <c r="AQ23" s="119"/>
      <c r="AR23" s="119"/>
      <c r="AS23" s="13"/>
      <c r="AT23" s="90"/>
      <c r="AU23" s="90"/>
      <c r="AV23" s="90"/>
      <c r="AW23" s="90"/>
      <c r="AX23" s="90"/>
      <c r="AY23" s="90"/>
      <c r="AZ23" s="90"/>
      <c r="BA23" s="89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</row>
    <row r="24" spans="1:88" ht="14.25">
      <c r="A24" s="44"/>
      <c r="B24" s="44"/>
      <c r="C24" s="44"/>
      <c r="D24" s="85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90"/>
      <c r="AU24" s="90"/>
      <c r="AV24" s="228" t="s">
        <v>125</v>
      </c>
      <c r="AW24" s="228"/>
      <c r="AX24" s="228"/>
      <c r="AY24" s="228"/>
      <c r="AZ24" s="228"/>
      <c r="BA24" s="229"/>
      <c r="BB24" s="269">
        <v>91</v>
      </c>
      <c r="BC24" s="287"/>
      <c r="BD24" s="287"/>
      <c r="BE24" s="286">
        <v>10</v>
      </c>
      <c r="BF24" s="286"/>
      <c r="BG24" s="286">
        <v>9</v>
      </c>
      <c r="BH24" s="286"/>
      <c r="BI24" s="286">
        <v>6</v>
      </c>
      <c r="BJ24" s="286"/>
      <c r="BK24" s="286">
        <v>9</v>
      </c>
      <c r="BL24" s="286"/>
      <c r="BM24" s="286">
        <v>2</v>
      </c>
      <c r="BN24" s="286"/>
      <c r="BO24" s="286">
        <v>6</v>
      </c>
      <c r="BP24" s="286"/>
      <c r="BQ24" s="286">
        <v>36</v>
      </c>
      <c r="BR24" s="286"/>
      <c r="BS24" s="286">
        <v>3</v>
      </c>
      <c r="BT24" s="286"/>
      <c r="BU24" s="91" t="s">
        <v>457</v>
      </c>
      <c r="BV24" s="286">
        <v>3</v>
      </c>
      <c r="BW24" s="286"/>
      <c r="BX24" s="286" t="s">
        <v>457</v>
      </c>
      <c r="BY24" s="286"/>
      <c r="BZ24" s="91" t="s">
        <v>457</v>
      </c>
      <c r="CA24" s="91" t="s">
        <v>457</v>
      </c>
      <c r="CB24" s="91" t="s">
        <v>457</v>
      </c>
      <c r="CC24" s="286">
        <v>1</v>
      </c>
      <c r="CD24" s="286"/>
      <c r="CE24" s="286" t="s">
        <v>457</v>
      </c>
      <c r="CF24" s="286"/>
      <c r="CG24" s="286">
        <v>6</v>
      </c>
      <c r="CH24" s="286"/>
      <c r="CI24" s="91" t="s">
        <v>457</v>
      </c>
      <c r="CJ24" s="91" t="s">
        <v>457</v>
      </c>
    </row>
    <row r="25" spans="1:88" ht="14.25">
      <c r="A25" s="183" t="s">
        <v>86</v>
      </c>
      <c r="B25" s="183"/>
      <c r="C25" s="183"/>
      <c r="D25" s="272"/>
      <c r="E25" s="147" t="s">
        <v>457</v>
      </c>
      <c r="F25" s="148"/>
      <c r="G25" s="148"/>
      <c r="H25" s="148"/>
      <c r="I25" s="148" t="s">
        <v>457</v>
      </c>
      <c r="J25" s="148"/>
      <c r="K25" s="148"/>
      <c r="L25" s="148"/>
      <c r="M25" s="227" t="s">
        <v>457</v>
      </c>
      <c r="N25" s="227"/>
      <c r="O25" s="227"/>
      <c r="P25" s="227" t="s">
        <v>457</v>
      </c>
      <c r="Q25" s="227"/>
      <c r="R25" s="227"/>
      <c r="S25" s="227" t="s">
        <v>457</v>
      </c>
      <c r="T25" s="227"/>
      <c r="U25" s="227"/>
      <c r="V25" s="227" t="s">
        <v>457</v>
      </c>
      <c r="W25" s="227"/>
      <c r="X25" s="227"/>
      <c r="Y25" s="227" t="s">
        <v>457</v>
      </c>
      <c r="Z25" s="227"/>
      <c r="AA25" s="227"/>
      <c r="AB25" s="227" t="s">
        <v>457</v>
      </c>
      <c r="AC25" s="227"/>
      <c r="AD25" s="227"/>
      <c r="AE25" s="227" t="s">
        <v>457</v>
      </c>
      <c r="AF25" s="227"/>
      <c r="AG25" s="227"/>
      <c r="AH25" s="227" t="s">
        <v>457</v>
      </c>
      <c r="AI25" s="227"/>
      <c r="AJ25" s="227"/>
      <c r="AK25" s="227" t="s">
        <v>457</v>
      </c>
      <c r="AL25" s="227"/>
      <c r="AM25" s="227"/>
      <c r="AN25" s="227" t="s">
        <v>457</v>
      </c>
      <c r="AO25" s="227"/>
      <c r="AP25" s="227"/>
      <c r="AQ25" s="121"/>
      <c r="AR25" s="121"/>
      <c r="AS25" s="13"/>
      <c r="AT25" s="90"/>
      <c r="AU25" s="90"/>
      <c r="AV25" s="90"/>
      <c r="AW25" s="90"/>
      <c r="AX25" s="90"/>
      <c r="AY25" s="90"/>
      <c r="AZ25" s="90"/>
      <c r="BA25" s="89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</row>
    <row r="26" spans="1:88" ht="14.25">
      <c r="A26" s="183" t="s">
        <v>87</v>
      </c>
      <c r="B26" s="183"/>
      <c r="C26" s="183"/>
      <c r="D26" s="272"/>
      <c r="E26" s="147">
        <v>231</v>
      </c>
      <c r="F26" s="148"/>
      <c r="G26" s="148"/>
      <c r="H26" s="148"/>
      <c r="I26" s="148">
        <v>749</v>
      </c>
      <c r="J26" s="148"/>
      <c r="K26" s="148"/>
      <c r="L26" s="148"/>
      <c r="M26" s="16">
        <v>42</v>
      </c>
      <c r="N26" s="297">
        <v>36</v>
      </c>
      <c r="O26" s="297"/>
      <c r="P26" s="16">
        <v>9</v>
      </c>
      <c r="Q26" s="297">
        <v>7</v>
      </c>
      <c r="R26" s="297"/>
      <c r="S26" s="16">
        <v>33</v>
      </c>
      <c r="T26" s="297">
        <v>29</v>
      </c>
      <c r="U26" s="297"/>
      <c r="V26" s="227" t="s">
        <v>457</v>
      </c>
      <c r="W26" s="227"/>
      <c r="X26" s="227"/>
      <c r="Y26" s="148">
        <v>2672</v>
      </c>
      <c r="Z26" s="148"/>
      <c r="AA26" s="148"/>
      <c r="AB26" s="148">
        <v>6</v>
      </c>
      <c r="AC26" s="148"/>
      <c r="AD26" s="148"/>
      <c r="AE26" s="148">
        <v>5</v>
      </c>
      <c r="AF26" s="148"/>
      <c r="AG26" s="148"/>
      <c r="AH26" s="148">
        <v>67</v>
      </c>
      <c r="AI26" s="148"/>
      <c r="AJ26" s="148"/>
      <c r="AK26" s="148">
        <v>220</v>
      </c>
      <c r="AL26" s="148"/>
      <c r="AM26" s="148"/>
      <c r="AN26" s="148">
        <v>2374</v>
      </c>
      <c r="AO26" s="148"/>
      <c r="AP26" s="148"/>
      <c r="AQ26" s="116"/>
      <c r="AR26" s="116"/>
      <c r="AS26" s="13"/>
      <c r="AT26" s="90"/>
      <c r="AU26" s="90"/>
      <c r="AV26" s="228" t="s">
        <v>271</v>
      </c>
      <c r="AW26" s="228"/>
      <c r="AX26" s="228"/>
      <c r="AY26" s="228"/>
      <c r="AZ26" s="228"/>
      <c r="BA26" s="229"/>
      <c r="BB26" s="269">
        <v>17</v>
      </c>
      <c r="BC26" s="270"/>
      <c r="BD26" s="270"/>
      <c r="BE26" s="294" t="s">
        <v>457</v>
      </c>
      <c r="BF26" s="294"/>
      <c r="BG26" s="294">
        <v>3</v>
      </c>
      <c r="BH26" s="294"/>
      <c r="BI26" s="294" t="s">
        <v>457</v>
      </c>
      <c r="BJ26" s="294"/>
      <c r="BK26" s="294">
        <v>1</v>
      </c>
      <c r="BL26" s="294"/>
      <c r="BM26" s="294" t="s">
        <v>457</v>
      </c>
      <c r="BN26" s="294"/>
      <c r="BO26" s="294" t="s">
        <v>457</v>
      </c>
      <c r="BP26" s="294"/>
      <c r="BQ26" s="294">
        <v>3</v>
      </c>
      <c r="BR26" s="294"/>
      <c r="BS26" s="294">
        <v>6</v>
      </c>
      <c r="BT26" s="294"/>
      <c r="BU26" s="294" t="s">
        <v>457</v>
      </c>
      <c r="BV26" s="294">
        <v>1</v>
      </c>
      <c r="BW26" s="294"/>
      <c r="BX26" s="294" t="s">
        <v>457</v>
      </c>
      <c r="BY26" s="294"/>
      <c r="BZ26" s="295" t="s">
        <v>457</v>
      </c>
      <c r="CA26" s="295" t="s">
        <v>457</v>
      </c>
      <c r="CB26" s="295" t="s">
        <v>457</v>
      </c>
      <c r="CC26" s="294">
        <v>2</v>
      </c>
      <c r="CD26" s="294"/>
      <c r="CE26" s="294" t="s">
        <v>457</v>
      </c>
      <c r="CF26" s="294"/>
      <c r="CG26" s="294">
        <v>1</v>
      </c>
      <c r="CH26" s="294"/>
      <c r="CI26" s="295" t="s">
        <v>457</v>
      </c>
      <c r="CJ26" s="295" t="s">
        <v>457</v>
      </c>
    </row>
    <row r="27" spans="1:88" ht="14.25">
      <c r="A27" s="183" t="s">
        <v>88</v>
      </c>
      <c r="B27" s="183"/>
      <c r="C27" s="183"/>
      <c r="D27" s="272"/>
      <c r="E27" s="147" t="s">
        <v>457</v>
      </c>
      <c r="F27" s="148"/>
      <c r="G27" s="148"/>
      <c r="H27" s="148"/>
      <c r="I27" s="148" t="s">
        <v>457</v>
      </c>
      <c r="J27" s="148"/>
      <c r="K27" s="148"/>
      <c r="L27" s="148"/>
      <c r="M27" s="227" t="s">
        <v>457</v>
      </c>
      <c r="N27" s="227"/>
      <c r="O27" s="227"/>
      <c r="P27" s="227" t="s">
        <v>457</v>
      </c>
      <c r="Q27" s="227"/>
      <c r="R27" s="227"/>
      <c r="S27" s="227" t="s">
        <v>457</v>
      </c>
      <c r="T27" s="227"/>
      <c r="U27" s="227"/>
      <c r="V27" s="227" t="s">
        <v>457</v>
      </c>
      <c r="W27" s="227"/>
      <c r="X27" s="227"/>
      <c r="Y27" s="227" t="s">
        <v>457</v>
      </c>
      <c r="Z27" s="227"/>
      <c r="AA27" s="227"/>
      <c r="AB27" s="227" t="s">
        <v>457</v>
      </c>
      <c r="AC27" s="227"/>
      <c r="AD27" s="227"/>
      <c r="AE27" s="227" t="s">
        <v>457</v>
      </c>
      <c r="AF27" s="227"/>
      <c r="AG27" s="227"/>
      <c r="AH27" s="227" t="s">
        <v>457</v>
      </c>
      <c r="AI27" s="227"/>
      <c r="AJ27" s="227"/>
      <c r="AK27" s="227" t="s">
        <v>457</v>
      </c>
      <c r="AL27" s="227"/>
      <c r="AM27" s="227"/>
      <c r="AN27" s="227" t="s">
        <v>457</v>
      </c>
      <c r="AO27" s="227"/>
      <c r="AP27" s="227"/>
      <c r="AQ27" s="121"/>
      <c r="AR27" s="121"/>
      <c r="AS27" s="13"/>
      <c r="AT27" s="90"/>
      <c r="AU27" s="90"/>
      <c r="AV27" s="228" t="s">
        <v>124</v>
      </c>
      <c r="AW27" s="228"/>
      <c r="AX27" s="228"/>
      <c r="AY27" s="228"/>
      <c r="AZ27" s="228"/>
      <c r="BA27" s="229"/>
      <c r="BB27" s="269"/>
      <c r="BC27" s="270"/>
      <c r="BD27" s="270"/>
      <c r="BE27" s="294"/>
      <c r="BF27" s="294"/>
      <c r="BG27" s="294"/>
      <c r="BH27" s="294"/>
      <c r="BI27" s="294"/>
      <c r="BJ27" s="294"/>
      <c r="BK27" s="294"/>
      <c r="BL27" s="294"/>
      <c r="BM27" s="294"/>
      <c r="BN27" s="294"/>
      <c r="BO27" s="294"/>
      <c r="BP27" s="294"/>
      <c r="BQ27" s="294"/>
      <c r="BR27" s="294"/>
      <c r="BS27" s="294"/>
      <c r="BT27" s="294"/>
      <c r="BU27" s="294"/>
      <c r="BV27" s="294"/>
      <c r="BW27" s="294"/>
      <c r="BX27" s="294"/>
      <c r="BY27" s="294"/>
      <c r="BZ27" s="295"/>
      <c r="CA27" s="295"/>
      <c r="CB27" s="295"/>
      <c r="CC27" s="294"/>
      <c r="CD27" s="294"/>
      <c r="CE27" s="294"/>
      <c r="CF27" s="294"/>
      <c r="CG27" s="294"/>
      <c r="CH27" s="294"/>
      <c r="CI27" s="295"/>
      <c r="CJ27" s="295"/>
    </row>
    <row r="28" spans="1:88" ht="14.25">
      <c r="A28" s="183" t="s">
        <v>89</v>
      </c>
      <c r="B28" s="183"/>
      <c r="C28" s="183"/>
      <c r="D28" s="272"/>
      <c r="E28" s="147" t="s">
        <v>457</v>
      </c>
      <c r="F28" s="148"/>
      <c r="G28" s="148"/>
      <c r="H28" s="148"/>
      <c r="I28" s="148" t="s">
        <v>457</v>
      </c>
      <c r="J28" s="148"/>
      <c r="K28" s="148"/>
      <c r="L28" s="148"/>
      <c r="M28" s="227" t="s">
        <v>457</v>
      </c>
      <c r="N28" s="227"/>
      <c r="O28" s="227"/>
      <c r="P28" s="227" t="s">
        <v>457</v>
      </c>
      <c r="Q28" s="227"/>
      <c r="R28" s="227"/>
      <c r="S28" s="227" t="s">
        <v>457</v>
      </c>
      <c r="T28" s="227"/>
      <c r="U28" s="227"/>
      <c r="V28" s="227" t="s">
        <v>457</v>
      </c>
      <c r="W28" s="227"/>
      <c r="X28" s="227"/>
      <c r="Y28" s="227" t="s">
        <v>457</v>
      </c>
      <c r="Z28" s="227"/>
      <c r="AA28" s="227"/>
      <c r="AB28" s="227" t="s">
        <v>457</v>
      </c>
      <c r="AC28" s="227"/>
      <c r="AD28" s="227"/>
      <c r="AE28" s="227" t="s">
        <v>457</v>
      </c>
      <c r="AF28" s="227"/>
      <c r="AG28" s="227"/>
      <c r="AH28" s="227" t="s">
        <v>457</v>
      </c>
      <c r="AI28" s="227"/>
      <c r="AJ28" s="227"/>
      <c r="AK28" s="227" t="s">
        <v>457</v>
      </c>
      <c r="AL28" s="227"/>
      <c r="AM28" s="227"/>
      <c r="AN28" s="227" t="s">
        <v>457</v>
      </c>
      <c r="AO28" s="227"/>
      <c r="AP28" s="227"/>
      <c r="AQ28" s="121"/>
      <c r="AR28" s="121"/>
      <c r="AS28" s="13"/>
      <c r="AT28" s="90"/>
      <c r="AU28" s="90"/>
      <c r="AV28" s="90"/>
      <c r="AW28" s="90"/>
      <c r="AX28" s="90"/>
      <c r="AY28" s="90"/>
      <c r="AZ28" s="90"/>
      <c r="BA28" s="89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</row>
    <row r="29" spans="1:88" ht="14.25">
      <c r="A29" s="183" t="s">
        <v>90</v>
      </c>
      <c r="B29" s="183"/>
      <c r="C29" s="183"/>
      <c r="D29" s="272"/>
      <c r="E29" s="147" t="s">
        <v>457</v>
      </c>
      <c r="F29" s="148"/>
      <c r="G29" s="148"/>
      <c r="H29" s="148"/>
      <c r="I29" s="148" t="s">
        <v>457</v>
      </c>
      <c r="J29" s="148"/>
      <c r="K29" s="148"/>
      <c r="L29" s="148"/>
      <c r="M29" s="227" t="s">
        <v>457</v>
      </c>
      <c r="N29" s="227"/>
      <c r="O29" s="227"/>
      <c r="P29" s="227" t="s">
        <v>457</v>
      </c>
      <c r="Q29" s="227"/>
      <c r="R29" s="227"/>
      <c r="S29" s="227" t="s">
        <v>457</v>
      </c>
      <c r="T29" s="227"/>
      <c r="U29" s="227"/>
      <c r="V29" s="227" t="s">
        <v>457</v>
      </c>
      <c r="W29" s="227"/>
      <c r="X29" s="227"/>
      <c r="Y29" s="227" t="s">
        <v>457</v>
      </c>
      <c r="Z29" s="227"/>
      <c r="AA29" s="227"/>
      <c r="AB29" s="227" t="s">
        <v>457</v>
      </c>
      <c r="AC29" s="227"/>
      <c r="AD29" s="227"/>
      <c r="AE29" s="227" t="s">
        <v>457</v>
      </c>
      <c r="AF29" s="227"/>
      <c r="AG29" s="227"/>
      <c r="AH29" s="227" t="s">
        <v>457</v>
      </c>
      <c r="AI29" s="227"/>
      <c r="AJ29" s="227"/>
      <c r="AK29" s="227" t="s">
        <v>457</v>
      </c>
      <c r="AL29" s="227"/>
      <c r="AM29" s="227"/>
      <c r="AN29" s="227" t="s">
        <v>457</v>
      </c>
      <c r="AO29" s="227"/>
      <c r="AP29" s="227"/>
      <c r="AQ29" s="121"/>
      <c r="AR29" s="121"/>
      <c r="AS29" s="13"/>
      <c r="AT29" s="90"/>
      <c r="AU29" s="90"/>
      <c r="AV29" s="228" t="s">
        <v>273</v>
      </c>
      <c r="AW29" s="228"/>
      <c r="AX29" s="228"/>
      <c r="AY29" s="228"/>
      <c r="AZ29" s="228"/>
      <c r="BA29" s="229"/>
      <c r="BB29" s="269">
        <v>94</v>
      </c>
      <c r="BC29" s="287"/>
      <c r="BD29" s="287"/>
      <c r="BE29" s="286">
        <v>7</v>
      </c>
      <c r="BF29" s="286"/>
      <c r="BG29" s="286">
        <v>7</v>
      </c>
      <c r="BH29" s="286"/>
      <c r="BI29" s="286">
        <v>3</v>
      </c>
      <c r="BJ29" s="286"/>
      <c r="BK29" s="286">
        <v>15</v>
      </c>
      <c r="BL29" s="286"/>
      <c r="BM29" s="286">
        <v>3</v>
      </c>
      <c r="BN29" s="286"/>
      <c r="BO29" s="286">
        <v>6</v>
      </c>
      <c r="BP29" s="286"/>
      <c r="BQ29" s="286">
        <v>18</v>
      </c>
      <c r="BR29" s="286"/>
      <c r="BS29" s="286">
        <v>29</v>
      </c>
      <c r="BT29" s="286"/>
      <c r="BU29" s="91">
        <v>1</v>
      </c>
      <c r="BV29" s="286" t="s">
        <v>457</v>
      </c>
      <c r="BW29" s="286"/>
      <c r="BX29" s="286" t="s">
        <v>457</v>
      </c>
      <c r="BY29" s="286"/>
      <c r="BZ29" s="91" t="s">
        <v>457</v>
      </c>
      <c r="CA29" s="91" t="s">
        <v>457</v>
      </c>
      <c r="CB29" s="91" t="s">
        <v>457</v>
      </c>
      <c r="CC29" s="286">
        <v>1</v>
      </c>
      <c r="CD29" s="286"/>
      <c r="CE29" s="286" t="s">
        <v>457</v>
      </c>
      <c r="CF29" s="286"/>
      <c r="CG29" s="286">
        <v>3</v>
      </c>
      <c r="CH29" s="286"/>
      <c r="CI29" s="91" t="s">
        <v>457</v>
      </c>
      <c r="CJ29" s="91">
        <v>1</v>
      </c>
    </row>
    <row r="30" spans="1:88" ht="14.25">
      <c r="A30" s="183" t="s">
        <v>204</v>
      </c>
      <c r="B30" s="183"/>
      <c r="C30" s="183"/>
      <c r="D30" s="272"/>
      <c r="E30" s="147">
        <v>3</v>
      </c>
      <c r="F30" s="148"/>
      <c r="G30" s="148"/>
      <c r="H30" s="148"/>
      <c r="I30" s="148">
        <v>7</v>
      </c>
      <c r="J30" s="148"/>
      <c r="K30" s="148"/>
      <c r="L30" s="148"/>
      <c r="M30" s="16">
        <v>34</v>
      </c>
      <c r="N30" s="297">
        <v>20</v>
      </c>
      <c r="O30" s="297"/>
      <c r="P30" s="227">
        <v>1</v>
      </c>
      <c r="Q30" s="227"/>
      <c r="R30" s="227"/>
      <c r="S30" s="16">
        <v>33</v>
      </c>
      <c r="T30" s="297">
        <v>20</v>
      </c>
      <c r="U30" s="297"/>
      <c r="V30" s="227" t="s">
        <v>457</v>
      </c>
      <c r="W30" s="227"/>
      <c r="X30" s="227"/>
      <c r="Y30" s="148">
        <v>63</v>
      </c>
      <c r="Z30" s="148"/>
      <c r="AA30" s="148"/>
      <c r="AB30" s="148">
        <v>1</v>
      </c>
      <c r="AC30" s="148"/>
      <c r="AD30" s="148"/>
      <c r="AE30" s="148">
        <v>2</v>
      </c>
      <c r="AF30" s="148"/>
      <c r="AG30" s="148"/>
      <c r="AH30" s="148">
        <v>60</v>
      </c>
      <c r="AI30" s="148"/>
      <c r="AJ30" s="148"/>
      <c r="AK30" s="227" t="s">
        <v>457</v>
      </c>
      <c r="AL30" s="227"/>
      <c r="AM30" s="227"/>
      <c r="AN30" s="227" t="s">
        <v>457</v>
      </c>
      <c r="AO30" s="227"/>
      <c r="AP30" s="227"/>
      <c r="AQ30" s="121"/>
      <c r="AR30" s="121"/>
      <c r="AS30" s="13"/>
      <c r="AT30" s="90"/>
      <c r="AU30" s="90"/>
      <c r="AV30" s="90"/>
      <c r="AW30" s="90"/>
      <c r="AX30" s="90"/>
      <c r="AY30" s="90"/>
      <c r="AZ30" s="90"/>
      <c r="BA30" s="89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</row>
    <row r="31" spans="1:88" ht="14.25">
      <c r="A31" s="183" t="s">
        <v>91</v>
      </c>
      <c r="B31" s="183"/>
      <c r="C31" s="183"/>
      <c r="D31" s="272"/>
      <c r="E31" s="147" t="s">
        <v>457</v>
      </c>
      <c r="F31" s="148"/>
      <c r="G31" s="148"/>
      <c r="H31" s="148"/>
      <c r="I31" s="148" t="s">
        <v>457</v>
      </c>
      <c r="J31" s="148"/>
      <c r="K31" s="148"/>
      <c r="L31" s="148"/>
      <c r="M31" s="227">
        <v>1</v>
      </c>
      <c r="N31" s="227"/>
      <c r="O31" s="227"/>
      <c r="P31" s="227" t="s">
        <v>457</v>
      </c>
      <c r="Q31" s="227"/>
      <c r="R31" s="227"/>
      <c r="S31" s="227">
        <v>1</v>
      </c>
      <c r="T31" s="227"/>
      <c r="U31" s="227"/>
      <c r="V31" s="227" t="s">
        <v>457</v>
      </c>
      <c r="W31" s="227"/>
      <c r="X31" s="227"/>
      <c r="Y31" s="227" t="s">
        <v>457</v>
      </c>
      <c r="Z31" s="227"/>
      <c r="AA31" s="227"/>
      <c r="AB31" s="227" t="s">
        <v>457</v>
      </c>
      <c r="AC31" s="227"/>
      <c r="AD31" s="227"/>
      <c r="AE31" s="227" t="s">
        <v>457</v>
      </c>
      <c r="AF31" s="227"/>
      <c r="AG31" s="227"/>
      <c r="AH31" s="227" t="s">
        <v>457</v>
      </c>
      <c r="AI31" s="227"/>
      <c r="AJ31" s="227"/>
      <c r="AK31" s="227" t="s">
        <v>457</v>
      </c>
      <c r="AL31" s="227"/>
      <c r="AM31" s="227"/>
      <c r="AN31" s="227" t="s">
        <v>457</v>
      </c>
      <c r="AO31" s="227"/>
      <c r="AP31" s="227"/>
      <c r="AQ31" s="121"/>
      <c r="AR31" s="121"/>
      <c r="AS31" s="13"/>
      <c r="AT31" s="90"/>
      <c r="AU31" s="90"/>
      <c r="AV31" s="228" t="s">
        <v>274</v>
      </c>
      <c r="AW31" s="228"/>
      <c r="AX31" s="228"/>
      <c r="AY31" s="228"/>
      <c r="AZ31" s="228"/>
      <c r="BA31" s="229"/>
      <c r="BB31" s="269">
        <v>6</v>
      </c>
      <c r="BC31" s="270"/>
      <c r="BD31" s="270"/>
      <c r="BE31" s="294" t="s">
        <v>457</v>
      </c>
      <c r="BF31" s="294"/>
      <c r="BG31" s="294" t="s">
        <v>457</v>
      </c>
      <c r="BH31" s="294"/>
      <c r="BI31" s="294" t="s">
        <v>457</v>
      </c>
      <c r="BJ31" s="294"/>
      <c r="BK31" s="294">
        <v>1</v>
      </c>
      <c r="BL31" s="294"/>
      <c r="BM31" s="294" t="s">
        <v>457</v>
      </c>
      <c r="BN31" s="294"/>
      <c r="BO31" s="294" t="s">
        <v>457</v>
      </c>
      <c r="BP31" s="294"/>
      <c r="BQ31" s="294">
        <v>3</v>
      </c>
      <c r="BR31" s="294"/>
      <c r="BS31" s="294">
        <v>2</v>
      </c>
      <c r="BT31" s="294"/>
      <c r="BU31" s="294" t="s">
        <v>457</v>
      </c>
      <c r="BV31" s="294" t="s">
        <v>457</v>
      </c>
      <c r="BW31" s="294"/>
      <c r="BX31" s="294" t="s">
        <v>457</v>
      </c>
      <c r="BY31" s="294"/>
      <c r="BZ31" s="294" t="s">
        <v>457</v>
      </c>
      <c r="CA31" s="294" t="s">
        <v>457</v>
      </c>
      <c r="CB31" s="294" t="s">
        <v>457</v>
      </c>
      <c r="CC31" s="294" t="s">
        <v>457</v>
      </c>
      <c r="CD31" s="294"/>
      <c r="CE31" s="294" t="s">
        <v>457</v>
      </c>
      <c r="CF31" s="294"/>
      <c r="CG31" s="294" t="s">
        <v>457</v>
      </c>
      <c r="CH31" s="294"/>
      <c r="CI31" s="294" t="s">
        <v>457</v>
      </c>
      <c r="CJ31" s="294" t="s">
        <v>457</v>
      </c>
    </row>
    <row r="32" spans="1:88" ht="14.25">
      <c r="A32" s="183" t="s">
        <v>83</v>
      </c>
      <c r="B32" s="183"/>
      <c r="C32" s="183"/>
      <c r="D32" s="272"/>
      <c r="E32" s="147">
        <v>2</v>
      </c>
      <c r="F32" s="148"/>
      <c r="G32" s="148"/>
      <c r="H32" s="148"/>
      <c r="I32" s="148">
        <v>11</v>
      </c>
      <c r="J32" s="148"/>
      <c r="K32" s="148"/>
      <c r="L32" s="148"/>
      <c r="M32" s="227">
        <v>2</v>
      </c>
      <c r="N32" s="227"/>
      <c r="O32" s="227"/>
      <c r="P32" s="227" t="s">
        <v>457</v>
      </c>
      <c r="Q32" s="227"/>
      <c r="R32" s="227"/>
      <c r="S32" s="227">
        <v>2</v>
      </c>
      <c r="T32" s="227"/>
      <c r="U32" s="227"/>
      <c r="V32" s="227" t="s">
        <v>457</v>
      </c>
      <c r="W32" s="227"/>
      <c r="X32" s="227"/>
      <c r="Y32" s="148">
        <v>6</v>
      </c>
      <c r="Z32" s="148"/>
      <c r="AA32" s="148"/>
      <c r="AB32" s="148">
        <v>2</v>
      </c>
      <c r="AC32" s="148"/>
      <c r="AD32" s="148"/>
      <c r="AE32" s="227" t="s">
        <v>457</v>
      </c>
      <c r="AF32" s="227"/>
      <c r="AG32" s="227"/>
      <c r="AH32" s="227" t="s">
        <v>457</v>
      </c>
      <c r="AI32" s="227"/>
      <c r="AJ32" s="227"/>
      <c r="AK32" s="227" t="s">
        <v>457</v>
      </c>
      <c r="AL32" s="227"/>
      <c r="AM32" s="227"/>
      <c r="AN32" s="148">
        <v>4</v>
      </c>
      <c r="AO32" s="148"/>
      <c r="AP32" s="148"/>
      <c r="AQ32" s="116"/>
      <c r="AR32" s="116"/>
      <c r="AS32" s="13"/>
      <c r="AT32" s="90"/>
      <c r="AU32" s="90"/>
      <c r="AV32" s="284" t="s">
        <v>275</v>
      </c>
      <c r="AW32" s="284"/>
      <c r="AX32" s="284"/>
      <c r="AY32" s="284"/>
      <c r="AZ32" s="284"/>
      <c r="BA32" s="285"/>
      <c r="BB32" s="269"/>
      <c r="BC32" s="270"/>
      <c r="BD32" s="270"/>
      <c r="BE32" s="294"/>
      <c r="BF32" s="294"/>
      <c r="BG32" s="294"/>
      <c r="BH32" s="294"/>
      <c r="BI32" s="294"/>
      <c r="BJ32" s="294"/>
      <c r="BK32" s="294"/>
      <c r="BL32" s="294"/>
      <c r="BM32" s="294"/>
      <c r="BN32" s="294"/>
      <c r="BO32" s="294"/>
      <c r="BP32" s="294"/>
      <c r="BQ32" s="294"/>
      <c r="BR32" s="294"/>
      <c r="BS32" s="294"/>
      <c r="BT32" s="294"/>
      <c r="BU32" s="294"/>
      <c r="BV32" s="294"/>
      <c r="BW32" s="294"/>
      <c r="BX32" s="294"/>
      <c r="BY32" s="294"/>
      <c r="BZ32" s="294"/>
      <c r="CA32" s="294"/>
      <c r="CB32" s="294"/>
      <c r="CC32" s="294"/>
      <c r="CD32" s="294"/>
      <c r="CE32" s="294"/>
      <c r="CF32" s="294"/>
      <c r="CG32" s="294"/>
      <c r="CH32" s="294"/>
      <c r="CI32" s="294"/>
      <c r="CJ32" s="294"/>
    </row>
    <row r="33" spans="1:88" ht="14.25">
      <c r="A33" s="35"/>
      <c r="B33" s="35"/>
      <c r="C33" s="35"/>
      <c r="D33" s="33"/>
      <c r="E33" s="34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19"/>
      <c r="AR33" s="19"/>
      <c r="AS33" s="13"/>
      <c r="AT33" s="90"/>
      <c r="AU33" s="90"/>
      <c r="AV33" s="90"/>
      <c r="AW33" s="90"/>
      <c r="AX33" s="90"/>
      <c r="AY33" s="90"/>
      <c r="AZ33" s="90"/>
      <c r="BA33" s="89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</row>
    <row r="34" spans="1:88" ht="15" thickBo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90"/>
      <c r="AU34" s="90"/>
      <c r="AV34" s="228" t="s">
        <v>183</v>
      </c>
      <c r="AW34" s="228"/>
      <c r="AX34" s="228"/>
      <c r="AY34" s="228"/>
      <c r="AZ34" s="228"/>
      <c r="BA34" s="229"/>
      <c r="BB34" s="269">
        <v>23</v>
      </c>
      <c r="BC34" s="287"/>
      <c r="BD34" s="287"/>
      <c r="BE34" s="286">
        <v>1</v>
      </c>
      <c r="BF34" s="286"/>
      <c r="BG34" s="286">
        <v>1</v>
      </c>
      <c r="BH34" s="286"/>
      <c r="BI34" s="286">
        <v>1</v>
      </c>
      <c r="BJ34" s="286"/>
      <c r="BK34" s="286">
        <v>1</v>
      </c>
      <c r="BL34" s="286"/>
      <c r="BM34" s="286" t="s">
        <v>457</v>
      </c>
      <c r="BN34" s="286"/>
      <c r="BO34" s="286">
        <v>1</v>
      </c>
      <c r="BP34" s="286"/>
      <c r="BQ34" s="286">
        <v>2</v>
      </c>
      <c r="BR34" s="286"/>
      <c r="BS34" s="286">
        <v>14</v>
      </c>
      <c r="BT34" s="286"/>
      <c r="BU34" s="91" t="s">
        <v>457</v>
      </c>
      <c r="BV34" s="286" t="s">
        <v>457</v>
      </c>
      <c r="BW34" s="286"/>
      <c r="BX34" s="286" t="s">
        <v>457</v>
      </c>
      <c r="BY34" s="286"/>
      <c r="BZ34" s="91" t="s">
        <v>457</v>
      </c>
      <c r="CA34" s="91" t="s">
        <v>457</v>
      </c>
      <c r="CB34" s="91" t="s">
        <v>457</v>
      </c>
      <c r="CC34" s="286" t="s">
        <v>457</v>
      </c>
      <c r="CD34" s="286"/>
      <c r="CE34" s="286" t="s">
        <v>457</v>
      </c>
      <c r="CF34" s="286"/>
      <c r="CG34" s="286">
        <v>2</v>
      </c>
      <c r="CH34" s="286"/>
      <c r="CI34" s="91" t="s">
        <v>457</v>
      </c>
      <c r="CJ34" s="91" t="s">
        <v>457</v>
      </c>
    </row>
    <row r="35" spans="1:88" ht="14.25">
      <c r="A35" s="233" t="s">
        <v>543</v>
      </c>
      <c r="B35" s="233"/>
      <c r="C35" s="233"/>
      <c r="D35" s="234"/>
      <c r="E35" s="181" t="s">
        <v>101</v>
      </c>
      <c r="F35" s="181"/>
      <c r="G35" s="181"/>
      <c r="H35" s="181"/>
      <c r="I35" s="197" t="s">
        <v>102</v>
      </c>
      <c r="J35" s="198"/>
      <c r="K35" s="198"/>
      <c r="L35" s="198"/>
      <c r="M35" s="198"/>
      <c r="N35" s="198"/>
      <c r="O35" s="198"/>
      <c r="P35" s="198"/>
      <c r="Q35" s="198"/>
      <c r="R35" s="198"/>
      <c r="S35" s="198"/>
      <c r="T35" s="198"/>
      <c r="U35" s="198"/>
      <c r="V35" s="198"/>
      <c r="W35" s="198"/>
      <c r="X35" s="198"/>
      <c r="Y35" s="198"/>
      <c r="Z35" s="198"/>
      <c r="AA35" s="198"/>
      <c r="AB35" s="199"/>
      <c r="AC35" s="242" t="s">
        <v>104</v>
      </c>
      <c r="AD35" s="242"/>
      <c r="AE35" s="242"/>
      <c r="AF35" s="242"/>
      <c r="AG35" s="242" t="s">
        <v>105</v>
      </c>
      <c r="AH35" s="242"/>
      <c r="AI35" s="242"/>
      <c r="AJ35" s="242" t="s">
        <v>106</v>
      </c>
      <c r="AK35" s="242"/>
      <c r="AL35" s="242"/>
      <c r="AM35" s="242"/>
      <c r="AN35" s="260" t="s">
        <v>262</v>
      </c>
      <c r="AO35" s="260"/>
      <c r="AP35" s="261"/>
      <c r="AQ35" s="53"/>
      <c r="AR35" s="53"/>
      <c r="AS35" s="13"/>
      <c r="AT35" s="90"/>
      <c r="AU35" s="90"/>
      <c r="AV35" s="90"/>
      <c r="AW35" s="90"/>
      <c r="AX35" s="90"/>
      <c r="AY35" s="90"/>
      <c r="AZ35" s="90"/>
      <c r="BA35" s="89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</row>
    <row r="36" spans="1:88" ht="14.25">
      <c r="A36" s="235"/>
      <c r="B36" s="235"/>
      <c r="C36" s="235"/>
      <c r="D36" s="236"/>
      <c r="E36" s="177"/>
      <c r="F36" s="177"/>
      <c r="G36" s="177"/>
      <c r="H36" s="177"/>
      <c r="I36" s="201"/>
      <c r="J36" s="202"/>
      <c r="K36" s="202"/>
      <c r="L36" s="202"/>
      <c r="M36" s="202"/>
      <c r="N36" s="202"/>
      <c r="O36" s="202"/>
      <c r="P36" s="202"/>
      <c r="Q36" s="202"/>
      <c r="R36" s="202"/>
      <c r="S36" s="202"/>
      <c r="T36" s="202"/>
      <c r="U36" s="202"/>
      <c r="V36" s="202"/>
      <c r="W36" s="202"/>
      <c r="X36" s="202"/>
      <c r="Y36" s="202"/>
      <c r="Z36" s="202"/>
      <c r="AA36" s="202"/>
      <c r="AB36" s="203"/>
      <c r="AC36" s="243"/>
      <c r="AD36" s="243"/>
      <c r="AE36" s="243"/>
      <c r="AF36" s="243"/>
      <c r="AG36" s="243"/>
      <c r="AH36" s="243"/>
      <c r="AI36" s="243"/>
      <c r="AJ36" s="243"/>
      <c r="AK36" s="243"/>
      <c r="AL36" s="243"/>
      <c r="AM36" s="243"/>
      <c r="AN36" s="262"/>
      <c r="AO36" s="262"/>
      <c r="AP36" s="230"/>
      <c r="AQ36" s="53"/>
      <c r="AR36" s="53"/>
      <c r="AS36" s="13"/>
      <c r="AT36" s="90"/>
      <c r="AU36" s="90"/>
      <c r="AV36" s="228" t="s">
        <v>458</v>
      </c>
      <c r="AW36" s="228"/>
      <c r="AX36" s="228"/>
      <c r="AY36" s="228"/>
      <c r="AZ36" s="228"/>
      <c r="BA36" s="229"/>
      <c r="BB36" s="269">
        <v>45</v>
      </c>
      <c r="BC36" s="287"/>
      <c r="BD36" s="287"/>
      <c r="BE36" s="286">
        <v>6</v>
      </c>
      <c r="BF36" s="286"/>
      <c r="BG36" s="286">
        <v>6</v>
      </c>
      <c r="BH36" s="286"/>
      <c r="BI36" s="286">
        <v>8</v>
      </c>
      <c r="BJ36" s="286"/>
      <c r="BK36" s="286">
        <v>11</v>
      </c>
      <c r="BL36" s="286"/>
      <c r="BM36" s="286">
        <v>2</v>
      </c>
      <c r="BN36" s="286"/>
      <c r="BO36" s="286">
        <v>3</v>
      </c>
      <c r="BP36" s="286"/>
      <c r="BQ36" s="286">
        <v>6</v>
      </c>
      <c r="BR36" s="286"/>
      <c r="BS36" s="286">
        <v>2</v>
      </c>
      <c r="BT36" s="286"/>
      <c r="BU36" s="91" t="s">
        <v>457</v>
      </c>
      <c r="BV36" s="286" t="s">
        <v>457</v>
      </c>
      <c r="BW36" s="286"/>
      <c r="BX36" s="286" t="s">
        <v>457</v>
      </c>
      <c r="BY36" s="286"/>
      <c r="BZ36" s="91" t="s">
        <v>457</v>
      </c>
      <c r="CA36" s="91" t="s">
        <v>457</v>
      </c>
      <c r="CB36" s="91" t="s">
        <v>457</v>
      </c>
      <c r="CC36" s="286" t="s">
        <v>457</v>
      </c>
      <c r="CD36" s="286"/>
      <c r="CE36" s="286" t="s">
        <v>457</v>
      </c>
      <c r="CF36" s="286"/>
      <c r="CG36" s="286">
        <v>1</v>
      </c>
      <c r="CH36" s="286"/>
      <c r="CI36" s="91" t="s">
        <v>457</v>
      </c>
      <c r="CJ36" s="91" t="s">
        <v>457</v>
      </c>
    </row>
    <row r="37" spans="1:88" ht="14.25">
      <c r="A37" s="235"/>
      <c r="B37" s="235"/>
      <c r="C37" s="235"/>
      <c r="D37" s="236"/>
      <c r="E37" s="177"/>
      <c r="F37" s="177"/>
      <c r="G37" s="177"/>
      <c r="H37" s="177"/>
      <c r="I37" s="252" t="s">
        <v>82</v>
      </c>
      <c r="J37" s="253"/>
      <c r="K37" s="253"/>
      <c r="L37" s="275"/>
      <c r="M37" s="252" t="s">
        <v>103</v>
      </c>
      <c r="N37" s="253"/>
      <c r="O37" s="253"/>
      <c r="P37" s="253"/>
      <c r="Q37" s="253"/>
      <c r="R37" s="253"/>
      <c r="S37" s="253"/>
      <c r="T37" s="253"/>
      <c r="U37" s="252" t="s">
        <v>103</v>
      </c>
      <c r="V37" s="253"/>
      <c r="W37" s="253"/>
      <c r="X37" s="253"/>
      <c r="Y37" s="253"/>
      <c r="Z37" s="253"/>
      <c r="AA37" s="253"/>
      <c r="AB37" s="253"/>
      <c r="AC37" s="243"/>
      <c r="AD37" s="243"/>
      <c r="AE37" s="243"/>
      <c r="AF37" s="243"/>
      <c r="AG37" s="243"/>
      <c r="AH37" s="243"/>
      <c r="AI37" s="243"/>
      <c r="AJ37" s="243"/>
      <c r="AK37" s="243"/>
      <c r="AL37" s="243"/>
      <c r="AM37" s="243"/>
      <c r="AN37" s="262"/>
      <c r="AO37" s="262"/>
      <c r="AP37" s="230"/>
      <c r="AQ37" s="53"/>
      <c r="AR37" s="53"/>
      <c r="AS37" s="13"/>
      <c r="AT37" s="90"/>
      <c r="AU37" s="90"/>
      <c r="AV37" s="90"/>
      <c r="AW37" s="90"/>
      <c r="AX37" s="90"/>
      <c r="AY37" s="90"/>
      <c r="AZ37" s="90"/>
      <c r="BA37" s="89"/>
      <c r="BB37" s="288">
        <v>2</v>
      </c>
      <c r="BC37" s="289"/>
      <c r="BD37" s="289"/>
      <c r="BE37" s="289"/>
      <c r="BF37" s="289"/>
      <c r="BG37" s="289"/>
      <c r="BH37" s="289"/>
      <c r="BI37" s="289"/>
      <c r="BJ37" s="289"/>
      <c r="BK37" s="289">
        <v>1</v>
      </c>
      <c r="BL37" s="289"/>
      <c r="BM37" s="289">
        <v>1</v>
      </c>
      <c r="BN37" s="289"/>
      <c r="BO37" s="289"/>
      <c r="BP37" s="289"/>
      <c r="BQ37" s="289"/>
      <c r="BR37" s="289"/>
      <c r="BS37" s="289"/>
      <c r="BT37" s="289"/>
      <c r="BU37" s="12"/>
      <c r="BV37" s="289"/>
      <c r="BW37" s="289"/>
      <c r="BX37" s="289"/>
      <c r="BY37" s="289"/>
      <c r="BZ37" s="12"/>
      <c r="CA37" s="12"/>
      <c r="CB37" s="12"/>
      <c r="CC37" s="289"/>
      <c r="CD37" s="289"/>
      <c r="CE37" s="289"/>
      <c r="CF37" s="289"/>
      <c r="CG37" s="289"/>
      <c r="CH37" s="289"/>
      <c r="CI37" s="92"/>
      <c r="CJ37" s="12"/>
    </row>
    <row r="38" spans="1:88" ht="14.25">
      <c r="A38" s="235"/>
      <c r="B38" s="235"/>
      <c r="C38" s="235"/>
      <c r="D38" s="236"/>
      <c r="E38" s="177"/>
      <c r="F38" s="177"/>
      <c r="G38" s="177"/>
      <c r="H38" s="177"/>
      <c r="I38" s="276"/>
      <c r="J38" s="277"/>
      <c r="K38" s="277"/>
      <c r="L38" s="278"/>
      <c r="M38" s="254"/>
      <c r="N38" s="255"/>
      <c r="O38" s="255"/>
      <c r="P38" s="255"/>
      <c r="Q38" s="255"/>
      <c r="R38" s="255"/>
      <c r="S38" s="255"/>
      <c r="T38" s="255"/>
      <c r="U38" s="254"/>
      <c r="V38" s="255"/>
      <c r="W38" s="255"/>
      <c r="X38" s="255"/>
      <c r="Y38" s="255"/>
      <c r="Z38" s="255"/>
      <c r="AA38" s="255"/>
      <c r="AB38" s="255"/>
      <c r="AC38" s="243"/>
      <c r="AD38" s="243"/>
      <c r="AE38" s="243"/>
      <c r="AF38" s="243"/>
      <c r="AG38" s="243"/>
      <c r="AH38" s="243"/>
      <c r="AI38" s="243"/>
      <c r="AJ38" s="243"/>
      <c r="AK38" s="243"/>
      <c r="AL38" s="243"/>
      <c r="AM38" s="243"/>
      <c r="AN38" s="262"/>
      <c r="AO38" s="262"/>
      <c r="AP38" s="230"/>
      <c r="AQ38" s="53"/>
      <c r="AR38" s="53"/>
      <c r="AS38" s="13"/>
      <c r="AT38" s="90"/>
      <c r="AU38" s="90"/>
      <c r="AV38" s="228" t="s">
        <v>126</v>
      </c>
      <c r="AW38" s="228"/>
      <c r="AX38" s="228"/>
      <c r="AY38" s="228"/>
      <c r="AZ38" s="228"/>
      <c r="BA38" s="229"/>
      <c r="BB38" s="269">
        <v>36</v>
      </c>
      <c r="BC38" s="287"/>
      <c r="BD38" s="287"/>
      <c r="BE38" s="286" t="s">
        <v>451</v>
      </c>
      <c r="BF38" s="286"/>
      <c r="BG38" s="286">
        <v>1</v>
      </c>
      <c r="BH38" s="286"/>
      <c r="BI38" s="286">
        <v>2</v>
      </c>
      <c r="BJ38" s="286"/>
      <c r="BK38" s="286">
        <v>8</v>
      </c>
      <c r="BL38" s="286"/>
      <c r="BM38" s="286">
        <v>8</v>
      </c>
      <c r="BN38" s="286"/>
      <c r="BO38" s="286">
        <v>4</v>
      </c>
      <c r="BP38" s="286"/>
      <c r="BQ38" s="286">
        <v>6</v>
      </c>
      <c r="BR38" s="286"/>
      <c r="BS38" s="286">
        <v>1</v>
      </c>
      <c r="BT38" s="286"/>
      <c r="BU38" s="91" t="s">
        <v>451</v>
      </c>
      <c r="BV38" s="286">
        <v>1</v>
      </c>
      <c r="BW38" s="286"/>
      <c r="BX38" s="286" t="s">
        <v>451</v>
      </c>
      <c r="BY38" s="286"/>
      <c r="BZ38" s="91" t="s">
        <v>451</v>
      </c>
      <c r="CA38" s="91" t="s">
        <v>451</v>
      </c>
      <c r="CB38" s="91">
        <v>1</v>
      </c>
      <c r="CC38" s="286" t="s">
        <v>451</v>
      </c>
      <c r="CD38" s="286"/>
      <c r="CE38" s="286" t="s">
        <v>451</v>
      </c>
      <c r="CF38" s="286"/>
      <c r="CG38" s="286">
        <v>4</v>
      </c>
      <c r="CH38" s="286"/>
      <c r="CI38" s="91" t="s">
        <v>451</v>
      </c>
      <c r="CJ38" s="91" t="s">
        <v>451</v>
      </c>
    </row>
    <row r="39" spans="1:88" ht="14.25">
      <c r="A39" s="235"/>
      <c r="B39" s="235"/>
      <c r="C39" s="235"/>
      <c r="D39" s="236"/>
      <c r="E39" s="177"/>
      <c r="F39" s="177"/>
      <c r="G39" s="177"/>
      <c r="H39" s="177"/>
      <c r="I39" s="276"/>
      <c r="J39" s="277"/>
      <c r="K39" s="277"/>
      <c r="L39" s="278"/>
      <c r="M39" s="280" t="s">
        <v>108</v>
      </c>
      <c r="N39" s="280"/>
      <c r="O39" s="280"/>
      <c r="P39" s="280"/>
      <c r="Q39" s="251" t="s">
        <v>295</v>
      </c>
      <c r="R39" s="251"/>
      <c r="S39" s="251"/>
      <c r="T39" s="251"/>
      <c r="U39" s="256" t="s">
        <v>108</v>
      </c>
      <c r="V39" s="257"/>
      <c r="W39" s="257"/>
      <c r="X39" s="258"/>
      <c r="Y39" s="165" t="s">
        <v>295</v>
      </c>
      <c r="Z39" s="165"/>
      <c r="AA39" s="165"/>
      <c r="AB39" s="165"/>
      <c r="AC39" s="243"/>
      <c r="AD39" s="243"/>
      <c r="AE39" s="243"/>
      <c r="AF39" s="243"/>
      <c r="AG39" s="243"/>
      <c r="AH39" s="243"/>
      <c r="AI39" s="243"/>
      <c r="AJ39" s="243"/>
      <c r="AK39" s="243"/>
      <c r="AL39" s="243"/>
      <c r="AM39" s="243"/>
      <c r="AN39" s="262"/>
      <c r="AO39" s="262"/>
      <c r="AP39" s="230"/>
      <c r="AQ39" s="53"/>
      <c r="AR39" s="53"/>
      <c r="AS39" s="13"/>
      <c r="AT39" s="90"/>
      <c r="AU39" s="90"/>
      <c r="AV39" s="90"/>
      <c r="AW39" s="90"/>
      <c r="AX39" s="90"/>
      <c r="AY39" s="90"/>
      <c r="AZ39" s="90"/>
      <c r="BA39" s="89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</row>
    <row r="40" spans="1:88" ht="14.25">
      <c r="A40" s="237"/>
      <c r="B40" s="237"/>
      <c r="C40" s="237"/>
      <c r="D40" s="238"/>
      <c r="E40" s="177"/>
      <c r="F40" s="177"/>
      <c r="G40" s="177"/>
      <c r="H40" s="177"/>
      <c r="I40" s="254"/>
      <c r="J40" s="255"/>
      <c r="K40" s="255"/>
      <c r="L40" s="279"/>
      <c r="M40" s="281"/>
      <c r="N40" s="281"/>
      <c r="O40" s="281"/>
      <c r="P40" s="281"/>
      <c r="Q40" s="244"/>
      <c r="R40" s="244"/>
      <c r="S40" s="244"/>
      <c r="T40" s="244"/>
      <c r="U40" s="259"/>
      <c r="V40" s="195"/>
      <c r="W40" s="195"/>
      <c r="X40" s="196"/>
      <c r="Y40" s="202"/>
      <c r="Z40" s="202"/>
      <c r="AA40" s="202"/>
      <c r="AB40" s="202"/>
      <c r="AC40" s="244"/>
      <c r="AD40" s="244"/>
      <c r="AE40" s="244"/>
      <c r="AF40" s="244"/>
      <c r="AG40" s="244"/>
      <c r="AH40" s="244"/>
      <c r="AI40" s="244"/>
      <c r="AJ40" s="244"/>
      <c r="AK40" s="244"/>
      <c r="AL40" s="244"/>
      <c r="AM40" s="244"/>
      <c r="AN40" s="263"/>
      <c r="AO40" s="263"/>
      <c r="AP40" s="167"/>
      <c r="AQ40" s="53"/>
      <c r="AR40" s="53"/>
      <c r="AS40" s="13"/>
      <c r="AT40" s="90"/>
      <c r="AU40" s="90"/>
      <c r="AV40" s="228" t="s">
        <v>127</v>
      </c>
      <c r="AW40" s="228"/>
      <c r="AX40" s="228"/>
      <c r="AY40" s="228"/>
      <c r="AZ40" s="228"/>
      <c r="BA40" s="229"/>
      <c r="BB40" s="269">
        <v>158</v>
      </c>
      <c r="BC40" s="287"/>
      <c r="BD40" s="287"/>
      <c r="BE40" s="286">
        <v>11</v>
      </c>
      <c r="BF40" s="286"/>
      <c r="BG40" s="286">
        <v>12</v>
      </c>
      <c r="BH40" s="286"/>
      <c r="BI40" s="286">
        <v>8</v>
      </c>
      <c r="BJ40" s="286"/>
      <c r="BK40" s="286">
        <v>36</v>
      </c>
      <c r="BL40" s="286"/>
      <c r="BM40" s="286">
        <v>9</v>
      </c>
      <c r="BN40" s="286"/>
      <c r="BO40" s="286">
        <v>7</v>
      </c>
      <c r="BP40" s="286"/>
      <c r="BQ40" s="286">
        <v>54</v>
      </c>
      <c r="BR40" s="286"/>
      <c r="BS40" s="286">
        <v>15</v>
      </c>
      <c r="BT40" s="286"/>
      <c r="BU40" s="91">
        <v>1</v>
      </c>
      <c r="BV40" s="286">
        <v>1</v>
      </c>
      <c r="BW40" s="286"/>
      <c r="BX40" s="286" t="s">
        <v>451</v>
      </c>
      <c r="BY40" s="286"/>
      <c r="BZ40" s="91" t="s">
        <v>451</v>
      </c>
      <c r="CA40" s="91" t="s">
        <v>451</v>
      </c>
      <c r="CB40" s="91" t="s">
        <v>451</v>
      </c>
      <c r="CC40" s="286" t="s">
        <v>451</v>
      </c>
      <c r="CD40" s="286"/>
      <c r="CE40" s="286" t="s">
        <v>451</v>
      </c>
      <c r="CF40" s="286"/>
      <c r="CG40" s="286">
        <v>4</v>
      </c>
      <c r="CH40" s="286"/>
      <c r="CI40" s="91" t="s">
        <v>451</v>
      </c>
      <c r="CJ40" s="91" t="s">
        <v>451</v>
      </c>
    </row>
    <row r="41" spans="1:88" ht="14.25">
      <c r="A41" s="82"/>
      <c r="B41" s="82"/>
      <c r="C41" s="82"/>
      <c r="D41" s="83"/>
      <c r="E41" s="12"/>
      <c r="F41" s="12"/>
      <c r="G41" s="12"/>
      <c r="H41" s="12" t="s">
        <v>100</v>
      </c>
      <c r="I41" s="12"/>
      <c r="J41" s="12"/>
      <c r="K41" s="12"/>
      <c r="L41" s="12" t="s">
        <v>452</v>
      </c>
      <c r="M41" s="12"/>
      <c r="N41" s="12"/>
      <c r="O41" s="12"/>
      <c r="P41" s="12" t="s">
        <v>452</v>
      </c>
      <c r="Q41" s="12"/>
      <c r="R41" s="12"/>
      <c r="S41" s="12"/>
      <c r="T41" s="12" t="s">
        <v>452</v>
      </c>
      <c r="U41" s="12"/>
      <c r="V41" s="12"/>
      <c r="W41" s="12"/>
      <c r="X41" s="12" t="s">
        <v>452</v>
      </c>
      <c r="Y41" s="12"/>
      <c r="Z41" s="12"/>
      <c r="AA41" s="12"/>
      <c r="AB41" s="12" t="s">
        <v>452</v>
      </c>
      <c r="AC41" s="12"/>
      <c r="AD41" s="12"/>
      <c r="AE41" s="250" t="s">
        <v>69</v>
      </c>
      <c r="AF41" s="250"/>
      <c r="AG41" s="12"/>
      <c r="AH41" s="250" t="s">
        <v>69</v>
      </c>
      <c r="AI41" s="250"/>
      <c r="AJ41" s="12"/>
      <c r="AK41" s="12"/>
      <c r="AL41" s="250" t="s">
        <v>69</v>
      </c>
      <c r="AM41" s="250"/>
      <c r="AN41" s="12"/>
      <c r="AO41" s="250" t="s">
        <v>69</v>
      </c>
      <c r="AP41" s="250"/>
      <c r="AQ41" s="122"/>
      <c r="AR41" s="122"/>
      <c r="AS41" s="13"/>
      <c r="AT41" s="90"/>
      <c r="AU41" s="90"/>
      <c r="AV41" s="90"/>
      <c r="AW41" s="90"/>
      <c r="AX41" s="90"/>
      <c r="AY41" s="90"/>
      <c r="AZ41" s="90"/>
      <c r="BA41" s="89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</row>
    <row r="42" spans="1:88" ht="14.25">
      <c r="A42" s="183" t="s">
        <v>249</v>
      </c>
      <c r="B42" s="183"/>
      <c r="C42" s="183"/>
      <c r="D42" s="272"/>
      <c r="E42" s="298">
        <v>248</v>
      </c>
      <c r="F42" s="299"/>
      <c r="G42" s="299"/>
      <c r="H42" s="299"/>
      <c r="I42" s="302">
        <v>2234.3</v>
      </c>
      <c r="J42" s="302"/>
      <c r="K42" s="302"/>
      <c r="L42" s="302"/>
      <c r="M42" s="302">
        <v>11.3</v>
      </c>
      <c r="N42" s="302"/>
      <c r="O42" s="302"/>
      <c r="P42" s="302"/>
      <c r="Q42" s="302">
        <v>2203.8</v>
      </c>
      <c r="R42" s="302"/>
      <c r="S42" s="302"/>
      <c r="T42" s="302"/>
      <c r="U42" s="302">
        <v>10.2</v>
      </c>
      <c r="V42" s="302"/>
      <c r="W42" s="302"/>
      <c r="X42" s="302"/>
      <c r="Y42" s="302">
        <v>9</v>
      </c>
      <c r="Z42" s="302"/>
      <c r="AA42" s="302"/>
      <c r="AB42" s="302"/>
      <c r="AC42" s="148">
        <v>7</v>
      </c>
      <c r="AD42" s="148"/>
      <c r="AE42" s="148"/>
      <c r="AF42" s="148"/>
      <c r="AG42" s="148">
        <v>2</v>
      </c>
      <c r="AH42" s="148"/>
      <c r="AI42" s="148"/>
      <c r="AJ42" s="148">
        <v>961</v>
      </c>
      <c r="AK42" s="148"/>
      <c r="AL42" s="148"/>
      <c r="AM42" s="148"/>
      <c r="AN42" s="148">
        <v>8</v>
      </c>
      <c r="AO42" s="148"/>
      <c r="AP42" s="148"/>
      <c r="AQ42" s="116"/>
      <c r="AR42" s="116"/>
      <c r="AS42" s="13"/>
      <c r="AT42" s="90"/>
      <c r="AU42" s="90"/>
      <c r="AV42" s="228" t="s">
        <v>128</v>
      </c>
      <c r="AW42" s="228"/>
      <c r="AX42" s="228"/>
      <c r="AY42" s="228"/>
      <c r="AZ42" s="228"/>
      <c r="BA42" s="229"/>
      <c r="BB42" s="269">
        <v>100</v>
      </c>
      <c r="BC42" s="270"/>
      <c r="BD42" s="270"/>
      <c r="BE42" s="286">
        <v>6</v>
      </c>
      <c r="BF42" s="286"/>
      <c r="BG42" s="286">
        <v>3</v>
      </c>
      <c r="BH42" s="286"/>
      <c r="BI42" s="286">
        <v>6</v>
      </c>
      <c r="BJ42" s="286"/>
      <c r="BK42" s="286">
        <v>23</v>
      </c>
      <c r="BL42" s="286"/>
      <c r="BM42" s="286">
        <v>3</v>
      </c>
      <c r="BN42" s="286"/>
      <c r="BO42" s="286">
        <v>4</v>
      </c>
      <c r="BP42" s="286"/>
      <c r="BQ42" s="286">
        <v>33</v>
      </c>
      <c r="BR42" s="286"/>
      <c r="BS42" s="286">
        <v>10</v>
      </c>
      <c r="BT42" s="286"/>
      <c r="BU42" s="91">
        <v>1</v>
      </c>
      <c r="BV42" s="286">
        <v>3</v>
      </c>
      <c r="BW42" s="286"/>
      <c r="BX42" s="286" t="s">
        <v>451</v>
      </c>
      <c r="BY42" s="286"/>
      <c r="BZ42" s="91" t="s">
        <v>451</v>
      </c>
      <c r="CA42" s="91" t="s">
        <v>451</v>
      </c>
      <c r="CB42" s="91" t="s">
        <v>451</v>
      </c>
      <c r="CC42" s="286" t="s">
        <v>451</v>
      </c>
      <c r="CD42" s="286"/>
      <c r="CE42" s="286" t="s">
        <v>451</v>
      </c>
      <c r="CF42" s="286"/>
      <c r="CG42" s="286">
        <v>8</v>
      </c>
      <c r="CH42" s="286"/>
      <c r="CI42" s="91" t="s">
        <v>451</v>
      </c>
      <c r="CJ42" s="91" t="s">
        <v>451</v>
      </c>
    </row>
    <row r="43" spans="1:88" ht="14.25">
      <c r="A43" s="273" t="s">
        <v>539</v>
      </c>
      <c r="B43" s="183"/>
      <c r="C43" s="183"/>
      <c r="D43" s="272"/>
      <c r="E43" s="298">
        <v>111</v>
      </c>
      <c r="F43" s="299"/>
      <c r="G43" s="299"/>
      <c r="H43" s="299"/>
      <c r="I43" s="302" t="s">
        <v>451</v>
      </c>
      <c r="J43" s="302"/>
      <c r="K43" s="302"/>
      <c r="L43" s="302"/>
      <c r="M43" s="302" t="s">
        <v>451</v>
      </c>
      <c r="N43" s="302"/>
      <c r="O43" s="302"/>
      <c r="P43" s="302"/>
      <c r="Q43" s="302" t="s">
        <v>451</v>
      </c>
      <c r="R43" s="302"/>
      <c r="S43" s="302"/>
      <c r="T43" s="302"/>
      <c r="U43" s="302" t="s">
        <v>451</v>
      </c>
      <c r="V43" s="302"/>
      <c r="W43" s="302"/>
      <c r="X43" s="302"/>
      <c r="Y43" s="302" t="s">
        <v>451</v>
      </c>
      <c r="Z43" s="302"/>
      <c r="AA43" s="302"/>
      <c r="AB43" s="302"/>
      <c r="AC43" s="148">
        <v>78</v>
      </c>
      <c r="AD43" s="148"/>
      <c r="AE43" s="148"/>
      <c r="AF43" s="148"/>
      <c r="AG43" s="148" t="s">
        <v>451</v>
      </c>
      <c r="AH43" s="148"/>
      <c r="AI43" s="148"/>
      <c r="AJ43" s="148">
        <v>183</v>
      </c>
      <c r="AK43" s="148"/>
      <c r="AL43" s="148"/>
      <c r="AM43" s="148"/>
      <c r="AN43" s="148" t="s">
        <v>451</v>
      </c>
      <c r="AO43" s="148"/>
      <c r="AP43" s="148"/>
      <c r="AQ43" s="116"/>
      <c r="AR43" s="116"/>
      <c r="AS43" s="13"/>
      <c r="AT43" s="90"/>
      <c r="AU43" s="90"/>
      <c r="AV43" s="90"/>
      <c r="AW43" s="90"/>
      <c r="AX43" s="90"/>
      <c r="AY43" s="90"/>
      <c r="AZ43" s="90"/>
      <c r="BA43" s="89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</row>
    <row r="44" spans="1:88" ht="14.25">
      <c r="A44" s="273" t="s">
        <v>540</v>
      </c>
      <c r="B44" s="183"/>
      <c r="C44" s="183"/>
      <c r="D44" s="272"/>
      <c r="E44" s="298">
        <v>1</v>
      </c>
      <c r="F44" s="299"/>
      <c r="G44" s="299"/>
      <c r="H44" s="299"/>
      <c r="I44" s="302">
        <v>179.7</v>
      </c>
      <c r="J44" s="302"/>
      <c r="K44" s="302"/>
      <c r="L44" s="302"/>
      <c r="M44" s="302">
        <v>3.5</v>
      </c>
      <c r="N44" s="302"/>
      <c r="O44" s="302"/>
      <c r="P44" s="302"/>
      <c r="Q44" s="302">
        <v>73</v>
      </c>
      <c r="R44" s="302"/>
      <c r="S44" s="302"/>
      <c r="T44" s="302"/>
      <c r="U44" s="302">
        <v>2.5</v>
      </c>
      <c r="V44" s="302"/>
      <c r="W44" s="302"/>
      <c r="X44" s="302"/>
      <c r="Y44" s="302">
        <v>100.7</v>
      </c>
      <c r="Z44" s="302"/>
      <c r="AA44" s="302"/>
      <c r="AB44" s="302"/>
      <c r="AC44" s="148" t="s">
        <v>451</v>
      </c>
      <c r="AD44" s="148"/>
      <c r="AE44" s="148"/>
      <c r="AF44" s="148"/>
      <c r="AG44" s="148" t="s">
        <v>451</v>
      </c>
      <c r="AH44" s="148"/>
      <c r="AI44" s="148"/>
      <c r="AJ44" s="148">
        <v>295</v>
      </c>
      <c r="AK44" s="148"/>
      <c r="AL44" s="148"/>
      <c r="AM44" s="148"/>
      <c r="AN44" s="148">
        <v>1</v>
      </c>
      <c r="AO44" s="148"/>
      <c r="AP44" s="148"/>
      <c r="AQ44" s="116"/>
      <c r="AR44" s="116"/>
      <c r="AS44" s="13"/>
      <c r="AT44" s="90"/>
      <c r="AU44" s="90"/>
      <c r="AV44" s="228" t="s">
        <v>129</v>
      </c>
      <c r="AW44" s="228"/>
      <c r="AX44" s="228"/>
      <c r="AY44" s="228"/>
      <c r="AZ44" s="228"/>
      <c r="BA44" s="229"/>
      <c r="BB44" s="269">
        <v>19</v>
      </c>
      <c r="BC44" s="287"/>
      <c r="BD44" s="287"/>
      <c r="BE44" s="286" t="s">
        <v>451</v>
      </c>
      <c r="BF44" s="286"/>
      <c r="BG44" s="286">
        <v>4</v>
      </c>
      <c r="BH44" s="286"/>
      <c r="BI44" s="286" t="s">
        <v>451</v>
      </c>
      <c r="BJ44" s="286"/>
      <c r="BK44" s="286" t="s">
        <v>451</v>
      </c>
      <c r="BL44" s="286"/>
      <c r="BM44" s="286">
        <v>2</v>
      </c>
      <c r="BN44" s="286"/>
      <c r="BO44" s="286">
        <v>1</v>
      </c>
      <c r="BP44" s="286"/>
      <c r="BQ44" s="286">
        <v>7</v>
      </c>
      <c r="BR44" s="286"/>
      <c r="BS44" s="286">
        <v>2</v>
      </c>
      <c r="BT44" s="286"/>
      <c r="BU44" s="91" t="s">
        <v>451</v>
      </c>
      <c r="BV44" s="286">
        <v>1</v>
      </c>
      <c r="BW44" s="286"/>
      <c r="BX44" s="286" t="s">
        <v>451</v>
      </c>
      <c r="BY44" s="286"/>
      <c r="BZ44" s="91" t="s">
        <v>451</v>
      </c>
      <c r="CA44" s="91" t="s">
        <v>451</v>
      </c>
      <c r="CB44" s="91" t="s">
        <v>451</v>
      </c>
      <c r="CC44" s="286">
        <v>1</v>
      </c>
      <c r="CD44" s="286"/>
      <c r="CE44" s="286" t="s">
        <v>451</v>
      </c>
      <c r="CF44" s="286"/>
      <c r="CG44" s="286">
        <v>1</v>
      </c>
      <c r="CH44" s="286"/>
      <c r="CI44" s="91" t="s">
        <v>451</v>
      </c>
      <c r="CJ44" s="91" t="s">
        <v>451</v>
      </c>
    </row>
    <row r="45" spans="1:88" ht="14.25">
      <c r="A45" s="273" t="s">
        <v>541</v>
      </c>
      <c r="B45" s="183"/>
      <c r="C45" s="183"/>
      <c r="D45" s="272"/>
      <c r="E45" s="298">
        <v>65</v>
      </c>
      <c r="F45" s="299"/>
      <c r="G45" s="299"/>
      <c r="H45" s="299"/>
      <c r="I45" s="302">
        <v>135</v>
      </c>
      <c r="J45" s="302"/>
      <c r="K45" s="302"/>
      <c r="L45" s="302"/>
      <c r="M45" s="302" t="s">
        <v>451</v>
      </c>
      <c r="N45" s="302"/>
      <c r="O45" s="302"/>
      <c r="P45" s="302"/>
      <c r="Q45" s="302">
        <v>135</v>
      </c>
      <c r="R45" s="302"/>
      <c r="S45" s="302"/>
      <c r="T45" s="302"/>
      <c r="U45" s="302" t="s">
        <v>451</v>
      </c>
      <c r="V45" s="302"/>
      <c r="W45" s="302"/>
      <c r="X45" s="302"/>
      <c r="Y45" s="302" t="s">
        <v>451</v>
      </c>
      <c r="Z45" s="302"/>
      <c r="AA45" s="302"/>
      <c r="AB45" s="302"/>
      <c r="AC45" s="148">
        <v>3</v>
      </c>
      <c r="AD45" s="148"/>
      <c r="AE45" s="148"/>
      <c r="AF45" s="148"/>
      <c r="AG45" s="148" t="s">
        <v>451</v>
      </c>
      <c r="AH45" s="148"/>
      <c r="AI45" s="148"/>
      <c r="AJ45" s="148">
        <v>876</v>
      </c>
      <c r="AK45" s="148"/>
      <c r="AL45" s="148"/>
      <c r="AM45" s="148"/>
      <c r="AN45" s="148" t="s">
        <v>451</v>
      </c>
      <c r="AO45" s="148"/>
      <c r="AP45" s="148"/>
      <c r="AQ45" s="116"/>
      <c r="AR45" s="116"/>
      <c r="AS45" s="13"/>
      <c r="AT45" s="90"/>
      <c r="AU45" s="90"/>
      <c r="AV45" s="90"/>
      <c r="AW45" s="90"/>
      <c r="AX45" s="90"/>
      <c r="AY45" s="90"/>
      <c r="AZ45" s="90"/>
      <c r="BA45" s="89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</row>
    <row r="46" spans="1:88" ht="14.25">
      <c r="A46" s="245" t="s">
        <v>542</v>
      </c>
      <c r="B46" s="184"/>
      <c r="C46" s="184"/>
      <c r="D46" s="246"/>
      <c r="E46" s="300">
        <f>SUM(E48:H55)</f>
        <v>39</v>
      </c>
      <c r="F46" s="301"/>
      <c r="G46" s="301"/>
      <c r="H46" s="301"/>
      <c r="I46" s="303">
        <f>SUM(I48:L55)</f>
        <v>3657.1</v>
      </c>
      <c r="J46" s="303"/>
      <c r="K46" s="303"/>
      <c r="L46" s="303"/>
      <c r="M46" s="303">
        <f>SUM(M48:P55)</f>
        <v>48.2</v>
      </c>
      <c r="N46" s="303"/>
      <c r="O46" s="303"/>
      <c r="P46" s="303"/>
      <c r="Q46" s="303">
        <f>SUM(Q48:T55)</f>
        <v>3206.9</v>
      </c>
      <c r="R46" s="303"/>
      <c r="S46" s="303"/>
      <c r="T46" s="303"/>
      <c r="U46" s="303" t="s">
        <v>244</v>
      </c>
      <c r="V46" s="303"/>
      <c r="W46" s="303"/>
      <c r="X46" s="303"/>
      <c r="Y46" s="73" t="s">
        <v>165</v>
      </c>
      <c r="Z46" s="304">
        <f>SUM(Y48,Z49,Y50:AB55)</f>
        <v>402</v>
      </c>
      <c r="AA46" s="304"/>
      <c r="AB46" s="304"/>
      <c r="AC46" s="151">
        <f>SUM(AC48:AF55)</f>
        <v>35</v>
      </c>
      <c r="AD46" s="151"/>
      <c r="AE46" s="151"/>
      <c r="AF46" s="151"/>
      <c r="AG46" s="151" t="s">
        <v>244</v>
      </c>
      <c r="AH46" s="151"/>
      <c r="AI46" s="151"/>
      <c r="AJ46" s="151">
        <f>SUM(AJ48:AM55)</f>
        <v>1274</v>
      </c>
      <c r="AK46" s="151"/>
      <c r="AL46" s="151"/>
      <c r="AM46" s="151"/>
      <c r="AN46" s="151">
        <f>SUM(AN48:AP55)</f>
        <v>8</v>
      </c>
      <c r="AO46" s="151"/>
      <c r="AP46" s="151"/>
      <c r="AQ46" s="119"/>
      <c r="AR46" s="119"/>
      <c r="AS46" s="13"/>
      <c r="AT46" s="90"/>
      <c r="AU46" s="90"/>
      <c r="AV46" s="228" t="s">
        <v>130</v>
      </c>
      <c r="AW46" s="228"/>
      <c r="AX46" s="228"/>
      <c r="AY46" s="228"/>
      <c r="AZ46" s="228"/>
      <c r="BA46" s="229"/>
      <c r="BB46" s="269">
        <v>30</v>
      </c>
      <c r="BC46" s="287"/>
      <c r="BD46" s="287"/>
      <c r="BE46" s="286">
        <v>3</v>
      </c>
      <c r="BF46" s="286"/>
      <c r="BG46" s="286">
        <v>1</v>
      </c>
      <c r="BH46" s="286"/>
      <c r="BI46" s="286" t="s">
        <v>451</v>
      </c>
      <c r="BJ46" s="286"/>
      <c r="BK46" s="286">
        <v>7</v>
      </c>
      <c r="BL46" s="286"/>
      <c r="BM46" s="286">
        <v>1</v>
      </c>
      <c r="BN46" s="286"/>
      <c r="BO46" s="286">
        <v>1</v>
      </c>
      <c r="BP46" s="286"/>
      <c r="BQ46" s="286">
        <v>5</v>
      </c>
      <c r="BR46" s="286"/>
      <c r="BS46" s="286">
        <v>4</v>
      </c>
      <c r="BT46" s="286"/>
      <c r="BU46" s="91" t="s">
        <v>451</v>
      </c>
      <c r="BV46" s="286">
        <v>1</v>
      </c>
      <c r="BW46" s="286"/>
      <c r="BX46" s="286">
        <v>4</v>
      </c>
      <c r="BY46" s="286"/>
      <c r="BZ46" s="91" t="s">
        <v>451</v>
      </c>
      <c r="CA46" s="91" t="s">
        <v>451</v>
      </c>
      <c r="CB46" s="91" t="s">
        <v>451</v>
      </c>
      <c r="CC46" s="286" t="s">
        <v>451</v>
      </c>
      <c r="CD46" s="286"/>
      <c r="CE46" s="286" t="s">
        <v>451</v>
      </c>
      <c r="CF46" s="286"/>
      <c r="CG46" s="286">
        <v>2</v>
      </c>
      <c r="CH46" s="286"/>
      <c r="CI46" s="91">
        <v>1</v>
      </c>
      <c r="CJ46" s="91" t="s">
        <v>451</v>
      </c>
    </row>
    <row r="47" spans="1:88" ht="14.25">
      <c r="A47" s="44"/>
      <c r="B47" s="44"/>
      <c r="C47" s="44"/>
      <c r="D47" s="85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90"/>
      <c r="AU47" s="90"/>
      <c r="AV47" s="90"/>
      <c r="AW47" s="90"/>
      <c r="AX47" s="90"/>
      <c r="AY47" s="90"/>
      <c r="AZ47" s="90"/>
      <c r="BA47" s="89"/>
      <c r="BB47" s="288">
        <v>2</v>
      </c>
      <c r="BC47" s="289"/>
      <c r="BD47" s="289"/>
      <c r="BE47" s="289"/>
      <c r="BF47" s="289"/>
      <c r="BG47" s="289"/>
      <c r="BH47" s="289"/>
      <c r="BI47" s="289"/>
      <c r="BJ47" s="289"/>
      <c r="BK47" s="289">
        <v>2</v>
      </c>
      <c r="BL47" s="289"/>
      <c r="BM47" s="289"/>
      <c r="BN47" s="289"/>
      <c r="BO47" s="289"/>
      <c r="BP47" s="289"/>
      <c r="BQ47" s="289"/>
      <c r="BR47" s="289"/>
      <c r="BS47" s="289"/>
      <c r="BT47" s="289"/>
      <c r="BU47" s="12"/>
      <c r="BV47" s="289"/>
      <c r="BW47" s="289"/>
      <c r="BX47" s="289"/>
      <c r="BY47" s="289"/>
      <c r="BZ47" s="12"/>
      <c r="CA47" s="12"/>
      <c r="CB47" s="12"/>
      <c r="CC47" s="289"/>
      <c r="CD47" s="289"/>
      <c r="CE47" s="289"/>
      <c r="CF47" s="289"/>
      <c r="CG47" s="289"/>
      <c r="CH47" s="289"/>
      <c r="CI47" s="92"/>
      <c r="CJ47" s="12"/>
    </row>
    <row r="48" spans="1:88" ht="14.25">
      <c r="A48" s="183" t="s">
        <v>86</v>
      </c>
      <c r="B48" s="183"/>
      <c r="C48" s="183"/>
      <c r="D48" s="272"/>
      <c r="E48" s="298" t="s">
        <v>451</v>
      </c>
      <c r="F48" s="299"/>
      <c r="G48" s="299"/>
      <c r="H48" s="299"/>
      <c r="I48" s="302" t="s">
        <v>451</v>
      </c>
      <c r="J48" s="302"/>
      <c r="K48" s="302"/>
      <c r="L48" s="302"/>
      <c r="M48" s="302" t="s">
        <v>451</v>
      </c>
      <c r="N48" s="302"/>
      <c r="O48" s="302"/>
      <c r="P48" s="302"/>
      <c r="Q48" s="302" t="s">
        <v>451</v>
      </c>
      <c r="R48" s="302"/>
      <c r="S48" s="302"/>
      <c r="T48" s="302"/>
      <c r="U48" s="302" t="s">
        <v>451</v>
      </c>
      <c r="V48" s="302"/>
      <c r="W48" s="302"/>
      <c r="X48" s="302"/>
      <c r="Y48" s="302" t="s">
        <v>451</v>
      </c>
      <c r="Z48" s="302"/>
      <c r="AA48" s="302"/>
      <c r="AB48" s="302"/>
      <c r="AC48" s="302" t="s">
        <v>451</v>
      </c>
      <c r="AD48" s="302"/>
      <c r="AE48" s="302"/>
      <c r="AF48" s="302"/>
      <c r="AG48" s="148" t="s">
        <v>451</v>
      </c>
      <c r="AH48" s="148"/>
      <c r="AI48" s="148"/>
      <c r="AJ48" s="302" t="s">
        <v>451</v>
      </c>
      <c r="AK48" s="302"/>
      <c r="AL48" s="302"/>
      <c r="AM48" s="302"/>
      <c r="AN48" s="148" t="s">
        <v>451</v>
      </c>
      <c r="AO48" s="148"/>
      <c r="AP48" s="148"/>
      <c r="AQ48" s="116"/>
      <c r="AR48" s="116"/>
      <c r="AS48" s="13"/>
      <c r="AT48" s="90"/>
      <c r="AU48" s="62"/>
      <c r="AV48" s="228" t="s">
        <v>276</v>
      </c>
      <c r="AW48" s="228"/>
      <c r="AX48" s="228"/>
      <c r="AY48" s="228"/>
      <c r="AZ48" s="228"/>
      <c r="BA48" s="229"/>
      <c r="BB48" s="269">
        <v>108</v>
      </c>
      <c r="BC48" s="287"/>
      <c r="BD48" s="287"/>
      <c r="BE48" s="286">
        <v>9</v>
      </c>
      <c r="BF48" s="286"/>
      <c r="BG48" s="286">
        <v>9</v>
      </c>
      <c r="BH48" s="286"/>
      <c r="BI48" s="286">
        <v>6</v>
      </c>
      <c r="BJ48" s="286"/>
      <c r="BK48" s="286">
        <v>16</v>
      </c>
      <c r="BL48" s="286"/>
      <c r="BM48" s="286">
        <v>4</v>
      </c>
      <c r="BN48" s="286"/>
      <c r="BO48" s="286">
        <v>1</v>
      </c>
      <c r="BP48" s="286"/>
      <c r="BQ48" s="286">
        <v>36</v>
      </c>
      <c r="BR48" s="286"/>
      <c r="BS48" s="286">
        <v>13</v>
      </c>
      <c r="BT48" s="286"/>
      <c r="BU48" s="91">
        <v>1</v>
      </c>
      <c r="BV48" s="286">
        <v>3</v>
      </c>
      <c r="BW48" s="286"/>
      <c r="BX48" s="286">
        <v>1</v>
      </c>
      <c r="BY48" s="286"/>
      <c r="BZ48" s="91" t="s">
        <v>451</v>
      </c>
      <c r="CA48" s="91" t="s">
        <v>451</v>
      </c>
      <c r="CB48" s="91" t="s">
        <v>451</v>
      </c>
      <c r="CC48" s="286">
        <v>2</v>
      </c>
      <c r="CD48" s="286"/>
      <c r="CE48" s="286" t="s">
        <v>451</v>
      </c>
      <c r="CF48" s="286"/>
      <c r="CG48" s="286">
        <v>7</v>
      </c>
      <c r="CH48" s="286"/>
      <c r="CI48" s="91" t="s">
        <v>451</v>
      </c>
      <c r="CJ48" s="91" t="s">
        <v>451</v>
      </c>
    </row>
    <row r="49" spans="1:88" ht="14.25">
      <c r="A49" s="183" t="s">
        <v>87</v>
      </c>
      <c r="B49" s="183"/>
      <c r="C49" s="183"/>
      <c r="D49" s="272"/>
      <c r="E49" s="298">
        <v>10</v>
      </c>
      <c r="F49" s="299"/>
      <c r="G49" s="299"/>
      <c r="H49" s="299"/>
      <c r="I49" s="302">
        <v>3657.1</v>
      </c>
      <c r="J49" s="302"/>
      <c r="K49" s="302"/>
      <c r="L49" s="302"/>
      <c r="M49" s="302">
        <v>48.2</v>
      </c>
      <c r="N49" s="302"/>
      <c r="O49" s="302"/>
      <c r="P49" s="302"/>
      <c r="Q49" s="302">
        <v>3206.9</v>
      </c>
      <c r="R49" s="302"/>
      <c r="S49" s="302"/>
      <c r="T49" s="302"/>
      <c r="U49" s="302" t="s">
        <v>451</v>
      </c>
      <c r="V49" s="302"/>
      <c r="W49" s="302"/>
      <c r="X49" s="302"/>
      <c r="Y49" s="13" t="s">
        <v>453</v>
      </c>
      <c r="Z49" s="305">
        <v>402</v>
      </c>
      <c r="AA49" s="305"/>
      <c r="AB49" s="305"/>
      <c r="AC49" s="148">
        <v>17</v>
      </c>
      <c r="AD49" s="148"/>
      <c r="AE49" s="148"/>
      <c r="AF49" s="148"/>
      <c r="AG49" s="148" t="s">
        <v>451</v>
      </c>
      <c r="AH49" s="148"/>
      <c r="AI49" s="148"/>
      <c r="AJ49" s="148">
        <v>1210</v>
      </c>
      <c r="AK49" s="148"/>
      <c r="AL49" s="148"/>
      <c r="AM49" s="148"/>
      <c r="AN49" s="148" t="s">
        <v>451</v>
      </c>
      <c r="AO49" s="148"/>
      <c r="AP49" s="148"/>
      <c r="AQ49" s="116"/>
      <c r="AR49" s="116"/>
      <c r="AS49" s="13"/>
      <c r="AT49" s="90"/>
      <c r="AU49" s="90"/>
      <c r="AV49" s="90"/>
      <c r="AW49" s="90"/>
      <c r="AX49" s="90"/>
      <c r="AY49" s="90"/>
      <c r="AZ49" s="90"/>
      <c r="BA49" s="89"/>
      <c r="BB49" s="288">
        <v>1</v>
      </c>
      <c r="BC49" s="289"/>
      <c r="BD49" s="289"/>
      <c r="BE49" s="289">
        <v>1</v>
      </c>
      <c r="BF49" s="289"/>
      <c r="BG49" s="289"/>
      <c r="BH49" s="289"/>
      <c r="BI49" s="289"/>
      <c r="BJ49" s="289"/>
      <c r="BK49" s="289"/>
      <c r="BL49" s="289"/>
      <c r="BM49" s="289"/>
      <c r="BN49" s="289"/>
      <c r="BO49" s="289"/>
      <c r="BP49" s="289"/>
      <c r="BQ49" s="289"/>
      <c r="BR49" s="289"/>
      <c r="BS49" s="289"/>
      <c r="BT49" s="289"/>
      <c r="BU49" s="12"/>
      <c r="BV49" s="289"/>
      <c r="BW49" s="289"/>
      <c r="BX49" s="289"/>
      <c r="BY49" s="289"/>
      <c r="BZ49" s="12"/>
      <c r="CA49" s="12"/>
      <c r="CB49" s="12"/>
      <c r="CC49" s="289"/>
      <c r="CD49" s="289"/>
      <c r="CE49" s="289"/>
      <c r="CF49" s="289"/>
      <c r="CG49" s="289"/>
      <c r="CH49" s="289"/>
      <c r="CI49" s="92"/>
      <c r="CJ49" s="12"/>
    </row>
    <row r="50" spans="1:88" ht="14.25">
      <c r="A50" s="183" t="s">
        <v>88</v>
      </c>
      <c r="B50" s="183"/>
      <c r="C50" s="183"/>
      <c r="D50" s="272"/>
      <c r="E50" s="298" t="s">
        <v>451</v>
      </c>
      <c r="F50" s="299"/>
      <c r="G50" s="299"/>
      <c r="H50" s="299"/>
      <c r="I50" s="302" t="s">
        <v>451</v>
      </c>
      <c r="J50" s="302"/>
      <c r="K50" s="302"/>
      <c r="L50" s="302"/>
      <c r="M50" s="302" t="s">
        <v>451</v>
      </c>
      <c r="N50" s="302"/>
      <c r="O50" s="302"/>
      <c r="P50" s="302"/>
      <c r="Q50" s="302" t="s">
        <v>451</v>
      </c>
      <c r="R50" s="302"/>
      <c r="S50" s="302"/>
      <c r="T50" s="302"/>
      <c r="U50" s="302" t="s">
        <v>451</v>
      </c>
      <c r="V50" s="302"/>
      <c r="W50" s="302"/>
      <c r="X50" s="302"/>
      <c r="Y50" s="302" t="s">
        <v>451</v>
      </c>
      <c r="Z50" s="302"/>
      <c r="AA50" s="302"/>
      <c r="AB50" s="302"/>
      <c r="AC50" s="302" t="s">
        <v>451</v>
      </c>
      <c r="AD50" s="302"/>
      <c r="AE50" s="302"/>
      <c r="AF50" s="302"/>
      <c r="AG50" s="148" t="s">
        <v>451</v>
      </c>
      <c r="AH50" s="148"/>
      <c r="AI50" s="148"/>
      <c r="AJ50" s="302" t="s">
        <v>451</v>
      </c>
      <c r="AK50" s="302"/>
      <c r="AL50" s="302"/>
      <c r="AM50" s="302"/>
      <c r="AN50" s="148">
        <v>5</v>
      </c>
      <c r="AO50" s="148"/>
      <c r="AP50" s="148"/>
      <c r="AQ50" s="116"/>
      <c r="AR50" s="116"/>
      <c r="AS50" s="13"/>
      <c r="AT50" s="90"/>
      <c r="AU50" s="228" t="s">
        <v>131</v>
      </c>
      <c r="AV50" s="228"/>
      <c r="AW50" s="228"/>
      <c r="AX50" s="228"/>
      <c r="AY50" s="228"/>
      <c r="AZ50" s="228"/>
      <c r="BA50" s="229"/>
      <c r="BB50" s="269">
        <v>13</v>
      </c>
      <c r="BC50" s="287"/>
      <c r="BD50" s="287"/>
      <c r="BE50" s="286">
        <v>5</v>
      </c>
      <c r="BF50" s="286"/>
      <c r="BG50" s="286">
        <v>1</v>
      </c>
      <c r="BH50" s="286"/>
      <c r="BI50" s="286">
        <v>1</v>
      </c>
      <c r="BJ50" s="286"/>
      <c r="BK50" s="286">
        <v>2</v>
      </c>
      <c r="BL50" s="286"/>
      <c r="BM50" s="286" t="s">
        <v>451</v>
      </c>
      <c r="BN50" s="286"/>
      <c r="BO50" s="286">
        <v>1</v>
      </c>
      <c r="BP50" s="286"/>
      <c r="BQ50" s="286">
        <v>1</v>
      </c>
      <c r="BR50" s="286"/>
      <c r="BS50" s="286" t="s">
        <v>451</v>
      </c>
      <c r="BT50" s="286"/>
      <c r="BU50" s="91" t="s">
        <v>451</v>
      </c>
      <c r="BV50" s="286" t="s">
        <v>451</v>
      </c>
      <c r="BW50" s="286"/>
      <c r="BX50" s="286" t="s">
        <v>451</v>
      </c>
      <c r="BY50" s="286"/>
      <c r="BZ50" s="91" t="s">
        <v>451</v>
      </c>
      <c r="CA50" s="91" t="s">
        <v>451</v>
      </c>
      <c r="CB50" s="91" t="s">
        <v>451</v>
      </c>
      <c r="CC50" s="286">
        <v>2</v>
      </c>
      <c r="CD50" s="286"/>
      <c r="CE50" s="286" t="s">
        <v>451</v>
      </c>
      <c r="CF50" s="286"/>
      <c r="CG50" s="286" t="s">
        <v>244</v>
      </c>
      <c r="CH50" s="286"/>
      <c r="CI50" s="91" t="s">
        <v>451</v>
      </c>
      <c r="CJ50" s="91" t="s">
        <v>451</v>
      </c>
    </row>
    <row r="51" spans="1:88" ht="14.25">
      <c r="A51" s="183" t="s">
        <v>89</v>
      </c>
      <c r="B51" s="183"/>
      <c r="C51" s="183"/>
      <c r="D51" s="272"/>
      <c r="E51" s="298" t="s">
        <v>451</v>
      </c>
      <c r="F51" s="299"/>
      <c r="G51" s="299"/>
      <c r="H51" s="299"/>
      <c r="I51" s="302" t="s">
        <v>451</v>
      </c>
      <c r="J51" s="302"/>
      <c r="K51" s="302"/>
      <c r="L51" s="302"/>
      <c r="M51" s="302" t="s">
        <v>451</v>
      </c>
      <c r="N51" s="302"/>
      <c r="O51" s="302"/>
      <c r="P51" s="302"/>
      <c r="Q51" s="302" t="s">
        <v>451</v>
      </c>
      <c r="R51" s="302"/>
      <c r="S51" s="302"/>
      <c r="T51" s="302"/>
      <c r="U51" s="302" t="s">
        <v>451</v>
      </c>
      <c r="V51" s="302"/>
      <c r="W51" s="302"/>
      <c r="X51" s="302"/>
      <c r="Y51" s="302" t="s">
        <v>451</v>
      </c>
      <c r="Z51" s="302"/>
      <c r="AA51" s="302"/>
      <c r="AB51" s="302"/>
      <c r="AC51" s="302" t="s">
        <v>451</v>
      </c>
      <c r="AD51" s="302"/>
      <c r="AE51" s="302"/>
      <c r="AF51" s="302"/>
      <c r="AG51" s="148" t="s">
        <v>451</v>
      </c>
      <c r="AH51" s="148"/>
      <c r="AI51" s="148"/>
      <c r="AJ51" s="302" t="s">
        <v>451</v>
      </c>
      <c r="AK51" s="302"/>
      <c r="AL51" s="302"/>
      <c r="AM51" s="302"/>
      <c r="AN51" s="148" t="s">
        <v>451</v>
      </c>
      <c r="AO51" s="148"/>
      <c r="AP51" s="148"/>
      <c r="AQ51" s="116"/>
      <c r="AR51" s="116"/>
      <c r="AS51" s="13"/>
      <c r="AT51" s="90"/>
      <c r="AU51" s="90"/>
      <c r="AV51" s="90"/>
      <c r="AW51" s="90"/>
      <c r="AX51" s="90"/>
      <c r="AY51" s="90"/>
      <c r="AZ51" s="90"/>
      <c r="BA51" s="89"/>
      <c r="BB51" s="288">
        <v>15</v>
      </c>
      <c r="BC51" s="289"/>
      <c r="BD51" s="289"/>
      <c r="BE51" s="289">
        <v>9</v>
      </c>
      <c r="BF51" s="289"/>
      <c r="BG51" s="289"/>
      <c r="BH51" s="289"/>
      <c r="BI51" s="289"/>
      <c r="BJ51" s="289"/>
      <c r="BK51" s="289">
        <v>3</v>
      </c>
      <c r="BL51" s="289"/>
      <c r="BM51" s="289">
        <v>1</v>
      </c>
      <c r="BN51" s="289"/>
      <c r="BO51" s="289"/>
      <c r="BP51" s="289"/>
      <c r="BQ51" s="289">
        <v>2</v>
      </c>
      <c r="BR51" s="289"/>
      <c r="BS51" s="289"/>
      <c r="BT51" s="289"/>
      <c r="BU51" s="12"/>
      <c r="BV51" s="289"/>
      <c r="BW51" s="289"/>
      <c r="BX51" s="289"/>
      <c r="BY51" s="289"/>
      <c r="BZ51" s="12"/>
      <c r="CA51" s="12"/>
      <c r="CB51" s="12"/>
      <c r="CC51" s="289"/>
      <c r="CD51" s="289"/>
      <c r="CE51" s="289"/>
      <c r="CF51" s="289"/>
      <c r="CG51" s="289"/>
      <c r="CH51" s="289"/>
      <c r="CI51" s="92"/>
      <c r="CJ51" s="12"/>
    </row>
    <row r="52" spans="1:88" ht="14.25">
      <c r="A52" s="183" t="s">
        <v>90</v>
      </c>
      <c r="B52" s="183"/>
      <c r="C52" s="183"/>
      <c r="D52" s="272"/>
      <c r="E52" s="298" t="s">
        <v>451</v>
      </c>
      <c r="F52" s="299"/>
      <c r="G52" s="299"/>
      <c r="H52" s="299"/>
      <c r="I52" s="302" t="s">
        <v>451</v>
      </c>
      <c r="J52" s="302"/>
      <c r="K52" s="302"/>
      <c r="L52" s="302"/>
      <c r="M52" s="302" t="s">
        <v>451</v>
      </c>
      <c r="N52" s="302"/>
      <c r="O52" s="302"/>
      <c r="P52" s="302"/>
      <c r="Q52" s="302" t="s">
        <v>451</v>
      </c>
      <c r="R52" s="302"/>
      <c r="S52" s="302"/>
      <c r="T52" s="302"/>
      <c r="U52" s="302" t="s">
        <v>451</v>
      </c>
      <c r="V52" s="302"/>
      <c r="W52" s="302"/>
      <c r="X52" s="302"/>
      <c r="Y52" s="302" t="s">
        <v>451</v>
      </c>
      <c r="Z52" s="302"/>
      <c r="AA52" s="302"/>
      <c r="AB52" s="302"/>
      <c r="AC52" s="302" t="s">
        <v>451</v>
      </c>
      <c r="AD52" s="302"/>
      <c r="AE52" s="302"/>
      <c r="AF52" s="302"/>
      <c r="AG52" s="148" t="s">
        <v>451</v>
      </c>
      <c r="AH52" s="148"/>
      <c r="AI52" s="148"/>
      <c r="AJ52" s="302" t="s">
        <v>451</v>
      </c>
      <c r="AK52" s="302"/>
      <c r="AL52" s="302"/>
      <c r="AM52" s="302"/>
      <c r="AN52" s="148" t="s">
        <v>451</v>
      </c>
      <c r="AO52" s="148"/>
      <c r="AP52" s="148"/>
      <c r="AQ52" s="116"/>
      <c r="AR52" s="116"/>
      <c r="AS52" s="13"/>
      <c r="AT52" s="90"/>
      <c r="AU52" s="228" t="s">
        <v>132</v>
      </c>
      <c r="AV52" s="228"/>
      <c r="AW52" s="228"/>
      <c r="AX52" s="228"/>
      <c r="AY52" s="228"/>
      <c r="AZ52" s="228"/>
      <c r="BA52" s="229"/>
      <c r="BB52" s="269">
        <v>605</v>
      </c>
      <c r="BC52" s="287"/>
      <c r="BD52" s="287"/>
      <c r="BE52" s="286">
        <v>170</v>
      </c>
      <c r="BF52" s="286"/>
      <c r="BG52" s="286">
        <v>59</v>
      </c>
      <c r="BH52" s="286"/>
      <c r="BI52" s="286">
        <v>45</v>
      </c>
      <c r="BJ52" s="286"/>
      <c r="BK52" s="286">
        <v>87</v>
      </c>
      <c r="BL52" s="286"/>
      <c r="BM52" s="286">
        <v>32</v>
      </c>
      <c r="BN52" s="286"/>
      <c r="BO52" s="286">
        <v>34</v>
      </c>
      <c r="BP52" s="286"/>
      <c r="BQ52" s="286">
        <v>60</v>
      </c>
      <c r="BR52" s="286"/>
      <c r="BS52" s="286">
        <v>69</v>
      </c>
      <c r="BT52" s="286"/>
      <c r="BU52" s="91">
        <v>5</v>
      </c>
      <c r="BV52" s="286">
        <v>4</v>
      </c>
      <c r="BW52" s="286"/>
      <c r="BX52" s="286">
        <v>1</v>
      </c>
      <c r="BY52" s="286"/>
      <c r="BZ52" s="91">
        <v>4</v>
      </c>
      <c r="CA52" s="91" t="s">
        <v>451</v>
      </c>
      <c r="CB52" s="91" t="s">
        <v>451</v>
      </c>
      <c r="CC52" s="286">
        <v>6</v>
      </c>
      <c r="CD52" s="286"/>
      <c r="CE52" s="286" t="s">
        <v>451</v>
      </c>
      <c r="CF52" s="286"/>
      <c r="CG52" s="286">
        <v>25</v>
      </c>
      <c r="CH52" s="286"/>
      <c r="CI52" s="91">
        <v>2</v>
      </c>
      <c r="CJ52" s="91">
        <v>2</v>
      </c>
    </row>
    <row r="53" spans="1:88" ht="14.25">
      <c r="A53" s="183" t="s">
        <v>204</v>
      </c>
      <c r="B53" s="183"/>
      <c r="C53" s="183"/>
      <c r="D53" s="272"/>
      <c r="E53" s="298">
        <v>27</v>
      </c>
      <c r="F53" s="299"/>
      <c r="G53" s="299"/>
      <c r="H53" s="299"/>
      <c r="I53" s="302" t="s">
        <v>451</v>
      </c>
      <c r="J53" s="302"/>
      <c r="K53" s="302"/>
      <c r="L53" s="302"/>
      <c r="M53" s="302" t="s">
        <v>451</v>
      </c>
      <c r="N53" s="302"/>
      <c r="O53" s="302"/>
      <c r="P53" s="302"/>
      <c r="Q53" s="302" t="s">
        <v>451</v>
      </c>
      <c r="R53" s="302"/>
      <c r="S53" s="302"/>
      <c r="T53" s="302"/>
      <c r="U53" s="302" t="s">
        <v>451</v>
      </c>
      <c r="V53" s="302"/>
      <c r="W53" s="302"/>
      <c r="X53" s="302"/>
      <c r="Y53" s="302" t="s">
        <v>451</v>
      </c>
      <c r="Z53" s="302"/>
      <c r="AA53" s="302"/>
      <c r="AB53" s="302"/>
      <c r="AC53" s="148">
        <v>14</v>
      </c>
      <c r="AD53" s="148"/>
      <c r="AE53" s="148"/>
      <c r="AF53" s="148"/>
      <c r="AG53" s="148" t="s">
        <v>451</v>
      </c>
      <c r="AH53" s="148"/>
      <c r="AI53" s="148"/>
      <c r="AJ53" s="148">
        <v>32</v>
      </c>
      <c r="AK53" s="148"/>
      <c r="AL53" s="148"/>
      <c r="AM53" s="148"/>
      <c r="AN53" s="148">
        <v>1</v>
      </c>
      <c r="AO53" s="148"/>
      <c r="AP53" s="148"/>
      <c r="AQ53" s="116"/>
      <c r="AR53" s="116"/>
      <c r="AS53" s="13"/>
      <c r="AT53" s="90"/>
      <c r="AU53" s="90"/>
      <c r="AV53" s="90"/>
      <c r="AW53" s="90"/>
      <c r="AX53" s="90"/>
      <c r="AY53" s="90"/>
      <c r="AZ53" s="90"/>
      <c r="BA53" s="89"/>
      <c r="BB53" s="288">
        <v>6</v>
      </c>
      <c r="BC53" s="289"/>
      <c r="BD53" s="289"/>
      <c r="BE53" s="289">
        <v>2</v>
      </c>
      <c r="BF53" s="289"/>
      <c r="BG53" s="289"/>
      <c r="BH53" s="289"/>
      <c r="BI53" s="289"/>
      <c r="BJ53" s="289"/>
      <c r="BK53" s="289">
        <v>1</v>
      </c>
      <c r="BL53" s="289"/>
      <c r="BM53" s="289">
        <v>1</v>
      </c>
      <c r="BN53" s="289"/>
      <c r="BO53" s="289"/>
      <c r="BP53" s="289"/>
      <c r="BQ53" s="289">
        <v>2</v>
      </c>
      <c r="BR53" s="289"/>
      <c r="BS53" s="289"/>
      <c r="BT53" s="289"/>
      <c r="BU53" s="12"/>
      <c r="BV53" s="289"/>
      <c r="BW53" s="289"/>
      <c r="BX53" s="289"/>
      <c r="BY53" s="289"/>
      <c r="BZ53" s="12"/>
      <c r="CA53" s="12"/>
      <c r="CB53" s="12"/>
      <c r="CC53" s="289"/>
      <c r="CD53" s="289"/>
      <c r="CE53" s="289"/>
      <c r="CF53" s="289"/>
      <c r="CG53" s="289"/>
      <c r="CH53" s="289"/>
      <c r="CI53" s="92"/>
      <c r="CJ53" s="12"/>
    </row>
    <row r="54" spans="1:88" ht="14.25">
      <c r="A54" s="183" t="s">
        <v>91</v>
      </c>
      <c r="B54" s="183"/>
      <c r="C54" s="183"/>
      <c r="D54" s="272"/>
      <c r="E54" s="298" t="s">
        <v>451</v>
      </c>
      <c r="F54" s="299"/>
      <c r="G54" s="299"/>
      <c r="H54" s="299"/>
      <c r="I54" s="302" t="s">
        <v>451</v>
      </c>
      <c r="J54" s="302"/>
      <c r="K54" s="302"/>
      <c r="L54" s="302"/>
      <c r="M54" s="302" t="s">
        <v>451</v>
      </c>
      <c r="N54" s="302"/>
      <c r="O54" s="302"/>
      <c r="P54" s="302"/>
      <c r="Q54" s="302" t="s">
        <v>451</v>
      </c>
      <c r="R54" s="302"/>
      <c r="S54" s="302"/>
      <c r="T54" s="302"/>
      <c r="U54" s="302" t="s">
        <v>451</v>
      </c>
      <c r="V54" s="302"/>
      <c r="W54" s="302"/>
      <c r="X54" s="302"/>
      <c r="Y54" s="302" t="s">
        <v>451</v>
      </c>
      <c r="Z54" s="302"/>
      <c r="AA54" s="302"/>
      <c r="AB54" s="302"/>
      <c r="AC54" s="148">
        <v>4</v>
      </c>
      <c r="AD54" s="148"/>
      <c r="AE54" s="148"/>
      <c r="AF54" s="148"/>
      <c r="AG54" s="148" t="s">
        <v>451</v>
      </c>
      <c r="AH54" s="148"/>
      <c r="AI54" s="148"/>
      <c r="AJ54" s="302" t="s">
        <v>451</v>
      </c>
      <c r="AK54" s="302"/>
      <c r="AL54" s="302"/>
      <c r="AM54" s="302"/>
      <c r="AN54" s="148">
        <v>1</v>
      </c>
      <c r="AO54" s="148"/>
      <c r="AP54" s="148"/>
      <c r="AQ54" s="116"/>
      <c r="AR54" s="116"/>
      <c r="AS54" s="13"/>
      <c r="AT54" s="90"/>
      <c r="AU54" s="90"/>
      <c r="AV54" s="228" t="s">
        <v>133</v>
      </c>
      <c r="AW54" s="228"/>
      <c r="AX54" s="228"/>
      <c r="AY54" s="228"/>
      <c r="AZ54" s="228"/>
      <c r="BA54" s="229"/>
      <c r="BB54" s="269">
        <v>242</v>
      </c>
      <c r="BC54" s="287"/>
      <c r="BD54" s="287"/>
      <c r="BE54" s="286">
        <v>31</v>
      </c>
      <c r="BF54" s="286"/>
      <c r="BG54" s="286">
        <v>34</v>
      </c>
      <c r="BH54" s="286"/>
      <c r="BI54" s="286">
        <v>17</v>
      </c>
      <c r="BJ54" s="286"/>
      <c r="BK54" s="286">
        <v>46</v>
      </c>
      <c r="BL54" s="286"/>
      <c r="BM54" s="286">
        <v>22</v>
      </c>
      <c r="BN54" s="286"/>
      <c r="BO54" s="286">
        <v>20</v>
      </c>
      <c r="BP54" s="286"/>
      <c r="BQ54" s="286">
        <v>42</v>
      </c>
      <c r="BR54" s="286"/>
      <c r="BS54" s="286">
        <v>13</v>
      </c>
      <c r="BT54" s="286"/>
      <c r="BU54" s="91" t="s">
        <v>451</v>
      </c>
      <c r="BV54" s="286">
        <v>2</v>
      </c>
      <c r="BW54" s="286"/>
      <c r="BX54" s="286" t="s">
        <v>451</v>
      </c>
      <c r="BY54" s="286"/>
      <c r="BZ54" s="91">
        <v>1</v>
      </c>
      <c r="CA54" s="91" t="s">
        <v>451</v>
      </c>
      <c r="CB54" s="91" t="s">
        <v>451</v>
      </c>
      <c r="CC54" s="286">
        <v>3</v>
      </c>
      <c r="CD54" s="286"/>
      <c r="CE54" s="286" t="s">
        <v>451</v>
      </c>
      <c r="CF54" s="286"/>
      <c r="CG54" s="286">
        <v>9</v>
      </c>
      <c r="CH54" s="286"/>
      <c r="CI54" s="91">
        <v>1</v>
      </c>
      <c r="CJ54" s="91">
        <v>1</v>
      </c>
    </row>
    <row r="55" spans="1:88" ht="14.25">
      <c r="A55" s="183" t="s">
        <v>83</v>
      </c>
      <c r="B55" s="183"/>
      <c r="C55" s="183"/>
      <c r="D55" s="272"/>
      <c r="E55" s="298">
        <v>2</v>
      </c>
      <c r="F55" s="299"/>
      <c r="G55" s="299"/>
      <c r="H55" s="299"/>
      <c r="I55" s="302" t="s">
        <v>451</v>
      </c>
      <c r="J55" s="302"/>
      <c r="K55" s="302"/>
      <c r="L55" s="302"/>
      <c r="M55" s="302" t="s">
        <v>451</v>
      </c>
      <c r="N55" s="302"/>
      <c r="O55" s="302"/>
      <c r="P55" s="302"/>
      <c r="Q55" s="302" t="s">
        <v>451</v>
      </c>
      <c r="R55" s="302"/>
      <c r="S55" s="302"/>
      <c r="T55" s="302"/>
      <c r="U55" s="302" t="s">
        <v>451</v>
      </c>
      <c r="V55" s="302"/>
      <c r="W55" s="302"/>
      <c r="X55" s="302"/>
      <c r="Y55" s="302" t="s">
        <v>451</v>
      </c>
      <c r="Z55" s="302"/>
      <c r="AA55" s="302"/>
      <c r="AB55" s="302"/>
      <c r="AC55" s="302" t="s">
        <v>451</v>
      </c>
      <c r="AD55" s="302"/>
      <c r="AE55" s="302"/>
      <c r="AF55" s="302"/>
      <c r="AG55" s="148" t="s">
        <v>451</v>
      </c>
      <c r="AH55" s="148"/>
      <c r="AI55" s="148"/>
      <c r="AJ55" s="148">
        <v>32</v>
      </c>
      <c r="AK55" s="148"/>
      <c r="AL55" s="148"/>
      <c r="AM55" s="148"/>
      <c r="AN55" s="148">
        <v>1</v>
      </c>
      <c r="AO55" s="148"/>
      <c r="AP55" s="148"/>
      <c r="AQ55" s="116"/>
      <c r="AR55" s="116"/>
      <c r="AS55" s="13"/>
      <c r="AT55" s="90"/>
      <c r="AU55" s="90"/>
      <c r="AV55" s="90"/>
      <c r="AW55" s="90"/>
      <c r="AX55" s="90"/>
      <c r="AY55" s="90"/>
      <c r="AZ55" s="90"/>
      <c r="BA55" s="89"/>
      <c r="BB55" s="288">
        <v>8</v>
      </c>
      <c r="BC55" s="289"/>
      <c r="BD55" s="289"/>
      <c r="BE55" s="289">
        <v>6</v>
      </c>
      <c r="BF55" s="289"/>
      <c r="BG55" s="289"/>
      <c r="BH55" s="289"/>
      <c r="BI55" s="289"/>
      <c r="BJ55" s="289"/>
      <c r="BK55" s="289">
        <v>2</v>
      </c>
      <c r="BL55" s="289"/>
      <c r="BM55" s="289"/>
      <c r="BN55" s="289"/>
      <c r="BO55" s="289"/>
      <c r="BP55" s="289"/>
      <c r="BQ55" s="289"/>
      <c r="BR55" s="289"/>
      <c r="BS55" s="289"/>
      <c r="BT55" s="289"/>
      <c r="BU55" s="12"/>
      <c r="BV55" s="289"/>
      <c r="BW55" s="289"/>
      <c r="BX55" s="289"/>
      <c r="BY55" s="289"/>
      <c r="BZ55" s="12"/>
      <c r="CA55" s="12"/>
      <c r="CB55" s="12"/>
      <c r="CC55" s="289"/>
      <c r="CD55" s="289"/>
      <c r="CE55" s="289"/>
      <c r="CF55" s="289"/>
      <c r="CG55" s="289"/>
      <c r="CH55" s="289"/>
      <c r="CI55" s="92"/>
      <c r="CJ55" s="12"/>
    </row>
    <row r="56" spans="1:88" ht="14.25">
      <c r="A56" s="35"/>
      <c r="B56" s="35"/>
      <c r="C56" s="35"/>
      <c r="D56" s="33"/>
      <c r="E56" s="34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19"/>
      <c r="AR56" s="19"/>
      <c r="AS56" s="13"/>
      <c r="AT56" s="90"/>
      <c r="AU56" s="90"/>
      <c r="AV56" s="228" t="s">
        <v>134</v>
      </c>
      <c r="AW56" s="228"/>
      <c r="AX56" s="228"/>
      <c r="AY56" s="228"/>
      <c r="AZ56" s="228"/>
      <c r="BA56" s="229"/>
      <c r="BB56" s="269">
        <v>338</v>
      </c>
      <c r="BC56" s="287"/>
      <c r="BD56" s="287"/>
      <c r="BE56" s="286">
        <v>134</v>
      </c>
      <c r="BF56" s="286"/>
      <c r="BG56" s="286">
        <v>23</v>
      </c>
      <c r="BH56" s="286"/>
      <c r="BI56" s="286">
        <v>26</v>
      </c>
      <c r="BJ56" s="286"/>
      <c r="BK56" s="286">
        <v>38</v>
      </c>
      <c r="BL56" s="286"/>
      <c r="BM56" s="286">
        <v>10</v>
      </c>
      <c r="BN56" s="286"/>
      <c r="BO56" s="286">
        <v>11</v>
      </c>
      <c r="BP56" s="286"/>
      <c r="BQ56" s="286">
        <v>16</v>
      </c>
      <c r="BR56" s="286"/>
      <c r="BS56" s="286">
        <v>56</v>
      </c>
      <c r="BT56" s="286"/>
      <c r="BU56" s="91">
        <v>5</v>
      </c>
      <c r="BV56" s="286">
        <v>1</v>
      </c>
      <c r="BW56" s="286"/>
      <c r="BX56" s="286" t="s">
        <v>451</v>
      </c>
      <c r="BY56" s="286"/>
      <c r="BZ56" s="91">
        <v>1</v>
      </c>
      <c r="CA56" s="91" t="s">
        <v>451</v>
      </c>
      <c r="CB56" s="91" t="s">
        <v>451</v>
      </c>
      <c r="CC56" s="286">
        <v>3</v>
      </c>
      <c r="CD56" s="286"/>
      <c r="CE56" s="286" t="s">
        <v>451</v>
      </c>
      <c r="CF56" s="286"/>
      <c r="CG56" s="286">
        <v>13</v>
      </c>
      <c r="CH56" s="286"/>
      <c r="CI56" s="91">
        <v>1</v>
      </c>
      <c r="CJ56" s="91" t="s">
        <v>451</v>
      </c>
    </row>
    <row r="57" spans="1:88" ht="15" thickBot="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90"/>
      <c r="AU57" s="90"/>
      <c r="AV57" s="90"/>
      <c r="AW57" s="90"/>
      <c r="AX57" s="90"/>
      <c r="AY57" s="90"/>
      <c r="AZ57" s="90"/>
      <c r="BA57" s="89"/>
      <c r="BB57" s="288">
        <v>1</v>
      </c>
      <c r="BC57" s="289"/>
      <c r="BD57" s="289"/>
      <c r="BE57" s="289">
        <v>1</v>
      </c>
      <c r="BF57" s="289"/>
      <c r="BG57" s="289"/>
      <c r="BH57" s="289"/>
      <c r="BI57" s="289"/>
      <c r="BJ57" s="289"/>
      <c r="BK57" s="289"/>
      <c r="BL57" s="289"/>
      <c r="BM57" s="289"/>
      <c r="BN57" s="289"/>
      <c r="BO57" s="289"/>
      <c r="BP57" s="289"/>
      <c r="BQ57" s="289"/>
      <c r="BR57" s="289"/>
      <c r="BS57" s="289"/>
      <c r="BT57" s="289"/>
      <c r="BU57" s="12"/>
      <c r="BV57" s="289"/>
      <c r="BW57" s="289"/>
      <c r="BX57" s="289"/>
      <c r="BY57" s="289"/>
      <c r="BZ57" s="12"/>
      <c r="CA57" s="12"/>
      <c r="CB57" s="12"/>
      <c r="CC57" s="289"/>
      <c r="CD57" s="289"/>
      <c r="CE57" s="289"/>
      <c r="CF57" s="289"/>
      <c r="CG57" s="289"/>
      <c r="CH57" s="289"/>
      <c r="CI57" s="92"/>
      <c r="CJ57" s="12"/>
    </row>
    <row r="58" spans="1:88" ht="14.25">
      <c r="A58" s="233" t="s">
        <v>543</v>
      </c>
      <c r="B58" s="233"/>
      <c r="C58" s="233"/>
      <c r="D58" s="234"/>
      <c r="E58" s="96"/>
      <c r="F58" s="97"/>
      <c r="G58" s="98"/>
      <c r="H58" s="96"/>
      <c r="I58" s="97"/>
      <c r="J58" s="98"/>
      <c r="K58" s="96"/>
      <c r="L58" s="97"/>
      <c r="M58" s="98"/>
      <c r="N58" s="96"/>
      <c r="O58" s="97"/>
      <c r="P58" s="98"/>
      <c r="Q58" s="96"/>
      <c r="R58" s="97"/>
      <c r="S58" s="97"/>
      <c r="T58" s="98"/>
      <c r="U58" s="96"/>
      <c r="V58" s="97"/>
      <c r="W58" s="97"/>
      <c r="X58" s="98"/>
      <c r="Y58" s="96"/>
      <c r="Z58" s="97"/>
      <c r="AA58" s="97"/>
      <c r="AB58" s="98"/>
      <c r="AC58" s="96"/>
      <c r="AD58" s="97"/>
      <c r="AE58" s="97"/>
      <c r="AF58" s="98"/>
      <c r="AG58" s="96"/>
      <c r="AH58" s="97"/>
      <c r="AI58" s="97"/>
      <c r="AJ58" s="98"/>
      <c r="AK58" s="96"/>
      <c r="AL58" s="97"/>
      <c r="AM58" s="97"/>
      <c r="AN58" s="97"/>
      <c r="AO58" s="97"/>
      <c r="AP58" s="97"/>
      <c r="AQ58" s="19"/>
      <c r="AR58" s="19"/>
      <c r="AS58" s="13"/>
      <c r="AT58" s="90"/>
      <c r="AU58" s="90"/>
      <c r="AV58" s="228" t="s">
        <v>277</v>
      </c>
      <c r="AW58" s="228"/>
      <c r="AX58" s="228"/>
      <c r="AY58" s="228"/>
      <c r="AZ58" s="228"/>
      <c r="BA58" s="229"/>
      <c r="BB58" s="269">
        <v>25</v>
      </c>
      <c r="BC58" s="287"/>
      <c r="BD58" s="287"/>
      <c r="BE58" s="286">
        <v>5</v>
      </c>
      <c r="BF58" s="286"/>
      <c r="BG58" s="286">
        <v>2</v>
      </c>
      <c r="BH58" s="286"/>
      <c r="BI58" s="286">
        <v>2</v>
      </c>
      <c r="BJ58" s="286"/>
      <c r="BK58" s="286">
        <v>3</v>
      </c>
      <c r="BL58" s="286"/>
      <c r="BM58" s="286" t="s">
        <v>451</v>
      </c>
      <c r="BN58" s="286"/>
      <c r="BO58" s="286">
        <v>3</v>
      </c>
      <c r="BP58" s="286"/>
      <c r="BQ58" s="286">
        <v>2</v>
      </c>
      <c r="BR58" s="286"/>
      <c r="BS58" s="286" t="s">
        <v>451</v>
      </c>
      <c r="BT58" s="286"/>
      <c r="BU58" s="91" t="s">
        <v>451</v>
      </c>
      <c r="BV58" s="286">
        <v>1</v>
      </c>
      <c r="BW58" s="286"/>
      <c r="BX58" s="286">
        <v>1</v>
      </c>
      <c r="BY58" s="286"/>
      <c r="BZ58" s="91">
        <v>2</v>
      </c>
      <c r="CA58" s="91" t="s">
        <v>451</v>
      </c>
      <c r="CB58" s="91" t="s">
        <v>451</v>
      </c>
      <c r="CC58" s="286" t="s">
        <v>451</v>
      </c>
      <c r="CD58" s="286"/>
      <c r="CE58" s="286" t="s">
        <v>451</v>
      </c>
      <c r="CF58" s="286"/>
      <c r="CG58" s="286">
        <v>3</v>
      </c>
      <c r="CH58" s="286"/>
      <c r="CI58" s="91" t="s">
        <v>451</v>
      </c>
      <c r="CJ58" s="91">
        <v>1</v>
      </c>
    </row>
    <row r="59" spans="1:88" ht="14.25">
      <c r="A59" s="235"/>
      <c r="B59" s="235"/>
      <c r="C59" s="235"/>
      <c r="D59" s="236"/>
      <c r="E59" s="101"/>
      <c r="F59" s="19"/>
      <c r="G59" s="37"/>
      <c r="H59" s="101"/>
      <c r="I59" s="19"/>
      <c r="J59" s="37"/>
      <c r="K59" s="101"/>
      <c r="L59" s="19"/>
      <c r="M59" s="37"/>
      <c r="N59" s="101"/>
      <c r="O59" s="19"/>
      <c r="P59" s="37"/>
      <c r="Q59" s="101"/>
      <c r="R59" s="19"/>
      <c r="S59" s="19"/>
      <c r="T59" s="37"/>
      <c r="U59" s="101"/>
      <c r="V59" s="19"/>
      <c r="W59" s="19"/>
      <c r="X59" s="37"/>
      <c r="Y59" s="101"/>
      <c r="Z59" s="19"/>
      <c r="AA59" s="19"/>
      <c r="AB59" s="37"/>
      <c r="AC59" s="101"/>
      <c r="AD59" s="19"/>
      <c r="AE59" s="19"/>
      <c r="AF59" s="37"/>
      <c r="AG59" s="101"/>
      <c r="AH59" s="19"/>
      <c r="AI59" s="19"/>
      <c r="AJ59" s="37"/>
      <c r="AK59" s="101"/>
      <c r="AL59" s="19"/>
      <c r="AM59" s="19"/>
      <c r="AN59" s="19"/>
      <c r="AO59" s="19"/>
      <c r="AP59" s="19"/>
      <c r="AQ59" s="19"/>
      <c r="AR59" s="19"/>
      <c r="AS59" s="13"/>
      <c r="AT59" s="90"/>
      <c r="AU59" s="90"/>
      <c r="AV59" s="90"/>
      <c r="AW59" s="90"/>
      <c r="AX59" s="90"/>
      <c r="AY59" s="90"/>
      <c r="AZ59" s="90"/>
      <c r="BA59" s="89"/>
      <c r="BB59" s="288"/>
      <c r="BC59" s="289"/>
      <c r="BD59" s="289"/>
      <c r="BE59" s="289"/>
      <c r="BF59" s="289"/>
      <c r="BG59" s="289"/>
      <c r="BH59" s="289"/>
      <c r="BI59" s="289"/>
      <c r="BJ59" s="289"/>
      <c r="BK59" s="289"/>
      <c r="BL59" s="289"/>
      <c r="BM59" s="289"/>
      <c r="BN59" s="289"/>
      <c r="BO59" s="289"/>
      <c r="BP59" s="289"/>
      <c r="BQ59" s="289"/>
      <c r="BR59" s="289"/>
      <c r="BS59" s="289"/>
      <c r="BT59" s="289"/>
      <c r="BU59" s="12"/>
      <c r="BV59" s="289"/>
      <c r="BW59" s="289"/>
      <c r="BX59" s="289"/>
      <c r="BY59" s="289"/>
      <c r="BZ59" s="12"/>
      <c r="CA59" s="12"/>
      <c r="CB59" s="12"/>
      <c r="CC59" s="289"/>
      <c r="CD59" s="289"/>
      <c r="CE59" s="289"/>
      <c r="CF59" s="289"/>
      <c r="CG59" s="289"/>
      <c r="CH59" s="289"/>
      <c r="CI59" s="92"/>
      <c r="CJ59" s="12"/>
    </row>
    <row r="60" spans="1:88" ht="14.25">
      <c r="A60" s="235"/>
      <c r="B60" s="235"/>
      <c r="C60" s="235"/>
      <c r="D60" s="236"/>
      <c r="E60" s="101"/>
      <c r="F60" s="19"/>
      <c r="G60" s="37"/>
      <c r="H60" s="101"/>
      <c r="I60" s="19"/>
      <c r="J60" s="37"/>
      <c r="K60" s="101"/>
      <c r="L60" s="19"/>
      <c r="M60" s="37"/>
      <c r="N60" s="101"/>
      <c r="O60" s="19"/>
      <c r="P60" s="37"/>
      <c r="Q60" s="101"/>
      <c r="R60" s="19"/>
      <c r="S60" s="19"/>
      <c r="T60" s="37"/>
      <c r="U60" s="101"/>
      <c r="V60" s="19"/>
      <c r="W60" s="19"/>
      <c r="X60" s="37"/>
      <c r="Y60" s="101"/>
      <c r="Z60" s="19"/>
      <c r="AA60" s="19"/>
      <c r="AB60" s="37"/>
      <c r="AC60" s="101"/>
      <c r="AD60" s="19"/>
      <c r="AE60" s="19"/>
      <c r="AF60" s="37"/>
      <c r="AG60" s="101"/>
      <c r="AH60" s="19"/>
      <c r="AI60" s="19"/>
      <c r="AJ60" s="37"/>
      <c r="AK60" s="101"/>
      <c r="AL60" s="19"/>
      <c r="AM60" s="19"/>
      <c r="AN60" s="19"/>
      <c r="AO60" s="19"/>
      <c r="AP60" s="19"/>
      <c r="AQ60" s="19"/>
      <c r="AR60" s="19"/>
      <c r="AS60" s="13"/>
      <c r="AT60" s="90"/>
      <c r="AU60" s="228" t="s">
        <v>278</v>
      </c>
      <c r="AV60" s="228"/>
      <c r="AW60" s="228"/>
      <c r="AX60" s="228"/>
      <c r="AY60" s="228"/>
      <c r="AZ60" s="228"/>
      <c r="BA60" s="229"/>
      <c r="BB60" s="269">
        <v>49</v>
      </c>
      <c r="BC60" s="287"/>
      <c r="BD60" s="287"/>
      <c r="BE60" s="286">
        <v>5</v>
      </c>
      <c r="BF60" s="286"/>
      <c r="BG60" s="286">
        <v>6</v>
      </c>
      <c r="BH60" s="286"/>
      <c r="BI60" s="286">
        <v>1</v>
      </c>
      <c r="BJ60" s="286"/>
      <c r="BK60" s="286" t="s">
        <v>451</v>
      </c>
      <c r="BL60" s="286"/>
      <c r="BM60" s="286" t="s">
        <v>451</v>
      </c>
      <c r="BN60" s="286"/>
      <c r="BO60" s="286" t="s">
        <v>451</v>
      </c>
      <c r="BP60" s="286"/>
      <c r="BQ60" s="286">
        <v>1</v>
      </c>
      <c r="BR60" s="286"/>
      <c r="BS60" s="286" t="s">
        <v>451</v>
      </c>
      <c r="BT60" s="286"/>
      <c r="BU60" s="91">
        <v>3</v>
      </c>
      <c r="BV60" s="286" t="s">
        <v>451</v>
      </c>
      <c r="BW60" s="286"/>
      <c r="BX60" s="286" t="s">
        <v>451</v>
      </c>
      <c r="BY60" s="286"/>
      <c r="BZ60" s="91" t="s">
        <v>451</v>
      </c>
      <c r="CA60" s="91">
        <v>2</v>
      </c>
      <c r="CB60" s="91" t="s">
        <v>451</v>
      </c>
      <c r="CC60" s="286">
        <v>27</v>
      </c>
      <c r="CD60" s="286"/>
      <c r="CE60" s="286" t="s">
        <v>451</v>
      </c>
      <c r="CF60" s="286"/>
      <c r="CG60" s="286">
        <v>4</v>
      </c>
      <c r="CH60" s="286"/>
      <c r="CI60" s="91" t="s">
        <v>451</v>
      </c>
      <c r="CJ60" s="91" t="s">
        <v>451</v>
      </c>
    </row>
    <row r="61" spans="1:88" ht="14.25">
      <c r="A61" s="235"/>
      <c r="B61" s="235"/>
      <c r="C61" s="235"/>
      <c r="D61" s="236"/>
      <c r="E61" s="200" t="s">
        <v>265</v>
      </c>
      <c r="F61" s="162"/>
      <c r="G61" s="163"/>
      <c r="H61" s="200" t="s">
        <v>266</v>
      </c>
      <c r="I61" s="162"/>
      <c r="J61" s="163"/>
      <c r="K61" s="200" t="s">
        <v>267</v>
      </c>
      <c r="L61" s="162"/>
      <c r="M61" s="163"/>
      <c r="N61" s="200" t="s">
        <v>268</v>
      </c>
      <c r="O61" s="162"/>
      <c r="P61" s="163"/>
      <c r="Q61" s="230" t="s">
        <v>47</v>
      </c>
      <c r="R61" s="231"/>
      <c r="S61" s="231"/>
      <c r="T61" s="232"/>
      <c r="U61" s="230" t="s">
        <v>90</v>
      </c>
      <c r="V61" s="231"/>
      <c r="W61" s="231"/>
      <c r="X61" s="232"/>
      <c r="Y61" s="230" t="s">
        <v>111</v>
      </c>
      <c r="Z61" s="231"/>
      <c r="AA61" s="231"/>
      <c r="AB61" s="232"/>
      <c r="AC61" s="230" t="s">
        <v>112</v>
      </c>
      <c r="AD61" s="231"/>
      <c r="AE61" s="231"/>
      <c r="AF61" s="232"/>
      <c r="AG61" s="230" t="s">
        <v>263</v>
      </c>
      <c r="AH61" s="231"/>
      <c r="AI61" s="231"/>
      <c r="AJ61" s="232"/>
      <c r="AK61" s="230" t="s">
        <v>199</v>
      </c>
      <c r="AL61" s="231"/>
      <c r="AM61" s="231"/>
      <c r="AN61" s="231"/>
      <c r="AO61" s="231"/>
      <c r="AP61" s="231"/>
      <c r="AQ61" s="53"/>
      <c r="AR61" s="53"/>
      <c r="AS61" s="13"/>
      <c r="AT61" s="90"/>
      <c r="AU61" s="90"/>
      <c r="AV61" s="90"/>
      <c r="AW61" s="90"/>
      <c r="AX61" s="90"/>
      <c r="AY61" s="90"/>
      <c r="AZ61" s="90"/>
      <c r="BA61" s="89"/>
      <c r="BB61" s="288">
        <v>4</v>
      </c>
      <c r="BC61" s="289"/>
      <c r="BD61" s="289"/>
      <c r="BE61" s="289"/>
      <c r="BF61" s="289"/>
      <c r="BG61" s="289"/>
      <c r="BH61" s="289"/>
      <c r="BI61" s="289"/>
      <c r="BJ61" s="289"/>
      <c r="BK61" s="289"/>
      <c r="BL61" s="289"/>
      <c r="BM61" s="289"/>
      <c r="BN61" s="289"/>
      <c r="BO61" s="289"/>
      <c r="BP61" s="289"/>
      <c r="BQ61" s="289"/>
      <c r="BR61" s="289"/>
      <c r="BS61" s="289"/>
      <c r="BT61" s="289"/>
      <c r="BU61" s="12"/>
      <c r="BV61" s="289"/>
      <c r="BW61" s="289"/>
      <c r="BX61" s="289"/>
      <c r="BY61" s="289"/>
      <c r="BZ61" s="12"/>
      <c r="CA61" s="12"/>
      <c r="CB61" s="12"/>
      <c r="CC61" s="289">
        <v>4</v>
      </c>
      <c r="CD61" s="289"/>
      <c r="CE61" s="289"/>
      <c r="CF61" s="289"/>
      <c r="CG61" s="289"/>
      <c r="CH61" s="289"/>
      <c r="CI61" s="92"/>
      <c r="CJ61" s="12"/>
    </row>
    <row r="62" spans="1:88" ht="14.25">
      <c r="A62" s="235"/>
      <c r="B62" s="235"/>
      <c r="C62" s="235"/>
      <c r="D62" s="236"/>
      <c r="E62" s="101"/>
      <c r="F62" s="19"/>
      <c r="G62" s="37"/>
      <c r="H62" s="101"/>
      <c r="I62" s="19"/>
      <c r="J62" s="37"/>
      <c r="K62" s="101"/>
      <c r="L62" s="19"/>
      <c r="M62" s="37"/>
      <c r="N62" s="101"/>
      <c r="O62" s="19"/>
      <c r="P62" s="37"/>
      <c r="Q62" s="101"/>
      <c r="R62" s="19"/>
      <c r="S62" s="19"/>
      <c r="T62" s="37"/>
      <c r="U62" s="101"/>
      <c r="V62" s="19"/>
      <c r="W62" s="19"/>
      <c r="X62" s="37"/>
      <c r="Y62" s="101"/>
      <c r="Z62" s="19"/>
      <c r="AA62" s="19"/>
      <c r="AB62" s="37"/>
      <c r="AC62" s="101"/>
      <c r="AD62" s="19"/>
      <c r="AE62" s="19"/>
      <c r="AF62" s="37"/>
      <c r="AG62" s="101"/>
      <c r="AH62" s="19"/>
      <c r="AI62" s="19"/>
      <c r="AJ62" s="37"/>
      <c r="AK62" s="101"/>
      <c r="AL62" s="19"/>
      <c r="AM62" s="19"/>
      <c r="AN62" s="19"/>
      <c r="AO62" s="19"/>
      <c r="AP62" s="19"/>
      <c r="AQ62" s="19"/>
      <c r="AR62" s="19"/>
      <c r="AS62" s="13"/>
      <c r="AT62" s="90"/>
      <c r="AU62" s="228" t="s">
        <v>135</v>
      </c>
      <c r="AV62" s="228"/>
      <c r="AW62" s="228"/>
      <c r="AX62" s="228"/>
      <c r="AY62" s="228"/>
      <c r="AZ62" s="228"/>
      <c r="BA62" s="229"/>
      <c r="BB62" s="269">
        <v>200</v>
      </c>
      <c r="BC62" s="287"/>
      <c r="BD62" s="287"/>
      <c r="BE62" s="286">
        <v>42</v>
      </c>
      <c r="BF62" s="286"/>
      <c r="BG62" s="286">
        <v>20</v>
      </c>
      <c r="BH62" s="286"/>
      <c r="BI62" s="286">
        <v>18</v>
      </c>
      <c r="BJ62" s="286"/>
      <c r="BK62" s="286">
        <v>29</v>
      </c>
      <c r="BL62" s="286"/>
      <c r="BM62" s="286">
        <v>10</v>
      </c>
      <c r="BN62" s="286"/>
      <c r="BO62" s="286">
        <v>9</v>
      </c>
      <c r="BP62" s="286"/>
      <c r="BQ62" s="286">
        <v>15</v>
      </c>
      <c r="BR62" s="286"/>
      <c r="BS62" s="286">
        <v>2</v>
      </c>
      <c r="BT62" s="286"/>
      <c r="BU62" s="91">
        <v>2</v>
      </c>
      <c r="BV62" s="286" t="s">
        <v>451</v>
      </c>
      <c r="BW62" s="286"/>
      <c r="BX62" s="286" t="s">
        <v>451</v>
      </c>
      <c r="BY62" s="286"/>
      <c r="BZ62" s="91" t="s">
        <v>451</v>
      </c>
      <c r="CA62" s="91" t="s">
        <v>451</v>
      </c>
      <c r="CB62" s="91" t="s">
        <v>451</v>
      </c>
      <c r="CC62" s="286">
        <v>29</v>
      </c>
      <c r="CD62" s="286"/>
      <c r="CE62" s="286" t="s">
        <v>451</v>
      </c>
      <c r="CF62" s="286"/>
      <c r="CG62" s="286">
        <v>24</v>
      </c>
      <c r="CH62" s="286"/>
      <c r="CI62" s="91" t="s">
        <v>451</v>
      </c>
      <c r="CJ62" s="91" t="s">
        <v>451</v>
      </c>
    </row>
    <row r="63" spans="1:88" ht="14.25">
      <c r="A63" s="235"/>
      <c r="B63" s="235"/>
      <c r="C63" s="235"/>
      <c r="D63" s="236"/>
      <c r="E63" s="101"/>
      <c r="F63" s="19"/>
      <c r="G63" s="37"/>
      <c r="H63" s="101"/>
      <c r="I63" s="19"/>
      <c r="J63" s="37"/>
      <c r="K63" s="101"/>
      <c r="L63" s="19"/>
      <c r="M63" s="37"/>
      <c r="N63" s="101"/>
      <c r="O63" s="19"/>
      <c r="P63" s="37"/>
      <c r="Q63" s="101"/>
      <c r="R63" s="19"/>
      <c r="S63" s="19"/>
      <c r="T63" s="37"/>
      <c r="U63" s="101"/>
      <c r="V63" s="19"/>
      <c r="W63" s="19"/>
      <c r="X63" s="37"/>
      <c r="Y63" s="101"/>
      <c r="Z63" s="19"/>
      <c r="AA63" s="19"/>
      <c r="AB63" s="37"/>
      <c r="AC63" s="101"/>
      <c r="AD63" s="19"/>
      <c r="AE63" s="19"/>
      <c r="AF63" s="37"/>
      <c r="AG63" s="230" t="s">
        <v>264</v>
      </c>
      <c r="AH63" s="231"/>
      <c r="AI63" s="231"/>
      <c r="AJ63" s="232"/>
      <c r="AK63" s="101"/>
      <c r="AL63" s="19"/>
      <c r="AM63" s="19"/>
      <c r="AN63" s="19"/>
      <c r="AO63" s="19"/>
      <c r="AP63" s="19"/>
      <c r="AQ63" s="19"/>
      <c r="AR63" s="19"/>
      <c r="AS63" s="13"/>
      <c r="AT63" s="90"/>
      <c r="AU63" s="90"/>
      <c r="AV63" s="90"/>
      <c r="AW63" s="90"/>
      <c r="AX63" s="90"/>
      <c r="AY63" s="90"/>
      <c r="AZ63" s="90"/>
      <c r="BA63" s="89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</row>
    <row r="64" spans="1:88" ht="14.25">
      <c r="A64" s="237"/>
      <c r="B64" s="237"/>
      <c r="C64" s="237"/>
      <c r="D64" s="238"/>
      <c r="E64" s="34"/>
      <c r="F64" s="35"/>
      <c r="G64" s="33"/>
      <c r="H64" s="34"/>
      <c r="I64" s="35"/>
      <c r="J64" s="33"/>
      <c r="K64" s="34"/>
      <c r="L64" s="35"/>
      <c r="M64" s="33"/>
      <c r="N64" s="34"/>
      <c r="O64" s="35"/>
      <c r="P64" s="33"/>
      <c r="Q64" s="34"/>
      <c r="R64" s="35"/>
      <c r="S64" s="35"/>
      <c r="T64" s="33"/>
      <c r="U64" s="34"/>
      <c r="V64" s="35"/>
      <c r="W64" s="35"/>
      <c r="X64" s="33"/>
      <c r="Y64" s="34"/>
      <c r="Z64" s="35"/>
      <c r="AA64" s="35"/>
      <c r="AB64" s="33"/>
      <c r="AC64" s="34"/>
      <c r="AD64" s="35"/>
      <c r="AE64" s="35"/>
      <c r="AF64" s="33"/>
      <c r="AG64" s="34"/>
      <c r="AH64" s="35"/>
      <c r="AI64" s="35"/>
      <c r="AJ64" s="33"/>
      <c r="AK64" s="34"/>
      <c r="AL64" s="35"/>
      <c r="AM64" s="35"/>
      <c r="AN64" s="35"/>
      <c r="AO64" s="35"/>
      <c r="AP64" s="35"/>
      <c r="AQ64" s="19"/>
      <c r="AR64" s="19"/>
      <c r="AS64" s="13"/>
      <c r="AT64" s="90"/>
      <c r="AU64" s="228" t="s">
        <v>136</v>
      </c>
      <c r="AV64" s="228"/>
      <c r="AW64" s="228"/>
      <c r="AX64" s="228"/>
      <c r="AY64" s="228"/>
      <c r="AZ64" s="228"/>
      <c r="BA64" s="229"/>
      <c r="BB64" s="269">
        <v>5</v>
      </c>
      <c r="BC64" s="287"/>
      <c r="BD64" s="287"/>
      <c r="BE64" s="286">
        <v>4</v>
      </c>
      <c r="BF64" s="286"/>
      <c r="BG64" s="286" t="s">
        <v>451</v>
      </c>
      <c r="BH64" s="286"/>
      <c r="BI64" s="286" t="s">
        <v>451</v>
      </c>
      <c r="BJ64" s="286"/>
      <c r="BK64" s="286" t="s">
        <v>451</v>
      </c>
      <c r="BL64" s="286"/>
      <c r="BM64" s="286" t="s">
        <v>451</v>
      </c>
      <c r="BN64" s="286"/>
      <c r="BO64" s="286" t="s">
        <v>451</v>
      </c>
      <c r="BP64" s="286"/>
      <c r="BQ64" s="286" t="s">
        <v>451</v>
      </c>
      <c r="BR64" s="286"/>
      <c r="BS64" s="286" t="s">
        <v>451</v>
      </c>
      <c r="BT64" s="286"/>
      <c r="BU64" s="91" t="s">
        <v>451</v>
      </c>
      <c r="BV64" s="286" t="s">
        <v>451</v>
      </c>
      <c r="BW64" s="286"/>
      <c r="BX64" s="286" t="s">
        <v>451</v>
      </c>
      <c r="BY64" s="286"/>
      <c r="BZ64" s="91" t="s">
        <v>451</v>
      </c>
      <c r="CA64" s="91" t="s">
        <v>451</v>
      </c>
      <c r="CB64" s="91" t="s">
        <v>451</v>
      </c>
      <c r="CC64" s="286">
        <v>1</v>
      </c>
      <c r="CD64" s="286"/>
      <c r="CE64" s="286" t="s">
        <v>451</v>
      </c>
      <c r="CF64" s="286"/>
      <c r="CG64" s="286" t="s">
        <v>451</v>
      </c>
      <c r="CH64" s="286"/>
      <c r="CI64" s="91" t="s">
        <v>451</v>
      </c>
      <c r="CJ64" s="91" t="s">
        <v>451</v>
      </c>
    </row>
    <row r="65" spans="1:88" ht="14.25">
      <c r="A65" s="82"/>
      <c r="B65" s="82"/>
      <c r="C65" s="82"/>
      <c r="D65" s="83"/>
      <c r="E65" s="13"/>
      <c r="F65" s="250" t="s">
        <v>69</v>
      </c>
      <c r="G65" s="250"/>
      <c r="H65" s="13"/>
      <c r="I65" s="250" t="s">
        <v>69</v>
      </c>
      <c r="J65" s="250"/>
      <c r="K65" s="13"/>
      <c r="L65" s="250" t="s">
        <v>69</v>
      </c>
      <c r="M65" s="250"/>
      <c r="N65" s="13"/>
      <c r="O65" s="13"/>
      <c r="P65" s="12" t="s">
        <v>294</v>
      </c>
      <c r="Q65" s="13"/>
      <c r="R65" s="13"/>
      <c r="S65" s="250" t="s">
        <v>69</v>
      </c>
      <c r="T65" s="250"/>
      <c r="U65" s="13"/>
      <c r="V65" s="13"/>
      <c r="W65" s="250" t="s">
        <v>69</v>
      </c>
      <c r="X65" s="250"/>
      <c r="Y65" s="13"/>
      <c r="Z65" s="13"/>
      <c r="AA65" s="250" t="s">
        <v>69</v>
      </c>
      <c r="AB65" s="250"/>
      <c r="AC65" s="13"/>
      <c r="AD65" s="13"/>
      <c r="AE65" s="250" t="s">
        <v>69</v>
      </c>
      <c r="AF65" s="250"/>
      <c r="AG65" s="13"/>
      <c r="AH65" s="13"/>
      <c r="AI65" s="250" t="s">
        <v>69</v>
      </c>
      <c r="AJ65" s="250"/>
      <c r="AK65" s="13"/>
      <c r="AL65" s="13"/>
      <c r="AM65" s="13"/>
      <c r="AN65" s="13"/>
      <c r="AO65" s="250" t="s">
        <v>113</v>
      </c>
      <c r="AP65" s="250"/>
      <c r="AQ65" s="122"/>
      <c r="AR65" s="122"/>
      <c r="AS65" s="13"/>
      <c r="AT65" s="90"/>
      <c r="AU65" s="90"/>
      <c r="AV65" s="90"/>
      <c r="AW65" s="90"/>
      <c r="AX65" s="90"/>
      <c r="AY65" s="90"/>
      <c r="AZ65" s="90"/>
      <c r="BA65" s="89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</row>
    <row r="66" spans="1:88" ht="14.25">
      <c r="A66" s="183" t="s">
        <v>249</v>
      </c>
      <c r="B66" s="183"/>
      <c r="C66" s="183"/>
      <c r="D66" s="272"/>
      <c r="E66" s="147">
        <v>355</v>
      </c>
      <c r="F66" s="148"/>
      <c r="G66" s="148"/>
      <c r="H66" s="145">
        <v>1</v>
      </c>
      <c r="I66" s="145"/>
      <c r="J66" s="145"/>
      <c r="K66" s="145">
        <v>4</v>
      </c>
      <c r="L66" s="145"/>
      <c r="M66" s="145"/>
      <c r="N66" s="145">
        <v>3</v>
      </c>
      <c r="O66" s="145"/>
      <c r="P66" s="145"/>
      <c r="Q66" s="148" t="s">
        <v>454</v>
      </c>
      <c r="R66" s="148"/>
      <c r="S66" s="148"/>
      <c r="T66" s="148"/>
      <c r="U66" s="148">
        <v>1</v>
      </c>
      <c r="V66" s="148"/>
      <c r="W66" s="148"/>
      <c r="X66" s="148"/>
      <c r="Y66" s="148">
        <v>2</v>
      </c>
      <c r="Z66" s="148"/>
      <c r="AA66" s="148"/>
      <c r="AB66" s="148"/>
      <c r="AC66" s="148" t="s">
        <v>454</v>
      </c>
      <c r="AD66" s="148"/>
      <c r="AE66" s="148"/>
      <c r="AF66" s="148"/>
      <c r="AG66" s="148">
        <v>5708</v>
      </c>
      <c r="AH66" s="148"/>
      <c r="AI66" s="148"/>
      <c r="AJ66" s="148"/>
      <c r="AK66" s="170">
        <v>1955492</v>
      </c>
      <c r="AL66" s="170"/>
      <c r="AM66" s="170"/>
      <c r="AN66" s="170"/>
      <c r="AO66" s="170"/>
      <c r="AP66" s="170"/>
      <c r="AQ66" s="117"/>
      <c r="AR66" s="117"/>
      <c r="AS66" s="13"/>
      <c r="AT66" s="90"/>
      <c r="AU66" s="228" t="s">
        <v>182</v>
      </c>
      <c r="AV66" s="228"/>
      <c r="AW66" s="228"/>
      <c r="AX66" s="228"/>
      <c r="AY66" s="228"/>
      <c r="AZ66" s="228"/>
      <c r="BA66" s="229"/>
      <c r="BB66" s="269">
        <v>5</v>
      </c>
      <c r="BC66" s="287"/>
      <c r="BD66" s="287"/>
      <c r="BE66" s="286">
        <v>1</v>
      </c>
      <c r="BF66" s="286"/>
      <c r="BG66" s="286" t="s">
        <v>454</v>
      </c>
      <c r="BH66" s="286"/>
      <c r="BI66" s="286">
        <v>1</v>
      </c>
      <c r="BJ66" s="286"/>
      <c r="BK66" s="286">
        <v>1</v>
      </c>
      <c r="BL66" s="286"/>
      <c r="BM66" s="286" t="s">
        <v>454</v>
      </c>
      <c r="BN66" s="286"/>
      <c r="BO66" s="286" t="s">
        <v>454</v>
      </c>
      <c r="BP66" s="286"/>
      <c r="BQ66" s="286" t="s">
        <v>454</v>
      </c>
      <c r="BR66" s="286"/>
      <c r="BS66" s="286" t="s">
        <v>454</v>
      </c>
      <c r="BT66" s="286"/>
      <c r="BU66" s="91" t="s">
        <v>454</v>
      </c>
      <c r="BV66" s="286" t="s">
        <v>454</v>
      </c>
      <c r="BW66" s="286"/>
      <c r="BX66" s="286" t="s">
        <v>454</v>
      </c>
      <c r="BY66" s="286"/>
      <c r="BZ66" s="91" t="s">
        <v>454</v>
      </c>
      <c r="CA66" s="91" t="s">
        <v>454</v>
      </c>
      <c r="CB66" s="91" t="s">
        <v>454</v>
      </c>
      <c r="CC66" s="286">
        <v>2</v>
      </c>
      <c r="CD66" s="286"/>
      <c r="CE66" s="286" t="s">
        <v>454</v>
      </c>
      <c r="CF66" s="286"/>
      <c r="CG66" s="286" t="s">
        <v>454</v>
      </c>
      <c r="CH66" s="286"/>
      <c r="CI66" s="91" t="s">
        <v>454</v>
      </c>
      <c r="CJ66" s="91" t="s">
        <v>454</v>
      </c>
    </row>
    <row r="67" spans="1:88" ht="14.25">
      <c r="A67" s="273" t="s">
        <v>539</v>
      </c>
      <c r="B67" s="183"/>
      <c r="C67" s="183"/>
      <c r="D67" s="272"/>
      <c r="E67" s="147">
        <v>71</v>
      </c>
      <c r="F67" s="148"/>
      <c r="G67" s="148"/>
      <c r="H67" s="145">
        <v>23</v>
      </c>
      <c r="I67" s="145"/>
      <c r="J67" s="145"/>
      <c r="K67" s="145" t="s">
        <v>454</v>
      </c>
      <c r="L67" s="145"/>
      <c r="M67" s="145"/>
      <c r="N67" s="145" t="s">
        <v>454</v>
      </c>
      <c r="O67" s="145"/>
      <c r="P67" s="145"/>
      <c r="Q67" s="148" t="s">
        <v>454</v>
      </c>
      <c r="R67" s="148"/>
      <c r="S67" s="148"/>
      <c r="T67" s="148"/>
      <c r="U67" s="148" t="s">
        <v>454</v>
      </c>
      <c r="V67" s="148"/>
      <c r="W67" s="148"/>
      <c r="X67" s="148"/>
      <c r="Y67" s="148" t="s">
        <v>454</v>
      </c>
      <c r="Z67" s="148"/>
      <c r="AA67" s="148"/>
      <c r="AB67" s="148"/>
      <c r="AC67" s="148">
        <v>99</v>
      </c>
      <c r="AD67" s="148"/>
      <c r="AE67" s="148"/>
      <c r="AF67" s="148"/>
      <c r="AG67" s="148">
        <v>47</v>
      </c>
      <c r="AH67" s="148"/>
      <c r="AI67" s="148"/>
      <c r="AJ67" s="148"/>
      <c r="AK67" s="170">
        <v>1036983</v>
      </c>
      <c r="AL67" s="170"/>
      <c r="AM67" s="170"/>
      <c r="AN67" s="170"/>
      <c r="AO67" s="170"/>
      <c r="AP67" s="170"/>
      <c r="AQ67" s="117"/>
      <c r="AR67" s="117"/>
      <c r="AS67" s="13"/>
      <c r="AT67" s="90"/>
      <c r="AU67" s="90"/>
      <c r="AV67" s="90"/>
      <c r="AW67" s="90"/>
      <c r="AX67" s="90"/>
      <c r="AY67" s="90"/>
      <c r="AZ67" s="90"/>
      <c r="BA67" s="89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</row>
    <row r="68" spans="1:88" ht="14.25">
      <c r="A68" s="273" t="s">
        <v>540</v>
      </c>
      <c r="B68" s="183"/>
      <c r="C68" s="183"/>
      <c r="D68" s="272"/>
      <c r="E68" s="147">
        <v>350</v>
      </c>
      <c r="F68" s="148"/>
      <c r="G68" s="148"/>
      <c r="H68" s="145">
        <v>1</v>
      </c>
      <c r="I68" s="145"/>
      <c r="J68" s="145"/>
      <c r="K68" s="145">
        <v>7</v>
      </c>
      <c r="L68" s="145"/>
      <c r="M68" s="145"/>
      <c r="N68" s="145">
        <v>2</v>
      </c>
      <c r="O68" s="145"/>
      <c r="P68" s="145"/>
      <c r="Q68" s="148" t="s">
        <v>454</v>
      </c>
      <c r="R68" s="148"/>
      <c r="S68" s="148"/>
      <c r="T68" s="148"/>
      <c r="U68" s="148">
        <v>53</v>
      </c>
      <c r="V68" s="148"/>
      <c r="W68" s="148"/>
      <c r="X68" s="148"/>
      <c r="Y68" s="148" t="s">
        <v>454</v>
      </c>
      <c r="Z68" s="148"/>
      <c r="AA68" s="148"/>
      <c r="AB68" s="148"/>
      <c r="AC68" s="148">
        <v>34</v>
      </c>
      <c r="AD68" s="148"/>
      <c r="AE68" s="148"/>
      <c r="AF68" s="148"/>
      <c r="AG68" s="148" t="s">
        <v>454</v>
      </c>
      <c r="AH68" s="148"/>
      <c r="AI68" s="148"/>
      <c r="AJ68" s="148"/>
      <c r="AK68" s="170">
        <v>936730</v>
      </c>
      <c r="AL68" s="170"/>
      <c r="AM68" s="170"/>
      <c r="AN68" s="170"/>
      <c r="AO68" s="170"/>
      <c r="AP68" s="170"/>
      <c r="AQ68" s="117"/>
      <c r="AR68" s="117"/>
      <c r="AS68" s="13"/>
      <c r="AT68" s="90"/>
      <c r="AU68" s="228" t="s">
        <v>279</v>
      </c>
      <c r="AV68" s="228"/>
      <c r="AW68" s="228"/>
      <c r="AX68" s="228"/>
      <c r="AY68" s="228"/>
      <c r="AZ68" s="228"/>
      <c r="BA68" s="229"/>
      <c r="BB68" s="269">
        <v>9</v>
      </c>
      <c r="BC68" s="287"/>
      <c r="BD68" s="287"/>
      <c r="BE68" s="286" t="s">
        <v>454</v>
      </c>
      <c r="BF68" s="286"/>
      <c r="BG68" s="286">
        <v>2</v>
      </c>
      <c r="BH68" s="286"/>
      <c r="BI68" s="286">
        <v>1</v>
      </c>
      <c r="BJ68" s="286"/>
      <c r="BK68" s="286">
        <v>1</v>
      </c>
      <c r="BL68" s="286"/>
      <c r="BM68" s="286">
        <v>1</v>
      </c>
      <c r="BN68" s="286"/>
      <c r="BO68" s="286">
        <v>1</v>
      </c>
      <c r="BP68" s="286"/>
      <c r="BQ68" s="286" t="s">
        <v>454</v>
      </c>
      <c r="BR68" s="286"/>
      <c r="BS68" s="286" t="s">
        <v>454</v>
      </c>
      <c r="BT68" s="286"/>
      <c r="BU68" s="91" t="s">
        <v>454</v>
      </c>
      <c r="BV68" s="286" t="s">
        <v>454</v>
      </c>
      <c r="BW68" s="286"/>
      <c r="BX68" s="286" t="s">
        <v>454</v>
      </c>
      <c r="BY68" s="286"/>
      <c r="BZ68" s="91" t="s">
        <v>454</v>
      </c>
      <c r="CA68" s="91" t="s">
        <v>454</v>
      </c>
      <c r="CB68" s="91" t="s">
        <v>454</v>
      </c>
      <c r="CC68" s="286" t="s">
        <v>454</v>
      </c>
      <c r="CD68" s="286"/>
      <c r="CE68" s="286" t="s">
        <v>454</v>
      </c>
      <c r="CF68" s="286"/>
      <c r="CG68" s="286">
        <v>3</v>
      </c>
      <c r="CH68" s="286"/>
      <c r="CI68" s="91" t="s">
        <v>454</v>
      </c>
      <c r="CJ68" s="91" t="s">
        <v>454</v>
      </c>
    </row>
    <row r="69" spans="1:88" ht="14.25">
      <c r="A69" s="273" t="s">
        <v>541</v>
      </c>
      <c r="B69" s="183"/>
      <c r="C69" s="183"/>
      <c r="D69" s="272"/>
      <c r="E69" s="147">
        <v>257</v>
      </c>
      <c r="F69" s="148"/>
      <c r="G69" s="148"/>
      <c r="H69" s="145" t="s">
        <v>454</v>
      </c>
      <c r="I69" s="145"/>
      <c r="J69" s="145"/>
      <c r="K69" s="145">
        <v>10</v>
      </c>
      <c r="L69" s="145"/>
      <c r="M69" s="145"/>
      <c r="N69" s="145">
        <v>92</v>
      </c>
      <c r="O69" s="145"/>
      <c r="P69" s="145"/>
      <c r="Q69" s="148" t="s">
        <v>454</v>
      </c>
      <c r="R69" s="148"/>
      <c r="S69" s="148"/>
      <c r="T69" s="148"/>
      <c r="U69" s="148">
        <v>6</v>
      </c>
      <c r="V69" s="148"/>
      <c r="W69" s="148"/>
      <c r="X69" s="148"/>
      <c r="Y69" s="148" t="s">
        <v>454</v>
      </c>
      <c r="Z69" s="148"/>
      <c r="AA69" s="148"/>
      <c r="AB69" s="148"/>
      <c r="AC69" s="148" t="s">
        <v>454</v>
      </c>
      <c r="AD69" s="148"/>
      <c r="AE69" s="148"/>
      <c r="AF69" s="148"/>
      <c r="AG69" s="148">
        <v>676</v>
      </c>
      <c r="AH69" s="148"/>
      <c r="AI69" s="148"/>
      <c r="AJ69" s="148"/>
      <c r="AK69" s="170">
        <v>994956</v>
      </c>
      <c r="AL69" s="170"/>
      <c r="AM69" s="170"/>
      <c r="AN69" s="170"/>
      <c r="AO69" s="170"/>
      <c r="AP69" s="170"/>
      <c r="AQ69" s="117"/>
      <c r="AR69" s="117"/>
      <c r="AS69" s="13"/>
      <c r="AT69" s="90"/>
      <c r="AU69" s="90"/>
      <c r="AV69" s="90"/>
      <c r="AW69" s="90"/>
      <c r="AX69" s="90"/>
      <c r="AY69" s="90"/>
      <c r="AZ69" s="90"/>
      <c r="BA69" s="89"/>
      <c r="BB69" s="288">
        <v>2</v>
      </c>
      <c r="BC69" s="289"/>
      <c r="BD69" s="289"/>
      <c r="BE69" s="289"/>
      <c r="BF69" s="289"/>
      <c r="BG69" s="289"/>
      <c r="BH69" s="289"/>
      <c r="BI69" s="289"/>
      <c r="BJ69" s="289"/>
      <c r="BK69" s="289"/>
      <c r="BL69" s="289"/>
      <c r="BM69" s="289"/>
      <c r="BN69" s="289"/>
      <c r="BO69" s="289">
        <v>1</v>
      </c>
      <c r="BP69" s="289"/>
      <c r="BQ69" s="289"/>
      <c r="BR69" s="289"/>
      <c r="BS69" s="289"/>
      <c r="BT69" s="289"/>
      <c r="BU69" s="12"/>
      <c r="BV69" s="289"/>
      <c r="BW69" s="289"/>
      <c r="BX69" s="289"/>
      <c r="BY69" s="289"/>
      <c r="BZ69" s="12"/>
      <c r="CA69" s="12"/>
      <c r="CB69" s="12"/>
      <c r="CC69" s="289"/>
      <c r="CD69" s="289"/>
      <c r="CE69" s="289"/>
      <c r="CF69" s="289"/>
      <c r="CG69" s="289"/>
      <c r="CH69" s="289"/>
      <c r="CI69" s="92">
        <v>1</v>
      </c>
      <c r="CJ69" s="12"/>
    </row>
    <row r="70" spans="1:88" ht="14.25">
      <c r="A70" s="245" t="s">
        <v>542</v>
      </c>
      <c r="B70" s="184"/>
      <c r="C70" s="184"/>
      <c r="D70" s="246"/>
      <c r="E70" s="150">
        <f>SUM(E72:G79)</f>
        <v>1072</v>
      </c>
      <c r="F70" s="151"/>
      <c r="G70" s="151"/>
      <c r="H70" s="146">
        <f>SUM(H72:J79)</f>
        <v>5</v>
      </c>
      <c r="I70" s="146"/>
      <c r="J70" s="146"/>
      <c r="K70" s="146">
        <f>SUM(K72:M79)</f>
        <v>9</v>
      </c>
      <c r="L70" s="146"/>
      <c r="M70" s="146"/>
      <c r="N70" s="146">
        <f>SUM(N72:P79)</f>
        <v>3871</v>
      </c>
      <c r="O70" s="146"/>
      <c r="P70" s="146"/>
      <c r="Q70" s="151" t="s">
        <v>244</v>
      </c>
      <c r="R70" s="151"/>
      <c r="S70" s="151"/>
      <c r="T70" s="151"/>
      <c r="U70" s="151">
        <f>SUM(U72:X79)</f>
        <v>569</v>
      </c>
      <c r="V70" s="151"/>
      <c r="W70" s="151"/>
      <c r="X70" s="151"/>
      <c r="Y70" s="151">
        <f>SUM(Y72:AB79)</f>
        <v>17</v>
      </c>
      <c r="Z70" s="151"/>
      <c r="AA70" s="151"/>
      <c r="AB70" s="151"/>
      <c r="AC70" s="151">
        <f>SUM(AC72:AF79)</f>
        <v>27</v>
      </c>
      <c r="AD70" s="151"/>
      <c r="AE70" s="151"/>
      <c r="AF70" s="151"/>
      <c r="AG70" s="151">
        <f>SUM(AG72:AJ79)</f>
        <v>1122</v>
      </c>
      <c r="AH70" s="151"/>
      <c r="AI70" s="151"/>
      <c r="AJ70" s="151"/>
      <c r="AK70" s="172">
        <f>SUM(AK72:AP79)</f>
        <v>31467798</v>
      </c>
      <c r="AL70" s="172"/>
      <c r="AM70" s="172"/>
      <c r="AN70" s="172"/>
      <c r="AO70" s="172"/>
      <c r="AP70" s="172"/>
      <c r="AQ70" s="133"/>
      <c r="AR70" s="133"/>
      <c r="AS70" s="13"/>
      <c r="AT70" s="90"/>
      <c r="AU70" s="228" t="s">
        <v>137</v>
      </c>
      <c r="AV70" s="228"/>
      <c r="AW70" s="228"/>
      <c r="AX70" s="228"/>
      <c r="AY70" s="228"/>
      <c r="AZ70" s="228"/>
      <c r="BA70" s="229"/>
      <c r="BB70" s="269">
        <v>97</v>
      </c>
      <c r="BC70" s="287"/>
      <c r="BD70" s="287"/>
      <c r="BE70" s="286">
        <v>15</v>
      </c>
      <c r="BF70" s="286"/>
      <c r="BG70" s="286">
        <v>9</v>
      </c>
      <c r="BH70" s="286"/>
      <c r="BI70" s="286">
        <v>3</v>
      </c>
      <c r="BJ70" s="286"/>
      <c r="BK70" s="286">
        <v>18</v>
      </c>
      <c r="BL70" s="286"/>
      <c r="BM70" s="286">
        <v>2</v>
      </c>
      <c r="BN70" s="286"/>
      <c r="BO70" s="286">
        <v>10</v>
      </c>
      <c r="BP70" s="286"/>
      <c r="BQ70" s="286">
        <v>1</v>
      </c>
      <c r="BR70" s="286"/>
      <c r="BS70" s="286">
        <v>28</v>
      </c>
      <c r="BT70" s="286"/>
      <c r="BU70" s="91" t="s">
        <v>454</v>
      </c>
      <c r="BV70" s="286">
        <v>1</v>
      </c>
      <c r="BW70" s="286"/>
      <c r="BX70" s="286" t="s">
        <v>454</v>
      </c>
      <c r="BY70" s="286"/>
      <c r="BZ70" s="91" t="s">
        <v>454</v>
      </c>
      <c r="CA70" s="91" t="s">
        <v>454</v>
      </c>
      <c r="CB70" s="91" t="s">
        <v>454</v>
      </c>
      <c r="CC70" s="286">
        <v>2</v>
      </c>
      <c r="CD70" s="286"/>
      <c r="CE70" s="286" t="s">
        <v>454</v>
      </c>
      <c r="CF70" s="286"/>
      <c r="CG70" s="286">
        <v>4</v>
      </c>
      <c r="CH70" s="286"/>
      <c r="CI70" s="91">
        <v>2</v>
      </c>
      <c r="CJ70" s="91">
        <v>2</v>
      </c>
    </row>
    <row r="71" spans="1:88" ht="14.25">
      <c r="A71" s="44"/>
      <c r="B71" s="44"/>
      <c r="C71" s="44"/>
      <c r="D71" s="85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90"/>
      <c r="AU71" s="90"/>
      <c r="AV71" s="90"/>
      <c r="AW71" s="90"/>
      <c r="AX71" s="90"/>
      <c r="AY71" s="90"/>
      <c r="AZ71" s="90"/>
      <c r="BA71" s="89"/>
      <c r="BB71" s="288">
        <v>1</v>
      </c>
      <c r="BC71" s="289"/>
      <c r="BD71" s="289"/>
      <c r="BE71" s="289"/>
      <c r="BF71" s="289"/>
      <c r="BG71" s="289"/>
      <c r="BH71" s="289"/>
      <c r="BI71" s="289"/>
      <c r="BJ71" s="289"/>
      <c r="BK71" s="289"/>
      <c r="BL71" s="289"/>
      <c r="BM71" s="289"/>
      <c r="BN71" s="289"/>
      <c r="BO71" s="289"/>
      <c r="BP71" s="289"/>
      <c r="BQ71" s="289"/>
      <c r="BR71" s="289"/>
      <c r="BS71" s="289"/>
      <c r="BT71" s="289"/>
      <c r="BU71" s="12"/>
      <c r="BV71" s="289"/>
      <c r="BW71" s="289"/>
      <c r="BX71" s="289"/>
      <c r="BY71" s="289"/>
      <c r="BZ71" s="12"/>
      <c r="CA71" s="12"/>
      <c r="CB71" s="12"/>
      <c r="CC71" s="289"/>
      <c r="CD71" s="289"/>
      <c r="CE71" s="289">
        <v>1</v>
      </c>
      <c r="CF71" s="289"/>
      <c r="CG71" s="289"/>
      <c r="CH71" s="289"/>
      <c r="CI71" s="92"/>
      <c r="CJ71" s="12"/>
    </row>
    <row r="72" spans="1:88" ht="14.25">
      <c r="A72" s="183" t="s">
        <v>86</v>
      </c>
      <c r="B72" s="183"/>
      <c r="C72" s="183"/>
      <c r="D72" s="272"/>
      <c r="E72" s="147" t="s">
        <v>454</v>
      </c>
      <c r="F72" s="148"/>
      <c r="G72" s="148"/>
      <c r="H72" s="145" t="s">
        <v>454</v>
      </c>
      <c r="I72" s="145"/>
      <c r="J72" s="145"/>
      <c r="K72" s="145" t="s">
        <v>454</v>
      </c>
      <c r="L72" s="145"/>
      <c r="M72" s="145"/>
      <c r="N72" s="145" t="s">
        <v>454</v>
      </c>
      <c r="O72" s="145"/>
      <c r="P72" s="145"/>
      <c r="Q72" s="148" t="s">
        <v>454</v>
      </c>
      <c r="R72" s="148"/>
      <c r="S72" s="148"/>
      <c r="T72" s="148"/>
      <c r="U72" s="148" t="s">
        <v>454</v>
      </c>
      <c r="V72" s="148"/>
      <c r="W72" s="148"/>
      <c r="X72" s="148"/>
      <c r="Y72" s="148" t="s">
        <v>454</v>
      </c>
      <c r="Z72" s="148"/>
      <c r="AA72" s="148"/>
      <c r="AB72" s="148"/>
      <c r="AC72" s="148" t="s">
        <v>454</v>
      </c>
      <c r="AD72" s="148"/>
      <c r="AE72" s="148"/>
      <c r="AF72" s="148"/>
      <c r="AG72" s="148" t="s">
        <v>454</v>
      </c>
      <c r="AH72" s="148"/>
      <c r="AI72" s="148"/>
      <c r="AJ72" s="148"/>
      <c r="AK72" s="170" t="s">
        <v>454</v>
      </c>
      <c r="AL72" s="170"/>
      <c r="AM72" s="170"/>
      <c r="AN72" s="170"/>
      <c r="AO72" s="170"/>
      <c r="AP72" s="170"/>
      <c r="AQ72" s="117"/>
      <c r="AR72" s="117"/>
      <c r="AS72" s="13"/>
      <c r="AT72" s="90"/>
      <c r="AU72" s="228" t="s">
        <v>297</v>
      </c>
      <c r="AV72" s="228"/>
      <c r="AW72" s="228"/>
      <c r="AX72" s="228"/>
      <c r="AY72" s="228"/>
      <c r="AZ72" s="228"/>
      <c r="BA72" s="229"/>
      <c r="BB72" s="269">
        <v>36</v>
      </c>
      <c r="BC72" s="287"/>
      <c r="BD72" s="287"/>
      <c r="BE72" s="286" t="s">
        <v>454</v>
      </c>
      <c r="BF72" s="286"/>
      <c r="BG72" s="286">
        <v>7</v>
      </c>
      <c r="BH72" s="286"/>
      <c r="BI72" s="286">
        <v>3</v>
      </c>
      <c r="BJ72" s="286"/>
      <c r="BK72" s="286">
        <v>7</v>
      </c>
      <c r="BL72" s="286"/>
      <c r="BM72" s="286">
        <v>1</v>
      </c>
      <c r="BN72" s="286"/>
      <c r="BO72" s="286">
        <v>2</v>
      </c>
      <c r="BP72" s="286"/>
      <c r="BQ72" s="286">
        <v>12</v>
      </c>
      <c r="BR72" s="286"/>
      <c r="BS72" s="286">
        <v>2</v>
      </c>
      <c r="BT72" s="286"/>
      <c r="BU72" s="91" t="s">
        <v>454</v>
      </c>
      <c r="BV72" s="286" t="s">
        <v>454</v>
      </c>
      <c r="BW72" s="286"/>
      <c r="BX72" s="286" t="s">
        <v>454</v>
      </c>
      <c r="BY72" s="286"/>
      <c r="BZ72" s="91" t="s">
        <v>454</v>
      </c>
      <c r="CA72" s="91" t="s">
        <v>454</v>
      </c>
      <c r="CB72" s="91" t="s">
        <v>454</v>
      </c>
      <c r="CC72" s="286" t="s">
        <v>454</v>
      </c>
      <c r="CD72" s="286"/>
      <c r="CE72" s="286">
        <v>1</v>
      </c>
      <c r="CF72" s="286"/>
      <c r="CG72" s="286">
        <v>1</v>
      </c>
      <c r="CH72" s="286"/>
      <c r="CI72" s="91" t="s">
        <v>454</v>
      </c>
      <c r="CJ72" s="91" t="s">
        <v>454</v>
      </c>
    </row>
    <row r="73" spans="1:88" ht="14.25">
      <c r="A73" s="183" t="s">
        <v>87</v>
      </c>
      <c r="B73" s="183"/>
      <c r="C73" s="183"/>
      <c r="D73" s="272"/>
      <c r="E73" s="147">
        <v>1071</v>
      </c>
      <c r="F73" s="148"/>
      <c r="G73" s="148"/>
      <c r="H73" s="145">
        <v>4</v>
      </c>
      <c r="I73" s="145"/>
      <c r="J73" s="145"/>
      <c r="K73" s="145">
        <v>9</v>
      </c>
      <c r="L73" s="145"/>
      <c r="M73" s="145"/>
      <c r="N73" s="145">
        <v>2285</v>
      </c>
      <c r="O73" s="145"/>
      <c r="P73" s="145"/>
      <c r="Q73" s="148" t="s">
        <v>454</v>
      </c>
      <c r="R73" s="148"/>
      <c r="S73" s="148"/>
      <c r="T73" s="148"/>
      <c r="U73" s="148">
        <v>564</v>
      </c>
      <c r="V73" s="148"/>
      <c r="W73" s="148"/>
      <c r="X73" s="148"/>
      <c r="Y73" s="148">
        <v>17</v>
      </c>
      <c r="Z73" s="148"/>
      <c r="AA73" s="148"/>
      <c r="AB73" s="148"/>
      <c r="AC73" s="148">
        <v>24</v>
      </c>
      <c r="AD73" s="148"/>
      <c r="AE73" s="148"/>
      <c r="AF73" s="148"/>
      <c r="AG73" s="148">
        <v>1090</v>
      </c>
      <c r="AH73" s="148"/>
      <c r="AI73" s="148"/>
      <c r="AJ73" s="148"/>
      <c r="AK73" s="170">
        <v>27744934</v>
      </c>
      <c r="AL73" s="170"/>
      <c r="AM73" s="170"/>
      <c r="AN73" s="170"/>
      <c r="AO73" s="170"/>
      <c r="AP73" s="170"/>
      <c r="AQ73" s="117"/>
      <c r="AR73" s="117"/>
      <c r="AS73" s="13"/>
      <c r="AT73" s="13"/>
      <c r="AU73" s="90"/>
      <c r="AV73" s="90"/>
      <c r="AW73" s="90"/>
      <c r="AX73" s="90"/>
      <c r="AY73" s="90"/>
      <c r="AZ73" s="90"/>
      <c r="BA73" s="89"/>
      <c r="BB73" s="288">
        <v>4</v>
      </c>
      <c r="BC73" s="289"/>
      <c r="BD73" s="289"/>
      <c r="BE73" s="289">
        <v>1</v>
      </c>
      <c r="BF73" s="289"/>
      <c r="BG73" s="289"/>
      <c r="BH73" s="289"/>
      <c r="BI73" s="289"/>
      <c r="BJ73" s="289"/>
      <c r="BK73" s="289"/>
      <c r="BL73" s="289"/>
      <c r="BM73" s="289"/>
      <c r="BN73" s="289"/>
      <c r="BO73" s="289"/>
      <c r="BP73" s="289"/>
      <c r="BQ73" s="289"/>
      <c r="BR73" s="289"/>
      <c r="BS73" s="289"/>
      <c r="BT73" s="289"/>
      <c r="BU73" s="12"/>
      <c r="BV73" s="289"/>
      <c r="BW73" s="289"/>
      <c r="BX73" s="289">
        <v>1</v>
      </c>
      <c r="BY73" s="289"/>
      <c r="BZ73" s="12"/>
      <c r="CA73" s="12"/>
      <c r="CB73" s="12"/>
      <c r="CC73" s="289">
        <v>2</v>
      </c>
      <c r="CD73" s="289"/>
      <c r="CE73" s="289"/>
      <c r="CF73" s="289"/>
      <c r="CG73" s="289"/>
      <c r="CH73" s="289"/>
      <c r="CI73" s="92"/>
      <c r="CJ73" s="12"/>
    </row>
    <row r="74" spans="1:88" ht="14.25">
      <c r="A74" s="183" t="s">
        <v>88</v>
      </c>
      <c r="B74" s="183"/>
      <c r="C74" s="183"/>
      <c r="D74" s="272"/>
      <c r="E74" s="147" t="s">
        <v>454</v>
      </c>
      <c r="F74" s="148"/>
      <c r="G74" s="148"/>
      <c r="H74" s="145" t="s">
        <v>454</v>
      </c>
      <c r="I74" s="145"/>
      <c r="J74" s="145"/>
      <c r="K74" s="145" t="s">
        <v>454</v>
      </c>
      <c r="L74" s="145"/>
      <c r="M74" s="145"/>
      <c r="N74" s="145" t="s">
        <v>454</v>
      </c>
      <c r="O74" s="145"/>
      <c r="P74" s="145"/>
      <c r="Q74" s="148" t="s">
        <v>454</v>
      </c>
      <c r="R74" s="148"/>
      <c r="S74" s="148"/>
      <c r="T74" s="148"/>
      <c r="U74" s="148" t="s">
        <v>454</v>
      </c>
      <c r="V74" s="148"/>
      <c r="W74" s="148"/>
      <c r="X74" s="148"/>
      <c r="Y74" s="148" t="s">
        <v>454</v>
      </c>
      <c r="Z74" s="148"/>
      <c r="AA74" s="148"/>
      <c r="AB74" s="148"/>
      <c r="AC74" s="148" t="s">
        <v>454</v>
      </c>
      <c r="AD74" s="148"/>
      <c r="AE74" s="148"/>
      <c r="AF74" s="148"/>
      <c r="AG74" s="148" t="s">
        <v>454</v>
      </c>
      <c r="AH74" s="148"/>
      <c r="AI74" s="148"/>
      <c r="AJ74" s="148"/>
      <c r="AK74" s="170" t="s">
        <v>454</v>
      </c>
      <c r="AL74" s="170"/>
      <c r="AM74" s="170"/>
      <c r="AN74" s="170"/>
      <c r="AO74" s="170"/>
      <c r="AP74" s="170"/>
      <c r="AQ74" s="117"/>
      <c r="AR74" s="117"/>
      <c r="AS74" s="13"/>
      <c r="AT74" s="13"/>
      <c r="AU74" s="228" t="s">
        <v>138</v>
      </c>
      <c r="AV74" s="228"/>
      <c r="AW74" s="228"/>
      <c r="AX74" s="228"/>
      <c r="AY74" s="228"/>
      <c r="AZ74" s="228"/>
      <c r="BA74" s="229"/>
      <c r="BB74" s="269">
        <v>568</v>
      </c>
      <c r="BC74" s="287"/>
      <c r="BD74" s="287"/>
      <c r="BE74" s="286">
        <v>97</v>
      </c>
      <c r="BF74" s="286"/>
      <c r="BG74" s="286">
        <v>156</v>
      </c>
      <c r="BH74" s="286"/>
      <c r="BI74" s="286">
        <v>33</v>
      </c>
      <c r="BJ74" s="286"/>
      <c r="BK74" s="286">
        <v>39</v>
      </c>
      <c r="BL74" s="286"/>
      <c r="BM74" s="286">
        <v>9</v>
      </c>
      <c r="BN74" s="286"/>
      <c r="BO74" s="286">
        <v>28</v>
      </c>
      <c r="BP74" s="286"/>
      <c r="BQ74" s="286">
        <v>24</v>
      </c>
      <c r="BR74" s="286"/>
      <c r="BS74" s="286">
        <v>37</v>
      </c>
      <c r="BT74" s="286"/>
      <c r="BU74" s="91">
        <v>4</v>
      </c>
      <c r="BV74" s="286">
        <v>11</v>
      </c>
      <c r="BW74" s="286"/>
      <c r="BX74" s="286">
        <v>1</v>
      </c>
      <c r="BY74" s="286"/>
      <c r="BZ74" s="91" t="s">
        <v>454</v>
      </c>
      <c r="CA74" s="91" t="s">
        <v>454</v>
      </c>
      <c r="CB74" s="91" t="s">
        <v>454</v>
      </c>
      <c r="CC74" s="286">
        <v>59</v>
      </c>
      <c r="CD74" s="286"/>
      <c r="CE74" s="286" t="s">
        <v>454</v>
      </c>
      <c r="CF74" s="286"/>
      <c r="CG74" s="286">
        <v>59</v>
      </c>
      <c r="CH74" s="286"/>
      <c r="CI74" s="91">
        <v>10</v>
      </c>
      <c r="CJ74" s="91">
        <v>1</v>
      </c>
    </row>
    <row r="75" spans="1:88" ht="14.25">
      <c r="A75" s="183" t="s">
        <v>89</v>
      </c>
      <c r="B75" s="183"/>
      <c r="C75" s="183"/>
      <c r="D75" s="272"/>
      <c r="E75" s="147" t="s">
        <v>454</v>
      </c>
      <c r="F75" s="148"/>
      <c r="G75" s="148"/>
      <c r="H75" s="145" t="s">
        <v>454</v>
      </c>
      <c r="I75" s="145"/>
      <c r="J75" s="145"/>
      <c r="K75" s="145" t="s">
        <v>454</v>
      </c>
      <c r="L75" s="145"/>
      <c r="M75" s="145"/>
      <c r="N75" s="145" t="s">
        <v>454</v>
      </c>
      <c r="O75" s="145"/>
      <c r="P75" s="145"/>
      <c r="Q75" s="148" t="s">
        <v>454</v>
      </c>
      <c r="R75" s="148"/>
      <c r="S75" s="148"/>
      <c r="T75" s="148"/>
      <c r="U75" s="148" t="s">
        <v>454</v>
      </c>
      <c r="V75" s="148"/>
      <c r="W75" s="148"/>
      <c r="X75" s="148"/>
      <c r="Y75" s="148" t="s">
        <v>454</v>
      </c>
      <c r="Z75" s="148"/>
      <c r="AA75" s="148"/>
      <c r="AB75" s="148"/>
      <c r="AC75" s="148" t="s">
        <v>454</v>
      </c>
      <c r="AD75" s="148"/>
      <c r="AE75" s="148"/>
      <c r="AF75" s="148"/>
      <c r="AG75" s="148" t="s">
        <v>454</v>
      </c>
      <c r="AH75" s="148"/>
      <c r="AI75" s="148"/>
      <c r="AJ75" s="148"/>
      <c r="AK75" s="170" t="s">
        <v>454</v>
      </c>
      <c r="AL75" s="170"/>
      <c r="AM75" s="170"/>
      <c r="AN75" s="170"/>
      <c r="AO75" s="170"/>
      <c r="AP75" s="170"/>
      <c r="AQ75" s="117"/>
      <c r="AR75" s="117"/>
      <c r="AS75" s="13"/>
      <c r="AT75" s="13"/>
      <c r="AU75" s="90"/>
      <c r="AV75" s="90"/>
      <c r="AW75" s="90"/>
      <c r="AX75" s="90"/>
      <c r="AY75" s="90"/>
      <c r="AZ75" s="90"/>
      <c r="BA75" s="89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</row>
    <row r="76" spans="1:88" ht="14.25">
      <c r="A76" s="183" t="s">
        <v>90</v>
      </c>
      <c r="B76" s="183"/>
      <c r="C76" s="183"/>
      <c r="D76" s="272"/>
      <c r="E76" s="147" t="s">
        <v>454</v>
      </c>
      <c r="F76" s="148"/>
      <c r="G76" s="148"/>
      <c r="H76" s="145" t="s">
        <v>454</v>
      </c>
      <c r="I76" s="145"/>
      <c r="J76" s="145"/>
      <c r="K76" s="145" t="s">
        <v>454</v>
      </c>
      <c r="L76" s="145"/>
      <c r="M76" s="145"/>
      <c r="N76" s="145" t="s">
        <v>454</v>
      </c>
      <c r="O76" s="145"/>
      <c r="P76" s="145"/>
      <c r="Q76" s="148" t="s">
        <v>454</v>
      </c>
      <c r="R76" s="148"/>
      <c r="S76" s="148"/>
      <c r="T76" s="148"/>
      <c r="U76" s="148" t="s">
        <v>454</v>
      </c>
      <c r="V76" s="148"/>
      <c r="W76" s="148"/>
      <c r="X76" s="148"/>
      <c r="Y76" s="148" t="s">
        <v>454</v>
      </c>
      <c r="Z76" s="148"/>
      <c r="AA76" s="148"/>
      <c r="AB76" s="148"/>
      <c r="AC76" s="148" t="s">
        <v>454</v>
      </c>
      <c r="AD76" s="148"/>
      <c r="AE76" s="148"/>
      <c r="AF76" s="148"/>
      <c r="AG76" s="148" t="s">
        <v>454</v>
      </c>
      <c r="AH76" s="148"/>
      <c r="AI76" s="148"/>
      <c r="AJ76" s="148"/>
      <c r="AK76" s="170" t="s">
        <v>454</v>
      </c>
      <c r="AL76" s="170"/>
      <c r="AM76" s="170"/>
      <c r="AN76" s="170"/>
      <c r="AO76" s="170"/>
      <c r="AP76" s="170"/>
      <c r="AQ76" s="117"/>
      <c r="AR76" s="117"/>
      <c r="AS76" s="13"/>
      <c r="AT76" s="13"/>
      <c r="AU76" s="88"/>
      <c r="AV76" s="88"/>
      <c r="AW76" s="88"/>
      <c r="AX76" s="88"/>
      <c r="AY76" s="88"/>
      <c r="AZ76" s="88"/>
      <c r="BA76" s="87"/>
      <c r="BB76" s="34"/>
      <c r="BC76" s="35"/>
      <c r="BD76" s="35"/>
      <c r="BE76" s="35"/>
      <c r="BF76" s="35"/>
      <c r="BG76" s="35"/>
      <c r="BH76" s="35"/>
      <c r="BI76" s="35"/>
      <c r="BJ76" s="35"/>
      <c r="BK76" s="35"/>
      <c r="BL76" s="35"/>
      <c r="BM76" s="35"/>
      <c r="BN76" s="35"/>
      <c r="BO76" s="35"/>
      <c r="BP76" s="35"/>
      <c r="BQ76" s="35"/>
      <c r="BR76" s="35"/>
      <c r="BS76" s="35"/>
      <c r="BT76" s="35"/>
      <c r="BU76" s="35"/>
      <c r="BV76" s="35"/>
      <c r="BW76" s="35"/>
      <c r="BX76" s="35"/>
      <c r="BY76" s="35"/>
      <c r="BZ76" s="35"/>
      <c r="CA76" s="35"/>
      <c r="CB76" s="35"/>
      <c r="CC76" s="35"/>
      <c r="CD76" s="35"/>
      <c r="CE76" s="35"/>
      <c r="CF76" s="35"/>
      <c r="CG76" s="35"/>
      <c r="CH76" s="35"/>
      <c r="CI76" s="35"/>
      <c r="CJ76" s="35"/>
    </row>
    <row r="77" spans="1:88" ht="14.25">
      <c r="A77" s="183" t="s">
        <v>204</v>
      </c>
      <c r="B77" s="183"/>
      <c r="C77" s="183"/>
      <c r="D77" s="272"/>
      <c r="E77" s="147" t="s">
        <v>454</v>
      </c>
      <c r="F77" s="148"/>
      <c r="G77" s="148"/>
      <c r="H77" s="145" t="s">
        <v>454</v>
      </c>
      <c r="I77" s="145"/>
      <c r="J77" s="145"/>
      <c r="K77" s="145" t="s">
        <v>454</v>
      </c>
      <c r="L77" s="145"/>
      <c r="M77" s="145"/>
      <c r="N77" s="145">
        <v>1586</v>
      </c>
      <c r="O77" s="145"/>
      <c r="P77" s="145"/>
      <c r="Q77" s="148" t="s">
        <v>454</v>
      </c>
      <c r="R77" s="148"/>
      <c r="S77" s="148"/>
      <c r="T77" s="148"/>
      <c r="U77" s="148">
        <v>5</v>
      </c>
      <c r="V77" s="148"/>
      <c r="W77" s="148"/>
      <c r="X77" s="148"/>
      <c r="Y77" s="148" t="s">
        <v>454</v>
      </c>
      <c r="Z77" s="148"/>
      <c r="AA77" s="148"/>
      <c r="AB77" s="148"/>
      <c r="AC77" s="148">
        <v>3</v>
      </c>
      <c r="AD77" s="148"/>
      <c r="AE77" s="148"/>
      <c r="AF77" s="148"/>
      <c r="AG77" s="148">
        <v>32</v>
      </c>
      <c r="AH77" s="148"/>
      <c r="AI77" s="148"/>
      <c r="AJ77" s="148"/>
      <c r="AK77" s="170">
        <v>2271326</v>
      </c>
      <c r="AL77" s="170"/>
      <c r="AM77" s="170"/>
      <c r="AN77" s="170"/>
      <c r="AO77" s="170"/>
      <c r="AP77" s="170"/>
      <c r="AQ77" s="117"/>
      <c r="AR77" s="117"/>
      <c r="AS77" s="13"/>
      <c r="AT77" s="86" t="s">
        <v>291</v>
      </c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</row>
    <row r="78" spans="1:88" ht="14.25">
      <c r="A78" s="183" t="s">
        <v>91</v>
      </c>
      <c r="B78" s="183"/>
      <c r="C78" s="183"/>
      <c r="D78" s="272"/>
      <c r="E78" s="147" t="s">
        <v>454</v>
      </c>
      <c r="F78" s="148"/>
      <c r="G78" s="148"/>
      <c r="H78" s="145" t="s">
        <v>454</v>
      </c>
      <c r="I78" s="145"/>
      <c r="J78" s="145"/>
      <c r="K78" s="145" t="s">
        <v>454</v>
      </c>
      <c r="L78" s="145"/>
      <c r="M78" s="145"/>
      <c r="N78" s="145" t="s">
        <v>454</v>
      </c>
      <c r="O78" s="145"/>
      <c r="P78" s="145"/>
      <c r="Q78" s="148" t="s">
        <v>454</v>
      </c>
      <c r="R78" s="148"/>
      <c r="S78" s="148"/>
      <c r="T78" s="148"/>
      <c r="U78" s="148" t="s">
        <v>454</v>
      </c>
      <c r="V78" s="148"/>
      <c r="W78" s="148"/>
      <c r="X78" s="148"/>
      <c r="Y78" s="148" t="s">
        <v>454</v>
      </c>
      <c r="Z78" s="148"/>
      <c r="AA78" s="148"/>
      <c r="AB78" s="148"/>
      <c r="AC78" s="148" t="s">
        <v>454</v>
      </c>
      <c r="AD78" s="148"/>
      <c r="AE78" s="148"/>
      <c r="AF78" s="148"/>
      <c r="AG78" s="148" t="s">
        <v>454</v>
      </c>
      <c r="AH78" s="148"/>
      <c r="AI78" s="148"/>
      <c r="AJ78" s="148"/>
      <c r="AK78" s="170">
        <v>17603</v>
      </c>
      <c r="AL78" s="170"/>
      <c r="AM78" s="170"/>
      <c r="AN78" s="170"/>
      <c r="AO78" s="170"/>
      <c r="AP78" s="170"/>
      <c r="AQ78" s="117"/>
      <c r="AR78" s="117"/>
      <c r="AS78" s="13"/>
      <c r="AT78" s="62" t="s">
        <v>292</v>
      </c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</row>
    <row r="79" spans="1:88" ht="14.25">
      <c r="A79" s="183" t="s">
        <v>83</v>
      </c>
      <c r="B79" s="183"/>
      <c r="C79" s="183"/>
      <c r="D79" s="272"/>
      <c r="E79" s="147">
        <v>1</v>
      </c>
      <c r="F79" s="148"/>
      <c r="G79" s="148"/>
      <c r="H79" s="145">
        <v>1</v>
      </c>
      <c r="I79" s="145"/>
      <c r="J79" s="145"/>
      <c r="K79" s="145" t="s">
        <v>454</v>
      </c>
      <c r="L79" s="145"/>
      <c r="M79" s="145"/>
      <c r="N79" s="145" t="s">
        <v>454</v>
      </c>
      <c r="O79" s="145"/>
      <c r="P79" s="145"/>
      <c r="Q79" s="148" t="s">
        <v>454</v>
      </c>
      <c r="R79" s="148"/>
      <c r="S79" s="148"/>
      <c r="T79" s="148"/>
      <c r="U79" s="148" t="s">
        <v>454</v>
      </c>
      <c r="V79" s="148"/>
      <c r="W79" s="148"/>
      <c r="X79" s="148"/>
      <c r="Y79" s="148" t="s">
        <v>454</v>
      </c>
      <c r="Z79" s="148"/>
      <c r="AA79" s="148"/>
      <c r="AB79" s="148"/>
      <c r="AC79" s="148" t="s">
        <v>454</v>
      </c>
      <c r="AD79" s="148"/>
      <c r="AE79" s="148"/>
      <c r="AF79" s="148"/>
      <c r="AG79" s="148" t="s">
        <v>454</v>
      </c>
      <c r="AH79" s="148"/>
      <c r="AI79" s="148"/>
      <c r="AJ79" s="148"/>
      <c r="AK79" s="170">
        <v>1433935</v>
      </c>
      <c r="AL79" s="170"/>
      <c r="AM79" s="170"/>
      <c r="AN79" s="170"/>
      <c r="AO79" s="170"/>
      <c r="AP79" s="170"/>
      <c r="AQ79" s="117"/>
      <c r="AR79" s="117"/>
      <c r="AS79" s="13"/>
      <c r="AT79" s="13" t="s">
        <v>293</v>
      </c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</row>
    <row r="80" spans="1:88" ht="14.25">
      <c r="A80" s="35"/>
      <c r="B80" s="35"/>
      <c r="C80" s="35"/>
      <c r="D80" s="33"/>
      <c r="E80" s="34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19"/>
      <c r="AR80" s="19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</row>
    <row r="81" spans="1:88" ht="14.25">
      <c r="A81" s="12" t="s">
        <v>269</v>
      </c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</row>
    <row r="82" spans="1:88" ht="14.25">
      <c r="A82" s="13" t="s">
        <v>270</v>
      </c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</row>
  </sheetData>
  <sheetProtection/>
  <mergeCells count="1170">
    <mergeCell ref="CE42:CF42"/>
    <mergeCell ref="CG42:CH42"/>
    <mergeCell ref="AT6:CJ6"/>
    <mergeCell ref="A6:AP6"/>
    <mergeCell ref="BO42:BP42"/>
    <mergeCell ref="BQ42:BR42"/>
    <mergeCell ref="BS42:BT42"/>
    <mergeCell ref="BV42:BW42"/>
    <mergeCell ref="BX42:BY42"/>
    <mergeCell ref="CC42:CD42"/>
    <mergeCell ref="CC31:CD32"/>
    <mergeCell ref="CE31:CF32"/>
    <mergeCell ref="CG31:CH32"/>
    <mergeCell ref="CI31:CI32"/>
    <mergeCell ref="CJ31:CJ32"/>
    <mergeCell ref="BE42:BF42"/>
    <mergeCell ref="BG42:BH42"/>
    <mergeCell ref="BI42:BJ42"/>
    <mergeCell ref="BK42:BL42"/>
    <mergeCell ref="BM42:BN42"/>
    <mergeCell ref="BU31:BU32"/>
    <mergeCell ref="BV31:BW32"/>
    <mergeCell ref="BX31:BY32"/>
    <mergeCell ref="BZ31:BZ32"/>
    <mergeCell ref="CA31:CA32"/>
    <mergeCell ref="CB31:CB32"/>
    <mergeCell ref="CE62:CF62"/>
    <mergeCell ref="CG62:CH62"/>
    <mergeCell ref="BE31:BF32"/>
    <mergeCell ref="BG31:BH32"/>
    <mergeCell ref="BI31:BJ32"/>
    <mergeCell ref="BK31:BL32"/>
    <mergeCell ref="BM31:BN32"/>
    <mergeCell ref="BO31:BP32"/>
    <mergeCell ref="BQ31:BR32"/>
    <mergeCell ref="BS31:BT32"/>
    <mergeCell ref="BO62:BP62"/>
    <mergeCell ref="BQ62:BR62"/>
    <mergeCell ref="BS62:BT62"/>
    <mergeCell ref="BV62:BW62"/>
    <mergeCell ref="BX62:BY62"/>
    <mergeCell ref="CC62:CD62"/>
    <mergeCell ref="BX61:BY61"/>
    <mergeCell ref="CC61:CD61"/>
    <mergeCell ref="CE61:CF61"/>
    <mergeCell ref="CG61:CH61"/>
    <mergeCell ref="BB62:BD62"/>
    <mergeCell ref="BE62:BF62"/>
    <mergeCell ref="BG62:BH62"/>
    <mergeCell ref="BI62:BJ62"/>
    <mergeCell ref="BK62:BL62"/>
    <mergeCell ref="BM62:BN62"/>
    <mergeCell ref="BK61:BL61"/>
    <mergeCell ref="BM61:BN61"/>
    <mergeCell ref="BO61:BP61"/>
    <mergeCell ref="BQ61:BR61"/>
    <mergeCell ref="BS61:BT61"/>
    <mergeCell ref="BV61:BW61"/>
    <mergeCell ref="V22:X22"/>
    <mergeCell ref="V23:X23"/>
    <mergeCell ref="AU62:BA62"/>
    <mergeCell ref="BB61:BD61"/>
    <mergeCell ref="BE61:BF61"/>
    <mergeCell ref="BG61:BH61"/>
    <mergeCell ref="AC55:AF55"/>
    <mergeCell ref="AG55:AI55"/>
    <mergeCell ref="AJ55:AM55"/>
    <mergeCell ref="AN55:AP55"/>
    <mergeCell ref="AK78:AP78"/>
    <mergeCell ref="AK79:AP79"/>
    <mergeCell ref="S19:U19"/>
    <mergeCell ref="S20:U20"/>
    <mergeCell ref="S21:U21"/>
    <mergeCell ref="S22:U22"/>
    <mergeCell ref="T23:U23"/>
    <mergeCell ref="V19:X19"/>
    <mergeCell ref="V20:X20"/>
    <mergeCell ref="V21:X21"/>
    <mergeCell ref="AK72:AP72"/>
    <mergeCell ref="AK73:AP73"/>
    <mergeCell ref="AK74:AP74"/>
    <mergeCell ref="AK75:AP75"/>
    <mergeCell ref="AK76:AP76"/>
    <mergeCell ref="AK77:AP77"/>
    <mergeCell ref="Q79:T79"/>
    <mergeCell ref="U79:X79"/>
    <mergeCell ref="Y79:AB79"/>
    <mergeCell ref="AC79:AF79"/>
    <mergeCell ref="AG79:AJ79"/>
    <mergeCell ref="AK66:AP66"/>
    <mergeCell ref="AK67:AP67"/>
    <mergeCell ref="AK68:AP68"/>
    <mergeCell ref="AK69:AP69"/>
    <mergeCell ref="AK70:AP70"/>
    <mergeCell ref="Q77:T77"/>
    <mergeCell ref="U77:X77"/>
    <mergeCell ref="Y77:AB77"/>
    <mergeCell ref="AC77:AF77"/>
    <mergeCell ref="AG77:AJ77"/>
    <mergeCell ref="Q78:T78"/>
    <mergeCell ref="U78:X78"/>
    <mergeCell ref="Y78:AB78"/>
    <mergeCell ref="AC78:AF78"/>
    <mergeCell ref="AG78:AJ78"/>
    <mergeCell ref="Q75:T75"/>
    <mergeCell ref="U75:X75"/>
    <mergeCell ref="Y75:AB75"/>
    <mergeCell ref="AC75:AF75"/>
    <mergeCell ref="AG75:AJ75"/>
    <mergeCell ref="Q76:T76"/>
    <mergeCell ref="U76:X76"/>
    <mergeCell ref="Y76:AB76"/>
    <mergeCell ref="AC76:AF76"/>
    <mergeCell ref="AG76:AJ76"/>
    <mergeCell ref="Q73:T73"/>
    <mergeCell ref="U73:X73"/>
    <mergeCell ref="Y73:AB73"/>
    <mergeCell ref="AC73:AF73"/>
    <mergeCell ref="AG73:AJ73"/>
    <mergeCell ref="Q74:T74"/>
    <mergeCell ref="U74:X74"/>
    <mergeCell ref="Y74:AB74"/>
    <mergeCell ref="AC74:AF74"/>
    <mergeCell ref="AG74:AJ74"/>
    <mergeCell ref="U70:X70"/>
    <mergeCell ref="Y70:AB70"/>
    <mergeCell ref="AC70:AF70"/>
    <mergeCell ref="AG70:AJ70"/>
    <mergeCell ref="Q72:T72"/>
    <mergeCell ref="U72:X72"/>
    <mergeCell ref="Y72:AB72"/>
    <mergeCell ref="AC72:AF72"/>
    <mergeCell ref="AG72:AJ72"/>
    <mergeCell ref="AC68:AF68"/>
    <mergeCell ref="AG68:AJ68"/>
    <mergeCell ref="Q69:T69"/>
    <mergeCell ref="U69:X69"/>
    <mergeCell ref="Y69:AB69"/>
    <mergeCell ref="AC69:AF69"/>
    <mergeCell ref="AG69:AJ69"/>
    <mergeCell ref="AC66:AF66"/>
    <mergeCell ref="AG66:AJ66"/>
    <mergeCell ref="Q67:T67"/>
    <mergeCell ref="U67:X67"/>
    <mergeCell ref="Y67:AB67"/>
    <mergeCell ref="AC67:AF67"/>
    <mergeCell ref="AG67:AJ67"/>
    <mergeCell ref="H79:J79"/>
    <mergeCell ref="K79:M79"/>
    <mergeCell ref="N79:P79"/>
    <mergeCell ref="Q66:T66"/>
    <mergeCell ref="U66:X66"/>
    <mergeCell ref="Y66:AB66"/>
    <mergeCell ref="Q68:T68"/>
    <mergeCell ref="U68:X68"/>
    <mergeCell ref="Y68:AB68"/>
    <mergeCell ref="Q70:T70"/>
    <mergeCell ref="K76:M76"/>
    <mergeCell ref="N76:P76"/>
    <mergeCell ref="H77:J77"/>
    <mergeCell ref="K77:M77"/>
    <mergeCell ref="N77:P77"/>
    <mergeCell ref="H78:J78"/>
    <mergeCell ref="K78:M78"/>
    <mergeCell ref="N78:P78"/>
    <mergeCell ref="N73:P73"/>
    <mergeCell ref="H74:J74"/>
    <mergeCell ref="K74:M74"/>
    <mergeCell ref="N74:P74"/>
    <mergeCell ref="H75:J75"/>
    <mergeCell ref="K75:M75"/>
    <mergeCell ref="N75:P75"/>
    <mergeCell ref="N70:P70"/>
    <mergeCell ref="H67:J67"/>
    <mergeCell ref="H68:J68"/>
    <mergeCell ref="H69:J69"/>
    <mergeCell ref="H70:J70"/>
    <mergeCell ref="H72:J72"/>
    <mergeCell ref="K72:M72"/>
    <mergeCell ref="N72:P72"/>
    <mergeCell ref="N66:P66"/>
    <mergeCell ref="K67:M67"/>
    <mergeCell ref="N67:P67"/>
    <mergeCell ref="K68:M68"/>
    <mergeCell ref="N68:P68"/>
    <mergeCell ref="K69:M69"/>
    <mergeCell ref="N69:P69"/>
    <mergeCell ref="E76:G76"/>
    <mergeCell ref="E77:G77"/>
    <mergeCell ref="E78:G78"/>
    <mergeCell ref="E79:G79"/>
    <mergeCell ref="H66:J66"/>
    <mergeCell ref="K66:M66"/>
    <mergeCell ref="K70:M70"/>
    <mergeCell ref="H73:J73"/>
    <mergeCell ref="K73:M73"/>
    <mergeCell ref="H76:J76"/>
    <mergeCell ref="Z46:AB46"/>
    <mergeCell ref="Z49:AB49"/>
    <mergeCell ref="AC53:AF53"/>
    <mergeCell ref="AG53:AI53"/>
    <mergeCell ref="AJ53:AM53"/>
    <mergeCell ref="AN53:AP53"/>
    <mergeCell ref="AJ52:AM52"/>
    <mergeCell ref="AN52:AP52"/>
    <mergeCell ref="AC49:AF49"/>
    <mergeCell ref="AG49:AI49"/>
    <mergeCell ref="AC54:AF54"/>
    <mergeCell ref="AG54:AI54"/>
    <mergeCell ref="AJ54:AM54"/>
    <mergeCell ref="AN54:AP54"/>
    <mergeCell ref="AC51:AF51"/>
    <mergeCell ref="AG51:AI51"/>
    <mergeCell ref="AJ51:AM51"/>
    <mergeCell ref="AN51:AP51"/>
    <mergeCell ref="AC52:AF52"/>
    <mergeCell ref="AG52:AI52"/>
    <mergeCell ref="AJ49:AM49"/>
    <mergeCell ref="AN49:AP49"/>
    <mergeCell ref="AC50:AF50"/>
    <mergeCell ref="AG50:AI50"/>
    <mergeCell ref="AJ50:AM50"/>
    <mergeCell ref="AN50:AP50"/>
    <mergeCell ref="AC46:AF46"/>
    <mergeCell ref="AG46:AI46"/>
    <mergeCell ref="AJ46:AM46"/>
    <mergeCell ref="AN46:AP46"/>
    <mergeCell ref="AC48:AF48"/>
    <mergeCell ref="AG48:AI48"/>
    <mergeCell ref="AJ48:AM48"/>
    <mergeCell ref="AN48:AP48"/>
    <mergeCell ref="AG44:AI44"/>
    <mergeCell ref="AJ44:AM44"/>
    <mergeCell ref="AN44:AP44"/>
    <mergeCell ref="AC45:AF45"/>
    <mergeCell ref="AG45:AI45"/>
    <mergeCell ref="AJ45:AM45"/>
    <mergeCell ref="AN45:AP45"/>
    <mergeCell ref="Y55:AB55"/>
    <mergeCell ref="AC42:AF42"/>
    <mergeCell ref="AG42:AI42"/>
    <mergeCell ref="AJ42:AM42"/>
    <mergeCell ref="AN42:AP42"/>
    <mergeCell ref="AC43:AF43"/>
    <mergeCell ref="AG43:AI43"/>
    <mergeCell ref="AJ43:AM43"/>
    <mergeCell ref="AN43:AP43"/>
    <mergeCell ref="AC44:AF44"/>
    <mergeCell ref="Y48:AB48"/>
    <mergeCell ref="Y50:AB50"/>
    <mergeCell ref="Y51:AB51"/>
    <mergeCell ref="Y52:AB52"/>
    <mergeCell ref="Y53:AB53"/>
    <mergeCell ref="Y54:AB54"/>
    <mergeCell ref="M54:P54"/>
    <mergeCell ref="Q54:T54"/>
    <mergeCell ref="U54:X54"/>
    <mergeCell ref="M55:P55"/>
    <mergeCell ref="Q55:T55"/>
    <mergeCell ref="U55:X55"/>
    <mergeCell ref="M52:P52"/>
    <mergeCell ref="Q52:T52"/>
    <mergeCell ref="U52:X52"/>
    <mergeCell ref="M53:P53"/>
    <mergeCell ref="Q53:T53"/>
    <mergeCell ref="U53:X53"/>
    <mergeCell ref="M50:P50"/>
    <mergeCell ref="Q50:T50"/>
    <mergeCell ref="U50:X50"/>
    <mergeCell ref="M51:P51"/>
    <mergeCell ref="Q51:T51"/>
    <mergeCell ref="U51:X51"/>
    <mergeCell ref="U46:X46"/>
    <mergeCell ref="M48:P48"/>
    <mergeCell ref="Q48:T48"/>
    <mergeCell ref="U48:X48"/>
    <mergeCell ref="M49:P49"/>
    <mergeCell ref="Q49:T49"/>
    <mergeCell ref="U49:X49"/>
    <mergeCell ref="U44:X44"/>
    <mergeCell ref="Y44:AB44"/>
    <mergeCell ref="M45:P45"/>
    <mergeCell ref="Q45:T45"/>
    <mergeCell ref="U45:X45"/>
    <mergeCell ref="Y45:AB45"/>
    <mergeCell ref="U42:X42"/>
    <mergeCell ref="Y42:AB42"/>
    <mergeCell ref="M43:P43"/>
    <mergeCell ref="Q43:T43"/>
    <mergeCell ref="U43:X43"/>
    <mergeCell ref="Y43:AB43"/>
    <mergeCell ref="I52:L52"/>
    <mergeCell ref="I53:L53"/>
    <mergeCell ref="I54:L54"/>
    <mergeCell ref="I55:L55"/>
    <mergeCell ref="M42:P42"/>
    <mergeCell ref="Q42:T42"/>
    <mergeCell ref="M44:P44"/>
    <mergeCell ref="Q44:T44"/>
    <mergeCell ref="M46:P46"/>
    <mergeCell ref="Q46:T46"/>
    <mergeCell ref="E55:H55"/>
    <mergeCell ref="I42:L42"/>
    <mergeCell ref="I43:L43"/>
    <mergeCell ref="I44:L44"/>
    <mergeCell ref="I45:L45"/>
    <mergeCell ref="I46:L46"/>
    <mergeCell ref="I48:L48"/>
    <mergeCell ref="I49:L49"/>
    <mergeCell ref="I50:L50"/>
    <mergeCell ref="I51:L51"/>
    <mergeCell ref="E49:H49"/>
    <mergeCell ref="E50:H50"/>
    <mergeCell ref="E51:H51"/>
    <mergeCell ref="E52:H52"/>
    <mergeCell ref="E53:H53"/>
    <mergeCell ref="E54:H54"/>
    <mergeCell ref="E42:H42"/>
    <mergeCell ref="E43:H43"/>
    <mergeCell ref="E44:H44"/>
    <mergeCell ref="E45:H45"/>
    <mergeCell ref="E46:H46"/>
    <mergeCell ref="E48:H48"/>
    <mergeCell ref="Y32:AA32"/>
    <mergeCell ref="AB32:AD32"/>
    <mergeCell ref="AE32:AG32"/>
    <mergeCell ref="AH32:AJ32"/>
    <mergeCell ref="AK32:AM32"/>
    <mergeCell ref="AN32:AP32"/>
    <mergeCell ref="Y31:AA31"/>
    <mergeCell ref="AB31:AD31"/>
    <mergeCell ref="AE31:AG31"/>
    <mergeCell ref="AH31:AJ31"/>
    <mergeCell ref="AK31:AM31"/>
    <mergeCell ref="AN31:AP31"/>
    <mergeCell ref="Y30:AA30"/>
    <mergeCell ref="AB30:AD30"/>
    <mergeCell ref="AE30:AG30"/>
    <mergeCell ref="AH30:AJ30"/>
    <mergeCell ref="AK30:AM30"/>
    <mergeCell ref="AN30:AP30"/>
    <mergeCell ref="Y29:AA29"/>
    <mergeCell ref="AB29:AD29"/>
    <mergeCell ref="AE29:AG29"/>
    <mergeCell ref="AH29:AJ29"/>
    <mergeCell ref="AK29:AM29"/>
    <mergeCell ref="AN29:AP29"/>
    <mergeCell ref="Y28:AA28"/>
    <mergeCell ref="AB28:AD28"/>
    <mergeCell ref="AE28:AG28"/>
    <mergeCell ref="AH28:AJ28"/>
    <mergeCell ref="AK28:AM28"/>
    <mergeCell ref="AN28:AP28"/>
    <mergeCell ref="AH26:AJ26"/>
    <mergeCell ref="AK26:AM26"/>
    <mergeCell ref="AN26:AP26"/>
    <mergeCell ref="Y27:AA27"/>
    <mergeCell ref="AB27:AD27"/>
    <mergeCell ref="AE27:AG27"/>
    <mergeCell ref="AH27:AJ27"/>
    <mergeCell ref="AK27:AM27"/>
    <mergeCell ref="AN27:AP27"/>
    <mergeCell ref="AB26:AD26"/>
    <mergeCell ref="AN19:AP19"/>
    <mergeCell ref="AB20:AD20"/>
    <mergeCell ref="AE20:AG20"/>
    <mergeCell ref="AH20:AJ20"/>
    <mergeCell ref="AH23:AJ23"/>
    <mergeCell ref="AK23:AM23"/>
    <mergeCell ref="AN23:AP23"/>
    <mergeCell ref="AH21:AJ21"/>
    <mergeCell ref="AK21:AM21"/>
    <mergeCell ref="AN21:AP21"/>
    <mergeCell ref="Y19:AA19"/>
    <mergeCell ref="AB19:AD19"/>
    <mergeCell ref="AE19:AG19"/>
    <mergeCell ref="AB21:AD21"/>
    <mergeCell ref="AE21:AG21"/>
    <mergeCell ref="AB22:AD22"/>
    <mergeCell ref="AE22:AG22"/>
    <mergeCell ref="Y20:AA20"/>
    <mergeCell ref="Y21:AA21"/>
    <mergeCell ref="Y22:AA22"/>
    <mergeCell ref="V31:X31"/>
    <mergeCell ref="AK20:AM20"/>
    <mergeCell ref="AN20:AP20"/>
    <mergeCell ref="S31:U31"/>
    <mergeCell ref="P32:R32"/>
    <mergeCell ref="S32:U32"/>
    <mergeCell ref="AH22:AJ22"/>
    <mergeCell ref="AK22:AM22"/>
    <mergeCell ref="AN22:AP22"/>
    <mergeCell ref="Y23:AA23"/>
    <mergeCell ref="AE26:AG26"/>
    <mergeCell ref="V32:X32"/>
    <mergeCell ref="P27:R27"/>
    <mergeCell ref="S27:U27"/>
    <mergeCell ref="P28:R28"/>
    <mergeCell ref="S28:U28"/>
    <mergeCell ref="P29:R29"/>
    <mergeCell ref="S29:U29"/>
    <mergeCell ref="P31:R31"/>
    <mergeCell ref="Q26:R26"/>
    <mergeCell ref="T26:U26"/>
    <mergeCell ref="T30:U30"/>
    <mergeCell ref="V26:X26"/>
    <mergeCell ref="V27:X27"/>
    <mergeCell ref="V28:X28"/>
    <mergeCell ref="V29:X29"/>
    <mergeCell ref="M29:O29"/>
    <mergeCell ref="N30:O30"/>
    <mergeCell ref="M31:O31"/>
    <mergeCell ref="V30:X30"/>
    <mergeCell ref="Y26:AA26"/>
    <mergeCell ref="P25:R25"/>
    <mergeCell ref="S25:U25"/>
    <mergeCell ref="V25:X25"/>
    <mergeCell ref="Y25:AA25"/>
    <mergeCell ref="P30:R30"/>
    <mergeCell ref="N26:O26"/>
    <mergeCell ref="M27:O27"/>
    <mergeCell ref="I26:L26"/>
    <mergeCell ref="M32:O32"/>
    <mergeCell ref="P19:R19"/>
    <mergeCell ref="P20:R20"/>
    <mergeCell ref="P21:R21"/>
    <mergeCell ref="P22:R22"/>
    <mergeCell ref="Q23:R23"/>
    <mergeCell ref="M28:O28"/>
    <mergeCell ref="M19:O19"/>
    <mergeCell ref="M20:O20"/>
    <mergeCell ref="M21:O21"/>
    <mergeCell ref="M22:O22"/>
    <mergeCell ref="N23:O23"/>
    <mergeCell ref="M25:O25"/>
    <mergeCell ref="E28:H28"/>
    <mergeCell ref="E29:H29"/>
    <mergeCell ref="E30:H30"/>
    <mergeCell ref="E31:H31"/>
    <mergeCell ref="I32:L32"/>
    <mergeCell ref="E32:H32"/>
    <mergeCell ref="I28:L28"/>
    <mergeCell ref="I29:L29"/>
    <mergeCell ref="I30:L30"/>
    <mergeCell ref="I20:L20"/>
    <mergeCell ref="I21:L21"/>
    <mergeCell ref="I22:L22"/>
    <mergeCell ref="I23:L23"/>
    <mergeCell ref="I27:L27"/>
    <mergeCell ref="I31:L31"/>
    <mergeCell ref="CG26:CH27"/>
    <mergeCell ref="E19:H19"/>
    <mergeCell ref="E20:H20"/>
    <mergeCell ref="E21:H21"/>
    <mergeCell ref="E22:H22"/>
    <mergeCell ref="E23:H23"/>
    <mergeCell ref="E25:H25"/>
    <mergeCell ref="E26:H26"/>
    <mergeCell ref="E27:H27"/>
    <mergeCell ref="I25:L25"/>
    <mergeCell ref="BU26:BU27"/>
    <mergeCell ref="BZ26:BZ27"/>
    <mergeCell ref="CA26:CA27"/>
    <mergeCell ref="CB26:CB27"/>
    <mergeCell ref="CI26:CI27"/>
    <mergeCell ref="CJ26:CJ27"/>
    <mergeCell ref="BV26:BW27"/>
    <mergeCell ref="BX26:BY27"/>
    <mergeCell ref="CC26:CD27"/>
    <mergeCell ref="CE26:CF27"/>
    <mergeCell ref="CE73:CF73"/>
    <mergeCell ref="CG73:CH73"/>
    <mergeCell ref="BE26:BF27"/>
    <mergeCell ref="BG26:BH27"/>
    <mergeCell ref="BI26:BJ27"/>
    <mergeCell ref="BK26:BL27"/>
    <mergeCell ref="BM26:BN27"/>
    <mergeCell ref="BO26:BP27"/>
    <mergeCell ref="BQ26:BR27"/>
    <mergeCell ref="BS26:BT27"/>
    <mergeCell ref="BO73:BP73"/>
    <mergeCell ref="BQ73:BR73"/>
    <mergeCell ref="BS73:BT73"/>
    <mergeCell ref="BV73:BW73"/>
    <mergeCell ref="BX73:BY73"/>
    <mergeCell ref="CC73:CD73"/>
    <mergeCell ref="BV71:BW71"/>
    <mergeCell ref="BX71:BY71"/>
    <mergeCell ref="CC71:CD71"/>
    <mergeCell ref="CE71:CF71"/>
    <mergeCell ref="CG71:CH71"/>
    <mergeCell ref="BE73:BF73"/>
    <mergeCell ref="BG73:BH73"/>
    <mergeCell ref="BI73:BJ73"/>
    <mergeCell ref="BK73:BL73"/>
    <mergeCell ref="BM73:BN73"/>
    <mergeCell ref="CE69:CF69"/>
    <mergeCell ref="CG69:CH69"/>
    <mergeCell ref="BE71:BF71"/>
    <mergeCell ref="BG71:BH71"/>
    <mergeCell ref="BI71:BJ71"/>
    <mergeCell ref="BK71:BL71"/>
    <mergeCell ref="BM71:BN71"/>
    <mergeCell ref="BO71:BP71"/>
    <mergeCell ref="BQ71:BR71"/>
    <mergeCell ref="BS71:BT71"/>
    <mergeCell ref="BO69:BP69"/>
    <mergeCell ref="BQ69:BR69"/>
    <mergeCell ref="BS69:BT69"/>
    <mergeCell ref="BV69:BW69"/>
    <mergeCell ref="BX69:BY69"/>
    <mergeCell ref="CC69:CD69"/>
    <mergeCell ref="BV59:BW59"/>
    <mergeCell ref="BX59:BY59"/>
    <mergeCell ref="CC59:CD59"/>
    <mergeCell ref="CE59:CF59"/>
    <mergeCell ref="CG59:CH59"/>
    <mergeCell ref="BE69:BF69"/>
    <mergeCell ref="BG69:BH69"/>
    <mergeCell ref="BI69:BJ69"/>
    <mergeCell ref="BK69:BL69"/>
    <mergeCell ref="BM69:BN69"/>
    <mergeCell ref="CE57:CF57"/>
    <mergeCell ref="CG57:CH57"/>
    <mergeCell ref="BE59:BF59"/>
    <mergeCell ref="BG59:BH59"/>
    <mergeCell ref="BI59:BJ59"/>
    <mergeCell ref="BK59:BL59"/>
    <mergeCell ref="BM59:BN59"/>
    <mergeCell ref="BO59:BP59"/>
    <mergeCell ref="BQ59:BR59"/>
    <mergeCell ref="BS59:BT59"/>
    <mergeCell ref="BO57:BP57"/>
    <mergeCell ref="BQ57:BR57"/>
    <mergeCell ref="BS57:BT57"/>
    <mergeCell ref="BV57:BW57"/>
    <mergeCell ref="BX57:BY57"/>
    <mergeCell ref="CC57:CD57"/>
    <mergeCell ref="BV55:BW55"/>
    <mergeCell ref="BX55:BY55"/>
    <mergeCell ref="CC55:CD55"/>
    <mergeCell ref="CE55:CF55"/>
    <mergeCell ref="CG55:CH55"/>
    <mergeCell ref="BE57:BF57"/>
    <mergeCell ref="BG57:BH57"/>
    <mergeCell ref="BI57:BJ57"/>
    <mergeCell ref="BK57:BL57"/>
    <mergeCell ref="BM57:BN57"/>
    <mergeCell ref="CE53:CF53"/>
    <mergeCell ref="CG53:CH53"/>
    <mergeCell ref="BE55:BF55"/>
    <mergeCell ref="BG55:BH55"/>
    <mergeCell ref="BI55:BJ55"/>
    <mergeCell ref="BK55:BL55"/>
    <mergeCell ref="BM55:BN55"/>
    <mergeCell ref="BO55:BP55"/>
    <mergeCell ref="BQ55:BR55"/>
    <mergeCell ref="BS55:BT55"/>
    <mergeCell ref="BO53:BP53"/>
    <mergeCell ref="BQ53:BR53"/>
    <mergeCell ref="BS53:BT53"/>
    <mergeCell ref="BV53:BW53"/>
    <mergeCell ref="BX53:BY53"/>
    <mergeCell ref="CC53:CD53"/>
    <mergeCell ref="BV51:BW51"/>
    <mergeCell ref="BX51:BY51"/>
    <mergeCell ref="CC51:CD51"/>
    <mergeCell ref="CE51:CF51"/>
    <mergeCell ref="CG51:CH51"/>
    <mergeCell ref="BE53:BF53"/>
    <mergeCell ref="BG53:BH53"/>
    <mergeCell ref="BI53:BJ53"/>
    <mergeCell ref="BK53:BL53"/>
    <mergeCell ref="BM53:BN53"/>
    <mergeCell ref="CE49:CF49"/>
    <mergeCell ref="CG49:CH49"/>
    <mergeCell ref="BE51:BF51"/>
    <mergeCell ref="BG51:BH51"/>
    <mergeCell ref="BI51:BJ51"/>
    <mergeCell ref="BK51:BL51"/>
    <mergeCell ref="BM51:BN51"/>
    <mergeCell ref="BO51:BP51"/>
    <mergeCell ref="BQ51:BR51"/>
    <mergeCell ref="BS51:BT51"/>
    <mergeCell ref="BO49:BP49"/>
    <mergeCell ref="BQ49:BR49"/>
    <mergeCell ref="BS49:BT49"/>
    <mergeCell ref="BV49:BW49"/>
    <mergeCell ref="BX49:BY49"/>
    <mergeCell ref="CC49:CD49"/>
    <mergeCell ref="BV47:BW47"/>
    <mergeCell ref="BX47:BY47"/>
    <mergeCell ref="CC47:CD47"/>
    <mergeCell ref="CE47:CF47"/>
    <mergeCell ref="CG47:CH47"/>
    <mergeCell ref="BE49:BF49"/>
    <mergeCell ref="BG49:BH49"/>
    <mergeCell ref="BI49:BJ49"/>
    <mergeCell ref="BK49:BL49"/>
    <mergeCell ref="BM49:BN49"/>
    <mergeCell ref="CE37:CF37"/>
    <mergeCell ref="CG37:CH37"/>
    <mergeCell ref="BE47:BF47"/>
    <mergeCell ref="BG47:BH47"/>
    <mergeCell ref="BI47:BJ47"/>
    <mergeCell ref="BK47:BL47"/>
    <mergeCell ref="BM47:BN47"/>
    <mergeCell ref="BO47:BP47"/>
    <mergeCell ref="BQ47:BR47"/>
    <mergeCell ref="BS47:BT47"/>
    <mergeCell ref="BO37:BP37"/>
    <mergeCell ref="BQ37:BR37"/>
    <mergeCell ref="BS37:BT37"/>
    <mergeCell ref="BV37:BW37"/>
    <mergeCell ref="BX37:BY37"/>
    <mergeCell ref="CC37:CD37"/>
    <mergeCell ref="BV74:BW74"/>
    <mergeCell ref="BX74:BY74"/>
    <mergeCell ref="CC74:CD74"/>
    <mergeCell ref="CE74:CF74"/>
    <mergeCell ref="CG74:CH74"/>
    <mergeCell ref="BE37:BF37"/>
    <mergeCell ref="BG37:BH37"/>
    <mergeCell ref="BI37:BJ37"/>
    <mergeCell ref="BK37:BL37"/>
    <mergeCell ref="BM37:BN37"/>
    <mergeCell ref="CE72:CF72"/>
    <mergeCell ref="CG72:CH72"/>
    <mergeCell ref="BE74:BF74"/>
    <mergeCell ref="BG74:BH74"/>
    <mergeCell ref="BI74:BJ74"/>
    <mergeCell ref="BK74:BL74"/>
    <mergeCell ref="BM74:BN74"/>
    <mergeCell ref="BO74:BP74"/>
    <mergeCell ref="BQ74:BR74"/>
    <mergeCell ref="BS74:BT74"/>
    <mergeCell ref="BO72:BP72"/>
    <mergeCell ref="BQ72:BR72"/>
    <mergeCell ref="BS72:BT72"/>
    <mergeCell ref="BV72:BW72"/>
    <mergeCell ref="BX72:BY72"/>
    <mergeCell ref="CC72:CD72"/>
    <mergeCell ref="BV70:BW70"/>
    <mergeCell ref="BX70:BY70"/>
    <mergeCell ref="CC70:CD70"/>
    <mergeCell ref="CE70:CF70"/>
    <mergeCell ref="CG70:CH70"/>
    <mergeCell ref="BE72:BF72"/>
    <mergeCell ref="BG72:BH72"/>
    <mergeCell ref="BI72:BJ72"/>
    <mergeCell ref="BK72:BL72"/>
    <mergeCell ref="BM72:BN72"/>
    <mergeCell ref="CC68:CD68"/>
    <mergeCell ref="CE68:CF68"/>
    <mergeCell ref="CG68:CH68"/>
    <mergeCell ref="BE70:BF70"/>
    <mergeCell ref="BG70:BH70"/>
    <mergeCell ref="BI70:BJ70"/>
    <mergeCell ref="BK70:BL70"/>
    <mergeCell ref="BM70:BN70"/>
    <mergeCell ref="BO70:BP70"/>
    <mergeCell ref="BQ70:BR70"/>
    <mergeCell ref="CC66:CD66"/>
    <mergeCell ref="CE66:CF66"/>
    <mergeCell ref="CG66:CH66"/>
    <mergeCell ref="BE68:BF68"/>
    <mergeCell ref="BG68:BH68"/>
    <mergeCell ref="BI68:BJ68"/>
    <mergeCell ref="BK68:BL68"/>
    <mergeCell ref="BM68:BN68"/>
    <mergeCell ref="BO68:BP68"/>
    <mergeCell ref="BQ68:BR68"/>
    <mergeCell ref="CG64:CH64"/>
    <mergeCell ref="BE66:BF66"/>
    <mergeCell ref="BG66:BH66"/>
    <mergeCell ref="BI66:BJ66"/>
    <mergeCell ref="BK66:BL66"/>
    <mergeCell ref="BM66:BN66"/>
    <mergeCell ref="BO66:BP66"/>
    <mergeCell ref="BQ66:BR66"/>
    <mergeCell ref="BS66:BT66"/>
    <mergeCell ref="BV66:BW66"/>
    <mergeCell ref="BQ64:BR64"/>
    <mergeCell ref="BS64:BT64"/>
    <mergeCell ref="BV64:BW64"/>
    <mergeCell ref="BX64:BY64"/>
    <mergeCell ref="CC64:CD64"/>
    <mergeCell ref="CE64:CF64"/>
    <mergeCell ref="BX60:BY60"/>
    <mergeCell ref="CC60:CD60"/>
    <mergeCell ref="CE60:CF60"/>
    <mergeCell ref="CG60:CH60"/>
    <mergeCell ref="BE64:BF64"/>
    <mergeCell ref="BG64:BH64"/>
    <mergeCell ref="BI64:BJ64"/>
    <mergeCell ref="BK64:BL64"/>
    <mergeCell ref="BM64:BN64"/>
    <mergeCell ref="BO64:BP64"/>
    <mergeCell ref="CG58:CH58"/>
    <mergeCell ref="BE60:BF60"/>
    <mergeCell ref="BG60:BH60"/>
    <mergeCell ref="BI60:BJ60"/>
    <mergeCell ref="BK60:BL60"/>
    <mergeCell ref="BM60:BN60"/>
    <mergeCell ref="BO60:BP60"/>
    <mergeCell ref="BQ60:BR60"/>
    <mergeCell ref="BS60:BT60"/>
    <mergeCell ref="BV60:BW60"/>
    <mergeCell ref="BQ58:BR58"/>
    <mergeCell ref="BS58:BT58"/>
    <mergeCell ref="BV58:BW58"/>
    <mergeCell ref="BX58:BY58"/>
    <mergeCell ref="CC58:CD58"/>
    <mergeCell ref="CE58:CF58"/>
    <mergeCell ref="BX56:BY56"/>
    <mergeCell ref="CC56:CD56"/>
    <mergeCell ref="CE56:CF56"/>
    <mergeCell ref="CG56:CH56"/>
    <mergeCell ref="BE58:BF58"/>
    <mergeCell ref="BG58:BH58"/>
    <mergeCell ref="BI58:BJ58"/>
    <mergeCell ref="BK58:BL58"/>
    <mergeCell ref="BM58:BN58"/>
    <mergeCell ref="BO58:BP58"/>
    <mergeCell ref="CG54:CH54"/>
    <mergeCell ref="BE56:BF56"/>
    <mergeCell ref="BG56:BH56"/>
    <mergeCell ref="BI56:BJ56"/>
    <mergeCell ref="BK56:BL56"/>
    <mergeCell ref="BM56:BN56"/>
    <mergeCell ref="BO56:BP56"/>
    <mergeCell ref="BQ56:BR56"/>
    <mergeCell ref="BS56:BT56"/>
    <mergeCell ref="BV56:BW56"/>
    <mergeCell ref="BQ54:BR54"/>
    <mergeCell ref="BS54:BT54"/>
    <mergeCell ref="BV54:BW54"/>
    <mergeCell ref="BX54:BY54"/>
    <mergeCell ref="CC54:CD54"/>
    <mergeCell ref="CE54:CF54"/>
    <mergeCell ref="BX52:BY52"/>
    <mergeCell ref="CC52:CD52"/>
    <mergeCell ref="CE52:CF52"/>
    <mergeCell ref="CG52:CH52"/>
    <mergeCell ref="BE54:BF54"/>
    <mergeCell ref="BG54:BH54"/>
    <mergeCell ref="BI54:BJ54"/>
    <mergeCell ref="BK54:BL54"/>
    <mergeCell ref="BM54:BN54"/>
    <mergeCell ref="BO54:BP54"/>
    <mergeCell ref="CG50:CH50"/>
    <mergeCell ref="BE52:BF52"/>
    <mergeCell ref="BG52:BH52"/>
    <mergeCell ref="BI52:BJ52"/>
    <mergeCell ref="BK52:BL52"/>
    <mergeCell ref="BM52:BN52"/>
    <mergeCell ref="BO52:BP52"/>
    <mergeCell ref="BQ52:BR52"/>
    <mergeCell ref="BS52:BT52"/>
    <mergeCell ref="BV52:BW52"/>
    <mergeCell ref="BQ50:BR50"/>
    <mergeCell ref="BS50:BT50"/>
    <mergeCell ref="BV50:BW50"/>
    <mergeCell ref="BX50:BY50"/>
    <mergeCell ref="CC50:CD50"/>
    <mergeCell ref="CE50:CF50"/>
    <mergeCell ref="BX48:BY48"/>
    <mergeCell ref="CC48:CD48"/>
    <mergeCell ref="CE48:CF48"/>
    <mergeCell ref="CG48:CH48"/>
    <mergeCell ref="BE50:BF50"/>
    <mergeCell ref="BG50:BH50"/>
    <mergeCell ref="BI50:BJ50"/>
    <mergeCell ref="BK50:BL50"/>
    <mergeCell ref="BM50:BN50"/>
    <mergeCell ref="BO50:BP50"/>
    <mergeCell ref="CG46:CH46"/>
    <mergeCell ref="BE48:BF48"/>
    <mergeCell ref="BG48:BH48"/>
    <mergeCell ref="BI48:BJ48"/>
    <mergeCell ref="BK48:BL48"/>
    <mergeCell ref="BM48:BN48"/>
    <mergeCell ref="BO48:BP48"/>
    <mergeCell ref="BQ48:BR48"/>
    <mergeCell ref="BS48:BT48"/>
    <mergeCell ref="BV48:BW48"/>
    <mergeCell ref="BQ46:BR46"/>
    <mergeCell ref="BS46:BT46"/>
    <mergeCell ref="BV46:BW46"/>
    <mergeCell ref="BX46:BY46"/>
    <mergeCell ref="CC46:CD46"/>
    <mergeCell ref="CE46:CF46"/>
    <mergeCell ref="BX44:BY44"/>
    <mergeCell ref="CC44:CD44"/>
    <mergeCell ref="CE44:CF44"/>
    <mergeCell ref="CG44:CH44"/>
    <mergeCell ref="BE46:BF46"/>
    <mergeCell ref="BG46:BH46"/>
    <mergeCell ref="BI46:BJ46"/>
    <mergeCell ref="BK46:BL46"/>
    <mergeCell ref="BM46:BN46"/>
    <mergeCell ref="BO46:BP46"/>
    <mergeCell ref="CG40:CH40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V44:BW44"/>
    <mergeCell ref="BQ40:BR40"/>
    <mergeCell ref="BS40:BT40"/>
    <mergeCell ref="BV40:BW40"/>
    <mergeCell ref="BX40:BY40"/>
    <mergeCell ref="CC40:CD40"/>
    <mergeCell ref="CE40:CF40"/>
    <mergeCell ref="BX38:BY38"/>
    <mergeCell ref="CC38:CD38"/>
    <mergeCell ref="CE38:CF38"/>
    <mergeCell ref="CG38:CH38"/>
    <mergeCell ref="BE40:BF40"/>
    <mergeCell ref="BG40:BH40"/>
    <mergeCell ref="BI40:BJ40"/>
    <mergeCell ref="BK40:BL40"/>
    <mergeCell ref="BM40:BN40"/>
    <mergeCell ref="BO40:BP40"/>
    <mergeCell ref="CG36:CH36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V38:BW38"/>
    <mergeCell ref="BQ36:BR36"/>
    <mergeCell ref="BS36:BT36"/>
    <mergeCell ref="BV36:BW36"/>
    <mergeCell ref="BX36:BY36"/>
    <mergeCell ref="CC36:CD36"/>
    <mergeCell ref="CE36:CF36"/>
    <mergeCell ref="BX34:BY34"/>
    <mergeCell ref="CC34:CD34"/>
    <mergeCell ref="CE34:CF34"/>
    <mergeCell ref="CG34:CH34"/>
    <mergeCell ref="BE36:BF36"/>
    <mergeCell ref="BG36:BH36"/>
    <mergeCell ref="BI36:BJ36"/>
    <mergeCell ref="BK36:BL36"/>
    <mergeCell ref="BM36:BN36"/>
    <mergeCell ref="BO36:BP36"/>
    <mergeCell ref="CG29:CH29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V34:BW34"/>
    <mergeCell ref="BQ29:BR29"/>
    <mergeCell ref="BS29:BT29"/>
    <mergeCell ref="BV29:BW29"/>
    <mergeCell ref="BX29:BY29"/>
    <mergeCell ref="CC29:CD29"/>
    <mergeCell ref="CE29:CF29"/>
    <mergeCell ref="BX24:BY24"/>
    <mergeCell ref="CC24:CD24"/>
    <mergeCell ref="CE24:CF24"/>
    <mergeCell ref="CG24:CH24"/>
    <mergeCell ref="BE29:BF29"/>
    <mergeCell ref="BG29:BH29"/>
    <mergeCell ref="BI29:BJ29"/>
    <mergeCell ref="BK29:BL29"/>
    <mergeCell ref="BM29:BN29"/>
    <mergeCell ref="BO29:BP29"/>
    <mergeCell ref="CG22:CH22"/>
    <mergeCell ref="BE24:BF24"/>
    <mergeCell ref="BG24:BH24"/>
    <mergeCell ref="BI24:BJ24"/>
    <mergeCell ref="BK24:BL24"/>
    <mergeCell ref="BM24:BN24"/>
    <mergeCell ref="BO24:BP24"/>
    <mergeCell ref="BQ24:BR24"/>
    <mergeCell ref="BS24:BT24"/>
    <mergeCell ref="BV24:BW24"/>
    <mergeCell ref="BQ22:BR22"/>
    <mergeCell ref="BS22:BT22"/>
    <mergeCell ref="BV22:BW22"/>
    <mergeCell ref="BX22:BY22"/>
    <mergeCell ref="CC22:CD22"/>
    <mergeCell ref="CE22:CF22"/>
    <mergeCell ref="BX20:BY20"/>
    <mergeCell ref="CC20:CD20"/>
    <mergeCell ref="CE20:CF20"/>
    <mergeCell ref="CG20:CH20"/>
    <mergeCell ref="BE22:BF22"/>
    <mergeCell ref="BG22:BH22"/>
    <mergeCell ref="BI22:BJ22"/>
    <mergeCell ref="BK22:BL22"/>
    <mergeCell ref="BM22:BN22"/>
    <mergeCell ref="BO22:BP22"/>
    <mergeCell ref="CG19:CH19"/>
    <mergeCell ref="BE20:BF20"/>
    <mergeCell ref="BG20:BH20"/>
    <mergeCell ref="BI20:BJ20"/>
    <mergeCell ref="BK20:BL20"/>
    <mergeCell ref="BM20:BN20"/>
    <mergeCell ref="BO20:BP20"/>
    <mergeCell ref="BQ20:BR20"/>
    <mergeCell ref="BS20:BT20"/>
    <mergeCell ref="BV20:BW20"/>
    <mergeCell ref="BQ19:BR19"/>
    <mergeCell ref="BS19:BT19"/>
    <mergeCell ref="BV19:BW19"/>
    <mergeCell ref="BX19:BY19"/>
    <mergeCell ref="CC19:CD19"/>
    <mergeCell ref="CE19:CF19"/>
    <mergeCell ref="CG17:CH17"/>
    <mergeCell ref="CC18:CD18"/>
    <mergeCell ref="CE18:CF18"/>
    <mergeCell ref="CG18:CH18"/>
    <mergeCell ref="BE19:BF19"/>
    <mergeCell ref="BG19:BH19"/>
    <mergeCell ref="BI19:BJ19"/>
    <mergeCell ref="BK19:BL19"/>
    <mergeCell ref="BM19:BN19"/>
    <mergeCell ref="BO19:BP19"/>
    <mergeCell ref="BV17:BW17"/>
    <mergeCell ref="BX17:BY17"/>
    <mergeCell ref="BV18:BW18"/>
    <mergeCell ref="BX18:BY18"/>
    <mergeCell ref="CC17:CD17"/>
    <mergeCell ref="CE17:CF17"/>
    <mergeCell ref="BS17:BT17"/>
    <mergeCell ref="BG18:BH18"/>
    <mergeCell ref="BI18:BJ18"/>
    <mergeCell ref="BK18:BL18"/>
    <mergeCell ref="BM18:BN18"/>
    <mergeCell ref="BO18:BP18"/>
    <mergeCell ref="BQ18:BR18"/>
    <mergeCell ref="BS18:BT18"/>
    <mergeCell ref="BK17:BL17"/>
    <mergeCell ref="BM17:BN17"/>
    <mergeCell ref="BE17:BF17"/>
    <mergeCell ref="BE18:BF18"/>
    <mergeCell ref="BG17:BH17"/>
    <mergeCell ref="BI17:BJ17"/>
    <mergeCell ref="BI61:BJ61"/>
    <mergeCell ref="BB55:BD55"/>
    <mergeCell ref="BB57:BD57"/>
    <mergeCell ref="BB59:BD59"/>
    <mergeCell ref="BB51:BD51"/>
    <mergeCell ref="BB56:BD56"/>
    <mergeCell ref="BB74:BD74"/>
    <mergeCell ref="BB17:BD17"/>
    <mergeCell ref="BB26:BD27"/>
    <mergeCell ref="BB31:BD32"/>
    <mergeCell ref="BB19:BD19"/>
    <mergeCell ref="BB37:BD37"/>
    <mergeCell ref="BB71:BD71"/>
    <mergeCell ref="BB73:BD73"/>
    <mergeCell ref="BB47:BD47"/>
    <mergeCell ref="BB49:BD49"/>
    <mergeCell ref="BB58:BD58"/>
    <mergeCell ref="BB60:BD60"/>
    <mergeCell ref="BB64:BD64"/>
    <mergeCell ref="BB66:BD66"/>
    <mergeCell ref="BB68:BD68"/>
    <mergeCell ref="BB44:BD44"/>
    <mergeCell ref="BB46:BD46"/>
    <mergeCell ref="BB48:BD48"/>
    <mergeCell ref="BB50:BD50"/>
    <mergeCell ref="BB52:BD52"/>
    <mergeCell ref="BB54:BD54"/>
    <mergeCell ref="BB53:BD53"/>
    <mergeCell ref="AE65:AF65"/>
    <mergeCell ref="AI65:AJ65"/>
    <mergeCell ref="AO65:AP65"/>
    <mergeCell ref="BB18:BD18"/>
    <mergeCell ref="BB20:BD20"/>
    <mergeCell ref="BB22:BD22"/>
    <mergeCell ref="BB24:BD24"/>
    <mergeCell ref="BB29:BD29"/>
    <mergeCell ref="BB34:BD34"/>
    <mergeCell ref="BB36:BD36"/>
    <mergeCell ref="CF11:CF16"/>
    <mergeCell ref="G18:H18"/>
    <mergeCell ref="AE41:AF41"/>
    <mergeCell ref="AH41:AI41"/>
    <mergeCell ref="AL41:AM41"/>
    <mergeCell ref="AO41:AP41"/>
    <mergeCell ref="BB38:BD38"/>
    <mergeCell ref="BB40:BD40"/>
    <mergeCell ref="AU74:BA74"/>
    <mergeCell ref="BX66:BY66"/>
    <mergeCell ref="BS68:BT68"/>
    <mergeCell ref="BV68:BW68"/>
    <mergeCell ref="BX68:BY68"/>
    <mergeCell ref="BS70:BT70"/>
    <mergeCell ref="AU70:BA70"/>
    <mergeCell ref="BB70:BD70"/>
    <mergeCell ref="BB69:BD69"/>
    <mergeCell ref="BB72:BD72"/>
    <mergeCell ref="AU66:BA66"/>
    <mergeCell ref="AU68:BA68"/>
    <mergeCell ref="AU72:BA72"/>
    <mergeCell ref="AV54:BA54"/>
    <mergeCell ref="AV56:BA56"/>
    <mergeCell ref="AV58:BA58"/>
    <mergeCell ref="AU50:BA50"/>
    <mergeCell ref="AU60:BA60"/>
    <mergeCell ref="AU52:BA52"/>
    <mergeCell ref="AU64:BA64"/>
    <mergeCell ref="AV32:BA32"/>
    <mergeCell ref="AV46:BA46"/>
    <mergeCell ref="AV48:BA48"/>
    <mergeCell ref="AT18:BA18"/>
    <mergeCell ref="AU20:BA20"/>
    <mergeCell ref="AV22:BA22"/>
    <mergeCell ref="AV24:BA24"/>
    <mergeCell ref="AV26:BA26"/>
    <mergeCell ref="AV27:BA27"/>
    <mergeCell ref="A79:D79"/>
    <mergeCell ref="E35:H40"/>
    <mergeCell ref="I37:L40"/>
    <mergeCell ref="M39:P40"/>
    <mergeCell ref="H61:J61"/>
    <mergeCell ref="K61:M61"/>
    <mergeCell ref="N61:P61"/>
    <mergeCell ref="E68:G68"/>
    <mergeCell ref="E69:G69"/>
    <mergeCell ref="A70:D70"/>
    <mergeCell ref="A76:D76"/>
    <mergeCell ref="A77:D77"/>
    <mergeCell ref="F65:G65"/>
    <mergeCell ref="I65:J65"/>
    <mergeCell ref="L65:M65"/>
    <mergeCell ref="S65:T65"/>
    <mergeCell ref="E66:G66"/>
    <mergeCell ref="E67:G67"/>
    <mergeCell ref="E74:G74"/>
    <mergeCell ref="E75:G75"/>
    <mergeCell ref="A72:D72"/>
    <mergeCell ref="Y61:AB61"/>
    <mergeCell ref="A73:D73"/>
    <mergeCell ref="A74:D74"/>
    <mergeCell ref="A75:D75"/>
    <mergeCell ref="E61:G61"/>
    <mergeCell ref="E70:G70"/>
    <mergeCell ref="E72:G72"/>
    <mergeCell ref="E73:G73"/>
    <mergeCell ref="W65:X65"/>
    <mergeCell ref="A52:D52"/>
    <mergeCell ref="A53:D53"/>
    <mergeCell ref="A54:D54"/>
    <mergeCell ref="A55:D55"/>
    <mergeCell ref="A58:D64"/>
    <mergeCell ref="A78:D78"/>
    <mergeCell ref="A66:D66"/>
    <mergeCell ref="A67:D67"/>
    <mergeCell ref="A68:D68"/>
    <mergeCell ref="A69:D69"/>
    <mergeCell ref="A45:D45"/>
    <mergeCell ref="A46:D46"/>
    <mergeCell ref="A48:D48"/>
    <mergeCell ref="A49:D49"/>
    <mergeCell ref="A50:D50"/>
    <mergeCell ref="A51:D51"/>
    <mergeCell ref="A31:D31"/>
    <mergeCell ref="A32:D32"/>
    <mergeCell ref="A35:D40"/>
    <mergeCell ref="A42:D42"/>
    <mergeCell ref="A43:D43"/>
    <mergeCell ref="A44:D44"/>
    <mergeCell ref="A25:D25"/>
    <mergeCell ref="A26:D26"/>
    <mergeCell ref="A27:D27"/>
    <mergeCell ref="A28:D28"/>
    <mergeCell ref="A29:D29"/>
    <mergeCell ref="A30:D30"/>
    <mergeCell ref="CI12:CI15"/>
    <mergeCell ref="CJ12:CJ15"/>
    <mergeCell ref="A19:D19"/>
    <mergeCell ref="A20:D20"/>
    <mergeCell ref="A21:D21"/>
    <mergeCell ref="A22:D22"/>
    <mergeCell ref="BE12:BF15"/>
    <mergeCell ref="BM12:BN15"/>
    <mergeCell ref="BO17:BP17"/>
    <mergeCell ref="BQ17:BR17"/>
    <mergeCell ref="BV12:BV15"/>
    <mergeCell ref="BW12:BW15"/>
    <mergeCell ref="CA12:CA15"/>
    <mergeCell ref="CB12:CB15"/>
    <mergeCell ref="CC12:CC15"/>
    <mergeCell ref="CD12:CD15"/>
    <mergeCell ref="BZ12:BZ15"/>
    <mergeCell ref="BX12:BX15"/>
    <mergeCell ref="BY12:BY15"/>
    <mergeCell ref="CG12:CG15"/>
    <mergeCell ref="CH12:CH15"/>
    <mergeCell ref="CE12:CE15"/>
    <mergeCell ref="AC61:AF61"/>
    <mergeCell ref="AG61:AJ61"/>
    <mergeCell ref="AK61:AP61"/>
    <mergeCell ref="AV34:BA34"/>
    <mergeCell ref="AV36:BA36"/>
    <mergeCell ref="BB42:BD42"/>
    <mergeCell ref="BS12:BS15"/>
    <mergeCell ref="BQ12:BQ15"/>
    <mergeCell ref="BR12:BR15"/>
    <mergeCell ref="BT12:BT15"/>
    <mergeCell ref="BU12:BU15"/>
    <mergeCell ref="BG12:BH15"/>
    <mergeCell ref="BI12:BJ15"/>
    <mergeCell ref="BK12:BL15"/>
    <mergeCell ref="BO12:BP15"/>
    <mergeCell ref="AA65:AB65"/>
    <mergeCell ref="AK14:AM17"/>
    <mergeCell ref="AN14:AP17"/>
    <mergeCell ref="M12:X13"/>
    <mergeCell ref="Y12:AP13"/>
    <mergeCell ref="Q39:T40"/>
    <mergeCell ref="M37:T38"/>
    <mergeCell ref="U37:AB38"/>
    <mergeCell ref="U39:X40"/>
    <mergeCell ref="AN35:AP40"/>
    <mergeCell ref="AT12:BA15"/>
    <mergeCell ref="BB12:BD15"/>
    <mergeCell ref="M14:O17"/>
    <mergeCell ref="P14:R17"/>
    <mergeCell ref="S14:U17"/>
    <mergeCell ref="V14:X17"/>
    <mergeCell ref="AE14:AG17"/>
    <mergeCell ref="AH14:AJ17"/>
    <mergeCell ref="A11:D17"/>
    <mergeCell ref="E11:H17"/>
    <mergeCell ref="I11:L17"/>
    <mergeCell ref="AC35:AF40"/>
    <mergeCell ref="AG35:AI40"/>
    <mergeCell ref="AJ35:AM40"/>
    <mergeCell ref="AH25:AJ25"/>
    <mergeCell ref="AB25:AD25"/>
    <mergeCell ref="AE25:AG25"/>
    <mergeCell ref="A23:D23"/>
    <mergeCell ref="Y39:AB40"/>
    <mergeCell ref="I35:AB36"/>
    <mergeCell ref="Y14:AA17"/>
    <mergeCell ref="AB14:AD17"/>
    <mergeCell ref="AG63:AJ63"/>
    <mergeCell ref="AB23:AD23"/>
    <mergeCell ref="AE23:AG23"/>
    <mergeCell ref="Q61:T61"/>
    <mergeCell ref="U61:X61"/>
    <mergeCell ref="I19:L19"/>
    <mergeCell ref="AK25:AM25"/>
    <mergeCell ref="AH19:AJ19"/>
    <mergeCell ref="AV38:BA38"/>
    <mergeCell ref="AV40:BA40"/>
    <mergeCell ref="AV42:BA42"/>
    <mergeCell ref="AV44:BA44"/>
    <mergeCell ref="AV29:BA29"/>
    <mergeCell ref="AV31:BA31"/>
    <mergeCell ref="AN25:AP25"/>
    <mergeCell ref="AK19:AM19"/>
  </mergeCells>
  <printOptions horizontalCentered="1"/>
  <pageMargins left="0.5118110236220472" right="0.5118110236220472" top="0.5905511811023623" bottom="0.3937007874015748" header="0" footer="0"/>
  <pageSetup fitToHeight="1" fitToWidth="1" horizontalDpi="600" verticalDpi="600" orientation="landscape" paperSize="8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7"/>
  <sheetViews>
    <sheetView tabSelected="1" zoomScalePageLayoutView="0" workbookViewId="0" topLeftCell="F19">
      <selection activeCell="AF3" sqref="AF3"/>
    </sheetView>
  </sheetViews>
  <sheetFormatPr defaultColWidth="10.59765625" defaultRowHeight="15"/>
  <cols>
    <col min="1" max="1" width="15.19921875" style="13" customWidth="1"/>
    <col min="2" max="8" width="10.3984375" style="13" customWidth="1"/>
    <col min="9" max="9" width="11.8984375" style="13" customWidth="1"/>
    <col min="10" max="11" width="10.3984375" style="13" customWidth="1"/>
    <col min="12" max="12" width="11.8984375" style="13" customWidth="1"/>
    <col min="13" max="13" width="10.3984375" style="13" customWidth="1"/>
    <col min="14" max="14" width="11.8984375" style="13" customWidth="1"/>
    <col min="15" max="15" width="10.3984375" style="13" customWidth="1"/>
    <col min="16" max="16" width="11.8984375" style="13" customWidth="1"/>
    <col min="17" max="17" width="10.3984375" style="13" customWidth="1"/>
    <col min="18" max="18" width="11.8984375" style="13" customWidth="1"/>
    <col min="19" max="19" width="10.3984375" style="13" customWidth="1"/>
    <col min="20" max="20" width="11.8984375" style="13" customWidth="1"/>
    <col min="21" max="22" width="10.3984375" style="13" customWidth="1"/>
    <col min="23" max="16384" width="10.59765625" style="13" customWidth="1"/>
  </cols>
  <sheetData>
    <row r="1" spans="1:20" ht="13.5" customHeight="1">
      <c r="A1" s="1" t="s">
        <v>200</v>
      </c>
      <c r="T1" s="2" t="s">
        <v>201</v>
      </c>
    </row>
    <row r="2" spans="1:20" ht="13.5" customHeight="1">
      <c r="A2" s="1"/>
      <c r="T2" s="2"/>
    </row>
    <row r="3" spans="1:20" ht="13.5" customHeight="1">
      <c r="A3" s="1"/>
      <c r="T3" s="2"/>
    </row>
    <row r="4" spans="1:20" ht="18" customHeight="1">
      <c r="A4" s="318" t="s">
        <v>559</v>
      </c>
      <c r="B4" s="318"/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8"/>
      <c r="N4" s="318"/>
      <c r="O4" s="318"/>
      <c r="P4" s="318"/>
      <c r="Q4" s="318"/>
      <c r="R4" s="318"/>
      <c r="S4" s="318"/>
      <c r="T4" s="318"/>
    </row>
    <row r="5" spans="1:20" ht="13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2:20" ht="14.25" customHeight="1" thickBot="1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5"/>
      <c r="R6" s="14"/>
      <c r="S6" s="14"/>
      <c r="T6" s="16" t="s">
        <v>148</v>
      </c>
    </row>
    <row r="7" spans="1:20" ht="18" customHeight="1">
      <c r="A7" s="343" t="s">
        <v>202</v>
      </c>
      <c r="B7" s="319" t="s">
        <v>64</v>
      </c>
      <c r="C7" s="320"/>
      <c r="D7" s="319" t="s">
        <v>139</v>
      </c>
      <c r="E7" s="320"/>
      <c r="F7" s="313" t="s">
        <v>300</v>
      </c>
      <c r="G7" s="314"/>
      <c r="H7" s="314"/>
      <c r="I7" s="314"/>
      <c r="J7" s="314"/>
      <c r="K7" s="314"/>
      <c r="L7" s="314"/>
      <c r="M7" s="315"/>
      <c r="N7" s="316" t="s">
        <v>147</v>
      </c>
      <c r="O7" s="317"/>
      <c r="P7" s="317"/>
      <c r="Q7" s="317"/>
      <c r="R7" s="317"/>
      <c r="S7" s="317"/>
      <c r="T7" s="317"/>
    </row>
    <row r="8" spans="1:20" ht="18" customHeight="1">
      <c r="A8" s="344"/>
      <c r="B8" s="321"/>
      <c r="C8" s="322"/>
      <c r="D8" s="323"/>
      <c r="E8" s="324"/>
      <c r="F8" s="325" t="s">
        <v>142</v>
      </c>
      <c r="G8" s="326"/>
      <c r="H8" s="333" t="s">
        <v>109</v>
      </c>
      <c r="I8" s="334"/>
      <c r="J8" s="327" t="s">
        <v>110</v>
      </c>
      <c r="K8" s="328"/>
      <c r="L8" s="257" t="s">
        <v>106</v>
      </c>
      <c r="M8" s="258"/>
      <c r="N8" s="337" t="s">
        <v>459</v>
      </c>
      <c r="O8" s="338"/>
      <c r="P8" s="309" t="s">
        <v>299</v>
      </c>
      <c r="Q8" s="309"/>
      <c r="R8" s="309"/>
      <c r="S8" s="309"/>
      <c r="T8" s="309"/>
    </row>
    <row r="9" spans="1:20" ht="18" customHeight="1">
      <c r="A9" s="344"/>
      <c r="B9" s="321"/>
      <c r="C9" s="322"/>
      <c r="D9" s="307" t="s">
        <v>140</v>
      </c>
      <c r="E9" s="307" t="s">
        <v>301</v>
      </c>
      <c r="F9" s="321"/>
      <c r="G9" s="322"/>
      <c r="H9" s="335"/>
      <c r="I9" s="336"/>
      <c r="J9" s="329"/>
      <c r="K9" s="330"/>
      <c r="L9" s="195"/>
      <c r="M9" s="196"/>
      <c r="N9" s="339"/>
      <c r="O9" s="340"/>
      <c r="P9" s="328" t="s">
        <v>66</v>
      </c>
      <c r="Q9" s="215" t="s">
        <v>109</v>
      </c>
      <c r="R9" s="182"/>
      <c r="S9" s="309" t="s">
        <v>146</v>
      </c>
      <c r="T9" s="309"/>
    </row>
    <row r="10" spans="1:20" ht="18" customHeight="1">
      <c r="A10" s="345"/>
      <c r="B10" s="323"/>
      <c r="C10" s="324"/>
      <c r="D10" s="308"/>
      <c r="E10" s="308"/>
      <c r="F10" s="323"/>
      <c r="G10" s="324"/>
      <c r="H10" s="27" t="s">
        <v>140</v>
      </c>
      <c r="I10" s="27" t="s">
        <v>141</v>
      </c>
      <c r="J10" s="27" t="s">
        <v>140</v>
      </c>
      <c r="K10" s="27" t="s">
        <v>141</v>
      </c>
      <c r="L10" s="27" t="s">
        <v>140</v>
      </c>
      <c r="M10" s="27" t="s">
        <v>141</v>
      </c>
      <c r="N10" s="341"/>
      <c r="O10" s="342"/>
      <c r="P10" s="330"/>
      <c r="Q10" s="27" t="s">
        <v>140</v>
      </c>
      <c r="R10" s="27" t="s">
        <v>141</v>
      </c>
      <c r="S10" s="27" t="s">
        <v>140</v>
      </c>
      <c r="T10" s="28" t="s">
        <v>141</v>
      </c>
    </row>
    <row r="11" spans="1:18" ht="14.25" customHeight="1">
      <c r="A11" s="31"/>
      <c r="B11" s="352"/>
      <c r="C11" s="348"/>
      <c r="D11" s="19"/>
      <c r="E11" s="19"/>
      <c r="F11" s="348"/>
      <c r="G11" s="348"/>
      <c r="H11" s="19"/>
      <c r="I11" s="19"/>
      <c r="J11" s="19"/>
      <c r="K11" s="19"/>
      <c r="L11" s="19"/>
      <c r="M11" s="19"/>
      <c r="N11" s="348"/>
      <c r="O11" s="348"/>
      <c r="P11" s="19"/>
      <c r="Q11" s="19"/>
      <c r="R11" s="19"/>
    </row>
    <row r="12" spans="1:22" ht="14.25" customHeight="1">
      <c r="A12" s="9" t="s">
        <v>560</v>
      </c>
      <c r="B12" s="353">
        <f>SUM(B14:C30)</f>
        <v>12356836</v>
      </c>
      <c r="C12" s="349"/>
      <c r="D12" s="20">
        <f>SUM(D14:D30)</f>
        <v>4</v>
      </c>
      <c r="E12" s="20">
        <f>SUM(E14:E30)</f>
        <v>868633</v>
      </c>
      <c r="F12" s="349">
        <f>SUM(F14:G30)</f>
        <v>111077</v>
      </c>
      <c r="G12" s="349"/>
      <c r="H12" s="20">
        <f>SUM(H14:H30)</f>
        <v>18</v>
      </c>
      <c r="I12" s="20">
        <f>SUM(I14:I30)</f>
        <v>86298</v>
      </c>
      <c r="J12" s="20" t="s">
        <v>244</v>
      </c>
      <c r="K12" s="20" t="s">
        <v>244</v>
      </c>
      <c r="L12" s="20">
        <f>SUM(L14:L30)</f>
        <v>30</v>
      </c>
      <c r="M12" s="20">
        <f>SUM(M14:M30)</f>
        <v>24779</v>
      </c>
      <c r="N12" s="349">
        <v>11377126</v>
      </c>
      <c r="O12" s="349"/>
      <c r="P12" s="20">
        <f>SUM(P14:P30)</f>
        <v>7338368</v>
      </c>
      <c r="Q12" s="20">
        <f>SUM(Q14:Q30)</f>
        <v>571</v>
      </c>
      <c r="R12" s="20">
        <f>SUM(R14:R30)</f>
        <v>4350574</v>
      </c>
      <c r="S12" s="20">
        <f>SUM(S14:S30)</f>
        <v>5</v>
      </c>
      <c r="T12" s="20">
        <f>SUM(T14:T30)</f>
        <v>409531</v>
      </c>
      <c r="U12" s="19"/>
      <c r="V12" s="19"/>
    </row>
    <row r="13" spans="1:22" ht="14.25" customHeight="1">
      <c r="A13" s="17"/>
      <c r="B13" s="350"/>
      <c r="C13" s="351"/>
      <c r="D13" s="22"/>
      <c r="E13" s="22"/>
      <c r="F13" s="312"/>
      <c r="G13" s="312"/>
      <c r="H13" s="22"/>
      <c r="I13" s="22"/>
      <c r="J13" s="22"/>
      <c r="K13" s="22"/>
      <c r="L13" s="22"/>
      <c r="M13" s="22"/>
      <c r="N13" s="312"/>
      <c r="O13" s="312"/>
      <c r="P13" s="22"/>
      <c r="Q13" s="22"/>
      <c r="R13" s="22"/>
      <c r="S13" s="22"/>
      <c r="T13" s="22"/>
      <c r="U13" s="19"/>
      <c r="V13" s="19"/>
    </row>
    <row r="14" spans="1:22" ht="14.25" customHeight="1">
      <c r="A14" s="23" t="s">
        <v>48</v>
      </c>
      <c r="B14" s="350">
        <v>477547</v>
      </c>
      <c r="C14" s="351"/>
      <c r="D14" s="22" t="s">
        <v>460</v>
      </c>
      <c r="E14" s="22" t="s">
        <v>460</v>
      </c>
      <c r="F14" s="312">
        <v>29987</v>
      </c>
      <c r="G14" s="312"/>
      <c r="H14" s="22">
        <v>3</v>
      </c>
      <c r="I14" s="22">
        <v>29987</v>
      </c>
      <c r="J14" s="22" t="s">
        <v>460</v>
      </c>
      <c r="K14" s="22" t="s">
        <v>460</v>
      </c>
      <c r="L14" s="22" t="s">
        <v>460</v>
      </c>
      <c r="M14" s="22" t="s">
        <v>460</v>
      </c>
      <c r="N14" s="312">
        <v>449560</v>
      </c>
      <c r="O14" s="312"/>
      <c r="P14" s="22">
        <v>256926</v>
      </c>
      <c r="Q14" s="22">
        <v>19</v>
      </c>
      <c r="R14" s="22">
        <v>178242</v>
      </c>
      <c r="S14" s="22" t="s">
        <v>460</v>
      </c>
      <c r="T14" s="22" t="s">
        <v>460</v>
      </c>
      <c r="U14" s="19"/>
      <c r="V14" s="19"/>
    </row>
    <row r="15" spans="1:20" ht="14.25" customHeight="1">
      <c r="A15" s="23" t="s">
        <v>49</v>
      </c>
      <c r="B15" s="350">
        <v>983047</v>
      </c>
      <c r="C15" s="351"/>
      <c r="D15" s="22" t="s">
        <v>460</v>
      </c>
      <c r="E15" s="22" t="s">
        <v>460</v>
      </c>
      <c r="F15" s="312" t="s">
        <v>460</v>
      </c>
      <c r="G15" s="312"/>
      <c r="H15" s="22" t="s">
        <v>460</v>
      </c>
      <c r="I15" s="22" t="s">
        <v>460</v>
      </c>
      <c r="J15" s="22" t="s">
        <v>460</v>
      </c>
      <c r="K15" s="22" t="s">
        <v>460</v>
      </c>
      <c r="L15" s="22" t="s">
        <v>460</v>
      </c>
      <c r="M15" s="22" t="s">
        <v>460</v>
      </c>
      <c r="N15" s="312">
        <v>983047</v>
      </c>
      <c r="O15" s="312"/>
      <c r="P15" s="22">
        <v>551244</v>
      </c>
      <c r="Q15" s="22">
        <v>42</v>
      </c>
      <c r="R15" s="22">
        <v>192582</v>
      </c>
      <c r="S15" s="22" t="s">
        <v>460</v>
      </c>
      <c r="T15" s="22" t="s">
        <v>460</v>
      </c>
    </row>
    <row r="16" spans="1:20" ht="14.25" customHeight="1">
      <c r="A16" s="23" t="s">
        <v>50</v>
      </c>
      <c r="B16" s="350">
        <v>462929</v>
      </c>
      <c r="C16" s="351"/>
      <c r="D16" s="22">
        <v>1</v>
      </c>
      <c r="E16" s="22">
        <v>96925</v>
      </c>
      <c r="F16" s="312">
        <v>995</v>
      </c>
      <c r="G16" s="312"/>
      <c r="H16" s="22">
        <v>1</v>
      </c>
      <c r="I16" s="22">
        <v>995</v>
      </c>
      <c r="J16" s="22" t="s">
        <v>460</v>
      </c>
      <c r="K16" s="22" t="s">
        <v>460</v>
      </c>
      <c r="L16" s="22" t="s">
        <v>460</v>
      </c>
      <c r="M16" s="22" t="s">
        <v>460</v>
      </c>
      <c r="N16" s="312">
        <v>365009</v>
      </c>
      <c r="O16" s="312"/>
      <c r="P16" s="22">
        <v>359431</v>
      </c>
      <c r="Q16" s="22">
        <v>10</v>
      </c>
      <c r="R16" s="24">
        <v>43373</v>
      </c>
      <c r="S16" s="24">
        <v>2</v>
      </c>
      <c r="T16" s="24">
        <v>229926</v>
      </c>
    </row>
    <row r="17" spans="1:20" ht="14.25" customHeight="1">
      <c r="A17" s="23" t="s">
        <v>51</v>
      </c>
      <c r="B17" s="350">
        <v>803251</v>
      </c>
      <c r="C17" s="351"/>
      <c r="D17" s="22" t="s">
        <v>460</v>
      </c>
      <c r="E17" s="22" t="s">
        <v>460</v>
      </c>
      <c r="F17" s="312">
        <v>3156</v>
      </c>
      <c r="G17" s="312"/>
      <c r="H17" s="22" t="s">
        <v>460</v>
      </c>
      <c r="I17" s="22" t="s">
        <v>460</v>
      </c>
      <c r="J17" s="22" t="s">
        <v>460</v>
      </c>
      <c r="K17" s="22" t="s">
        <v>460</v>
      </c>
      <c r="L17" s="22">
        <v>6</v>
      </c>
      <c r="M17" s="22">
        <v>3156</v>
      </c>
      <c r="N17" s="312">
        <v>800095</v>
      </c>
      <c r="O17" s="312"/>
      <c r="P17" s="24">
        <v>452871</v>
      </c>
      <c r="Q17" s="24">
        <v>43</v>
      </c>
      <c r="R17" s="24">
        <v>247799</v>
      </c>
      <c r="S17" s="22" t="s">
        <v>460</v>
      </c>
      <c r="T17" s="22" t="s">
        <v>460</v>
      </c>
    </row>
    <row r="18" spans="1:20" ht="14.25" customHeight="1">
      <c r="A18" s="23" t="s">
        <v>52</v>
      </c>
      <c r="B18" s="350">
        <v>1146206</v>
      </c>
      <c r="C18" s="351"/>
      <c r="D18" s="22" t="s">
        <v>460</v>
      </c>
      <c r="E18" s="22" t="s">
        <v>460</v>
      </c>
      <c r="F18" s="312">
        <v>2046</v>
      </c>
      <c r="G18" s="312"/>
      <c r="H18" s="24">
        <v>1</v>
      </c>
      <c r="I18" s="24">
        <v>2046</v>
      </c>
      <c r="J18" s="22" t="s">
        <v>460</v>
      </c>
      <c r="K18" s="22" t="s">
        <v>460</v>
      </c>
      <c r="L18" s="22" t="s">
        <v>460</v>
      </c>
      <c r="M18" s="22" t="s">
        <v>460</v>
      </c>
      <c r="N18" s="312">
        <v>1144160</v>
      </c>
      <c r="O18" s="312"/>
      <c r="P18" s="24">
        <v>749906</v>
      </c>
      <c r="Q18" s="24">
        <v>76</v>
      </c>
      <c r="R18" s="24">
        <v>681094</v>
      </c>
      <c r="S18" s="22" t="s">
        <v>460</v>
      </c>
      <c r="T18" s="22" t="s">
        <v>460</v>
      </c>
    </row>
    <row r="19" spans="1:20" ht="14.25" customHeight="1">
      <c r="A19" s="23" t="s">
        <v>53</v>
      </c>
      <c r="B19" s="350">
        <v>119965</v>
      </c>
      <c r="C19" s="351"/>
      <c r="D19" s="22" t="s">
        <v>460</v>
      </c>
      <c r="E19" s="22" t="s">
        <v>460</v>
      </c>
      <c r="F19" s="312">
        <v>33540</v>
      </c>
      <c r="G19" s="312"/>
      <c r="H19" s="24">
        <v>2</v>
      </c>
      <c r="I19" s="22">
        <v>33540</v>
      </c>
      <c r="J19" s="22" t="s">
        <v>460</v>
      </c>
      <c r="K19" s="22" t="s">
        <v>460</v>
      </c>
      <c r="L19" s="22" t="s">
        <v>460</v>
      </c>
      <c r="M19" s="22" t="s">
        <v>460</v>
      </c>
      <c r="N19" s="312">
        <v>86425</v>
      </c>
      <c r="O19" s="312"/>
      <c r="P19" s="24">
        <v>86425</v>
      </c>
      <c r="Q19" s="22" t="s">
        <v>460</v>
      </c>
      <c r="R19" s="22" t="s">
        <v>460</v>
      </c>
      <c r="S19" s="22">
        <v>1</v>
      </c>
      <c r="T19" s="24">
        <v>86425</v>
      </c>
    </row>
    <row r="20" spans="1:20" ht="14.25" customHeight="1">
      <c r="A20" s="23" t="s">
        <v>54</v>
      </c>
      <c r="B20" s="350">
        <v>581743</v>
      </c>
      <c r="C20" s="351"/>
      <c r="D20" s="22" t="s">
        <v>460</v>
      </c>
      <c r="E20" s="22" t="s">
        <v>460</v>
      </c>
      <c r="F20" s="312">
        <v>1500</v>
      </c>
      <c r="G20" s="312"/>
      <c r="H20" s="22" t="s">
        <v>460</v>
      </c>
      <c r="I20" s="22" t="s">
        <v>460</v>
      </c>
      <c r="J20" s="22" t="s">
        <v>460</v>
      </c>
      <c r="K20" s="22" t="s">
        <v>460</v>
      </c>
      <c r="L20" s="22">
        <v>3</v>
      </c>
      <c r="M20" s="22">
        <v>1500</v>
      </c>
      <c r="N20" s="312">
        <v>580243</v>
      </c>
      <c r="O20" s="312"/>
      <c r="P20" s="24">
        <v>241349</v>
      </c>
      <c r="Q20" s="24">
        <v>11</v>
      </c>
      <c r="R20" s="24">
        <v>105567</v>
      </c>
      <c r="S20" s="22" t="s">
        <v>460</v>
      </c>
      <c r="T20" s="22" t="s">
        <v>460</v>
      </c>
    </row>
    <row r="21" spans="1:20" ht="14.25" customHeight="1">
      <c r="A21" s="23" t="s">
        <v>55</v>
      </c>
      <c r="B21" s="350">
        <v>7593</v>
      </c>
      <c r="C21" s="351"/>
      <c r="D21" s="22" t="s">
        <v>460</v>
      </c>
      <c r="E21" s="22" t="s">
        <v>460</v>
      </c>
      <c r="F21" s="312" t="s">
        <v>460</v>
      </c>
      <c r="G21" s="312"/>
      <c r="H21" s="22" t="s">
        <v>460</v>
      </c>
      <c r="I21" s="22" t="s">
        <v>460</v>
      </c>
      <c r="J21" s="22" t="s">
        <v>460</v>
      </c>
      <c r="K21" s="22" t="s">
        <v>460</v>
      </c>
      <c r="L21" s="22" t="s">
        <v>460</v>
      </c>
      <c r="M21" s="22" t="s">
        <v>460</v>
      </c>
      <c r="N21" s="312">
        <v>7593</v>
      </c>
      <c r="O21" s="312"/>
      <c r="P21" s="24">
        <v>7593</v>
      </c>
      <c r="Q21" s="24">
        <v>1</v>
      </c>
      <c r="R21" s="24">
        <v>7593</v>
      </c>
      <c r="S21" s="22" t="s">
        <v>460</v>
      </c>
      <c r="T21" s="22" t="s">
        <v>460</v>
      </c>
    </row>
    <row r="22" spans="1:20" ht="14.25" customHeight="1">
      <c r="A22" s="23"/>
      <c r="B22" s="350"/>
      <c r="C22" s="351"/>
      <c r="D22" s="32"/>
      <c r="E22" s="24"/>
      <c r="F22" s="312"/>
      <c r="G22" s="312"/>
      <c r="H22" s="24"/>
      <c r="I22" s="24"/>
      <c r="J22" s="24"/>
      <c r="K22" s="24"/>
      <c r="L22" s="24"/>
      <c r="M22" s="24"/>
      <c r="N22" s="312"/>
      <c r="O22" s="312"/>
      <c r="P22" s="24"/>
      <c r="Q22" s="24"/>
      <c r="R22" s="24"/>
      <c r="S22" s="24"/>
      <c r="T22" s="24"/>
    </row>
    <row r="23" spans="1:20" ht="14.25" customHeight="1">
      <c r="A23" s="23" t="s">
        <v>56</v>
      </c>
      <c r="B23" s="350">
        <v>8584</v>
      </c>
      <c r="C23" s="351"/>
      <c r="D23" s="22" t="s">
        <v>460</v>
      </c>
      <c r="E23" s="22" t="s">
        <v>460</v>
      </c>
      <c r="F23" s="312" t="s">
        <v>460</v>
      </c>
      <c r="G23" s="312"/>
      <c r="H23" s="22" t="s">
        <v>460</v>
      </c>
      <c r="I23" s="22" t="s">
        <v>460</v>
      </c>
      <c r="J23" s="22" t="s">
        <v>460</v>
      </c>
      <c r="K23" s="22" t="s">
        <v>460</v>
      </c>
      <c r="L23" s="22" t="s">
        <v>460</v>
      </c>
      <c r="M23" s="22" t="s">
        <v>460</v>
      </c>
      <c r="N23" s="312">
        <v>8584</v>
      </c>
      <c r="O23" s="312"/>
      <c r="P23" s="24">
        <v>3853</v>
      </c>
      <c r="Q23" s="22" t="s">
        <v>460</v>
      </c>
      <c r="R23" s="22" t="s">
        <v>460</v>
      </c>
      <c r="S23" s="22" t="s">
        <v>460</v>
      </c>
      <c r="T23" s="22" t="s">
        <v>460</v>
      </c>
    </row>
    <row r="24" spans="1:20" ht="14.25" customHeight="1">
      <c r="A24" s="25" t="s">
        <v>57</v>
      </c>
      <c r="B24" s="350">
        <v>751670</v>
      </c>
      <c r="C24" s="351"/>
      <c r="D24" s="24">
        <v>2</v>
      </c>
      <c r="E24" s="24">
        <v>702125</v>
      </c>
      <c r="F24" s="312">
        <v>1284</v>
      </c>
      <c r="G24" s="312"/>
      <c r="H24" s="24">
        <v>2</v>
      </c>
      <c r="I24" s="24">
        <v>1284</v>
      </c>
      <c r="J24" s="22" t="s">
        <v>460</v>
      </c>
      <c r="K24" s="22" t="s">
        <v>460</v>
      </c>
      <c r="L24" s="22" t="s">
        <v>460</v>
      </c>
      <c r="M24" s="22" t="s">
        <v>460</v>
      </c>
      <c r="N24" s="312">
        <v>48261</v>
      </c>
      <c r="O24" s="312"/>
      <c r="P24" s="24">
        <v>46698</v>
      </c>
      <c r="Q24" s="24">
        <v>11</v>
      </c>
      <c r="R24" s="24">
        <v>43062</v>
      </c>
      <c r="S24" s="22" t="s">
        <v>460</v>
      </c>
      <c r="T24" s="22" t="s">
        <v>460</v>
      </c>
    </row>
    <row r="25" spans="1:20" ht="14.25" customHeight="1">
      <c r="A25" s="25" t="s">
        <v>58</v>
      </c>
      <c r="B25" s="350">
        <v>792620</v>
      </c>
      <c r="C25" s="351"/>
      <c r="D25" s="24">
        <v>1</v>
      </c>
      <c r="E25" s="24">
        <v>69583</v>
      </c>
      <c r="F25" s="312">
        <v>8203</v>
      </c>
      <c r="G25" s="312"/>
      <c r="H25" s="24">
        <v>1</v>
      </c>
      <c r="I25" s="24">
        <v>8203</v>
      </c>
      <c r="J25" s="22" t="s">
        <v>460</v>
      </c>
      <c r="K25" s="22" t="s">
        <v>460</v>
      </c>
      <c r="L25" s="22" t="s">
        <v>460</v>
      </c>
      <c r="M25" s="22" t="s">
        <v>460</v>
      </c>
      <c r="N25" s="312">
        <v>714834</v>
      </c>
      <c r="O25" s="312"/>
      <c r="P25" s="24">
        <v>630771</v>
      </c>
      <c r="Q25" s="24">
        <v>26</v>
      </c>
      <c r="R25" s="24">
        <v>418100</v>
      </c>
      <c r="S25" s="22" t="s">
        <v>460</v>
      </c>
      <c r="T25" s="22" t="s">
        <v>460</v>
      </c>
    </row>
    <row r="26" spans="1:25" ht="14.25" customHeight="1">
      <c r="A26" s="25" t="s">
        <v>59</v>
      </c>
      <c r="B26" s="350">
        <v>396908</v>
      </c>
      <c r="C26" s="351"/>
      <c r="D26" s="22" t="s">
        <v>460</v>
      </c>
      <c r="E26" s="22" t="s">
        <v>460</v>
      </c>
      <c r="F26" s="312">
        <v>9812</v>
      </c>
      <c r="G26" s="312"/>
      <c r="H26" s="22" t="s">
        <v>460</v>
      </c>
      <c r="I26" s="22" t="s">
        <v>460</v>
      </c>
      <c r="J26" s="22" t="s">
        <v>460</v>
      </c>
      <c r="K26" s="22" t="s">
        <v>460</v>
      </c>
      <c r="L26" s="24">
        <v>1</v>
      </c>
      <c r="M26" s="24">
        <v>9812</v>
      </c>
      <c r="N26" s="312">
        <v>387096</v>
      </c>
      <c r="O26" s="312"/>
      <c r="P26" s="22">
        <v>190332</v>
      </c>
      <c r="Q26" s="22">
        <v>16</v>
      </c>
      <c r="R26" s="22">
        <v>170205</v>
      </c>
      <c r="S26" s="22" t="s">
        <v>460</v>
      </c>
      <c r="T26" s="22" t="s">
        <v>460</v>
      </c>
      <c r="U26" s="19"/>
      <c r="V26" s="19"/>
      <c r="W26" s="19"/>
      <c r="X26" s="19"/>
      <c r="Y26" s="19"/>
    </row>
    <row r="27" spans="1:25" ht="14.25" customHeight="1">
      <c r="A27" s="25" t="s">
        <v>60</v>
      </c>
      <c r="B27" s="350">
        <v>1371928</v>
      </c>
      <c r="C27" s="351"/>
      <c r="D27" s="22" t="s">
        <v>460</v>
      </c>
      <c r="E27" s="22" t="s">
        <v>460</v>
      </c>
      <c r="F27" s="312">
        <v>1482</v>
      </c>
      <c r="G27" s="312"/>
      <c r="H27" s="22" t="s">
        <v>460</v>
      </c>
      <c r="I27" s="22" t="s">
        <v>460</v>
      </c>
      <c r="J27" s="22" t="s">
        <v>460</v>
      </c>
      <c r="K27" s="22" t="s">
        <v>460</v>
      </c>
      <c r="L27" s="24">
        <v>3</v>
      </c>
      <c r="M27" s="24">
        <v>1482</v>
      </c>
      <c r="N27" s="312">
        <v>1370446</v>
      </c>
      <c r="O27" s="312"/>
      <c r="P27" s="22">
        <v>938142</v>
      </c>
      <c r="Q27" s="22">
        <v>65</v>
      </c>
      <c r="R27" s="22">
        <v>597465</v>
      </c>
      <c r="S27" s="22" t="s">
        <v>460</v>
      </c>
      <c r="T27" s="22" t="s">
        <v>460</v>
      </c>
      <c r="U27" s="19"/>
      <c r="V27" s="19"/>
      <c r="W27" s="19"/>
      <c r="X27" s="19"/>
      <c r="Y27" s="19"/>
    </row>
    <row r="28" spans="1:25" ht="14.25" customHeight="1">
      <c r="A28" s="25" t="s">
        <v>61</v>
      </c>
      <c r="B28" s="350">
        <v>2048662</v>
      </c>
      <c r="C28" s="351"/>
      <c r="D28" s="22" t="s">
        <v>460</v>
      </c>
      <c r="E28" s="22" t="s">
        <v>460</v>
      </c>
      <c r="F28" s="312">
        <v>766</v>
      </c>
      <c r="G28" s="312"/>
      <c r="H28" s="22" t="s">
        <v>460</v>
      </c>
      <c r="I28" s="22" t="s">
        <v>460</v>
      </c>
      <c r="J28" s="22" t="s">
        <v>460</v>
      </c>
      <c r="K28" s="22" t="s">
        <v>460</v>
      </c>
      <c r="L28" s="24">
        <v>1</v>
      </c>
      <c r="M28" s="24">
        <v>766</v>
      </c>
      <c r="N28" s="312">
        <v>2047896</v>
      </c>
      <c r="O28" s="312"/>
      <c r="P28" s="22">
        <v>1493916</v>
      </c>
      <c r="Q28" s="22">
        <v>142</v>
      </c>
      <c r="R28" s="22">
        <v>936515</v>
      </c>
      <c r="S28" s="22" t="s">
        <v>460</v>
      </c>
      <c r="T28" s="22" t="s">
        <v>460</v>
      </c>
      <c r="U28" s="19"/>
      <c r="V28" s="19"/>
      <c r="W28" s="19"/>
      <c r="X28" s="19"/>
      <c r="Y28" s="19"/>
    </row>
    <row r="29" spans="1:25" ht="14.25" customHeight="1">
      <c r="A29" s="23" t="s">
        <v>62</v>
      </c>
      <c r="B29" s="350">
        <v>2274166</v>
      </c>
      <c r="C29" s="351"/>
      <c r="D29" s="22" t="s">
        <v>460</v>
      </c>
      <c r="E29" s="22" t="s">
        <v>460</v>
      </c>
      <c r="F29" s="312">
        <v>12675</v>
      </c>
      <c r="G29" s="312"/>
      <c r="H29" s="22">
        <v>4</v>
      </c>
      <c r="I29" s="22">
        <v>4612</v>
      </c>
      <c r="J29" s="22" t="s">
        <v>460</v>
      </c>
      <c r="K29" s="22" t="s">
        <v>460</v>
      </c>
      <c r="L29" s="24">
        <v>16</v>
      </c>
      <c r="M29" s="24">
        <v>8063</v>
      </c>
      <c r="N29" s="312">
        <v>2261491</v>
      </c>
      <c r="O29" s="312"/>
      <c r="P29" s="22">
        <v>1257350</v>
      </c>
      <c r="Q29" s="22">
        <v>97</v>
      </c>
      <c r="R29" s="22">
        <v>665104</v>
      </c>
      <c r="S29" s="22">
        <v>2</v>
      </c>
      <c r="T29" s="22">
        <v>93180</v>
      </c>
      <c r="U29" s="19"/>
      <c r="V29" s="19"/>
      <c r="W29" s="19"/>
      <c r="X29" s="19"/>
      <c r="Y29" s="19"/>
    </row>
    <row r="30" spans="1:25" ht="14.25" customHeight="1">
      <c r="A30" s="23" t="s">
        <v>63</v>
      </c>
      <c r="B30" s="354">
        <v>130017</v>
      </c>
      <c r="C30" s="312"/>
      <c r="D30" s="22" t="s">
        <v>460</v>
      </c>
      <c r="E30" s="22" t="s">
        <v>460</v>
      </c>
      <c r="F30" s="312">
        <v>5631</v>
      </c>
      <c r="G30" s="312"/>
      <c r="H30" s="22">
        <v>4</v>
      </c>
      <c r="I30" s="22">
        <v>5631</v>
      </c>
      <c r="J30" s="22" t="s">
        <v>460</v>
      </c>
      <c r="K30" s="22" t="s">
        <v>460</v>
      </c>
      <c r="L30" s="22" t="s">
        <v>460</v>
      </c>
      <c r="M30" s="22" t="s">
        <v>460</v>
      </c>
      <c r="N30" s="312">
        <v>124386</v>
      </c>
      <c r="O30" s="312"/>
      <c r="P30" s="22">
        <v>71561</v>
      </c>
      <c r="Q30" s="22">
        <v>12</v>
      </c>
      <c r="R30" s="22">
        <v>63873</v>
      </c>
      <c r="S30" s="22" t="s">
        <v>460</v>
      </c>
      <c r="T30" s="22" t="s">
        <v>460</v>
      </c>
      <c r="U30" s="19"/>
      <c r="V30" s="19"/>
      <c r="W30" s="19"/>
      <c r="X30" s="19"/>
      <c r="Y30" s="19"/>
    </row>
    <row r="31" spans="1:20" s="19" customFormat="1" ht="14.25" customHeight="1">
      <c r="A31" s="33"/>
      <c r="B31" s="34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</row>
    <row r="32" s="19" customFormat="1" ht="14.25" customHeight="1"/>
    <row r="33" s="19" customFormat="1" ht="14.25" customHeight="1"/>
    <row r="34" spans="1:15" ht="14.25" customHeight="1">
      <c r="A34" s="5"/>
      <c r="B34" s="4"/>
      <c r="C34" s="4"/>
      <c r="D34" s="4"/>
      <c r="E34" s="4"/>
      <c r="F34" s="4"/>
      <c r="G34" s="4"/>
      <c r="H34" s="6"/>
      <c r="I34" s="4"/>
      <c r="J34" s="4"/>
      <c r="K34" s="4"/>
      <c r="L34" s="4"/>
      <c r="M34" s="4"/>
      <c r="N34" s="4"/>
      <c r="O34" s="4"/>
    </row>
    <row r="35" spans="1:20" ht="17.25" customHeight="1">
      <c r="A35" s="318" t="s">
        <v>561</v>
      </c>
      <c r="B35" s="318"/>
      <c r="C35" s="318"/>
      <c r="D35" s="318"/>
      <c r="E35" s="318"/>
      <c r="F35" s="318"/>
      <c r="G35" s="318"/>
      <c r="H35" s="318"/>
      <c r="I35" s="318"/>
      <c r="J35" s="318"/>
      <c r="K35" s="318"/>
      <c r="L35" s="318"/>
      <c r="M35" s="318"/>
      <c r="N35" s="318"/>
      <c r="O35" s="318"/>
      <c r="P35" s="318"/>
      <c r="Q35" s="318"/>
      <c r="R35" s="318"/>
      <c r="S35" s="318"/>
      <c r="T35" s="318"/>
    </row>
    <row r="36" spans="1:20" ht="13.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 ht="13.5" customHeight="1" thickBot="1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26" t="s">
        <v>148</v>
      </c>
    </row>
    <row r="38" spans="1:20" ht="18" customHeight="1">
      <c r="A38" s="194" t="s">
        <v>203</v>
      </c>
      <c r="B38" s="187" t="s">
        <v>302</v>
      </c>
      <c r="C38" s="188"/>
      <c r="D38" s="188"/>
      <c r="E38" s="188"/>
      <c r="F38" s="188"/>
      <c r="G38" s="188"/>
      <c r="H38" s="188"/>
      <c r="I38" s="188"/>
      <c r="J38" s="188"/>
      <c r="K38" s="188"/>
      <c r="L38" s="188"/>
      <c r="M38" s="188"/>
      <c r="N38" s="188"/>
      <c r="O38" s="188"/>
      <c r="P38" s="188"/>
      <c r="Q38" s="188"/>
      <c r="R38" s="188"/>
      <c r="S38" s="188"/>
      <c r="T38" s="188"/>
    </row>
    <row r="39" spans="1:20" ht="18" customHeight="1">
      <c r="A39" s="194"/>
      <c r="B39" s="309" t="s">
        <v>145</v>
      </c>
      <c r="C39" s="309"/>
      <c r="D39" s="309"/>
      <c r="E39" s="309"/>
      <c r="F39" s="309"/>
      <c r="G39" s="309"/>
      <c r="H39" s="309"/>
      <c r="I39" s="309"/>
      <c r="J39" s="309"/>
      <c r="K39" s="309"/>
      <c r="L39" s="220" t="s">
        <v>303</v>
      </c>
      <c r="M39" s="221"/>
      <c r="N39" s="221"/>
      <c r="O39" s="221"/>
      <c r="P39" s="221"/>
      <c r="Q39" s="221"/>
      <c r="R39" s="221"/>
      <c r="S39" s="221"/>
      <c r="T39" s="221"/>
    </row>
    <row r="40" spans="1:20" ht="18" customHeight="1">
      <c r="A40" s="194"/>
      <c r="B40" s="309" t="s">
        <v>110</v>
      </c>
      <c r="C40" s="309"/>
      <c r="D40" s="220" t="s">
        <v>143</v>
      </c>
      <c r="E40" s="222"/>
      <c r="F40" s="346" t="s">
        <v>144</v>
      </c>
      <c r="G40" s="347"/>
      <c r="H40" s="177" t="s">
        <v>106</v>
      </c>
      <c r="I40" s="177"/>
      <c r="J40" s="309" t="s">
        <v>107</v>
      </c>
      <c r="K40" s="309"/>
      <c r="L40" s="331" t="s">
        <v>66</v>
      </c>
      <c r="M40" s="309" t="s">
        <v>109</v>
      </c>
      <c r="N40" s="309"/>
      <c r="O40" s="177" t="s">
        <v>106</v>
      </c>
      <c r="P40" s="177"/>
      <c r="Q40" s="177" t="s">
        <v>107</v>
      </c>
      <c r="R40" s="177"/>
      <c r="S40" s="310" t="s">
        <v>144</v>
      </c>
      <c r="T40" s="311"/>
    </row>
    <row r="41" spans="1:20" ht="18" customHeight="1">
      <c r="A41" s="196"/>
      <c r="B41" s="27" t="s">
        <v>140</v>
      </c>
      <c r="C41" s="27" t="s">
        <v>141</v>
      </c>
      <c r="D41" s="27" t="s">
        <v>140</v>
      </c>
      <c r="E41" s="27" t="s">
        <v>141</v>
      </c>
      <c r="F41" s="27" t="s">
        <v>140</v>
      </c>
      <c r="G41" s="27" t="s">
        <v>141</v>
      </c>
      <c r="H41" s="27" t="s">
        <v>140</v>
      </c>
      <c r="I41" s="27" t="s">
        <v>141</v>
      </c>
      <c r="J41" s="27" t="s">
        <v>140</v>
      </c>
      <c r="K41" s="27" t="s">
        <v>141</v>
      </c>
      <c r="L41" s="332"/>
      <c r="M41" s="27" t="s">
        <v>140</v>
      </c>
      <c r="N41" s="27" t="s">
        <v>141</v>
      </c>
      <c r="O41" s="27" t="s">
        <v>140</v>
      </c>
      <c r="P41" s="27" t="s">
        <v>141</v>
      </c>
      <c r="Q41" s="27" t="s">
        <v>140</v>
      </c>
      <c r="R41" s="27" t="s">
        <v>141</v>
      </c>
      <c r="S41" s="27" t="s">
        <v>140</v>
      </c>
      <c r="T41" s="28" t="s">
        <v>141</v>
      </c>
    </row>
    <row r="42" spans="1:13" ht="14.25" customHeight="1">
      <c r="A42" s="2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</row>
    <row r="43" spans="1:20" ht="14.25" customHeight="1">
      <c r="A43" s="9" t="s">
        <v>560</v>
      </c>
      <c r="B43" s="136">
        <f>SUM(B45:B61)</f>
        <v>8</v>
      </c>
      <c r="C43" s="20">
        <f aca="true" t="shared" si="0" ref="C43:T43">SUM(C45:C61)</f>
        <v>72048</v>
      </c>
      <c r="D43" s="20">
        <f t="shared" si="0"/>
        <v>1</v>
      </c>
      <c r="E43" s="20">
        <f t="shared" si="0"/>
        <v>2228</v>
      </c>
      <c r="F43" s="20">
        <f t="shared" si="0"/>
        <v>3</v>
      </c>
      <c r="G43" s="20">
        <f t="shared" si="0"/>
        <v>112156</v>
      </c>
      <c r="H43" s="20">
        <f t="shared" si="0"/>
        <v>491</v>
      </c>
      <c r="I43" s="20">
        <f t="shared" si="0"/>
        <v>2389963</v>
      </c>
      <c r="J43" s="20">
        <f t="shared" si="0"/>
        <v>1</v>
      </c>
      <c r="K43" s="20">
        <f t="shared" si="0"/>
        <v>1868</v>
      </c>
      <c r="L43" s="20">
        <f t="shared" si="0"/>
        <v>4038758</v>
      </c>
      <c r="M43" s="20">
        <f t="shared" si="0"/>
        <v>433</v>
      </c>
      <c r="N43" s="20">
        <f t="shared" si="0"/>
        <v>1933861</v>
      </c>
      <c r="O43" s="20">
        <f t="shared" si="0"/>
        <v>703</v>
      </c>
      <c r="P43" s="20">
        <f t="shared" si="0"/>
        <v>1921872</v>
      </c>
      <c r="Q43" s="20">
        <f t="shared" si="0"/>
        <v>9</v>
      </c>
      <c r="R43" s="20">
        <f t="shared" si="0"/>
        <v>169561</v>
      </c>
      <c r="S43" s="20">
        <f t="shared" si="0"/>
        <v>1</v>
      </c>
      <c r="T43" s="20">
        <f t="shared" si="0"/>
        <v>15464</v>
      </c>
    </row>
    <row r="44" spans="1:20" ht="14.25" customHeight="1">
      <c r="A44" s="17"/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</row>
    <row r="45" spans="1:20" ht="14.25" customHeight="1">
      <c r="A45" s="23" t="s">
        <v>48</v>
      </c>
      <c r="B45" s="24">
        <v>2</v>
      </c>
      <c r="C45" s="22">
        <v>7572</v>
      </c>
      <c r="D45" s="24" t="s">
        <v>460</v>
      </c>
      <c r="E45" s="24" t="s">
        <v>460</v>
      </c>
      <c r="F45" s="24" t="s">
        <v>460</v>
      </c>
      <c r="G45" s="24" t="s">
        <v>460</v>
      </c>
      <c r="H45" s="22">
        <v>26</v>
      </c>
      <c r="I45" s="22">
        <v>71112</v>
      </c>
      <c r="J45" s="24" t="s">
        <v>460</v>
      </c>
      <c r="K45" s="24" t="s">
        <v>460</v>
      </c>
      <c r="L45" s="22">
        <v>190634</v>
      </c>
      <c r="M45" s="22">
        <v>11</v>
      </c>
      <c r="N45" s="22">
        <v>49363</v>
      </c>
      <c r="O45" s="22">
        <v>45</v>
      </c>
      <c r="P45" s="22">
        <v>143271</v>
      </c>
      <c r="Q45" s="24" t="s">
        <v>460</v>
      </c>
      <c r="R45" s="24" t="s">
        <v>460</v>
      </c>
      <c r="S45" s="24" t="s">
        <v>460</v>
      </c>
      <c r="T45" s="24" t="s">
        <v>460</v>
      </c>
    </row>
    <row r="46" spans="1:20" ht="14.25" customHeight="1">
      <c r="A46" s="23" t="s">
        <v>49</v>
      </c>
      <c r="B46" s="24" t="s">
        <v>460</v>
      </c>
      <c r="C46" s="24" t="s">
        <v>460</v>
      </c>
      <c r="D46" s="24" t="s">
        <v>460</v>
      </c>
      <c r="E46" s="24" t="s">
        <v>460</v>
      </c>
      <c r="F46" s="24">
        <v>1</v>
      </c>
      <c r="G46" s="24">
        <v>67947</v>
      </c>
      <c r="H46" s="22">
        <v>57</v>
      </c>
      <c r="I46" s="22">
        <v>290715</v>
      </c>
      <c r="J46" s="24" t="s">
        <v>460</v>
      </c>
      <c r="K46" s="24" t="s">
        <v>460</v>
      </c>
      <c r="L46" s="22">
        <v>431803</v>
      </c>
      <c r="M46" s="22">
        <v>79</v>
      </c>
      <c r="N46" s="22">
        <v>257154</v>
      </c>
      <c r="O46" s="22">
        <v>71</v>
      </c>
      <c r="P46" s="22">
        <v>174649</v>
      </c>
      <c r="Q46" s="24" t="s">
        <v>460</v>
      </c>
      <c r="R46" s="24" t="s">
        <v>460</v>
      </c>
      <c r="S46" s="24" t="s">
        <v>460</v>
      </c>
      <c r="T46" s="24" t="s">
        <v>460</v>
      </c>
    </row>
    <row r="47" spans="1:20" ht="14.25" customHeight="1">
      <c r="A47" s="23" t="s">
        <v>50</v>
      </c>
      <c r="B47" s="24">
        <v>1</v>
      </c>
      <c r="C47" s="24">
        <v>1626</v>
      </c>
      <c r="D47" s="24" t="s">
        <v>460</v>
      </c>
      <c r="E47" s="24" t="s">
        <v>460</v>
      </c>
      <c r="F47" s="24" t="s">
        <v>460</v>
      </c>
      <c r="G47" s="24" t="s">
        <v>460</v>
      </c>
      <c r="H47" s="22">
        <v>30</v>
      </c>
      <c r="I47" s="22">
        <v>84506</v>
      </c>
      <c r="J47" s="24" t="s">
        <v>460</v>
      </c>
      <c r="K47" s="24" t="s">
        <v>460</v>
      </c>
      <c r="L47" s="22">
        <v>5578</v>
      </c>
      <c r="M47" s="22">
        <v>2</v>
      </c>
      <c r="N47" s="22">
        <v>3422</v>
      </c>
      <c r="O47" s="22">
        <v>2</v>
      </c>
      <c r="P47" s="22">
        <v>2156</v>
      </c>
      <c r="Q47" s="22">
        <v>2</v>
      </c>
      <c r="R47" s="24" t="s">
        <v>460</v>
      </c>
      <c r="S47" s="24" t="s">
        <v>460</v>
      </c>
      <c r="T47" s="24" t="s">
        <v>460</v>
      </c>
    </row>
    <row r="48" spans="1:20" ht="14.25" customHeight="1">
      <c r="A48" s="23" t="s">
        <v>51</v>
      </c>
      <c r="B48" s="24" t="s">
        <v>460</v>
      </c>
      <c r="C48" s="24" t="s">
        <v>460</v>
      </c>
      <c r="D48" s="24" t="s">
        <v>460</v>
      </c>
      <c r="E48" s="24" t="s">
        <v>460</v>
      </c>
      <c r="F48" s="24">
        <v>1</v>
      </c>
      <c r="G48" s="24">
        <v>10273</v>
      </c>
      <c r="H48" s="24">
        <v>38</v>
      </c>
      <c r="I48" s="24">
        <v>194799</v>
      </c>
      <c r="J48" s="24" t="s">
        <v>460</v>
      </c>
      <c r="K48" s="24" t="s">
        <v>460</v>
      </c>
      <c r="L48" s="24">
        <v>347224</v>
      </c>
      <c r="M48" s="24">
        <v>58</v>
      </c>
      <c r="N48" s="24">
        <v>138783</v>
      </c>
      <c r="O48" s="24">
        <v>78</v>
      </c>
      <c r="P48" s="24">
        <v>203074</v>
      </c>
      <c r="Q48" s="24">
        <v>2</v>
      </c>
      <c r="R48" s="24">
        <v>5367</v>
      </c>
      <c r="S48" s="24" t="s">
        <v>460</v>
      </c>
      <c r="T48" s="24" t="s">
        <v>460</v>
      </c>
    </row>
    <row r="49" spans="1:20" ht="14.25" customHeight="1">
      <c r="A49" s="23" t="s">
        <v>52</v>
      </c>
      <c r="B49" s="24" t="s">
        <v>460</v>
      </c>
      <c r="C49" s="24" t="s">
        <v>460</v>
      </c>
      <c r="D49" s="24" t="s">
        <v>460</v>
      </c>
      <c r="E49" s="24" t="s">
        <v>460</v>
      </c>
      <c r="F49" s="24" t="s">
        <v>460</v>
      </c>
      <c r="G49" s="24" t="s">
        <v>460</v>
      </c>
      <c r="H49" s="24">
        <v>23</v>
      </c>
      <c r="I49" s="24">
        <v>66944</v>
      </c>
      <c r="J49" s="24">
        <v>1</v>
      </c>
      <c r="K49" s="24">
        <v>1868</v>
      </c>
      <c r="L49" s="24">
        <v>394254</v>
      </c>
      <c r="M49" s="24">
        <v>19</v>
      </c>
      <c r="N49" s="24">
        <v>227329</v>
      </c>
      <c r="O49" s="24">
        <v>64</v>
      </c>
      <c r="P49" s="24">
        <v>148810</v>
      </c>
      <c r="Q49" s="24" t="s">
        <v>460</v>
      </c>
      <c r="R49" s="24">
        <v>18115</v>
      </c>
      <c r="S49" s="24" t="s">
        <v>460</v>
      </c>
      <c r="T49" s="24" t="s">
        <v>460</v>
      </c>
    </row>
    <row r="50" spans="1:20" ht="14.25" customHeight="1">
      <c r="A50" s="23" t="s">
        <v>53</v>
      </c>
      <c r="B50" s="24" t="s">
        <v>460</v>
      </c>
      <c r="C50" s="24" t="s">
        <v>460</v>
      </c>
      <c r="D50" s="24" t="s">
        <v>460</v>
      </c>
      <c r="E50" s="24" t="s">
        <v>460</v>
      </c>
      <c r="F50" s="24" t="s">
        <v>460</v>
      </c>
      <c r="G50" s="24" t="s">
        <v>460</v>
      </c>
      <c r="H50" s="24" t="s">
        <v>460</v>
      </c>
      <c r="I50" s="24" t="s">
        <v>460</v>
      </c>
      <c r="J50" s="24" t="s">
        <v>460</v>
      </c>
      <c r="K50" s="24" t="s">
        <v>460</v>
      </c>
      <c r="L50" s="24" t="s">
        <v>460</v>
      </c>
      <c r="M50" s="24" t="s">
        <v>460</v>
      </c>
      <c r="N50" s="24" t="s">
        <v>460</v>
      </c>
      <c r="O50" s="24" t="s">
        <v>460</v>
      </c>
      <c r="P50" s="24" t="s">
        <v>460</v>
      </c>
      <c r="Q50" s="24">
        <v>1</v>
      </c>
      <c r="R50" s="24" t="s">
        <v>460</v>
      </c>
      <c r="S50" s="24" t="s">
        <v>460</v>
      </c>
      <c r="T50" s="24" t="s">
        <v>460</v>
      </c>
    </row>
    <row r="51" spans="1:20" ht="14.25" customHeight="1">
      <c r="A51" s="23" t="s">
        <v>54</v>
      </c>
      <c r="B51" s="24">
        <v>2</v>
      </c>
      <c r="C51" s="24">
        <v>50061</v>
      </c>
      <c r="D51" s="24" t="s">
        <v>460</v>
      </c>
      <c r="E51" s="24" t="s">
        <v>460</v>
      </c>
      <c r="F51" s="24" t="s">
        <v>460</v>
      </c>
      <c r="G51" s="24" t="s">
        <v>460</v>
      </c>
      <c r="H51" s="24">
        <v>18</v>
      </c>
      <c r="I51" s="24">
        <v>85721</v>
      </c>
      <c r="J51" s="24" t="s">
        <v>460</v>
      </c>
      <c r="K51" s="24" t="s">
        <v>460</v>
      </c>
      <c r="L51" s="24">
        <v>338894</v>
      </c>
      <c r="M51" s="24">
        <v>12</v>
      </c>
      <c r="N51" s="24">
        <v>229657</v>
      </c>
      <c r="O51" s="24">
        <v>30</v>
      </c>
      <c r="P51" s="24">
        <v>106683</v>
      </c>
      <c r="Q51" s="24" t="s">
        <v>460</v>
      </c>
      <c r="R51" s="24">
        <v>2554</v>
      </c>
      <c r="S51" s="24" t="s">
        <v>460</v>
      </c>
      <c r="T51" s="24" t="s">
        <v>460</v>
      </c>
    </row>
    <row r="52" spans="1:20" ht="14.25" customHeight="1">
      <c r="A52" s="23" t="s">
        <v>55</v>
      </c>
      <c r="B52" s="24" t="s">
        <v>460</v>
      </c>
      <c r="C52" s="24" t="s">
        <v>460</v>
      </c>
      <c r="D52" s="24" t="s">
        <v>460</v>
      </c>
      <c r="E52" s="24" t="s">
        <v>460</v>
      </c>
      <c r="F52" s="24" t="s">
        <v>460</v>
      </c>
      <c r="G52" s="24" t="s">
        <v>460</v>
      </c>
      <c r="H52" s="24" t="s">
        <v>460</v>
      </c>
      <c r="I52" s="24" t="s">
        <v>460</v>
      </c>
      <c r="J52" s="24" t="s">
        <v>460</v>
      </c>
      <c r="K52" s="24" t="s">
        <v>460</v>
      </c>
      <c r="L52" s="24" t="s">
        <v>460</v>
      </c>
      <c r="M52" s="24" t="s">
        <v>460</v>
      </c>
      <c r="N52" s="24" t="s">
        <v>460</v>
      </c>
      <c r="O52" s="24" t="s">
        <v>460</v>
      </c>
      <c r="P52" s="24" t="s">
        <v>460</v>
      </c>
      <c r="Q52" s="24" t="s">
        <v>460</v>
      </c>
      <c r="R52" s="24" t="s">
        <v>460</v>
      </c>
      <c r="S52" s="24" t="s">
        <v>460</v>
      </c>
      <c r="T52" s="24" t="s">
        <v>460</v>
      </c>
    </row>
    <row r="53" spans="1:20" ht="14.25" customHeight="1">
      <c r="A53" s="23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R53" s="24"/>
      <c r="S53" s="24"/>
      <c r="T53" s="24"/>
    </row>
    <row r="54" spans="1:20" ht="14.25" customHeight="1">
      <c r="A54" s="23" t="s">
        <v>56</v>
      </c>
      <c r="B54" s="24" t="s">
        <v>460</v>
      </c>
      <c r="C54" s="24" t="s">
        <v>460</v>
      </c>
      <c r="D54" s="24" t="s">
        <v>460</v>
      </c>
      <c r="E54" s="24" t="s">
        <v>460</v>
      </c>
      <c r="F54" s="24" t="s">
        <v>460</v>
      </c>
      <c r="G54" s="24" t="s">
        <v>460</v>
      </c>
      <c r="H54" s="24">
        <v>1</v>
      </c>
      <c r="I54" s="24">
        <v>3853</v>
      </c>
      <c r="J54" s="24" t="s">
        <v>460</v>
      </c>
      <c r="K54" s="24" t="s">
        <v>460</v>
      </c>
      <c r="L54" s="24">
        <v>4731</v>
      </c>
      <c r="M54" s="24" t="s">
        <v>460</v>
      </c>
      <c r="N54" s="24" t="s">
        <v>460</v>
      </c>
      <c r="O54" s="24">
        <v>2</v>
      </c>
      <c r="P54" s="24">
        <v>4731</v>
      </c>
      <c r="Q54" s="24" t="s">
        <v>460</v>
      </c>
      <c r="R54" s="24" t="s">
        <v>460</v>
      </c>
      <c r="S54" s="24" t="s">
        <v>460</v>
      </c>
      <c r="T54" s="24" t="s">
        <v>460</v>
      </c>
    </row>
    <row r="55" spans="1:20" ht="14.25" customHeight="1">
      <c r="A55" s="25" t="s">
        <v>57</v>
      </c>
      <c r="B55" s="24" t="s">
        <v>460</v>
      </c>
      <c r="C55" s="24" t="s">
        <v>460</v>
      </c>
      <c r="D55" s="24" t="s">
        <v>460</v>
      </c>
      <c r="E55" s="24" t="s">
        <v>460</v>
      </c>
      <c r="F55" s="24" t="s">
        <v>460</v>
      </c>
      <c r="G55" s="24" t="s">
        <v>460</v>
      </c>
      <c r="H55" s="24">
        <v>1</v>
      </c>
      <c r="I55" s="24">
        <v>3636</v>
      </c>
      <c r="J55" s="24" t="s">
        <v>460</v>
      </c>
      <c r="K55" s="24" t="s">
        <v>460</v>
      </c>
      <c r="L55" s="24">
        <v>1563</v>
      </c>
      <c r="M55" s="24" t="s">
        <v>460</v>
      </c>
      <c r="N55" s="24" t="s">
        <v>460</v>
      </c>
      <c r="O55" s="24">
        <v>2</v>
      </c>
      <c r="P55" s="24">
        <v>1563</v>
      </c>
      <c r="Q55" s="24" t="s">
        <v>460</v>
      </c>
      <c r="R55" s="24" t="s">
        <v>460</v>
      </c>
      <c r="S55" s="24" t="s">
        <v>460</v>
      </c>
      <c r="T55" s="24" t="s">
        <v>460</v>
      </c>
    </row>
    <row r="56" spans="1:20" ht="14.25" customHeight="1">
      <c r="A56" s="25" t="s">
        <v>58</v>
      </c>
      <c r="B56" s="24" t="s">
        <v>460</v>
      </c>
      <c r="C56" s="24" t="s">
        <v>460</v>
      </c>
      <c r="D56" s="24" t="s">
        <v>460</v>
      </c>
      <c r="E56" s="24" t="s">
        <v>460</v>
      </c>
      <c r="F56" s="24" t="s">
        <v>460</v>
      </c>
      <c r="G56" s="24" t="s">
        <v>460</v>
      </c>
      <c r="H56" s="24">
        <v>31</v>
      </c>
      <c r="I56" s="24">
        <v>212671</v>
      </c>
      <c r="J56" s="24" t="s">
        <v>460</v>
      </c>
      <c r="K56" s="24" t="s">
        <v>460</v>
      </c>
      <c r="L56" s="24">
        <v>84063</v>
      </c>
      <c r="M56" s="24">
        <v>1</v>
      </c>
      <c r="N56" s="24">
        <v>1532</v>
      </c>
      <c r="O56" s="24">
        <v>3</v>
      </c>
      <c r="P56" s="24">
        <v>19679</v>
      </c>
      <c r="Q56" s="24">
        <v>1</v>
      </c>
      <c r="R56" s="24">
        <v>62852</v>
      </c>
      <c r="S56" s="24" t="s">
        <v>460</v>
      </c>
      <c r="T56" s="24" t="s">
        <v>460</v>
      </c>
    </row>
    <row r="57" spans="1:25" ht="14.25" customHeight="1">
      <c r="A57" s="25" t="s">
        <v>59</v>
      </c>
      <c r="B57" s="24" t="s">
        <v>460</v>
      </c>
      <c r="C57" s="24" t="s">
        <v>460</v>
      </c>
      <c r="D57" s="22">
        <v>1</v>
      </c>
      <c r="E57" s="22">
        <v>2228</v>
      </c>
      <c r="F57" s="24" t="s">
        <v>460</v>
      </c>
      <c r="G57" s="24" t="s">
        <v>460</v>
      </c>
      <c r="H57" s="22">
        <v>10</v>
      </c>
      <c r="I57" s="22">
        <v>17899</v>
      </c>
      <c r="J57" s="24" t="s">
        <v>460</v>
      </c>
      <c r="K57" s="24" t="s">
        <v>460</v>
      </c>
      <c r="L57" s="22">
        <v>196764</v>
      </c>
      <c r="M57" s="22">
        <v>34</v>
      </c>
      <c r="N57" s="22">
        <v>110542</v>
      </c>
      <c r="O57" s="22">
        <v>21</v>
      </c>
      <c r="P57" s="22">
        <v>56862</v>
      </c>
      <c r="Q57" s="24">
        <v>1</v>
      </c>
      <c r="R57" s="22">
        <v>29360</v>
      </c>
      <c r="S57" s="24" t="s">
        <v>460</v>
      </c>
      <c r="T57" s="24" t="s">
        <v>460</v>
      </c>
      <c r="U57" s="19"/>
      <c r="V57" s="19"/>
      <c r="W57" s="19"/>
      <c r="X57" s="19"/>
      <c r="Y57" s="19"/>
    </row>
    <row r="58" spans="1:25" ht="14.25" customHeight="1">
      <c r="A58" s="25" t="s">
        <v>60</v>
      </c>
      <c r="B58" s="24" t="s">
        <v>460</v>
      </c>
      <c r="C58" s="24" t="s">
        <v>460</v>
      </c>
      <c r="D58" s="24" t="s">
        <v>460</v>
      </c>
      <c r="E58" s="24" t="s">
        <v>460</v>
      </c>
      <c r="F58" s="24" t="s">
        <v>460</v>
      </c>
      <c r="G58" s="24" t="s">
        <v>460</v>
      </c>
      <c r="H58" s="22">
        <v>66</v>
      </c>
      <c r="I58" s="22">
        <v>340677</v>
      </c>
      <c r="J58" s="24" t="s">
        <v>460</v>
      </c>
      <c r="K58" s="24" t="s">
        <v>460</v>
      </c>
      <c r="L58" s="22">
        <v>432304</v>
      </c>
      <c r="M58" s="22">
        <v>35</v>
      </c>
      <c r="N58" s="22">
        <v>169475</v>
      </c>
      <c r="O58" s="22">
        <v>83</v>
      </c>
      <c r="P58" s="22">
        <v>262829</v>
      </c>
      <c r="Q58" s="24" t="s">
        <v>460</v>
      </c>
      <c r="R58" s="24" t="s">
        <v>460</v>
      </c>
      <c r="S58" s="24" t="s">
        <v>460</v>
      </c>
      <c r="T58" s="24" t="s">
        <v>460</v>
      </c>
      <c r="U58" s="19"/>
      <c r="V58" s="19"/>
      <c r="W58" s="19"/>
      <c r="X58" s="19"/>
      <c r="Y58" s="19"/>
    </row>
    <row r="59" spans="1:25" ht="14.25" customHeight="1">
      <c r="A59" s="25" t="s">
        <v>61</v>
      </c>
      <c r="B59" s="22">
        <v>2</v>
      </c>
      <c r="C59" s="22">
        <v>8114</v>
      </c>
      <c r="D59" s="24" t="s">
        <v>460</v>
      </c>
      <c r="E59" s="24" t="s">
        <v>460</v>
      </c>
      <c r="F59" s="24" t="s">
        <v>460</v>
      </c>
      <c r="G59" s="24" t="s">
        <v>460</v>
      </c>
      <c r="H59" s="22">
        <v>82</v>
      </c>
      <c r="I59" s="22">
        <v>549287</v>
      </c>
      <c r="J59" s="24" t="s">
        <v>460</v>
      </c>
      <c r="K59" s="24" t="s">
        <v>460</v>
      </c>
      <c r="L59" s="22">
        <v>553980</v>
      </c>
      <c r="M59" s="22">
        <v>39</v>
      </c>
      <c r="N59" s="22">
        <v>248193</v>
      </c>
      <c r="O59" s="22">
        <v>111</v>
      </c>
      <c r="P59" s="22">
        <v>305787</v>
      </c>
      <c r="Q59" s="24" t="s">
        <v>460</v>
      </c>
      <c r="R59" s="24" t="s">
        <v>460</v>
      </c>
      <c r="S59" s="24" t="s">
        <v>460</v>
      </c>
      <c r="T59" s="24" t="s">
        <v>460</v>
      </c>
      <c r="U59" s="19"/>
      <c r="V59" s="19"/>
      <c r="W59" s="19"/>
      <c r="X59" s="19"/>
      <c r="Y59" s="19"/>
    </row>
    <row r="60" spans="1:25" ht="14.25" customHeight="1">
      <c r="A60" s="23" t="s">
        <v>62</v>
      </c>
      <c r="B60" s="22">
        <v>1</v>
      </c>
      <c r="C60" s="22">
        <v>4675</v>
      </c>
      <c r="D60" s="24" t="s">
        <v>460</v>
      </c>
      <c r="E60" s="24" t="s">
        <v>460</v>
      </c>
      <c r="F60" s="22">
        <v>1</v>
      </c>
      <c r="G60" s="22">
        <v>33936</v>
      </c>
      <c r="H60" s="22">
        <v>104</v>
      </c>
      <c r="I60" s="22">
        <v>460455</v>
      </c>
      <c r="J60" s="24" t="s">
        <v>460</v>
      </c>
      <c r="K60" s="24" t="s">
        <v>460</v>
      </c>
      <c r="L60" s="22">
        <v>1004141</v>
      </c>
      <c r="M60" s="22">
        <v>143</v>
      </c>
      <c r="N60" s="22">
        <v>498411</v>
      </c>
      <c r="O60" s="22">
        <v>165</v>
      </c>
      <c r="P60" s="22">
        <v>438953</v>
      </c>
      <c r="Q60" s="22">
        <v>2</v>
      </c>
      <c r="R60" s="22">
        <v>51313</v>
      </c>
      <c r="S60" s="22">
        <v>1</v>
      </c>
      <c r="T60" s="22">
        <v>15464</v>
      </c>
      <c r="U60" s="19"/>
      <c r="V60" s="19"/>
      <c r="W60" s="19"/>
      <c r="X60" s="19"/>
      <c r="Y60" s="19"/>
    </row>
    <row r="61" spans="1:25" ht="14.25" customHeight="1">
      <c r="A61" s="23" t="s">
        <v>63</v>
      </c>
      <c r="B61" s="24" t="s">
        <v>460</v>
      </c>
      <c r="C61" s="24" t="s">
        <v>460</v>
      </c>
      <c r="D61" s="24" t="s">
        <v>460</v>
      </c>
      <c r="E61" s="24" t="s">
        <v>460</v>
      </c>
      <c r="F61" s="24" t="s">
        <v>460</v>
      </c>
      <c r="G61" s="24" t="s">
        <v>460</v>
      </c>
      <c r="H61" s="22">
        <v>4</v>
      </c>
      <c r="I61" s="22">
        <v>7688</v>
      </c>
      <c r="J61" s="24" t="s">
        <v>460</v>
      </c>
      <c r="K61" s="24" t="s">
        <v>460</v>
      </c>
      <c r="L61" s="22">
        <v>52825</v>
      </c>
      <c r="M61" s="24" t="s">
        <v>460</v>
      </c>
      <c r="N61" s="24" t="s">
        <v>460</v>
      </c>
      <c r="O61" s="22">
        <v>26</v>
      </c>
      <c r="P61" s="22">
        <v>52825</v>
      </c>
      <c r="Q61" s="24" t="s">
        <v>460</v>
      </c>
      <c r="R61" s="24" t="s">
        <v>460</v>
      </c>
      <c r="S61" s="24" t="s">
        <v>460</v>
      </c>
      <c r="T61" s="24" t="s">
        <v>460</v>
      </c>
      <c r="U61" s="19"/>
      <c r="V61" s="19"/>
      <c r="W61" s="19"/>
      <c r="X61" s="19"/>
      <c r="Y61" s="19"/>
    </row>
    <row r="62" spans="1:20" ht="14.25" customHeight="1">
      <c r="A62" s="33"/>
      <c r="B62" s="34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</row>
    <row r="63" ht="14.25" customHeight="1">
      <c r="A63" s="13" t="s">
        <v>298</v>
      </c>
    </row>
    <row r="64" ht="14.25" customHeight="1"/>
    <row r="65" ht="14.25" customHeight="1"/>
    <row r="66" spans="1:2" ht="14.25" customHeight="1">
      <c r="A66" s="3"/>
      <c r="B66" s="3"/>
    </row>
    <row r="67" spans="1:2" ht="14.25" customHeight="1">
      <c r="A67" s="30"/>
      <c r="B67" s="30"/>
    </row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</sheetData>
  <sheetProtection/>
  <mergeCells count="92">
    <mergeCell ref="B30:C30"/>
    <mergeCell ref="B26:C26"/>
    <mergeCell ref="B27:C27"/>
    <mergeCell ref="B28:C28"/>
    <mergeCell ref="B29:C29"/>
    <mergeCell ref="B22:C22"/>
    <mergeCell ref="B23:C23"/>
    <mergeCell ref="B24:C24"/>
    <mergeCell ref="B25:C25"/>
    <mergeCell ref="B21:C21"/>
    <mergeCell ref="N28:O28"/>
    <mergeCell ref="N29:O29"/>
    <mergeCell ref="N26:O26"/>
    <mergeCell ref="N27:O27"/>
    <mergeCell ref="N20:O20"/>
    <mergeCell ref="N21:O21"/>
    <mergeCell ref="N22:O22"/>
    <mergeCell ref="N23:O23"/>
    <mergeCell ref="F26:G26"/>
    <mergeCell ref="N30:O30"/>
    <mergeCell ref="B11:C11"/>
    <mergeCell ref="B12:C12"/>
    <mergeCell ref="B13:C13"/>
    <mergeCell ref="B14:C14"/>
    <mergeCell ref="B15:C15"/>
    <mergeCell ref="B16:C16"/>
    <mergeCell ref="B17:C17"/>
    <mergeCell ref="N24:O24"/>
    <mergeCell ref="N25:O25"/>
    <mergeCell ref="F30:G30"/>
    <mergeCell ref="N11:O11"/>
    <mergeCell ref="N12:O12"/>
    <mergeCell ref="N13:O13"/>
    <mergeCell ref="N14:O14"/>
    <mergeCell ref="N15:O15"/>
    <mergeCell ref="N16:O16"/>
    <mergeCell ref="N17:O17"/>
    <mergeCell ref="N18:O18"/>
    <mergeCell ref="N19:O19"/>
    <mergeCell ref="F27:G27"/>
    <mergeCell ref="F28:G28"/>
    <mergeCell ref="F29:G29"/>
    <mergeCell ref="F22:G22"/>
    <mergeCell ref="F23:G23"/>
    <mergeCell ref="F24:G24"/>
    <mergeCell ref="F25:G25"/>
    <mergeCell ref="F21:G21"/>
    <mergeCell ref="A7:A10"/>
    <mergeCell ref="B40:C40"/>
    <mergeCell ref="D40:E40"/>
    <mergeCell ref="F40:G40"/>
    <mergeCell ref="F11:G11"/>
    <mergeCell ref="F12:G12"/>
    <mergeCell ref="B18:C18"/>
    <mergeCell ref="B19:C19"/>
    <mergeCell ref="B20:C20"/>
    <mergeCell ref="F16:G16"/>
    <mergeCell ref="S9:T9"/>
    <mergeCell ref="B39:K39"/>
    <mergeCell ref="B38:T38"/>
    <mergeCell ref="H8:I9"/>
    <mergeCell ref="N8:O10"/>
    <mergeCell ref="L8:M9"/>
    <mergeCell ref="F18:G18"/>
    <mergeCell ref="F19:G19"/>
    <mergeCell ref="F20:G20"/>
    <mergeCell ref="A38:A41"/>
    <mergeCell ref="L40:L41"/>
    <mergeCell ref="Q40:R40"/>
    <mergeCell ref="O40:P40"/>
    <mergeCell ref="M40:N40"/>
    <mergeCell ref="L39:T39"/>
    <mergeCell ref="F7:M7"/>
    <mergeCell ref="N7:T7"/>
    <mergeCell ref="A4:T4"/>
    <mergeCell ref="A35:T35"/>
    <mergeCell ref="B7:C10"/>
    <mergeCell ref="D7:E8"/>
    <mergeCell ref="F8:G10"/>
    <mergeCell ref="J8:K9"/>
    <mergeCell ref="P9:P10"/>
    <mergeCell ref="P8:T8"/>
    <mergeCell ref="D9:D10"/>
    <mergeCell ref="E9:E10"/>
    <mergeCell ref="Q9:R9"/>
    <mergeCell ref="H40:I40"/>
    <mergeCell ref="J40:K40"/>
    <mergeCell ref="S40:T40"/>
    <mergeCell ref="F17:G17"/>
    <mergeCell ref="F13:G13"/>
    <mergeCell ref="F14:G14"/>
    <mergeCell ref="F15:G15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77"/>
  <sheetViews>
    <sheetView tabSelected="1" zoomScalePageLayoutView="0" workbookViewId="0" topLeftCell="A1">
      <selection activeCell="AF3" sqref="AF3"/>
    </sheetView>
  </sheetViews>
  <sheetFormatPr defaultColWidth="10.59765625" defaultRowHeight="15"/>
  <cols>
    <col min="1" max="1" width="14.19921875" style="13" customWidth="1"/>
    <col min="2" max="7" width="9.8984375" style="13" customWidth="1"/>
    <col min="8" max="13" width="7.69921875" style="13" customWidth="1"/>
    <col min="14" max="19" width="7.3984375" style="13" customWidth="1"/>
    <col min="20" max="20" width="6.8984375" style="13" customWidth="1"/>
    <col min="21" max="21" width="13.69921875" style="13" customWidth="1"/>
    <col min="22" max="22" width="12" style="13" customWidth="1"/>
    <col min="23" max="23" width="12.59765625" style="13" customWidth="1"/>
    <col min="24" max="24" width="10.69921875" style="13" customWidth="1"/>
    <col min="25" max="26" width="9.19921875" style="13" customWidth="1"/>
    <col min="27" max="28" width="9.09765625" style="13" customWidth="1"/>
    <col min="29" max="29" width="7.3984375" style="13" customWidth="1"/>
    <col min="30" max="16384" width="10.59765625" style="13" customWidth="1"/>
  </cols>
  <sheetData>
    <row r="1" spans="1:28" ht="13.5" customHeight="1">
      <c r="A1" s="8" t="s">
        <v>461</v>
      </c>
      <c r="AB1" s="2" t="s">
        <v>462</v>
      </c>
    </row>
    <row r="2" spans="1:28" ht="13.5" customHeight="1">
      <c r="A2" s="8"/>
      <c r="AB2" s="2"/>
    </row>
    <row r="3" spans="1:28" ht="13.5" customHeight="1">
      <c r="A3" s="8"/>
      <c r="AB3" s="2"/>
    </row>
    <row r="4" spans="1:28" ht="13.5" customHeight="1">
      <c r="A4" s="8"/>
      <c r="AB4" s="2"/>
    </row>
    <row r="5" spans="1:28" ht="15.75" customHeight="1">
      <c r="A5" s="318" t="s">
        <v>562</v>
      </c>
      <c r="B5" s="318"/>
      <c r="C5" s="318"/>
      <c r="D5" s="318"/>
      <c r="E5" s="318"/>
      <c r="F5" s="318"/>
      <c r="G5" s="318"/>
      <c r="H5" s="318"/>
      <c r="I5" s="318"/>
      <c r="J5" s="318"/>
      <c r="K5" s="318"/>
      <c r="L5" s="318"/>
      <c r="M5" s="318"/>
      <c r="N5" s="318"/>
      <c r="O5" s="318"/>
      <c r="P5" s="318"/>
      <c r="Q5" s="318"/>
      <c r="R5" s="318"/>
      <c r="S5" s="318"/>
      <c r="T5" s="318"/>
      <c r="U5" s="318"/>
      <c r="V5" s="318"/>
      <c r="W5" s="318"/>
      <c r="X5" s="318"/>
      <c r="Y5" s="318"/>
      <c r="Z5" s="318"/>
      <c r="AA5" s="318"/>
      <c r="AB5" s="318"/>
    </row>
    <row r="6" spans="1:28" ht="13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13.5" customHeight="1">
      <c r="A7" s="355" t="s">
        <v>314</v>
      </c>
      <c r="B7" s="355"/>
      <c r="C7" s="355"/>
      <c r="D7" s="355"/>
      <c r="E7" s="355"/>
      <c r="F7" s="355"/>
      <c r="G7" s="355"/>
      <c r="H7" s="355"/>
      <c r="I7" s="355"/>
      <c r="J7" s="355"/>
      <c r="K7" s="355"/>
      <c r="L7" s="355"/>
      <c r="M7" s="355"/>
      <c r="N7" s="355"/>
      <c r="O7" s="355"/>
      <c r="P7" s="355"/>
      <c r="Q7" s="355"/>
      <c r="R7" s="355"/>
      <c r="S7" s="355"/>
      <c r="T7" s="355"/>
      <c r="U7" s="355"/>
      <c r="V7" s="355"/>
      <c r="W7" s="355"/>
      <c r="X7" s="355"/>
      <c r="Y7" s="355"/>
      <c r="Z7" s="355"/>
      <c r="AA7" s="355"/>
      <c r="AB7" s="355"/>
    </row>
    <row r="8" spans="1:28" ht="13.5" customHeight="1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</row>
    <row r="9" spans="14:28" ht="14.25" customHeight="1" thickBot="1">
      <c r="N9" s="14"/>
      <c r="O9" s="14"/>
      <c r="P9" s="14"/>
      <c r="Q9" s="14"/>
      <c r="AB9" s="36" t="s">
        <v>463</v>
      </c>
    </row>
    <row r="10" spans="1:28" ht="18" customHeight="1">
      <c r="A10" s="390" t="s">
        <v>464</v>
      </c>
      <c r="B10" s="370" t="s">
        <v>465</v>
      </c>
      <c r="C10" s="370"/>
      <c r="D10" s="370"/>
      <c r="E10" s="370"/>
      <c r="F10" s="370"/>
      <c r="G10" s="371"/>
      <c r="H10" s="399" t="s">
        <v>466</v>
      </c>
      <c r="I10" s="400"/>
      <c r="J10" s="343"/>
      <c r="K10" s="379" t="s">
        <v>467</v>
      </c>
      <c r="L10" s="380"/>
      <c r="M10" s="381"/>
      <c r="N10" s="376" t="s">
        <v>149</v>
      </c>
      <c r="O10" s="383" t="s">
        <v>468</v>
      </c>
      <c r="P10" s="383"/>
      <c r="Q10" s="375"/>
      <c r="R10" s="369" t="s">
        <v>469</v>
      </c>
      <c r="S10" s="370"/>
      <c r="T10" s="371"/>
      <c r="U10" s="369" t="s">
        <v>470</v>
      </c>
      <c r="V10" s="370"/>
      <c r="W10" s="370"/>
      <c r="X10" s="371"/>
      <c r="Y10" s="390" t="s">
        <v>471</v>
      </c>
      <c r="Z10" s="386" t="s">
        <v>472</v>
      </c>
      <c r="AA10" s="388" t="s">
        <v>473</v>
      </c>
      <c r="AB10" s="360" t="s">
        <v>474</v>
      </c>
    </row>
    <row r="11" spans="1:28" ht="18" customHeight="1">
      <c r="A11" s="391"/>
      <c r="B11" s="398"/>
      <c r="C11" s="398"/>
      <c r="D11" s="398"/>
      <c r="E11" s="398"/>
      <c r="F11" s="398"/>
      <c r="G11" s="336"/>
      <c r="H11" s="329"/>
      <c r="I11" s="401"/>
      <c r="J11" s="330"/>
      <c r="K11" s="323"/>
      <c r="L11" s="382"/>
      <c r="M11" s="324"/>
      <c r="N11" s="377"/>
      <c r="O11" s="373"/>
      <c r="P11" s="373"/>
      <c r="Q11" s="374"/>
      <c r="R11" s="372"/>
      <c r="S11" s="373"/>
      <c r="T11" s="374"/>
      <c r="U11" s="372"/>
      <c r="V11" s="373"/>
      <c r="W11" s="373"/>
      <c r="X11" s="374"/>
      <c r="Y11" s="391"/>
      <c r="Z11" s="387"/>
      <c r="AA11" s="389"/>
      <c r="AB11" s="361"/>
    </row>
    <row r="12" spans="1:28" ht="18" customHeight="1">
      <c r="A12" s="391"/>
      <c r="B12" s="375" t="s">
        <v>475</v>
      </c>
      <c r="C12" s="358" t="s">
        <v>476</v>
      </c>
      <c r="D12" s="358" t="s">
        <v>477</v>
      </c>
      <c r="E12" s="358" t="s">
        <v>478</v>
      </c>
      <c r="F12" s="358" t="s">
        <v>479</v>
      </c>
      <c r="G12" s="358" t="s">
        <v>42</v>
      </c>
      <c r="H12" s="356" t="s">
        <v>43</v>
      </c>
      <c r="I12" s="396" t="s">
        <v>480</v>
      </c>
      <c r="J12" s="396" t="s">
        <v>481</v>
      </c>
      <c r="K12" s="356" t="s">
        <v>482</v>
      </c>
      <c r="L12" s="356" t="s">
        <v>483</v>
      </c>
      <c r="M12" s="356" t="s">
        <v>484</v>
      </c>
      <c r="N12" s="377"/>
      <c r="O12" s="402" t="s">
        <v>307</v>
      </c>
      <c r="P12" s="362" t="s">
        <v>308</v>
      </c>
      <c r="Q12" s="362" t="s">
        <v>44</v>
      </c>
      <c r="R12" s="362" t="s">
        <v>307</v>
      </c>
      <c r="S12" s="362" t="s">
        <v>308</v>
      </c>
      <c r="T12" s="362" t="s">
        <v>44</v>
      </c>
      <c r="U12" s="384" t="s">
        <v>475</v>
      </c>
      <c r="V12" s="384" t="s">
        <v>476</v>
      </c>
      <c r="W12" s="384" t="s">
        <v>45</v>
      </c>
      <c r="X12" s="384" t="s">
        <v>42</v>
      </c>
      <c r="Y12" s="387"/>
      <c r="Z12" s="387"/>
      <c r="AA12" s="389"/>
      <c r="AB12" s="361"/>
    </row>
    <row r="13" spans="1:28" ht="18" customHeight="1">
      <c r="A13" s="395"/>
      <c r="B13" s="374"/>
      <c r="C13" s="359"/>
      <c r="D13" s="359"/>
      <c r="E13" s="359"/>
      <c r="F13" s="359"/>
      <c r="G13" s="359"/>
      <c r="H13" s="357"/>
      <c r="I13" s="397"/>
      <c r="J13" s="397"/>
      <c r="K13" s="357"/>
      <c r="L13" s="357"/>
      <c r="M13" s="357"/>
      <c r="N13" s="378"/>
      <c r="O13" s="403"/>
      <c r="P13" s="363"/>
      <c r="Q13" s="363"/>
      <c r="R13" s="363"/>
      <c r="S13" s="363"/>
      <c r="T13" s="363"/>
      <c r="U13" s="385"/>
      <c r="V13" s="385"/>
      <c r="W13" s="385"/>
      <c r="X13" s="385"/>
      <c r="Y13" s="38" t="s">
        <v>150</v>
      </c>
      <c r="Z13" s="38" t="s">
        <v>485</v>
      </c>
      <c r="AA13" s="38" t="s">
        <v>486</v>
      </c>
      <c r="AB13" s="39" t="s">
        <v>487</v>
      </c>
    </row>
    <row r="14" spans="1:28" ht="14.25" customHeight="1">
      <c r="A14" s="47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</row>
    <row r="15" spans="1:28" ht="14.25" customHeight="1">
      <c r="A15" s="48" t="s">
        <v>305</v>
      </c>
      <c r="B15" s="65">
        <v>447</v>
      </c>
      <c r="C15" s="66">
        <v>312</v>
      </c>
      <c r="D15" s="66">
        <v>33</v>
      </c>
      <c r="E15" s="66">
        <v>19</v>
      </c>
      <c r="F15" s="66">
        <v>3</v>
      </c>
      <c r="G15" s="66">
        <v>80</v>
      </c>
      <c r="H15" s="66">
        <v>270</v>
      </c>
      <c r="I15" s="66">
        <v>54</v>
      </c>
      <c r="J15" s="66">
        <v>155</v>
      </c>
      <c r="K15" s="66">
        <v>175</v>
      </c>
      <c r="L15" s="66">
        <v>33</v>
      </c>
      <c r="M15" s="67">
        <v>94</v>
      </c>
      <c r="N15" s="66">
        <v>1070</v>
      </c>
      <c r="O15" s="68" t="s">
        <v>488</v>
      </c>
      <c r="P15" s="68" t="s">
        <v>488</v>
      </c>
      <c r="Q15" s="66">
        <v>13</v>
      </c>
      <c r="R15" s="66">
        <v>7</v>
      </c>
      <c r="S15" s="66">
        <v>12</v>
      </c>
      <c r="T15" s="66">
        <v>63</v>
      </c>
      <c r="U15" s="69">
        <v>1731032</v>
      </c>
      <c r="V15" s="66">
        <v>805759</v>
      </c>
      <c r="W15" s="66">
        <v>912293</v>
      </c>
      <c r="X15" s="66">
        <v>12980</v>
      </c>
      <c r="Y15" s="66">
        <v>3</v>
      </c>
      <c r="Z15" s="66">
        <v>30</v>
      </c>
      <c r="AA15" s="66">
        <v>1198</v>
      </c>
      <c r="AB15" s="66">
        <v>29794</v>
      </c>
    </row>
    <row r="16" spans="1:28" ht="14.25" customHeight="1">
      <c r="A16" s="48" t="s">
        <v>440</v>
      </c>
      <c r="B16" s="65">
        <v>488</v>
      </c>
      <c r="C16" s="66">
        <v>280</v>
      </c>
      <c r="D16" s="66">
        <v>71</v>
      </c>
      <c r="E16" s="66">
        <v>32</v>
      </c>
      <c r="F16" s="66">
        <v>3</v>
      </c>
      <c r="G16" s="66">
        <v>102</v>
      </c>
      <c r="H16" s="66">
        <v>277</v>
      </c>
      <c r="I16" s="66">
        <v>38</v>
      </c>
      <c r="J16" s="66">
        <v>97</v>
      </c>
      <c r="K16" s="66">
        <v>173</v>
      </c>
      <c r="L16" s="66">
        <v>23</v>
      </c>
      <c r="M16" s="67">
        <v>91</v>
      </c>
      <c r="N16" s="66">
        <v>981</v>
      </c>
      <c r="O16" s="68" t="s">
        <v>488</v>
      </c>
      <c r="P16" s="68" t="s">
        <v>488</v>
      </c>
      <c r="Q16" s="66">
        <v>18</v>
      </c>
      <c r="R16" s="66">
        <v>6</v>
      </c>
      <c r="S16" s="66">
        <v>13</v>
      </c>
      <c r="T16" s="66">
        <v>60</v>
      </c>
      <c r="U16" s="69">
        <v>1570331</v>
      </c>
      <c r="V16" s="66">
        <v>674618</v>
      </c>
      <c r="W16" s="66">
        <v>863700</v>
      </c>
      <c r="X16" s="66">
        <v>32013</v>
      </c>
      <c r="Y16" s="66">
        <v>3</v>
      </c>
      <c r="Z16" s="66">
        <v>44</v>
      </c>
      <c r="AA16" s="66">
        <v>1423</v>
      </c>
      <c r="AB16" s="66">
        <v>17816</v>
      </c>
    </row>
    <row r="17" spans="1:28" ht="14.25" customHeight="1">
      <c r="A17" s="48" t="s">
        <v>441</v>
      </c>
      <c r="B17" s="65">
        <v>415</v>
      </c>
      <c r="C17" s="66">
        <v>275</v>
      </c>
      <c r="D17" s="66">
        <v>49</v>
      </c>
      <c r="E17" s="66">
        <v>27</v>
      </c>
      <c r="F17" s="66">
        <v>3</v>
      </c>
      <c r="G17" s="66">
        <v>61</v>
      </c>
      <c r="H17" s="66">
        <v>246</v>
      </c>
      <c r="I17" s="66">
        <v>45</v>
      </c>
      <c r="J17" s="66">
        <v>104</v>
      </c>
      <c r="K17" s="66">
        <v>166</v>
      </c>
      <c r="L17" s="66">
        <v>23</v>
      </c>
      <c r="M17" s="67">
        <v>55</v>
      </c>
      <c r="N17" s="66">
        <v>904</v>
      </c>
      <c r="O17" s="68" t="s">
        <v>488</v>
      </c>
      <c r="P17" s="68" t="s">
        <v>488</v>
      </c>
      <c r="Q17" s="66">
        <v>13</v>
      </c>
      <c r="R17" s="66">
        <v>9</v>
      </c>
      <c r="S17" s="66">
        <v>8</v>
      </c>
      <c r="T17" s="66">
        <v>48</v>
      </c>
      <c r="U17" s="69">
        <v>1168304</v>
      </c>
      <c r="V17" s="67">
        <v>685099</v>
      </c>
      <c r="W17" s="66">
        <v>396867</v>
      </c>
      <c r="X17" s="66">
        <v>86338</v>
      </c>
      <c r="Y17" s="66">
        <v>5</v>
      </c>
      <c r="Z17" s="66">
        <v>33</v>
      </c>
      <c r="AA17" s="66">
        <v>6234</v>
      </c>
      <c r="AB17" s="66">
        <v>21761</v>
      </c>
    </row>
    <row r="18" spans="1:30" ht="14.25" customHeight="1">
      <c r="A18" s="48" t="s">
        <v>229</v>
      </c>
      <c r="B18" s="65">
        <v>485</v>
      </c>
      <c r="C18" s="66">
        <v>310</v>
      </c>
      <c r="D18" s="66">
        <v>43</v>
      </c>
      <c r="E18" s="66">
        <v>35</v>
      </c>
      <c r="F18" s="68" t="s">
        <v>488</v>
      </c>
      <c r="G18" s="66">
        <v>97</v>
      </c>
      <c r="H18" s="66">
        <v>281</v>
      </c>
      <c r="I18" s="66">
        <v>44</v>
      </c>
      <c r="J18" s="66">
        <v>129</v>
      </c>
      <c r="K18" s="66">
        <v>183</v>
      </c>
      <c r="L18" s="66">
        <v>31</v>
      </c>
      <c r="M18" s="67">
        <v>93</v>
      </c>
      <c r="N18" s="66">
        <v>1040</v>
      </c>
      <c r="O18" s="68" t="s">
        <v>488</v>
      </c>
      <c r="P18" s="68" t="s">
        <v>488</v>
      </c>
      <c r="Q18" s="66">
        <v>21</v>
      </c>
      <c r="R18" s="66">
        <v>4</v>
      </c>
      <c r="S18" s="66">
        <v>7</v>
      </c>
      <c r="T18" s="66">
        <v>41</v>
      </c>
      <c r="U18" s="69">
        <v>1372301</v>
      </c>
      <c r="V18" s="66">
        <v>743368</v>
      </c>
      <c r="W18" s="66">
        <v>614006</v>
      </c>
      <c r="X18" s="66">
        <v>14927</v>
      </c>
      <c r="Y18" s="68" t="s">
        <v>488</v>
      </c>
      <c r="Z18" s="66">
        <v>47</v>
      </c>
      <c r="AA18" s="66">
        <v>952</v>
      </c>
      <c r="AB18" s="66">
        <v>20919</v>
      </c>
      <c r="AC18" s="19"/>
      <c r="AD18" s="19"/>
    </row>
    <row r="19" spans="1:30" ht="14.25" customHeight="1">
      <c r="A19" s="63" t="s">
        <v>548</v>
      </c>
      <c r="B19" s="74">
        <f>SUM(B21:B34)</f>
        <v>429</v>
      </c>
      <c r="C19" s="70">
        <f aca="true" t="shared" si="0" ref="C19:N19">SUM(C21:C34)</f>
        <v>260</v>
      </c>
      <c r="D19" s="70">
        <f t="shared" si="0"/>
        <v>48</v>
      </c>
      <c r="E19" s="70">
        <f t="shared" si="0"/>
        <v>26</v>
      </c>
      <c r="F19" s="70">
        <f t="shared" si="0"/>
        <v>1</v>
      </c>
      <c r="G19" s="70">
        <f t="shared" si="0"/>
        <v>94</v>
      </c>
      <c r="H19" s="70">
        <f t="shared" si="0"/>
        <v>216</v>
      </c>
      <c r="I19" s="70">
        <f t="shared" si="0"/>
        <v>43</v>
      </c>
      <c r="J19" s="70">
        <f t="shared" si="0"/>
        <v>91</v>
      </c>
      <c r="K19" s="70">
        <f t="shared" si="0"/>
        <v>159</v>
      </c>
      <c r="L19" s="70">
        <f t="shared" si="0"/>
        <v>29</v>
      </c>
      <c r="M19" s="75">
        <f t="shared" si="0"/>
        <v>70</v>
      </c>
      <c r="N19" s="70">
        <f t="shared" si="0"/>
        <v>944</v>
      </c>
      <c r="O19" s="70" t="s">
        <v>488</v>
      </c>
      <c r="P19" s="70" t="s">
        <v>488</v>
      </c>
      <c r="Q19" s="76">
        <f aca="true" t="shared" si="1" ref="Q19:AB19">SUM(Q21:Q34)</f>
        <v>21</v>
      </c>
      <c r="R19" s="70">
        <f t="shared" si="1"/>
        <v>6</v>
      </c>
      <c r="S19" s="70">
        <f t="shared" si="1"/>
        <v>9</v>
      </c>
      <c r="T19" s="70">
        <f t="shared" si="1"/>
        <v>48</v>
      </c>
      <c r="U19" s="70">
        <f t="shared" si="1"/>
        <v>987232</v>
      </c>
      <c r="V19" s="76">
        <f t="shared" si="1"/>
        <v>598992</v>
      </c>
      <c r="W19" s="70">
        <f t="shared" si="1"/>
        <v>363365</v>
      </c>
      <c r="X19" s="70">
        <f t="shared" si="1"/>
        <v>24875</v>
      </c>
      <c r="Y19" s="70">
        <f t="shared" si="1"/>
        <v>1</v>
      </c>
      <c r="Z19" s="70">
        <f t="shared" si="1"/>
        <v>32</v>
      </c>
      <c r="AA19" s="70">
        <f t="shared" si="1"/>
        <v>1195</v>
      </c>
      <c r="AB19" s="70">
        <f t="shared" si="1"/>
        <v>17537</v>
      </c>
      <c r="AC19" s="19"/>
      <c r="AD19" s="19"/>
    </row>
    <row r="20" spans="1:28" ht="14.25" customHeight="1">
      <c r="A20" s="41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7"/>
      <c r="N20" s="68"/>
      <c r="O20" s="68"/>
      <c r="P20" s="68"/>
      <c r="Q20" s="66"/>
      <c r="R20" s="66"/>
      <c r="S20" s="66"/>
      <c r="T20" s="66"/>
      <c r="U20" s="66"/>
      <c r="V20" s="67"/>
      <c r="W20" s="66"/>
      <c r="X20" s="66"/>
      <c r="Y20" s="66"/>
      <c r="Z20" s="66"/>
      <c r="AA20" s="66"/>
      <c r="AB20" s="66"/>
    </row>
    <row r="21" spans="1:29" ht="14.25" customHeight="1">
      <c r="A21" s="42" t="s">
        <v>306</v>
      </c>
      <c r="B21" s="68">
        <v>36</v>
      </c>
      <c r="C21" s="68">
        <v>35</v>
      </c>
      <c r="D21" s="68" t="s">
        <v>488</v>
      </c>
      <c r="E21" s="68">
        <v>1</v>
      </c>
      <c r="F21" s="68" t="s">
        <v>488</v>
      </c>
      <c r="G21" s="68" t="s">
        <v>488</v>
      </c>
      <c r="H21" s="68">
        <v>33</v>
      </c>
      <c r="I21" s="68">
        <v>7</v>
      </c>
      <c r="J21" s="68">
        <v>6</v>
      </c>
      <c r="K21" s="68">
        <v>25</v>
      </c>
      <c r="L21" s="68">
        <v>6</v>
      </c>
      <c r="M21" s="67">
        <v>7</v>
      </c>
      <c r="N21" s="68">
        <v>144</v>
      </c>
      <c r="O21" s="68" t="s">
        <v>488</v>
      </c>
      <c r="P21" s="68" t="s">
        <v>488</v>
      </c>
      <c r="Q21" s="66">
        <v>2</v>
      </c>
      <c r="R21" s="68" t="s">
        <v>488</v>
      </c>
      <c r="S21" s="68" t="s">
        <v>488</v>
      </c>
      <c r="T21" s="66">
        <v>8</v>
      </c>
      <c r="U21" s="66">
        <v>111545</v>
      </c>
      <c r="V21" s="66">
        <v>79226</v>
      </c>
      <c r="W21" s="66">
        <v>32293</v>
      </c>
      <c r="X21" s="66">
        <v>26</v>
      </c>
      <c r="Y21" s="68" t="s">
        <v>488</v>
      </c>
      <c r="Z21" s="66">
        <v>1</v>
      </c>
      <c r="AA21" s="66" t="s">
        <v>489</v>
      </c>
      <c r="AB21" s="66">
        <v>1766</v>
      </c>
      <c r="AC21" s="19"/>
    </row>
    <row r="22" spans="1:29" ht="14.25" customHeight="1">
      <c r="A22" s="42" t="s">
        <v>490</v>
      </c>
      <c r="B22" s="68">
        <v>20</v>
      </c>
      <c r="C22" s="68">
        <v>19</v>
      </c>
      <c r="D22" s="68" t="s">
        <v>488</v>
      </c>
      <c r="E22" s="68">
        <v>1</v>
      </c>
      <c r="F22" s="68" t="s">
        <v>488</v>
      </c>
      <c r="G22" s="68" t="s">
        <v>488</v>
      </c>
      <c r="H22" s="68">
        <v>17</v>
      </c>
      <c r="I22" s="68">
        <v>5</v>
      </c>
      <c r="J22" s="68">
        <v>9</v>
      </c>
      <c r="K22" s="68">
        <v>16</v>
      </c>
      <c r="L22" s="68">
        <v>2</v>
      </c>
      <c r="M22" s="67">
        <v>4</v>
      </c>
      <c r="N22" s="68">
        <v>80</v>
      </c>
      <c r="O22" s="68" t="s">
        <v>488</v>
      </c>
      <c r="P22" s="68" t="s">
        <v>488</v>
      </c>
      <c r="Q22" s="66">
        <v>2</v>
      </c>
      <c r="R22" s="68" t="s">
        <v>488</v>
      </c>
      <c r="S22" s="66">
        <v>2</v>
      </c>
      <c r="T22" s="66">
        <v>2</v>
      </c>
      <c r="U22" s="66">
        <v>66281</v>
      </c>
      <c r="V22" s="66">
        <v>47914</v>
      </c>
      <c r="W22" s="66">
        <v>18340</v>
      </c>
      <c r="X22" s="66">
        <v>27</v>
      </c>
      <c r="Y22" s="68" t="s">
        <v>488</v>
      </c>
      <c r="Z22" s="66">
        <v>1</v>
      </c>
      <c r="AA22" s="66" t="s">
        <v>489</v>
      </c>
      <c r="AB22" s="66">
        <v>1456</v>
      </c>
      <c r="AC22" s="19"/>
    </row>
    <row r="23" spans="1:28" ht="14.25" customHeight="1">
      <c r="A23" s="42" t="s">
        <v>491</v>
      </c>
      <c r="B23" s="68">
        <v>45</v>
      </c>
      <c r="C23" s="68">
        <v>26</v>
      </c>
      <c r="D23" s="68">
        <v>5</v>
      </c>
      <c r="E23" s="68">
        <v>3</v>
      </c>
      <c r="F23" s="68" t="s">
        <v>488</v>
      </c>
      <c r="G23" s="68">
        <v>11</v>
      </c>
      <c r="H23" s="68">
        <v>22</v>
      </c>
      <c r="I23" s="68">
        <v>6</v>
      </c>
      <c r="J23" s="68">
        <v>5</v>
      </c>
      <c r="K23" s="68">
        <v>15</v>
      </c>
      <c r="L23" s="68">
        <v>5</v>
      </c>
      <c r="M23" s="67">
        <v>5</v>
      </c>
      <c r="N23" s="68">
        <v>97</v>
      </c>
      <c r="O23" s="68" t="s">
        <v>488</v>
      </c>
      <c r="P23" s="68" t="s">
        <v>488</v>
      </c>
      <c r="Q23" s="66">
        <v>4</v>
      </c>
      <c r="R23" s="68" t="s">
        <v>488</v>
      </c>
      <c r="S23" s="68" t="s">
        <v>488</v>
      </c>
      <c r="T23" s="66">
        <v>4</v>
      </c>
      <c r="U23" s="66">
        <v>91410</v>
      </c>
      <c r="V23" s="66">
        <v>73949</v>
      </c>
      <c r="W23" s="66">
        <v>17097</v>
      </c>
      <c r="X23" s="66">
        <v>364</v>
      </c>
      <c r="Y23" s="68" t="s">
        <v>488</v>
      </c>
      <c r="Z23" s="66">
        <v>3</v>
      </c>
      <c r="AA23" s="66">
        <v>113</v>
      </c>
      <c r="AB23" s="66">
        <v>1131</v>
      </c>
    </row>
    <row r="24" spans="1:28" ht="14.25" customHeight="1">
      <c r="A24" s="42" t="s">
        <v>492</v>
      </c>
      <c r="B24" s="68">
        <v>66</v>
      </c>
      <c r="C24" s="68">
        <v>31</v>
      </c>
      <c r="D24" s="68">
        <v>12</v>
      </c>
      <c r="E24" s="68">
        <v>1</v>
      </c>
      <c r="F24" s="68" t="s">
        <v>488</v>
      </c>
      <c r="G24" s="68">
        <v>22</v>
      </c>
      <c r="H24" s="68">
        <v>22</v>
      </c>
      <c r="I24" s="68">
        <v>5</v>
      </c>
      <c r="J24" s="68">
        <v>12</v>
      </c>
      <c r="K24" s="68">
        <v>17</v>
      </c>
      <c r="L24" s="68">
        <v>4</v>
      </c>
      <c r="M24" s="67">
        <v>9</v>
      </c>
      <c r="N24" s="68">
        <v>117</v>
      </c>
      <c r="O24" s="68" t="s">
        <v>488</v>
      </c>
      <c r="P24" s="68" t="s">
        <v>488</v>
      </c>
      <c r="Q24" s="66">
        <v>3</v>
      </c>
      <c r="R24" s="68" t="s">
        <v>488</v>
      </c>
      <c r="S24" s="68" t="s">
        <v>488</v>
      </c>
      <c r="T24" s="66">
        <v>8</v>
      </c>
      <c r="U24" s="66">
        <v>107222</v>
      </c>
      <c r="V24" s="66">
        <v>69880</v>
      </c>
      <c r="W24" s="66">
        <v>35746</v>
      </c>
      <c r="X24" s="66">
        <v>1596</v>
      </c>
      <c r="Y24" s="68" t="s">
        <v>488</v>
      </c>
      <c r="Z24" s="66">
        <v>1</v>
      </c>
      <c r="AA24" s="66">
        <v>95</v>
      </c>
      <c r="AB24" s="66">
        <v>1817</v>
      </c>
    </row>
    <row r="25" spans="1:28" ht="14.25" customHeight="1">
      <c r="A25" s="42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7"/>
      <c r="N25" s="68"/>
      <c r="O25" s="68"/>
      <c r="P25" s="68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</row>
    <row r="26" spans="1:28" ht="14.25" customHeight="1">
      <c r="A26" s="42" t="s">
        <v>493</v>
      </c>
      <c r="B26" s="68">
        <v>34</v>
      </c>
      <c r="C26" s="68">
        <v>20</v>
      </c>
      <c r="D26" s="68">
        <v>5</v>
      </c>
      <c r="E26" s="68">
        <v>1</v>
      </c>
      <c r="F26" s="68" t="s">
        <v>488</v>
      </c>
      <c r="G26" s="68">
        <v>8</v>
      </c>
      <c r="H26" s="68">
        <v>17</v>
      </c>
      <c r="I26" s="68">
        <v>4</v>
      </c>
      <c r="J26" s="68">
        <v>9</v>
      </c>
      <c r="K26" s="68">
        <v>10</v>
      </c>
      <c r="L26" s="68">
        <v>3</v>
      </c>
      <c r="M26" s="67">
        <v>5</v>
      </c>
      <c r="N26" s="68">
        <v>77</v>
      </c>
      <c r="O26" s="68" t="s">
        <v>488</v>
      </c>
      <c r="P26" s="68" t="s">
        <v>488</v>
      </c>
      <c r="Q26" s="68" t="s">
        <v>488</v>
      </c>
      <c r="R26" s="68" t="s">
        <v>488</v>
      </c>
      <c r="S26" s="66">
        <v>1</v>
      </c>
      <c r="T26" s="66">
        <v>7</v>
      </c>
      <c r="U26" s="66">
        <v>73725</v>
      </c>
      <c r="V26" s="66">
        <v>56840</v>
      </c>
      <c r="W26" s="66">
        <v>15607</v>
      </c>
      <c r="X26" s="66">
        <v>1278</v>
      </c>
      <c r="Y26" s="68" t="s">
        <v>488</v>
      </c>
      <c r="Z26" s="66">
        <v>1</v>
      </c>
      <c r="AA26" s="66">
        <v>424</v>
      </c>
      <c r="AB26" s="66">
        <v>2277</v>
      </c>
    </row>
    <row r="27" spans="1:28" ht="14.25" customHeight="1">
      <c r="A27" s="42" t="s">
        <v>494</v>
      </c>
      <c r="B27" s="68">
        <v>27</v>
      </c>
      <c r="C27" s="68">
        <v>14</v>
      </c>
      <c r="D27" s="68">
        <v>4</v>
      </c>
      <c r="E27" s="68">
        <v>3</v>
      </c>
      <c r="F27" s="68" t="s">
        <v>488</v>
      </c>
      <c r="G27" s="68">
        <v>6</v>
      </c>
      <c r="H27" s="68">
        <v>13</v>
      </c>
      <c r="I27" s="68">
        <v>2</v>
      </c>
      <c r="J27" s="68">
        <v>3</v>
      </c>
      <c r="K27" s="68">
        <v>10</v>
      </c>
      <c r="L27" s="68">
        <v>1</v>
      </c>
      <c r="M27" s="67">
        <v>1</v>
      </c>
      <c r="N27" s="68">
        <v>46</v>
      </c>
      <c r="O27" s="68" t="s">
        <v>488</v>
      </c>
      <c r="P27" s="68" t="s">
        <v>488</v>
      </c>
      <c r="Q27" s="68" t="s">
        <v>488</v>
      </c>
      <c r="R27" s="66">
        <v>2</v>
      </c>
      <c r="S27" s="68" t="s">
        <v>488</v>
      </c>
      <c r="T27" s="68" t="s">
        <v>488</v>
      </c>
      <c r="U27" s="66">
        <v>56311</v>
      </c>
      <c r="V27" s="66">
        <v>20238</v>
      </c>
      <c r="W27" s="66">
        <v>35432</v>
      </c>
      <c r="X27" s="66">
        <v>641</v>
      </c>
      <c r="Y27" s="68" t="s">
        <v>488</v>
      </c>
      <c r="Z27" s="66">
        <v>4</v>
      </c>
      <c r="AA27" s="66">
        <v>58</v>
      </c>
      <c r="AB27" s="66">
        <v>516</v>
      </c>
    </row>
    <row r="28" spans="1:28" ht="14.25" customHeight="1">
      <c r="A28" s="42" t="s">
        <v>495</v>
      </c>
      <c r="B28" s="71">
        <v>19</v>
      </c>
      <c r="C28" s="71">
        <v>16</v>
      </c>
      <c r="D28" s="68" t="s">
        <v>488</v>
      </c>
      <c r="E28" s="71">
        <v>1</v>
      </c>
      <c r="F28" s="71">
        <v>1</v>
      </c>
      <c r="G28" s="71">
        <v>1</v>
      </c>
      <c r="H28" s="66">
        <v>12</v>
      </c>
      <c r="I28" s="71">
        <v>2</v>
      </c>
      <c r="J28" s="71">
        <v>3</v>
      </c>
      <c r="K28" s="71">
        <v>5</v>
      </c>
      <c r="L28" s="68" t="s">
        <v>488</v>
      </c>
      <c r="M28" s="67">
        <v>1</v>
      </c>
      <c r="N28" s="71">
        <v>23</v>
      </c>
      <c r="O28" s="68" t="s">
        <v>488</v>
      </c>
      <c r="P28" s="68" t="s">
        <v>488</v>
      </c>
      <c r="Q28" s="68" t="s">
        <v>488</v>
      </c>
      <c r="R28" s="68" t="s">
        <v>488</v>
      </c>
      <c r="S28" s="68" t="s">
        <v>488</v>
      </c>
      <c r="T28" s="68" t="s">
        <v>488</v>
      </c>
      <c r="U28" s="66">
        <v>45878</v>
      </c>
      <c r="V28" s="66">
        <v>5022</v>
      </c>
      <c r="W28" s="66">
        <v>31758</v>
      </c>
      <c r="X28" s="66">
        <v>9098</v>
      </c>
      <c r="Y28" s="66">
        <v>1</v>
      </c>
      <c r="Z28" s="66">
        <v>1</v>
      </c>
      <c r="AA28" s="66" t="s">
        <v>489</v>
      </c>
      <c r="AB28" s="66">
        <v>576</v>
      </c>
    </row>
    <row r="29" spans="1:28" ht="14.25" customHeight="1">
      <c r="A29" s="42" t="s">
        <v>496</v>
      </c>
      <c r="B29" s="66">
        <v>72</v>
      </c>
      <c r="C29" s="66">
        <v>16</v>
      </c>
      <c r="D29" s="66">
        <v>20</v>
      </c>
      <c r="E29" s="66">
        <v>3</v>
      </c>
      <c r="F29" s="68" t="s">
        <v>488</v>
      </c>
      <c r="G29" s="66">
        <v>33</v>
      </c>
      <c r="H29" s="66">
        <v>13</v>
      </c>
      <c r="I29" s="66">
        <v>2</v>
      </c>
      <c r="J29" s="66">
        <v>13</v>
      </c>
      <c r="K29" s="66">
        <v>7</v>
      </c>
      <c r="L29" s="66">
        <v>1</v>
      </c>
      <c r="M29" s="67">
        <v>4</v>
      </c>
      <c r="N29" s="66">
        <v>57</v>
      </c>
      <c r="O29" s="68" t="s">
        <v>488</v>
      </c>
      <c r="P29" s="68" t="s">
        <v>488</v>
      </c>
      <c r="Q29" s="66">
        <v>1</v>
      </c>
      <c r="R29" s="68" t="s">
        <v>488</v>
      </c>
      <c r="S29" s="68" t="s">
        <v>488</v>
      </c>
      <c r="T29" s="66">
        <v>5</v>
      </c>
      <c r="U29" s="66">
        <v>57072</v>
      </c>
      <c r="V29" s="66">
        <v>30322</v>
      </c>
      <c r="W29" s="66">
        <v>21172</v>
      </c>
      <c r="X29" s="66">
        <v>5578</v>
      </c>
      <c r="Y29" s="68" t="s">
        <v>488</v>
      </c>
      <c r="Z29" s="66">
        <v>3</v>
      </c>
      <c r="AA29" s="66">
        <v>466</v>
      </c>
      <c r="AB29" s="66">
        <v>1443</v>
      </c>
    </row>
    <row r="30" spans="1:28" ht="14.25" customHeight="1">
      <c r="A30" s="42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7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</row>
    <row r="31" spans="1:28" ht="14.25" customHeight="1">
      <c r="A31" s="42" t="s">
        <v>497</v>
      </c>
      <c r="B31" s="66">
        <v>31</v>
      </c>
      <c r="C31" s="66">
        <v>15</v>
      </c>
      <c r="D31" s="66">
        <v>2</v>
      </c>
      <c r="E31" s="66">
        <v>5</v>
      </c>
      <c r="F31" s="68" t="s">
        <v>488</v>
      </c>
      <c r="G31" s="66">
        <v>9</v>
      </c>
      <c r="H31" s="66">
        <v>12</v>
      </c>
      <c r="I31" s="66">
        <v>1</v>
      </c>
      <c r="J31" s="66">
        <v>4</v>
      </c>
      <c r="K31" s="66">
        <v>11</v>
      </c>
      <c r="L31" s="68" t="s">
        <v>488</v>
      </c>
      <c r="M31" s="67">
        <v>2</v>
      </c>
      <c r="N31" s="66">
        <v>53</v>
      </c>
      <c r="O31" s="68" t="s">
        <v>488</v>
      </c>
      <c r="P31" s="68" t="s">
        <v>488</v>
      </c>
      <c r="Q31" s="66">
        <v>1</v>
      </c>
      <c r="R31" s="66">
        <v>1</v>
      </c>
      <c r="S31" s="68" t="s">
        <v>488</v>
      </c>
      <c r="T31" s="66">
        <v>4</v>
      </c>
      <c r="U31" s="66">
        <v>30377</v>
      </c>
      <c r="V31" s="66">
        <v>18167</v>
      </c>
      <c r="W31" s="66">
        <v>10929</v>
      </c>
      <c r="X31" s="66">
        <v>1281</v>
      </c>
      <c r="Y31" s="68" t="s">
        <v>488</v>
      </c>
      <c r="Z31" s="66">
        <v>5</v>
      </c>
      <c r="AA31" s="66">
        <v>39</v>
      </c>
      <c r="AB31" s="66">
        <v>579</v>
      </c>
    </row>
    <row r="32" spans="1:28" ht="14.25" customHeight="1">
      <c r="A32" s="42" t="s">
        <v>498</v>
      </c>
      <c r="B32" s="66">
        <v>20</v>
      </c>
      <c r="C32" s="66">
        <v>14</v>
      </c>
      <c r="D32" s="68" t="s">
        <v>488</v>
      </c>
      <c r="E32" s="66">
        <v>3</v>
      </c>
      <c r="F32" s="68" t="s">
        <v>488</v>
      </c>
      <c r="G32" s="66">
        <v>3</v>
      </c>
      <c r="H32" s="66">
        <v>12</v>
      </c>
      <c r="I32" s="66">
        <v>1</v>
      </c>
      <c r="J32" s="66">
        <v>6</v>
      </c>
      <c r="K32" s="66">
        <v>10</v>
      </c>
      <c r="L32" s="68" t="s">
        <v>488</v>
      </c>
      <c r="M32" s="67">
        <v>4</v>
      </c>
      <c r="N32" s="66">
        <v>46</v>
      </c>
      <c r="O32" s="68" t="s">
        <v>488</v>
      </c>
      <c r="P32" s="68" t="s">
        <v>488</v>
      </c>
      <c r="Q32" s="66">
        <v>1</v>
      </c>
      <c r="R32" s="68" t="s">
        <v>488</v>
      </c>
      <c r="S32" s="68" t="s">
        <v>488</v>
      </c>
      <c r="T32" s="66">
        <v>2</v>
      </c>
      <c r="U32" s="66">
        <v>83894</v>
      </c>
      <c r="V32" s="66">
        <v>29289</v>
      </c>
      <c r="W32" s="66">
        <v>54438</v>
      </c>
      <c r="X32" s="66">
        <v>167</v>
      </c>
      <c r="Y32" s="68" t="s">
        <v>488</v>
      </c>
      <c r="Z32" s="66">
        <v>3</v>
      </c>
      <c r="AA32" s="66" t="s">
        <v>489</v>
      </c>
      <c r="AB32" s="66">
        <v>1528</v>
      </c>
    </row>
    <row r="33" spans="1:28" ht="14.25" customHeight="1">
      <c r="A33" s="42" t="s">
        <v>499</v>
      </c>
      <c r="B33" s="66">
        <v>29</v>
      </c>
      <c r="C33" s="66">
        <v>27</v>
      </c>
      <c r="D33" s="68" t="s">
        <v>488</v>
      </c>
      <c r="E33" s="66">
        <v>1</v>
      </c>
      <c r="F33" s="68" t="s">
        <v>488</v>
      </c>
      <c r="G33" s="66">
        <v>1</v>
      </c>
      <c r="H33" s="66">
        <v>27</v>
      </c>
      <c r="I33" s="66">
        <v>5</v>
      </c>
      <c r="J33" s="66">
        <v>9</v>
      </c>
      <c r="K33" s="66">
        <v>19</v>
      </c>
      <c r="L33" s="66">
        <v>4</v>
      </c>
      <c r="M33" s="67">
        <v>9</v>
      </c>
      <c r="N33" s="66">
        <v>102</v>
      </c>
      <c r="O33" s="68" t="s">
        <v>488</v>
      </c>
      <c r="P33" s="68" t="s">
        <v>488</v>
      </c>
      <c r="Q33" s="66">
        <v>4</v>
      </c>
      <c r="R33" s="66">
        <v>1</v>
      </c>
      <c r="S33" s="66">
        <v>1</v>
      </c>
      <c r="T33" s="66">
        <v>3</v>
      </c>
      <c r="U33" s="66">
        <v>70783</v>
      </c>
      <c r="V33" s="66">
        <v>48658</v>
      </c>
      <c r="W33" s="66">
        <v>21194</v>
      </c>
      <c r="X33" s="66">
        <v>931</v>
      </c>
      <c r="Y33" s="68" t="s">
        <v>488</v>
      </c>
      <c r="Z33" s="66">
        <v>1</v>
      </c>
      <c r="AA33" s="66" t="s">
        <v>489</v>
      </c>
      <c r="AB33" s="66">
        <v>1366</v>
      </c>
    </row>
    <row r="34" spans="1:28" ht="14.25" customHeight="1">
      <c r="A34" s="42" t="s">
        <v>500</v>
      </c>
      <c r="B34" s="66">
        <v>30</v>
      </c>
      <c r="C34" s="66">
        <v>27</v>
      </c>
      <c r="D34" s="68" t="s">
        <v>488</v>
      </c>
      <c r="E34" s="66">
        <v>3</v>
      </c>
      <c r="F34" s="68" t="s">
        <v>488</v>
      </c>
      <c r="G34" s="68" t="s">
        <v>488</v>
      </c>
      <c r="H34" s="66">
        <v>16</v>
      </c>
      <c r="I34" s="66">
        <v>3</v>
      </c>
      <c r="J34" s="66">
        <v>12</v>
      </c>
      <c r="K34" s="66">
        <v>14</v>
      </c>
      <c r="L34" s="66">
        <v>3</v>
      </c>
      <c r="M34" s="67">
        <v>19</v>
      </c>
      <c r="N34" s="66">
        <v>102</v>
      </c>
      <c r="O34" s="68" t="s">
        <v>488</v>
      </c>
      <c r="P34" s="68" t="s">
        <v>488</v>
      </c>
      <c r="Q34" s="66">
        <v>3</v>
      </c>
      <c r="R34" s="66">
        <v>2</v>
      </c>
      <c r="S34" s="66">
        <v>5</v>
      </c>
      <c r="T34" s="66">
        <v>5</v>
      </c>
      <c r="U34" s="66">
        <v>192734</v>
      </c>
      <c r="V34" s="66">
        <v>119487</v>
      </c>
      <c r="W34" s="66">
        <v>69359</v>
      </c>
      <c r="X34" s="66">
        <v>3888</v>
      </c>
      <c r="Y34" s="68" t="s">
        <v>488</v>
      </c>
      <c r="Z34" s="66">
        <v>8</v>
      </c>
      <c r="AA34" s="66" t="s">
        <v>489</v>
      </c>
      <c r="AB34" s="66">
        <v>3082</v>
      </c>
    </row>
    <row r="35" spans="1:28" ht="14.25" customHeight="1">
      <c r="A35" s="43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</row>
    <row r="36" ht="14.25" customHeight="1">
      <c r="A36" s="19" t="s">
        <v>501</v>
      </c>
    </row>
    <row r="37" ht="14.25" customHeight="1">
      <c r="A37" s="19"/>
    </row>
    <row r="38" ht="14.25" customHeight="1">
      <c r="A38" s="19"/>
    </row>
    <row r="39" ht="14.25" customHeight="1">
      <c r="A39" s="19"/>
    </row>
    <row r="40" ht="14.25" customHeight="1">
      <c r="A40" s="19"/>
    </row>
    <row r="41" spans="2:11" ht="14.25" customHeight="1">
      <c r="B41" s="19"/>
      <c r="C41" s="19"/>
      <c r="D41" s="19"/>
      <c r="E41" s="19"/>
      <c r="F41" s="19"/>
      <c r="G41" s="19"/>
      <c r="H41" s="19"/>
      <c r="I41" s="19"/>
      <c r="J41" s="19"/>
      <c r="K41" s="19"/>
    </row>
    <row r="42" ht="14.25" customHeight="1"/>
    <row r="43" spans="1:14" ht="14.2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28" ht="14.25" customHeight="1">
      <c r="A44" s="355" t="s">
        <v>309</v>
      </c>
      <c r="B44" s="355"/>
      <c r="C44" s="355"/>
      <c r="D44" s="355"/>
      <c r="E44" s="355"/>
      <c r="F44" s="355"/>
      <c r="G44" s="355"/>
      <c r="H44" s="355"/>
      <c r="I44" s="355"/>
      <c r="J44" s="355"/>
      <c r="K44" s="355"/>
      <c r="L44" s="355"/>
      <c r="M44" s="355"/>
      <c r="N44" s="355"/>
      <c r="O44" s="355"/>
      <c r="Q44" s="405" t="s">
        <v>310</v>
      </c>
      <c r="R44" s="405"/>
      <c r="S44" s="405"/>
      <c r="T44" s="405"/>
      <c r="U44" s="405"/>
      <c r="V44" s="405"/>
      <c r="W44" s="405"/>
      <c r="X44" s="405"/>
      <c r="Y44" s="405"/>
      <c r="Z44" s="405"/>
      <c r="AA44" s="405"/>
      <c r="AB44" s="405"/>
    </row>
    <row r="45" spans="1:28" ht="14.25" customHeight="1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</row>
    <row r="46" spans="1:28" ht="14.25" customHeight="1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</row>
    <row r="47" spans="16:28" ht="14.25" customHeight="1" thickBot="1">
      <c r="P47" s="19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</row>
    <row r="48" spans="1:29" ht="23.25" customHeight="1">
      <c r="A48" s="393" t="s">
        <v>502</v>
      </c>
      <c r="B48" s="394"/>
      <c r="C48" s="50" t="s">
        <v>46</v>
      </c>
      <c r="D48" s="50" t="s">
        <v>503</v>
      </c>
      <c r="E48" s="50" t="s">
        <v>504</v>
      </c>
      <c r="F48" s="50" t="s">
        <v>505</v>
      </c>
      <c r="G48" s="50" t="s">
        <v>506</v>
      </c>
      <c r="H48" s="50" t="s">
        <v>507</v>
      </c>
      <c r="I48" s="50" t="s">
        <v>508</v>
      </c>
      <c r="J48" s="50" t="s">
        <v>509</v>
      </c>
      <c r="K48" s="50" t="s">
        <v>510</v>
      </c>
      <c r="L48" s="50" t="s">
        <v>511</v>
      </c>
      <c r="M48" s="50" t="s">
        <v>512</v>
      </c>
      <c r="N48" s="50" t="s">
        <v>513</v>
      </c>
      <c r="O48" s="51" t="s">
        <v>514</v>
      </c>
      <c r="P48" s="19"/>
      <c r="Q48" s="190" t="s">
        <v>70</v>
      </c>
      <c r="R48" s="190"/>
      <c r="S48" s="180"/>
      <c r="T48" s="175" t="s">
        <v>311</v>
      </c>
      <c r="U48" s="175"/>
      <c r="V48" s="175"/>
      <c r="W48" s="175" t="s">
        <v>205</v>
      </c>
      <c r="X48" s="175"/>
      <c r="Y48" s="175"/>
      <c r="Z48" s="175" t="s">
        <v>312</v>
      </c>
      <c r="AA48" s="175"/>
      <c r="AB48" s="176"/>
      <c r="AC48" s="19"/>
    </row>
    <row r="49" spans="1:29" ht="16.5" customHeight="1">
      <c r="A49" s="40"/>
      <c r="B49" s="31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19"/>
      <c r="Q49" s="18"/>
      <c r="R49" s="18"/>
      <c r="S49" s="57"/>
      <c r="T49" s="53"/>
      <c r="U49" s="53"/>
      <c r="V49" s="53"/>
      <c r="W49" s="53"/>
      <c r="X49" s="53"/>
      <c r="Y49" s="53"/>
      <c r="Z49" s="53"/>
      <c r="AA49" s="53"/>
      <c r="AB49" s="53"/>
      <c r="AC49" s="19"/>
    </row>
    <row r="50" spans="1:29" ht="14.25" customHeight="1">
      <c r="A50" s="173" t="s">
        <v>563</v>
      </c>
      <c r="B50" s="392"/>
      <c r="C50" s="77">
        <f>SUM(C52:C72)</f>
        <v>429</v>
      </c>
      <c r="D50" s="77">
        <f aca="true" t="shared" si="2" ref="D50:O50">SUM(D52:D72)</f>
        <v>36</v>
      </c>
      <c r="E50" s="77">
        <f t="shared" si="2"/>
        <v>20</v>
      </c>
      <c r="F50" s="77">
        <f t="shared" si="2"/>
        <v>45</v>
      </c>
      <c r="G50" s="77">
        <f t="shared" si="2"/>
        <v>66</v>
      </c>
      <c r="H50" s="77">
        <f t="shared" si="2"/>
        <v>34</v>
      </c>
      <c r="I50" s="77">
        <f t="shared" si="2"/>
        <v>27</v>
      </c>
      <c r="J50" s="77">
        <f t="shared" si="2"/>
        <v>19</v>
      </c>
      <c r="K50" s="77">
        <f t="shared" si="2"/>
        <v>72</v>
      </c>
      <c r="L50" s="77">
        <f t="shared" si="2"/>
        <v>31</v>
      </c>
      <c r="M50" s="77">
        <f t="shared" si="2"/>
        <v>20</v>
      </c>
      <c r="N50" s="77">
        <f t="shared" si="2"/>
        <v>29</v>
      </c>
      <c r="O50" s="77">
        <f t="shared" si="2"/>
        <v>30</v>
      </c>
      <c r="P50" s="19"/>
      <c r="Q50" s="184" t="s">
        <v>78</v>
      </c>
      <c r="R50" s="184"/>
      <c r="S50" s="246"/>
      <c r="T50" s="58"/>
      <c r="U50" s="73">
        <f>SUM(U52:U71)</f>
        <v>354</v>
      </c>
      <c r="V50" s="73" t="s">
        <v>156</v>
      </c>
      <c r="W50" s="73"/>
      <c r="X50" s="73">
        <f>SUM(X52:X71)</f>
        <v>405</v>
      </c>
      <c r="Y50" s="73" t="s">
        <v>156</v>
      </c>
      <c r="Z50" s="73"/>
      <c r="AA50" s="78">
        <f>SUM(AA52:AA71)</f>
        <v>5360</v>
      </c>
      <c r="AB50" s="73" t="s">
        <v>157</v>
      </c>
      <c r="AC50" s="19"/>
    </row>
    <row r="51" spans="1:29" ht="14.25" customHeight="1">
      <c r="A51" s="49"/>
      <c r="B51" s="48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19"/>
      <c r="Q51" s="183"/>
      <c r="R51" s="183"/>
      <c r="S51" s="272"/>
      <c r="T51" s="39"/>
      <c r="AC51" s="19"/>
    </row>
    <row r="52" spans="1:29" ht="14.25" customHeight="1">
      <c r="A52" s="162" t="s">
        <v>515</v>
      </c>
      <c r="B52" s="368"/>
      <c r="C52" s="54">
        <v>40</v>
      </c>
      <c r="D52" s="36">
        <v>2</v>
      </c>
      <c r="E52" s="36">
        <v>1</v>
      </c>
      <c r="F52" s="36">
        <v>3</v>
      </c>
      <c r="G52" s="36">
        <v>9</v>
      </c>
      <c r="H52" s="36">
        <v>3</v>
      </c>
      <c r="I52" s="36">
        <v>1</v>
      </c>
      <c r="J52" s="36">
        <v>1</v>
      </c>
      <c r="K52" s="36">
        <v>8</v>
      </c>
      <c r="L52" s="36">
        <v>3</v>
      </c>
      <c r="M52" s="36">
        <v>5</v>
      </c>
      <c r="N52" s="36">
        <v>4</v>
      </c>
      <c r="O52" s="36" t="s">
        <v>488</v>
      </c>
      <c r="P52" s="19"/>
      <c r="Q52" s="364" t="s">
        <v>48</v>
      </c>
      <c r="R52" s="364"/>
      <c r="S52" s="365"/>
      <c r="T52" s="30"/>
      <c r="U52" s="13">
        <v>73</v>
      </c>
      <c r="X52" s="13">
        <v>59</v>
      </c>
      <c r="AA52" s="59">
        <v>1073</v>
      </c>
      <c r="AC52" s="19"/>
    </row>
    <row r="53" spans="1:29" ht="14.25" customHeight="1">
      <c r="A53" s="55"/>
      <c r="B53" s="56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O53" s="19"/>
      <c r="P53" s="19"/>
      <c r="Q53" s="364" t="s">
        <v>50</v>
      </c>
      <c r="R53" s="364"/>
      <c r="S53" s="365"/>
      <c r="T53" s="30"/>
      <c r="U53" s="13">
        <v>29</v>
      </c>
      <c r="X53" s="13">
        <v>21</v>
      </c>
      <c r="AA53" s="59">
        <v>402</v>
      </c>
      <c r="AC53" s="19"/>
    </row>
    <row r="54" spans="1:29" ht="14.25" customHeight="1">
      <c r="A54" s="162" t="s">
        <v>516</v>
      </c>
      <c r="B54" s="368"/>
      <c r="C54" s="54">
        <v>75</v>
      </c>
      <c r="D54" s="36" t="s">
        <v>488</v>
      </c>
      <c r="E54" s="36" t="s">
        <v>488</v>
      </c>
      <c r="F54" s="36">
        <v>6</v>
      </c>
      <c r="G54" s="36">
        <v>15</v>
      </c>
      <c r="H54" s="36">
        <v>5</v>
      </c>
      <c r="I54" s="36">
        <v>6</v>
      </c>
      <c r="J54" s="36">
        <v>1</v>
      </c>
      <c r="K54" s="36">
        <v>34</v>
      </c>
      <c r="L54" s="36">
        <v>7</v>
      </c>
      <c r="M54" s="36">
        <v>1</v>
      </c>
      <c r="N54" s="36" t="s">
        <v>488</v>
      </c>
      <c r="O54" s="36" t="s">
        <v>488</v>
      </c>
      <c r="P54" s="19"/>
      <c r="Q54" s="364" t="s">
        <v>51</v>
      </c>
      <c r="R54" s="364"/>
      <c r="S54" s="365"/>
      <c r="T54" s="30"/>
      <c r="U54" s="13">
        <v>8</v>
      </c>
      <c r="X54" s="13">
        <v>10</v>
      </c>
      <c r="AA54" s="59">
        <v>266</v>
      </c>
      <c r="AC54" s="19"/>
    </row>
    <row r="55" spans="1:29" ht="14.25" customHeight="1">
      <c r="A55" s="55"/>
      <c r="B55" s="56"/>
      <c r="C55" s="19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19"/>
      <c r="Q55" s="364" t="s">
        <v>52</v>
      </c>
      <c r="R55" s="364"/>
      <c r="S55" s="365"/>
      <c r="T55" s="30"/>
      <c r="U55" s="13">
        <v>11</v>
      </c>
      <c r="X55" s="13">
        <v>12</v>
      </c>
      <c r="AA55" s="59">
        <v>255</v>
      </c>
      <c r="AC55" s="19"/>
    </row>
    <row r="56" spans="1:29" ht="14.25" customHeight="1">
      <c r="A56" s="162" t="s">
        <v>517</v>
      </c>
      <c r="B56" s="368"/>
      <c r="C56" s="54">
        <v>43</v>
      </c>
      <c r="D56" s="36">
        <v>2</v>
      </c>
      <c r="E56" s="36">
        <v>2</v>
      </c>
      <c r="F56" s="36">
        <v>3</v>
      </c>
      <c r="G56" s="36">
        <v>9</v>
      </c>
      <c r="H56" s="36">
        <v>6</v>
      </c>
      <c r="I56" s="36">
        <v>2</v>
      </c>
      <c r="J56" s="36">
        <v>3</v>
      </c>
      <c r="K56" s="36">
        <v>3</v>
      </c>
      <c r="L56" s="36">
        <v>3</v>
      </c>
      <c r="M56" s="36">
        <v>3</v>
      </c>
      <c r="N56" s="36">
        <v>5</v>
      </c>
      <c r="O56" s="36">
        <v>2</v>
      </c>
      <c r="P56" s="19"/>
      <c r="Q56" s="364" t="s">
        <v>53</v>
      </c>
      <c r="R56" s="364"/>
      <c r="S56" s="365"/>
      <c r="T56" s="30"/>
      <c r="U56" s="13">
        <v>30</v>
      </c>
      <c r="X56" s="16" t="s">
        <v>488</v>
      </c>
      <c r="AA56" s="59">
        <v>376</v>
      </c>
      <c r="AC56" s="19"/>
    </row>
    <row r="57" spans="1:29" ht="14.25" customHeight="1">
      <c r="A57" s="44"/>
      <c r="B57" s="52"/>
      <c r="C57" s="19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19"/>
      <c r="Q57" s="364" t="s">
        <v>54</v>
      </c>
      <c r="R57" s="364"/>
      <c r="S57" s="365"/>
      <c r="T57" s="30"/>
      <c r="U57" s="13">
        <v>5</v>
      </c>
      <c r="X57" s="16">
        <v>5</v>
      </c>
      <c r="AA57" s="59">
        <v>170</v>
      </c>
      <c r="AC57" s="19"/>
    </row>
    <row r="58" spans="1:29" ht="14.25" customHeight="1">
      <c r="A58" s="162" t="s">
        <v>518</v>
      </c>
      <c r="B58" s="368"/>
      <c r="C58" s="54">
        <v>17</v>
      </c>
      <c r="D58" s="36">
        <v>6</v>
      </c>
      <c r="E58" s="36">
        <v>1</v>
      </c>
      <c r="F58" s="36">
        <v>2</v>
      </c>
      <c r="G58" s="36">
        <v>2</v>
      </c>
      <c r="H58" s="36" t="s">
        <v>488</v>
      </c>
      <c r="I58" s="36">
        <v>1</v>
      </c>
      <c r="J58" s="36" t="s">
        <v>488</v>
      </c>
      <c r="K58" s="36" t="s">
        <v>488</v>
      </c>
      <c r="L58" s="36" t="s">
        <v>488</v>
      </c>
      <c r="M58" s="36">
        <v>1</v>
      </c>
      <c r="N58" s="36">
        <v>1</v>
      </c>
      <c r="O58" s="36">
        <v>3</v>
      </c>
      <c r="P58" s="19"/>
      <c r="Q58" s="364" t="s">
        <v>55</v>
      </c>
      <c r="R58" s="364"/>
      <c r="S58" s="365"/>
      <c r="T58" s="30"/>
      <c r="U58" s="13">
        <v>6</v>
      </c>
      <c r="X58" s="16">
        <v>6</v>
      </c>
      <c r="AA58" s="59">
        <v>168</v>
      </c>
      <c r="AC58" s="19"/>
    </row>
    <row r="59" spans="1:29" ht="14.25" customHeight="1">
      <c r="A59" s="44"/>
      <c r="B59" s="52"/>
      <c r="C59" s="19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19"/>
      <c r="Q59" s="364"/>
      <c r="R59" s="364"/>
      <c r="S59" s="365"/>
      <c r="T59" s="30"/>
      <c r="X59" s="16"/>
      <c r="AA59" s="59"/>
      <c r="AC59" s="19"/>
    </row>
    <row r="60" spans="1:29" ht="14.25" customHeight="1">
      <c r="A60" s="406" t="s">
        <v>519</v>
      </c>
      <c r="B60" s="407"/>
      <c r="C60" s="54">
        <v>34</v>
      </c>
      <c r="D60" s="36">
        <v>11</v>
      </c>
      <c r="E60" s="36">
        <v>6</v>
      </c>
      <c r="F60" s="36">
        <v>1</v>
      </c>
      <c r="G60" s="36">
        <v>3</v>
      </c>
      <c r="H60" s="36">
        <v>1</v>
      </c>
      <c r="I60" s="36" t="s">
        <v>488</v>
      </c>
      <c r="J60" s="36" t="s">
        <v>488</v>
      </c>
      <c r="K60" s="36" t="s">
        <v>488</v>
      </c>
      <c r="L60" s="36">
        <v>1</v>
      </c>
      <c r="M60" s="36">
        <v>1</v>
      </c>
      <c r="N60" s="36">
        <v>4</v>
      </c>
      <c r="O60" s="36">
        <v>6</v>
      </c>
      <c r="P60" s="19"/>
      <c r="Q60" s="364" t="s">
        <v>56</v>
      </c>
      <c r="R60" s="364"/>
      <c r="S60" s="365"/>
      <c r="U60" s="13">
        <v>8</v>
      </c>
      <c r="X60" s="16">
        <v>5</v>
      </c>
      <c r="AA60" s="59">
        <v>100</v>
      </c>
      <c r="AC60" s="19"/>
    </row>
    <row r="61" spans="1:29" ht="14.25" customHeight="1">
      <c r="A61" s="44"/>
      <c r="B61" s="52"/>
      <c r="C61" s="19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19"/>
      <c r="Q61" s="183" t="s">
        <v>57</v>
      </c>
      <c r="R61" s="183"/>
      <c r="S61" s="272"/>
      <c r="U61" s="13">
        <v>9</v>
      </c>
      <c r="X61" s="16">
        <v>26</v>
      </c>
      <c r="AA61" s="59">
        <v>157</v>
      </c>
      <c r="AC61" s="19"/>
    </row>
    <row r="62" spans="1:29" ht="14.25" customHeight="1">
      <c r="A62" s="162" t="s">
        <v>520</v>
      </c>
      <c r="B62" s="368"/>
      <c r="C62" s="36">
        <v>3</v>
      </c>
      <c r="D62" s="36">
        <v>2</v>
      </c>
      <c r="E62" s="36" t="s">
        <v>488</v>
      </c>
      <c r="F62" s="36" t="s">
        <v>488</v>
      </c>
      <c r="G62" s="36" t="s">
        <v>488</v>
      </c>
      <c r="H62" s="36" t="s">
        <v>488</v>
      </c>
      <c r="I62" s="36" t="s">
        <v>488</v>
      </c>
      <c r="J62" s="36" t="s">
        <v>488</v>
      </c>
      <c r="K62" s="36" t="s">
        <v>488</v>
      </c>
      <c r="L62" s="36" t="s">
        <v>488</v>
      </c>
      <c r="M62" s="36" t="s">
        <v>488</v>
      </c>
      <c r="N62" s="36" t="s">
        <v>488</v>
      </c>
      <c r="O62" s="36">
        <v>1</v>
      </c>
      <c r="P62" s="19"/>
      <c r="Q62" s="183" t="s">
        <v>58</v>
      </c>
      <c r="R62" s="183"/>
      <c r="S62" s="272"/>
      <c r="U62" s="13">
        <v>20</v>
      </c>
      <c r="X62" s="16">
        <v>84</v>
      </c>
      <c r="AA62" s="59">
        <v>450</v>
      </c>
      <c r="AC62" s="19"/>
    </row>
    <row r="63" spans="1:29" ht="14.25" customHeight="1">
      <c r="A63" s="44"/>
      <c r="B63" s="52"/>
      <c r="C63" s="19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19"/>
      <c r="Q63" s="183" t="s">
        <v>59</v>
      </c>
      <c r="R63" s="183"/>
      <c r="S63" s="272"/>
      <c r="U63" s="13">
        <v>28</v>
      </c>
      <c r="X63" s="16">
        <v>6</v>
      </c>
      <c r="AA63" s="59">
        <v>428</v>
      </c>
      <c r="AC63" s="19"/>
    </row>
    <row r="64" spans="1:29" ht="14.25" customHeight="1">
      <c r="A64" s="231" t="s">
        <v>521</v>
      </c>
      <c r="B64" s="408"/>
      <c r="C64" s="54">
        <v>9</v>
      </c>
      <c r="D64" s="36">
        <v>1</v>
      </c>
      <c r="E64" s="36" t="s">
        <v>488</v>
      </c>
      <c r="F64" s="36">
        <v>3</v>
      </c>
      <c r="G64" s="36">
        <v>1</v>
      </c>
      <c r="H64" s="36" t="s">
        <v>488</v>
      </c>
      <c r="I64" s="36" t="s">
        <v>488</v>
      </c>
      <c r="J64" s="36">
        <v>1</v>
      </c>
      <c r="K64" s="36">
        <v>1</v>
      </c>
      <c r="L64" s="36">
        <v>1</v>
      </c>
      <c r="M64" s="36" t="s">
        <v>488</v>
      </c>
      <c r="N64" s="36" t="s">
        <v>488</v>
      </c>
      <c r="O64" s="36">
        <v>1</v>
      </c>
      <c r="P64" s="19"/>
      <c r="Q64" s="183" t="s">
        <v>60</v>
      </c>
      <c r="R64" s="183"/>
      <c r="S64" s="272"/>
      <c r="U64" s="13">
        <v>22</v>
      </c>
      <c r="X64" s="16">
        <v>51</v>
      </c>
      <c r="AA64" s="59">
        <v>462</v>
      </c>
      <c r="AC64" s="19"/>
    </row>
    <row r="65" spans="1:29" ht="14.25" customHeight="1">
      <c r="A65" s="44"/>
      <c r="B65" s="52"/>
      <c r="C65" s="19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19"/>
      <c r="Q65" s="364" t="s">
        <v>62</v>
      </c>
      <c r="R65" s="364"/>
      <c r="S65" s="365"/>
      <c r="U65" s="13">
        <v>25</v>
      </c>
      <c r="X65" s="16">
        <v>21</v>
      </c>
      <c r="AA65" s="59">
        <v>510</v>
      </c>
      <c r="AC65" s="19"/>
    </row>
    <row r="66" spans="1:29" ht="14.25" customHeight="1">
      <c r="A66" s="162" t="s">
        <v>522</v>
      </c>
      <c r="B66" s="368"/>
      <c r="C66" s="54">
        <v>13</v>
      </c>
      <c r="D66" s="36" t="s">
        <v>488</v>
      </c>
      <c r="E66" s="36">
        <v>1</v>
      </c>
      <c r="F66" s="36">
        <v>3</v>
      </c>
      <c r="G66" s="36">
        <v>2</v>
      </c>
      <c r="H66" s="36">
        <v>1</v>
      </c>
      <c r="I66" s="36" t="s">
        <v>488</v>
      </c>
      <c r="J66" s="36" t="s">
        <v>488</v>
      </c>
      <c r="K66" s="36">
        <v>4</v>
      </c>
      <c r="L66" s="36" t="s">
        <v>488</v>
      </c>
      <c r="M66" s="36">
        <v>1</v>
      </c>
      <c r="N66" s="36">
        <v>1</v>
      </c>
      <c r="O66" s="36" t="s">
        <v>488</v>
      </c>
      <c r="P66" s="19"/>
      <c r="Q66" s="365" t="s">
        <v>63</v>
      </c>
      <c r="R66" s="365"/>
      <c r="S66" s="365"/>
      <c r="U66" s="13">
        <v>5</v>
      </c>
      <c r="X66" s="16">
        <v>1</v>
      </c>
      <c r="AA66" s="59">
        <v>100</v>
      </c>
      <c r="AC66" s="19"/>
    </row>
    <row r="67" spans="1:29" ht="14.25" customHeight="1">
      <c r="A67" s="55"/>
      <c r="B67" s="56"/>
      <c r="C67" s="19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19"/>
      <c r="Q67" s="183" t="s">
        <v>151</v>
      </c>
      <c r="R67" s="183"/>
      <c r="S67" s="272"/>
      <c r="U67" s="13">
        <v>17</v>
      </c>
      <c r="X67" s="16">
        <v>6</v>
      </c>
      <c r="AA67" s="16" t="s">
        <v>488</v>
      </c>
      <c r="AC67" s="19"/>
    </row>
    <row r="68" spans="1:29" ht="14.25" customHeight="1">
      <c r="A68" s="162" t="s">
        <v>304</v>
      </c>
      <c r="B68" s="368"/>
      <c r="C68" s="54">
        <v>6</v>
      </c>
      <c r="D68" s="36" t="s">
        <v>488</v>
      </c>
      <c r="E68" s="36" t="s">
        <v>488</v>
      </c>
      <c r="F68" s="36" t="s">
        <v>488</v>
      </c>
      <c r="G68" s="36" t="s">
        <v>488</v>
      </c>
      <c r="H68" s="36">
        <v>1</v>
      </c>
      <c r="I68" s="36">
        <v>1</v>
      </c>
      <c r="J68" s="36" t="s">
        <v>488</v>
      </c>
      <c r="K68" s="36">
        <v>1</v>
      </c>
      <c r="L68" s="36">
        <v>1</v>
      </c>
      <c r="M68" s="36" t="s">
        <v>488</v>
      </c>
      <c r="N68" s="36" t="s">
        <v>488</v>
      </c>
      <c r="O68" s="36">
        <v>2</v>
      </c>
      <c r="P68" s="19"/>
      <c r="Q68" s="366" t="s">
        <v>153</v>
      </c>
      <c r="R68" s="366"/>
      <c r="S68" s="367"/>
      <c r="U68" s="13">
        <v>31</v>
      </c>
      <c r="X68" s="16">
        <v>91</v>
      </c>
      <c r="AA68" s="60">
        <v>443</v>
      </c>
      <c r="AC68" s="19"/>
    </row>
    <row r="69" spans="1:29" ht="14.25" customHeight="1">
      <c r="A69" s="55"/>
      <c r="B69" s="5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19"/>
      <c r="Q69" s="366" t="s">
        <v>154</v>
      </c>
      <c r="R69" s="366"/>
      <c r="S69" s="367"/>
      <c r="U69" s="13">
        <v>9</v>
      </c>
      <c r="X69" s="16" t="s">
        <v>488</v>
      </c>
      <c r="AA69" s="16" t="s">
        <v>488</v>
      </c>
      <c r="AC69" s="19"/>
    </row>
    <row r="70" spans="1:29" ht="14.25" customHeight="1">
      <c r="A70" s="162" t="s">
        <v>523</v>
      </c>
      <c r="B70" s="368"/>
      <c r="C70" s="19">
        <v>30</v>
      </c>
      <c r="D70" s="36" t="s">
        <v>488</v>
      </c>
      <c r="E70" s="36">
        <v>1</v>
      </c>
      <c r="F70" s="36">
        <v>7</v>
      </c>
      <c r="G70" s="36">
        <v>4</v>
      </c>
      <c r="H70" s="36">
        <v>5</v>
      </c>
      <c r="I70" s="36">
        <v>1</v>
      </c>
      <c r="J70" s="36">
        <v>1</v>
      </c>
      <c r="K70" s="36">
        <v>2</v>
      </c>
      <c r="L70" s="36">
        <v>3</v>
      </c>
      <c r="M70" s="36">
        <v>1</v>
      </c>
      <c r="N70" s="36">
        <v>3</v>
      </c>
      <c r="O70" s="36">
        <v>2</v>
      </c>
      <c r="P70" s="19"/>
      <c r="Q70" s="366" t="s">
        <v>155</v>
      </c>
      <c r="R70" s="366"/>
      <c r="S70" s="367"/>
      <c r="U70" s="13">
        <v>14</v>
      </c>
      <c r="X70" s="16">
        <v>1</v>
      </c>
      <c r="AA70" s="16" t="s">
        <v>488</v>
      </c>
      <c r="AC70" s="19"/>
    </row>
    <row r="71" spans="1:29" ht="14.25" customHeight="1">
      <c r="A71" s="55"/>
      <c r="B71" s="56"/>
      <c r="C71" s="54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19"/>
      <c r="Q71" s="183" t="s">
        <v>152</v>
      </c>
      <c r="R71" s="183"/>
      <c r="S71" s="272"/>
      <c r="U71" s="13">
        <v>4</v>
      </c>
      <c r="X71" s="16" t="s">
        <v>488</v>
      </c>
      <c r="AA71" s="16" t="s">
        <v>488</v>
      </c>
      <c r="AC71" s="19"/>
    </row>
    <row r="72" spans="1:29" ht="14.25" customHeight="1">
      <c r="A72" s="383" t="s">
        <v>524</v>
      </c>
      <c r="B72" s="404"/>
      <c r="C72" s="19">
        <v>159</v>
      </c>
      <c r="D72" s="36">
        <v>12</v>
      </c>
      <c r="E72" s="36">
        <v>8</v>
      </c>
      <c r="F72" s="36">
        <v>17</v>
      </c>
      <c r="G72" s="36">
        <v>21</v>
      </c>
      <c r="H72" s="36">
        <v>12</v>
      </c>
      <c r="I72" s="36">
        <v>15</v>
      </c>
      <c r="J72" s="36">
        <v>12</v>
      </c>
      <c r="K72" s="36">
        <v>19</v>
      </c>
      <c r="L72" s="36">
        <v>12</v>
      </c>
      <c r="M72" s="36">
        <v>7</v>
      </c>
      <c r="N72" s="36">
        <v>11</v>
      </c>
      <c r="O72" s="36">
        <v>13</v>
      </c>
      <c r="P72" s="19"/>
      <c r="Q72" s="19"/>
      <c r="R72" s="19"/>
      <c r="S72" s="37"/>
      <c r="T72" s="19"/>
      <c r="U72" s="19"/>
      <c r="V72" s="19"/>
      <c r="W72" s="19"/>
      <c r="X72" s="19"/>
      <c r="Y72" s="19"/>
      <c r="Z72" s="19"/>
      <c r="AA72" s="61"/>
      <c r="AB72" s="19"/>
      <c r="AC72" s="19"/>
    </row>
    <row r="73" spans="1:28" ht="14.25" customHeight="1">
      <c r="A73" s="46"/>
      <c r="B73" s="45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19"/>
      <c r="Q73" s="35"/>
      <c r="R73" s="35"/>
      <c r="S73" s="33"/>
      <c r="T73" s="35"/>
      <c r="U73" s="35"/>
      <c r="V73" s="35"/>
      <c r="W73" s="35"/>
      <c r="X73" s="35"/>
      <c r="Y73" s="35"/>
      <c r="Z73" s="35"/>
      <c r="AA73" s="35"/>
      <c r="AB73" s="35"/>
    </row>
    <row r="74" spans="1:17" ht="14.25" customHeight="1">
      <c r="A74" s="62" t="s">
        <v>525</v>
      </c>
      <c r="B74" s="19"/>
      <c r="C74" s="19"/>
      <c r="D74" s="19"/>
      <c r="E74" s="19"/>
      <c r="Q74" s="82" t="s">
        <v>313</v>
      </c>
    </row>
    <row r="75" ht="14.25" customHeight="1">
      <c r="A75" s="19"/>
    </row>
    <row r="76" ht="14.25" customHeight="1"/>
    <row r="77" ht="16.5" customHeight="1">
      <c r="N77" s="7"/>
    </row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</sheetData>
  <sheetProtection/>
  <mergeCells count="77">
    <mergeCell ref="Q51:S51"/>
    <mergeCell ref="Q52:S52"/>
    <mergeCell ref="Q53:S53"/>
    <mergeCell ref="A66:B66"/>
    <mergeCell ref="A68:B68"/>
    <mergeCell ref="A70:B70"/>
    <mergeCell ref="A54:B54"/>
    <mergeCell ref="A56:B56"/>
    <mergeCell ref="A58:B58"/>
    <mergeCell ref="Q69:S69"/>
    <mergeCell ref="H10:J11"/>
    <mergeCell ref="L12:L13"/>
    <mergeCell ref="O12:O13"/>
    <mergeCell ref="A72:B72"/>
    <mergeCell ref="A44:O44"/>
    <mergeCell ref="Q44:AB44"/>
    <mergeCell ref="Z48:AB48"/>
    <mergeCell ref="A60:B60"/>
    <mergeCell ref="A62:B62"/>
    <mergeCell ref="A64:B64"/>
    <mergeCell ref="Q12:Q13"/>
    <mergeCell ref="A50:B50"/>
    <mergeCell ref="A48:B48"/>
    <mergeCell ref="R12:R13"/>
    <mergeCell ref="S12:S13"/>
    <mergeCell ref="A10:A13"/>
    <mergeCell ref="I12:I13"/>
    <mergeCell ref="J12:J13"/>
    <mergeCell ref="K12:K13"/>
    <mergeCell ref="B10:G11"/>
    <mergeCell ref="W12:W13"/>
    <mergeCell ref="Z10:Z12"/>
    <mergeCell ref="AA10:AA12"/>
    <mergeCell ref="X12:X13"/>
    <mergeCell ref="Y10:Y12"/>
    <mergeCell ref="U10:X11"/>
    <mergeCell ref="U12:U13"/>
    <mergeCell ref="V12:V13"/>
    <mergeCell ref="R10:T11"/>
    <mergeCell ref="B12:B13"/>
    <mergeCell ref="C12:C13"/>
    <mergeCell ref="D12:D13"/>
    <mergeCell ref="E12:E13"/>
    <mergeCell ref="F12:F13"/>
    <mergeCell ref="M12:M13"/>
    <mergeCell ref="N10:N13"/>
    <mergeCell ref="K10:M11"/>
    <mergeCell ref="O10:Q11"/>
    <mergeCell ref="Q70:S70"/>
    <mergeCell ref="A52:B52"/>
    <mergeCell ref="Q56:S56"/>
    <mergeCell ref="Q57:S57"/>
    <mergeCell ref="Q58:S58"/>
    <mergeCell ref="Q59:S59"/>
    <mergeCell ref="Q60:S60"/>
    <mergeCell ref="Q54:S54"/>
    <mergeCell ref="Q55:S55"/>
    <mergeCell ref="Q71:S71"/>
    <mergeCell ref="Q65:S65"/>
    <mergeCell ref="Q66:S66"/>
    <mergeCell ref="Q67:S67"/>
    <mergeCell ref="Q68:S68"/>
    <mergeCell ref="W48:Y48"/>
    <mergeCell ref="Q61:S61"/>
    <mergeCell ref="Q62:S62"/>
    <mergeCell ref="Q63:S63"/>
    <mergeCell ref="Q64:S64"/>
    <mergeCell ref="A5:AB5"/>
    <mergeCell ref="A7:AB7"/>
    <mergeCell ref="Q48:S48"/>
    <mergeCell ref="Q50:S50"/>
    <mergeCell ref="H12:H13"/>
    <mergeCell ref="G12:G13"/>
    <mergeCell ref="AB10:AB12"/>
    <mergeCell ref="P12:P13"/>
    <mergeCell ref="T12:T13"/>
    <mergeCell ref="T48:V48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1"/>
  <sheetViews>
    <sheetView tabSelected="1" zoomScalePageLayoutView="0" workbookViewId="0" topLeftCell="A30">
      <selection activeCell="AF3" sqref="AF3"/>
    </sheetView>
  </sheetViews>
  <sheetFormatPr defaultColWidth="8.796875" defaultRowHeight="15"/>
  <cols>
    <col min="1" max="123" width="2.59765625" style="10" customWidth="1"/>
    <col min="124" max="16384" width="9" style="10" customWidth="1"/>
  </cols>
  <sheetData>
    <row r="1" spans="1:91" ht="16.5" customHeight="1">
      <c r="A1" s="1" t="s">
        <v>315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  <c r="BM1" s="105"/>
      <c r="BN1" s="105"/>
      <c r="BO1" s="105"/>
      <c r="BP1" s="105"/>
      <c r="BQ1" s="105"/>
      <c r="BR1" s="105"/>
      <c r="BS1" s="105"/>
      <c r="BT1" s="105"/>
      <c r="BU1" s="105"/>
      <c r="BV1" s="105"/>
      <c r="BW1" s="105"/>
      <c r="BX1" s="105"/>
      <c r="BY1" s="105"/>
      <c r="BZ1" s="105"/>
      <c r="CA1" s="105"/>
      <c r="CB1" s="105"/>
      <c r="CC1" s="105"/>
      <c r="CD1" s="105"/>
      <c r="CE1" s="105"/>
      <c r="CF1" s="105"/>
      <c r="CG1" s="105"/>
      <c r="CH1" s="105"/>
      <c r="CI1" s="105"/>
      <c r="CJ1" s="105"/>
      <c r="CK1" s="105"/>
      <c r="CL1" s="105"/>
      <c r="CM1" s="2" t="s">
        <v>317</v>
      </c>
    </row>
    <row r="2" spans="1:91" ht="16.5" customHeight="1">
      <c r="A2" s="1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5"/>
      <c r="BM2" s="105"/>
      <c r="BN2" s="105"/>
      <c r="BO2" s="105"/>
      <c r="BP2" s="105"/>
      <c r="BQ2" s="105"/>
      <c r="BR2" s="105"/>
      <c r="BS2" s="105"/>
      <c r="BT2" s="105"/>
      <c r="BU2" s="105"/>
      <c r="BV2" s="105"/>
      <c r="BW2" s="105"/>
      <c r="BX2" s="105"/>
      <c r="BY2" s="105"/>
      <c r="BZ2" s="105"/>
      <c r="CA2" s="105"/>
      <c r="CB2" s="105"/>
      <c r="CC2" s="105"/>
      <c r="CD2" s="105"/>
      <c r="CE2" s="105"/>
      <c r="CF2" s="105"/>
      <c r="CG2" s="105"/>
      <c r="CH2" s="105"/>
      <c r="CI2" s="105"/>
      <c r="CJ2" s="105"/>
      <c r="CK2" s="105"/>
      <c r="CL2" s="105"/>
      <c r="CM2" s="2"/>
    </row>
    <row r="3" spans="1:91" ht="16.5" customHeight="1">
      <c r="A3" s="1"/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  <c r="BM3" s="105"/>
      <c r="BN3" s="105"/>
      <c r="BO3" s="105"/>
      <c r="BP3" s="105"/>
      <c r="BQ3" s="105"/>
      <c r="BR3" s="105"/>
      <c r="BS3" s="105"/>
      <c r="BT3" s="105"/>
      <c r="BU3" s="105"/>
      <c r="BV3" s="105"/>
      <c r="BW3" s="105"/>
      <c r="BX3" s="105"/>
      <c r="BY3" s="105"/>
      <c r="BZ3" s="105"/>
      <c r="CA3" s="105"/>
      <c r="CB3" s="105"/>
      <c r="CC3" s="105"/>
      <c r="CD3" s="105"/>
      <c r="CE3" s="105"/>
      <c r="CF3" s="105"/>
      <c r="CG3" s="105"/>
      <c r="CH3" s="105"/>
      <c r="CI3" s="105"/>
      <c r="CJ3" s="105"/>
      <c r="CK3" s="105"/>
      <c r="CL3" s="105"/>
      <c r="CM3" s="2"/>
    </row>
    <row r="4" spans="1:91" ht="16.5" customHeight="1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  <c r="BM4" s="105"/>
      <c r="BN4" s="105"/>
      <c r="BO4" s="105"/>
      <c r="BP4" s="105"/>
      <c r="BQ4" s="105"/>
      <c r="BR4" s="105"/>
      <c r="BS4" s="105"/>
      <c r="BT4" s="105"/>
      <c r="BU4" s="105"/>
      <c r="BV4" s="105"/>
      <c r="BW4" s="105"/>
      <c r="BX4" s="105"/>
      <c r="BY4" s="105"/>
      <c r="BZ4" s="105"/>
      <c r="CA4" s="105"/>
      <c r="CB4" s="105"/>
      <c r="CC4" s="105"/>
      <c r="CD4" s="105"/>
      <c r="CE4" s="105"/>
      <c r="CF4" s="105"/>
      <c r="CG4" s="105"/>
      <c r="CH4" s="105"/>
      <c r="CI4" s="105"/>
      <c r="CJ4" s="105"/>
      <c r="CK4" s="105"/>
      <c r="CL4" s="105"/>
      <c r="CM4" s="105"/>
    </row>
    <row r="5" spans="1:91" ht="16.5" customHeight="1">
      <c r="A5" s="105"/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  <c r="BM5" s="105"/>
      <c r="BN5" s="105"/>
      <c r="BO5" s="105"/>
      <c r="BP5" s="105"/>
      <c r="BQ5" s="105"/>
      <c r="BR5" s="105"/>
      <c r="BS5" s="105"/>
      <c r="BT5" s="105"/>
      <c r="BU5" s="105"/>
      <c r="BV5" s="105"/>
      <c r="BW5" s="105"/>
      <c r="BX5" s="105"/>
      <c r="BY5" s="105"/>
      <c r="BZ5" s="105"/>
      <c r="CA5" s="105"/>
      <c r="CB5" s="105"/>
      <c r="CC5" s="105"/>
      <c r="CD5" s="105"/>
      <c r="CE5" s="105"/>
      <c r="CF5" s="105"/>
      <c r="CG5" s="105"/>
      <c r="CH5" s="105"/>
      <c r="CI5" s="105"/>
      <c r="CJ5" s="105"/>
      <c r="CK5" s="105"/>
      <c r="CL5" s="105"/>
      <c r="CM5" s="105"/>
    </row>
    <row r="6" spans="1:91" ht="18">
      <c r="A6" s="140" t="s">
        <v>564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  <c r="AP6" s="140"/>
      <c r="AQ6" s="140"/>
      <c r="AR6" s="140"/>
      <c r="AS6" s="132"/>
      <c r="AT6" s="132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05"/>
      <c r="BJ6" s="105"/>
      <c r="BK6" s="105"/>
      <c r="BL6" s="105"/>
      <c r="BM6" s="105"/>
      <c r="BN6" s="105"/>
      <c r="BO6" s="105"/>
      <c r="BP6" s="105"/>
      <c r="BQ6" s="105"/>
      <c r="BR6" s="105"/>
      <c r="BS6" s="105"/>
      <c r="BT6" s="105"/>
      <c r="BU6" s="105"/>
      <c r="BV6" s="105"/>
      <c r="BW6" s="105"/>
      <c r="BX6" s="105"/>
      <c r="BY6" s="105"/>
      <c r="BZ6" s="105"/>
      <c r="CA6" s="105"/>
      <c r="CB6" s="105"/>
      <c r="CC6" s="105"/>
      <c r="CD6" s="105"/>
      <c r="CE6" s="105"/>
      <c r="CF6" s="105"/>
      <c r="CG6" s="105"/>
      <c r="CH6" s="105"/>
      <c r="CI6" s="105"/>
      <c r="CJ6" s="105"/>
      <c r="CK6" s="105"/>
      <c r="CL6" s="105"/>
      <c r="CM6" s="105"/>
    </row>
    <row r="7" spans="1:91" ht="16.5" customHeight="1">
      <c r="A7" s="105"/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  <c r="BY7" s="105"/>
      <c r="BZ7" s="105"/>
      <c r="CA7" s="105"/>
      <c r="CB7" s="105"/>
      <c r="CC7" s="105"/>
      <c r="CD7" s="105"/>
      <c r="CE7" s="105"/>
      <c r="CF7" s="105"/>
      <c r="CG7" s="105"/>
      <c r="CH7" s="105"/>
      <c r="CI7" s="105"/>
      <c r="CJ7" s="105"/>
      <c r="CK7" s="105"/>
      <c r="CL7" s="105"/>
      <c r="CM7" s="105"/>
    </row>
    <row r="8" spans="1:91" ht="16.5" customHeight="1">
      <c r="A8" s="105"/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105"/>
      <c r="CG8" s="105"/>
      <c r="CH8" s="105"/>
      <c r="CI8" s="105"/>
      <c r="CJ8" s="105"/>
      <c r="CK8" s="105"/>
      <c r="CL8" s="105"/>
      <c r="CM8" s="105"/>
    </row>
    <row r="9" spans="1:91" ht="16.5" customHeight="1">
      <c r="A9" s="451" t="s">
        <v>386</v>
      </c>
      <c r="B9" s="451"/>
      <c r="C9" s="451"/>
      <c r="D9" s="451"/>
      <c r="E9" s="451"/>
      <c r="F9" s="451"/>
      <c r="G9" s="451"/>
      <c r="H9" s="451"/>
      <c r="I9" s="451"/>
      <c r="J9" s="451"/>
      <c r="K9" s="451"/>
      <c r="L9" s="451"/>
      <c r="M9" s="451"/>
      <c r="N9" s="451"/>
      <c r="O9" s="451"/>
      <c r="P9" s="451"/>
      <c r="Q9" s="451"/>
      <c r="R9" s="451"/>
      <c r="S9" s="451"/>
      <c r="T9" s="451"/>
      <c r="U9" s="451"/>
      <c r="V9" s="451"/>
      <c r="W9" s="451"/>
      <c r="X9" s="451"/>
      <c r="Y9" s="451"/>
      <c r="Z9" s="451"/>
      <c r="AA9" s="451"/>
      <c r="AB9" s="451"/>
      <c r="AC9" s="451"/>
      <c r="AD9" s="451"/>
      <c r="AE9" s="451"/>
      <c r="AF9" s="451"/>
      <c r="AG9" s="451"/>
      <c r="AH9" s="451"/>
      <c r="AI9" s="451"/>
      <c r="AJ9" s="451"/>
      <c r="AK9" s="451"/>
      <c r="AL9" s="451"/>
      <c r="AM9" s="451"/>
      <c r="AN9" s="451"/>
      <c r="AO9" s="451"/>
      <c r="AP9" s="451"/>
      <c r="AQ9" s="451"/>
      <c r="AR9" s="451"/>
      <c r="AS9" s="130"/>
      <c r="AT9" s="130"/>
      <c r="AU9" s="105"/>
      <c r="AV9" s="451" t="s">
        <v>384</v>
      </c>
      <c r="AW9" s="451"/>
      <c r="AX9" s="451"/>
      <c r="AY9" s="451"/>
      <c r="AZ9" s="451"/>
      <c r="BA9" s="451"/>
      <c r="BB9" s="451"/>
      <c r="BC9" s="451"/>
      <c r="BD9" s="451"/>
      <c r="BE9" s="451"/>
      <c r="BF9" s="451"/>
      <c r="BG9" s="451"/>
      <c r="BH9" s="451"/>
      <c r="BI9" s="451"/>
      <c r="BJ9" s="451"/>
      <c r="BK9" s="451"/>
      <c r="BL9" s="451"/>
      <c r="BM9" s="451"/>
      <c r="BN9" s="451"/>
      <c r="BO9" s="451"/>
      <c r="BP9" s="451"/>
      <c r="BQ9" s="451"/>
      <c r="BR9" s="451"/>
      <c r="BS9" s="451"/>
      <c r="BT9" s="451"/>
      <c r="BU9" s="451"/>
      <c r="BV9" s="451"/>
      <c r="BW9" s="451"/>
      <c r="BX9" s="451"/>
      <c r="BY9" s="451"/>
      <c r="BZ9" s="451"/>
      <c r="CA9" s="451"/>
      <c r="CB9" s="451"/>
      <c r="CC9" s="451"/>
      <c r="CD9" s="451"/>
      <c r="CE9" s="451"/>
      <c r="CF9" s="451"/>
      <c r="CG9" s="451"/>
      <c r="CH9" s="451"/>
      <c r="CI9" s="451"/>
      <c r="CJ9" s="451"/>
      <c r="CK9" s="451"/>
      <c r="CL9" s="451"/>
      <c r="CM9" s="451"/>
    </row>
    <row r="10" spans="1:91" ht="16.5" customHeight="1">
      <c r="A10" s="105"/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105"/>
      <c r="CI10" s="105"/>
      <c r="CJ10" s="105"/>
      <c r="CK10" s="105"/>
      <c r="CL10" s="105"/>
      <c r="CM10" s="105"/>
    </row>
    <row r="11" spans="1:91" ht="16.5" customHeight="1" thickBot="1">
      <c r="A11" s="105"/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105"/>
      <c r="BR11" s="105"/>
      <c r="BS11" s="105"/>
      <c r="BT11" s="105"/>
      <c r="BU11" s="105"/>
      <c r="BV11" s="105"/>
      <c r="BW11" s="105"/>
      <c r="BX11" s="105"/>
      <c r="BY11" s="105"/>
      <c r="BZ11" s="105"/>
      <c r="CA11" s="105"/>
      <c r="CB11" s="105"/>
      <c r="CC11" s="105"/>
      <c r="CD11" s="105"/>
      <c r="CE11" s="105"/>
      <c r="CF11" s="105"/>
      <c r="CG11" s="105"/>
      <c r="CH11" s="105"/>
      <c r="CI11" s="105"/>
      <c r="CJ11" s="105"/>
      <c r="CK11" s="105"/>
      <c r="CL11" s="105"/>
      <c r="CM11" s="105"/>
    </row>
    <row r="12" spans="1:91" ht="26.25" customHeight="1">
      <c r="A12" s="409" t="s">
        <v>318</v>
      </c>
      <c r="B12" s="410"/>
      <c r="C12" s="410"/>
      <c r="D12" s="410"/>
      <c r="E12" s="410"/>
      <c r="F12" s="410" t="s">
        <v>328</v>
      </c>
      <c r="G12" s="410"/>
      <c r="H12" s="410"/>
      <c r="I12" s="410"/>
      <c r="J12" s="410"/>
      <c r="K12" s="410" t="s">
        <v>329</v>
      </c>
      <c r="L12" s="410"/>
      <c r="M12" s="410"/>
      <c r="N12" s="410"/>
      <c r="O12" s="410"/>
      <c r="P12" s="410" t="s">
        <v>94</v>
      </c>
      <c r="Q12" s="410"/>
      <c r="R12" s="410"/>
      <c r="S12" s="410"/>
      <c r="T12" s="410"/>
      <c r="U12" s="410" t="s">
        <v>326</v>
      </c>
      <c r="V12" s="410"/>
      <c r="W12" s="410"/>
      <c r="X12" s="410"/>
      <c r="Y12" s="410"/>
      <c r="Z12" s="410"/>
      <c r="AA12" s="410"/>
      <c r="AB12" s="410"/>
      <c r="AC12" s="410"/>
      <c r="AD12" s="410"/>
      <c r="AE12" s="410"/>
      <c r="AF12" s="410"/>
      <c r="AG12" s="410" t="s">
        <v>94</v>
      </c>
      <c r="AH12" s="410"/>
      <c r="AI12" s="410"/>
      <c r="AJ12" s="410"/>
      <c r="AK12" s="410"/>
      <c r="AL12" s="410"/>
      <c r="AM12" s="410"/>
      <c r="AN12" s="410"/>
      <c r="AO12" s="410"/>
      <c r="AP12" s="410"/>
      <c r="AQ12" s="410"/>
      <c r="AR12" s="416"/>
      <c r="AS12" s="125"/>
      <c r="AT12" s="125"/>
      <c r="AU12" s="105"/>
      <c r="AV12" s="409" t="s">
        <v>347</v>
      </c>
      <c r="AW12" s="410"/>
      <c r="AX12" s="410"/>
      <c r="AY12" s="410"/>
      <c r="AZ12" s="410"/>
      <c r="BA12" s="410"/>
      <c r="BB12" s="410"/>
      <c r="BC12" s="410"/>
      <c r="BD12" s="410" t="s">
        <v>348</v>
      </c>
      <c r="BE12" s="410"/>
      <c r="BF12" s="410"/>
      <c r="BG12" s="410"/>
      <c r="BH12" s="410"/>
      <c r="BI12" s="410"/>
      <c r="BJ12" s="410"/>
      <c r="BK12" s="410"/>
      <c r="BL12" s="410"/>
      <c r="BM12" s="410"/>
      <c r="BN12" s="410"/>
      <c r="BO12" s="410"/>
      <c r="BP12" s="410" t="s">
        <v>334</v>
      </c>
      <c r="BQ12" s="410"/>
      <c r="BR12" s="410"/>
      <c r="BS12" s="410"/>
      <c r="BT12" s="410"/>
      <c r="BU12" s="410"/>
      <c r="BV12" s="410"/>
      <c r="BW12" s="410"/>
      <c r="BX12" s="410"/>
      <c r="BY12" s="410"/>
      <c r="BZ12" s="410"/>
      <c r="CA12" s="410"/>
      <c r="CB12" s="410" t="s">
        <v>94</v>
      </c>
      <c r="CC12" s="410"/>
      <c r="CD12" s="410"/>
      <c r="CE12" s="410"/>
      <c r="CF12" s="410"/>
      <c r="CG12" s="410"/>
      <c r="CH12" s="410"/>
      <c r="CI12" s="410"/>
      <c r="CJ12" s="410"/>
      <c r="CK12" s="410"/>
      <c r="CL12" s="410"/>
      <c r="CM12" s="416"/>
    </row>
    <row r="13" spans="1:91" ht="26.25" customHeight="1">
      <c r="A13" s="411"/>
      <c r="B13" s="412"/>
      <c r="C13" s="412"/>
      <c r="D13" s="412"/>
      <c r="E13" s="412"/>
      <c r="F13" s="412"/>
      <c r="G13" s="412"/>
      <c r="H13" s="412"/>
      <c r="I13" s="412"/>
      <c r="J13" s="412"/>
      <c r="K13" s="412"/>
      <c r="L13" s="412"/>
      <c r="M13" s="412"/>
      <c r="N13" s="412"/>
      <c r="O13" s="412"/>
      <c r="P13" s="412"/>
      <c r="Q13" s="412"/>
      <c r="R13" s="412"/>
      <c r="S13" s="412"/>
      <c r="T13" s="412"/>
      <c r="U13" s="413" t="s">
        <v>327</v>
      </c>
      <c r="V13" s="414"/>
      <c r="W13" s="414"/>
      <c r="X13" s="414"/>
      <c r="Y13" s="414"/>
      <c r="Z13" s="411"/>
      <c r="AA13" s="415" t="s">
        <v>323</v>
      </c>
      <c r="AB13" s="415"/>
      <c r="AC13" s="415"/>
      <c r="AD13" s="415"/>
      <c r="AE13" s="415"/>
      <c r="AF13" s="415"/>
      <c r="AG13" s="413" t="s">
        <v>324</v>
      </c>
      <c r="AH13" s="414"/>
      <c r="AI13" s="414"/>
      <c r="AJ13" s="414"/>
      <c r="AK13" s="414"/>
      <c r="AL13" s="411"/>
      <c r="AM13" s="415" t="s">
        <v>325</v>
      </c>
      <c r="AN13" s="415"/>
      <c r="AO13" s="415"/>
      <c r="AP13" s="415"/>
      <c r="AQ13" s="415"/>
      <c r="AR13" s="417"/>
      <c r="AS13" s="124"/>
      <c r="AT13" s="124"/>
      <c r="AU13" s="105"/>
      <c r="AV13" s="411"/>
      <c r="AW13" s="412"/>
      <c r="AX13" s="412"/>
      <c r="AY13" s="412"/>
      <c r="AZ13" s="412"/>
      <c r="BA13" s="412"/>
      <c r="BB13" s="412"/>
      <c r="BC13" s="412"/>
      <c r="BD13" s="415" t="s">
        <v>331</v>
      </c>
      <c r="BE13" s="415"/>
      <c r="BF13" s="415"/>
      <c r="BG13" s="415"/>
      <c r="BH13" s="412" t="s">
        <v>332</v>
      </c>
      <c r="BI13" s="412"/>
      <c r="BJ13" s="412"/>
      <c r="BK13" s="412"/>
      <c r="BL13" s="412" t="s">
        <v>333</v>
      </c>
      <c r="BM13" s="412"/>
      <c r="BN13" s="412"/>
      <c r="BO13" s="412"/>
      <c r="BP13" s="415" t="s">
        <v>331</v>
      </c>
      <c r="BQ13" s="415"/>
      <c r="BR13" s="415"/>
      <c r="BS13" s="415"/>
      <c r="BT13" s="412" t="s">
        <v>332</v>
      </c>
      <c r="BU13" s="412"/>
      <c r="BV13" s="412"/>
      <c r="BW13" s="412"/>
      <c r="BX13" s="412" t="s">
        <v>333</v>
      </c>
      <c r="BY13" s="412"/>
      <c r="BZ13" s="412"/>
      <c r="CA13" s="412"/>
      <c r="CB13" s="415" t="s">
        <v>331</v>
      </c>
      <c r="CC13" s="415"/>
      <c r="CD13" s="415"/>
      <c r="CE13" s="415"/>
      <c r="CF13" s="412" t="s">
        <v>332</v>
      </c>
      <c r="CG13" s="412"/>
      <c r="CH13" s="412"/>
      <c r="CI13" s="412"/>
      <c r="CJ13" s="412" t="s">
        <v>333</v>
      </c>
      <c r="CK13" s="412"/>
      <c r="CL13" s="412"/>
      <c r="CM13" s="413"/>
    </row>
    <row r="14" spans="1:91" ht="15.75" customHeight="1">
      <c r="A14" s="114"/>
      <c r="B14" s="114"/>
      <c r="C14" s="114"/>
      <c r="D14" s="114"/>
      <c r="E14" s="113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14"/>
      <c r="AW14" s="114"/>
      <c r="AX14" s="114"/>
      <c r="AY14" s="114"/>
      <c r="AZ14" s="114"/>
      <c r="BA14" s="114"/>
      <c r="BB14" s="114"/>
      <c r="BC14" s="113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  <c r="BZ14" s="105"/>
      <c r="CA14" s="105"/>
      <c r="CB14" s="105"/>
      <c r="CC14" s="105"/>
      <c r="CD14" s="105"/>
      <c r="CE14" s="105"/>
      <c r="CF14" s="105"/>
      <c r="CG14" s="105"/>
      <c r="CH14" s="105"/>
      <c r="CI14" s="105"/>
      <c r="CJ14" s="105"/>
      <c r="CK14" s="105"/>
      <c r="CL14" s="105"/>
      <c r="CM14" s="105"/>
    </row>
    <row r="15" spans="1:91" ht="15.75" customHeight="1">
      <c r="A15" s="418" t="s">
        <v>319</v>
      </c>
      <c r="B15" s="418"/>
      <c r="C15" s="418"/>
      <c r="D15" s="418"/>
      <c r="E15" s="419"/>
      <c r="F15" s="432">
        <v>4927</v>
      </c>
      <c r="G15" s="421"/>
      <c r="H15" s="421"/>
      <c r="I15" s="421"/>
      <c r="J15" s="421"/>
      <c r="K15" s="420">
        <v>75</v>
      </c>
      <c r="L15" s="420"/>
      <c r="M15" s="420"/>
      <c r="N15" s="420"/>
      <c r="O15" s="420"/>
      <c r="P15" s="421">
        <v>6237</v>
      </c>
      <c r="Q15" s="421"/>
      <c r="R15" s="421"/>
      <c r="S15" s="421"/>
      <c r="T15" s="421"/>
      <c r="U15" s="422">
        <v>1125799</v>
      </c>
      <c r="V15" s="422"/>
      <c r="W15" s="422"/>
      <c r="X15" s="422"/>
      <c r="Y15" s="422"/>
      <c r="Z15" s="422"/>
      <c r="AA15" s="423">
        <v>6.7</v>
      </c>
      <c r="AB15" s="423"/>
      <c r="AC15" s="423"/>
      <c r="AD15" s="423"/>
      <c r="AE15" s="423"/>
      <c r="AF15" s="423"/>
      <c r="AG15" s="440">
        <v>432587</v>
      </c>
      <c r="AH15" s="440"/>
      <c r="AI15" s="440"/>
      <c r="AJ15" s="440"/>
      <c r="AK15" s="440"/>
      <c r="AL15" s="440"/>
      <c r="AM15" s="441">
        <v>113.9</v>
      </c>
      <c r="AN15" s="441"/>
      <c r="AO15" s="441"/>
      <c r="AP15" s="441"/>
      <c r="AQ15" s="441"/>
      <c r="AR15" s="441"/>
      <c r="AS15" s="126"/>
      <c r="AT15" s="126"/>
      <c r="AU15" s="105"/>
      <c r="AV15" s="184" t="s">
        <v>79</v>
      </c>
      <c r="AW15" s="184"/>
      <c r="AX15" s="184"/>
      <c r="AY15" s="184"/>
      <c r="AZ15" s="184"/>
      <c r="BA15" s="184"/>
      <c r="BB15" s="184"/>
      <c r="BC15" s="246"/>
      <c r="BD15" s="150">
        <f>SUM(BD18:BG59)</f>
        <v>6158</v>
      </c>
      <c r="BE15" s="151"/>
      <c r="BF15" s="151"/>
      <c r="BG15" s="151"/>
      <c r="BH15" s="151">
        <f>SUM(BH18:BK59)</f>
        <v>5572</v>
      </c>
      <c r="BI15" s="151"/>
      <c r="BJ15" s="151"/>
      <c r="BK15" s="151"/>
      <c r="BL15" s="438">
        <f>SUM(BL18:BO59)</f>
        <v>-586</v>
      </c>
      <c r="BM15" s="438"/>
      <c r="BN15" s="438"/>
      <c r="BO15" s="438"/>
      <c r="BP15" s="306">
        <f>SUM(BP18:BS59)</f>
        <v>94</v>
      </c>
      <c r="BQ15" s="306"/>
      <c r="BR15" s="306"/>
      <c r="BS15" s="306"/>
      <c r="BT15" s="306">
        <f>SUM(BT18:BW59)</f>
        <v>85</v>
      </c>
      <c r="BU15" s="306"/>
      <c r="BV15" s="306"/>
      <c r="BW15" s="306"/>
      <c r="BX15" s="438">
        <f>SUM(BX18:CA59)</f>
        <v>-9</v>
      </c>
      <c r="BY15" s="438"/>
      <c r="BZ15" s="438"/>
      <c r="CA15" s="438"/>
      <c r="CB15" s="151">
        <f>SUM(CB18:CE59)</f>
        <v>7707</v>
      </c>
      <c r="CC15" s="151"/>
      <c r="CD15" s="151"/>
      <c r="CE15" s="151"/>
      <c r="CF15" s="151">
        <f>SUM(CF18:CI59)</f>
        <v>7046</v>
      </c>
      <c r="CG15" s="151"/>
      <c r="CH15" s="151"/>
      <c r="CI15" s="151"/>
      <c r="CJ15" s="443">
        <f>SUM(CJ18:CM59)</f>
        <v>-661</v>
      </c>
      <c r="CK15" s="443"/>
      <c r="CL15" s="443"/>
      <c r="CM15" s="443"/>
    </row>
    <row r="16" spans="1:91" ht="15.75" customHeight="1">
      <c r="A16" s="418" t="s">
        <v>320</v>
      </c>
      <c r="B16" s="418"/>
      <c r="C16" s="418"/>
      <c r="D16" s="418"/>
      <c r="E16" s="419"/>
      <c r="F16" s="432">
        <v>5952</v>
      </c>
      <c r="G16" s="421"/>
      <c r="H16" s="421"/>
      <c r="I16" s="421"/>
      <c r="J16" s="421"/>
      <c r="K16" s="420">
        <v>107</v>
      </c>
      <c r="L16" s="420"/>
      <c r="M16" s="420"/>
      <c r="N16" s="420"/>
      <c r="O16" s="420"/>
      <c r="P16" s="421">
        <v>7434</v>
      </c>
      <c r="Q16" s="421"/>
      <c r="R16" s="421"/>
      <c r="S16" s="421"/>
      <c r="T16" s="421"/>
      <c r="U16" s="422">
        <v>1132621</v>
      </c>
      <c r="V16" s="422"/>
      <c r="W16" s="422"/>
      <c r="X16" s="422"/>
      <c r="Y16" s="422"/>
      <c r="Z16" s="422"/>
      <c r="AA16" s="423">
        <v>9.4</v>
      </c>
      <c r="AB16" s="423"/>
      <c r="AC16" s="423"/>
      <c r="AD16" s="423"/>
      <c r="AE16" s="423"/>
      <c r="AF16" s="423"/>
      <c r="AG16" s="440">
        <v>453158</v>
      </c>
      <c r="AH16" s="440"/>
      <c r="AI16" s="440"/>
      <c r="AJ16" s="440"/>
      <c r="AK16" s="440"/>
      <c r="AL16" s="440"/>
      <c r="AM16" s="441">
        <v>131.3</v>
      </c>
      <c r="AN16" s="441"/>
      <c r="AO16" s="441"/>
      <c r="AP16" s="441"/>
      <c r="AQ16" s="441"/>
      <c r="AR16" s="441"/>
      <c r="AS16" s="126"/>
      <c r="AT16" s="126"/>
      <c r="AU16" s="105"/>
      <c r="AV16" s="109"/>
      <c r="AW16" s="109"/>
      <c r="AX16" s="109"/>
      <c r="AY16" s="109"/>
      <c r="AZ16" s="109"/>
      <c r="BA16" s="109"/>
      <c r="BB16" s="109"/>
      <c r="BC16" s="110"/>
      <c r="BD16" s="105"/>
      <c r="BE16" s="105"/>
      <c r="BF16" s="105"/>
      <c r="BG16" s="105"/>
      <c r="BH16" s="105"/>
      <c r="BI16" s="105"/>
      <c r="BJ16" s="105"/>
      <c r="BK16" s="105"/>
      <c r="BL16" s="115"/>
      <c r="BM16" s="115"/>
      <c r="BN16" s="115"/>
      <c r="BO16" s="115"/>
      <c r="BP16" s="105"/>
      <c r="BQ16" s="105"/>
      <c r="BR16" s="105"/>
      <c r="BS16" s="105"/>
      <c r="BT16" s="105"/>
      <c r="BU16" s="105"/>
      <c r="BV16" s="105"/>
      <c r="BW16" s="105"/>
      <c r="BX16" s="105"/>
      <c r="BY16" s="105"/>
      <c r="BZ16" s="105"/>
      <c r="CA16" s="105"/>
      <c r="CB16" s="105"/>
      <c r="CC16" s="105"/>
      <c r="CD16" s="105"/>
      <c r="CE16" s="105"/>
      <c r="CF16" s="105"/>
      <c r="CG16" s="105"/>
      <c r="CH16" s="105"/>
      <c r="CI16" s="105"/>
      <c r="CJ16" s="105"/>
      <c r="CK16" s="105"/>
      <c r="CL16" s="105"/>
      <c r="CM16" s="105"/>
    </row>
    <row r="17" spans="1:91" ht="15.75" customHeight="1">
      <c r="A17" s="418" t="s">
        <v>321</v>
      </c>
      <c r="B17" s="418"/>
      <c r="C17" s="418"/>
      <c r="D17" s="418"/>
      <c r="E17" s="419"/>
      <c r="F17" s="432">
        <v>6683</v>
      </c>
      <c r="G17" s="421"/>
      <c r="H17" s="421"/>
      <c r="I17" s="421"/>
      <c r="J17" s="421"/>
      <c r="K17" s="420">
        <v>99</v>
      </c>
      <c r="L17" s="420"/>
      <c r="M17" s="420"/>
      <c r="N17" s="420"/>
      <c r="O17" s="420"/>
      <c r="P17" s="421">
        <v>8313</v>
      </c>
      <c r="Q17" s="421"/>
      <c r="R17" s="421"/>
      <c r="S17" s="421"/>
      <c r="T17" s="421"/>
      <c r="U17" s="422">
        <v>1138844</v>
      </c>
      <c r="V17" s="422"/>
      <c r="W17" s="422"/>
      <c r="X17" s="422"/>
      <c r="Y17" s="422"/>
      <c r="Z17" s="422"/>
      <c r="AA17" s="423">
        <v>8.7</v>
      </c>
      <c r="AB17" s="423"/>
      <c r="AC17" s="423"/>
      <c r="AD17" s="423"/>
      <c r="AE17" s="423"/>
      <c r="AF17" s="423"/>
      <c r="AG17" s="440">
        <v>473072</v>
      </c>
      <c r="AH17" s="440"/>
      <c r="AI17" s="440"/>
      <c r="AJ17" s="440"/>
      <c r="AK17" s="440"/>
      <c r="AL17" s="440"/>
      <c r="AM17" s="441">
        <v>141.3</v>
      </c>
      <c r="AN17" s="441"/>
      <c r="AO17" s="441"/>
      <c r="AP17" s="441"/>
      <c r="AQ17" s="441"/>
      <c r="AR17" s="441"/>
      <c r="AS17" s="126"/>
      <c r="AT17" s="126"/>
      <c r="AU17" s="105"/>
      <c r="AV17" s="109"/>
      <c r="AW17" s="109"/>
      <c r="AX17" s="109"/>
      <c r="AY17" s="109"/>
      <c r="AZ17" s="109"/>
      <c r="BA17" s="109"/>
      <c r="BB17" s="109"/>
      <c r="BC17" s="110"/>
      <c r="BD17" s="105"/>
      <c r="BE17" s="105"/>
      <c r="BF17" s="105"/>
      <c r="BG17" s="105"/>
      <c r="BH17" s="105"/>
      <c r="BI17" s="105"/>
      <c r="BJ17" s="105"/>
      <c r="BK17" s="105"/>
      <c r="BL17" s="115"/>
      <c r="BM17" s="115"/>
      <c r="BN17" s="115"/>
      <c r="BO17" s="11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  <c r="BZ17" s="105"/>
      <c r="CA17" s="105"/>
      <c r="CB17" s="105"/>
      <c r="CC17" s="105"/>
      <c r="CD17" s="105"/>
      <c r="CE17" s="105"/>
      <c r="CF17" s="105"/>
      <c r="CG17" s="105"/>
      <c r="CH17" s="105"/>
      <c r="CI17" s="105"/>
      <c r="CJ17" s="105"/>
      <c r="CK17" s="105"/>
      <c r="CL17" s="105"/>
      <c r="CM17" s="105"/>
    </row>
    <row r="18" spans="1:91" ht="15.75" customHeight="1">
      <c r="A18" s="418" t="s">
        <v>322</v>
      </c>
      <c r="B18" s="418"/>
      <c r="C18" s="418"/>
      <c r="D18" s="418"/>
      <c r="E18" s="419"/>
      <c r="F18" s="432">
        <v>6158</v>
      </c>
      <c r="G18" s="421"/>
      <c r="H18" s="421"/>
      <c r="I18" s="421"/>
      <c r="J18" s="421"/>
      <c r="K18" s="420">
        <v>94</v>
      </c>
      <c r="L18" s="420"/>
      <c r="M18" s="420"/>
      <c r="N18" s="420"/>
      <c r="O18" s="420"/>
      <c r="P18" s="421">
        <v>7707</v>
      </c>
      <c r="Q18" s="421"/>
      <c r="R18" s="421"/>
      <c r="S18" s="421"/>
      <c r="T18" s="421"/>
      <c r="U18" s="422">
        <v>1143722</v>
      </c>
      <c r="V18" s="422"/>
      <c r="W18" s="422"/>
      <c r="X18" s="422"/>
      <c r="Y18" s="422"/>
      <c r="Z18" s="422"/>
      <c r="AA18" s="423">
        <v>8.2</v>
      </c>
      <c r="AB18" s="423"/>
      <c r="AC18" s="423"/>
      <c r="AD18" s="423"/>
      <c r="AE18" s="423"/>
      <c r="AF18" s="423"/>
      <c r="AG18" s="440">
        <v>491232</v>
      </c>
      <c r="AH18" s="440"/>
      <c r="AI18" s="440"/>
      <c r="AJ18" s="440"/>
      <c r="AK18" s="440"/>
      <c r="AL18" s="440"/>
      <c r="AM18" s="441">
        <v>125.4</v>
      </c>
      <c r="AN18" s="441"/>
      <c r="AO18" s="441"/>
      <c r="AP18" s="441"/>
      <c r="AQ18" s="441"/>
      <c r="AR18" s="441"/>
      <c r="AS18" s="126"/>
      <c r="AT18" s="126"/>
      <c r="AU18" s="105"/>
      <c r="AV18" s="433" t="s">
        <v>48</v>
      </c>
      <c r="AW18" s="433"/>
      <c r="AX18" s="433"/>
      <c r="AY18" s="433"/>
      <c r="AZ18" s="433"/>
      <c r="BA18" s="433"/>
      <c r="BB18" s="433"/>
      <c r="BC18" s="434"/>
      <c r="BD18" s="147">
        <v>3404</v>
      </c>
      <c r="BE18" s="148"/>
      <c r="BF18" s="148"/>
      <c r="BG18" s="148"/>
      <c r="BH18" s="148">
        <v>2790</v>
      </c>
      <c r="BI18" s="148"/>
      <c r="BJ18" s="148"/>
      <c r="BK18" s="148"/>
      <c r="BL18" s="450">
        <v>-614</v>
      </c>
      <c r="BM18" s="450"/>
      <c r="BN18" s="450"/>
      <c r="BO18" s="450"/>
      <c r="BP18" s="227">
        <v>25</v>
      </c>
      <c r="BQ18" s="227"/>
      <c r="BR18" s="227"/>
      <c r="BS18" s="227"/>
      <c r="BT18" s="227">
        <v>24</v>
      </c>
      <c r="BU18" s="227"/>
      <c r="BV18" s="227"/>
      <c r="BW18" s="227"/>
      <c r="BX18" s="450">
        <v>-1</v>
      </c>
      <c r="BY18" s="450"/>
      <c r="BZ18" s="450"/>
      <c r="CA18" s="450"/>
      <c r="CB18" s="148">
        <v>4248</v>
      </c>
      <c r="CC18" s="148"/>
      <c r="CD18" s="148"/>
      <c r="CE18" s="148"/>
      <c r="CF18" s="148">
        <v>3463</v>
      </c>
      <c r="CG18" s="148"/>
      <c r="CH18" s="148"/>
      <c r="CI18" s="148"/>
      <c r="CJ18" s="450">
        <v>-785</v>
      </c>
      <c r="CK18" s="450"/>
      <c r="CL18" s="450"/>
      <c r="CM18" s="450"/>
    </row>
    <row r="19" spans="1:91" ht="15.75" customHeight="1">
      <c r="A19" s="424" t="s">
        <v>383</v>
      </c>
      <c r="B19" s="424"/>
      <c r="C19" s="424"/>
      <c r="D19" s="424"/>
      <c r="E19" s="425"/>
      <c r="F19" s="150">
        <v>5572</v>
      </c>
      <c r="G19" s="151"/>
      <c r="H19" s="151"/>
      <c r="I19" s="151"/>
      <c r="J19" s="151"/>
      <c r="K19" s="301">
        <v>85</v>
      </c>
      <c r="L19" s="301"/>
      <c r="M19" s="301"/>
      <c r="N19" s="301"/>
      <c r="O19" s="301"/>
      <c r="P19" s="151">
        <v>7046</v>
      </c>
      <c r="Q19" s="151"/>
      <c r="R19" s="151"/>
      <c r="S19" s="151"/>
      <c r="T19" s="151"/>
      <c r="U19" s="73" t="s">
        <v>165</v>
      </c>
      <c r="V19" s="154">
        <v>1152325</v>
      </c>
      <c r="W19" s="154"/>
      <c r="X19" s="154"/>
      <c r="Y19" s="154"/>
      <c r="Z19" s="154"/>
      <c r="AA19" s="442">
        <f>K19*100000/V19</f>
        <v>7.3763912090773</v>
      </c>
      <c r="AB19" s="442"/>
      <c r="AC19" s="442"/>
      <c r="AD19" s="442"/>
      <c r="AE19" s="442"/>
      <c r="AF19" s="442"/>
      <c r="AG19" s="152">
        <v>510056</v>
      </c>
      <c r="AH19" s="152"/>
      <c r="AI19" s="152"/>
      <c r="AJ19" s="152"/>
      <c r="AK19" s="152"/>
      <c r="AL19" s="152"/>
      <c r="AM19" s="304">
        <f>F19*10000/AG19</f>
        <v>109.24290666122936</v>
      </c>
      <c r="AN19" s="304"/>
      <c r="AO19" s="304"/>
      <c r="AP19" s="304"/>
      <c r="AQ19" s="304"/>
      <c r="AR19" s="304"/>
      <c r="AS19" s="134"/>
      <c r="AT19" s="134"/>
      <c r="AU19" s="105"/>
      <c r="AV19" s="433" t="s">
        <v>49</v>
      </c>
      <c r="AW19" s="433"/>
      <c r="AX19" s="433"/>
      <c r="AY19" s="433"/>
      <c r="AZ19" s="433"/>
      <c r="BA19" s="433"/>
      <c r="BB19" s="433"/>
      <c r="BC19" s="434"/>
      <c r="BD19" s="147">
        <v>208</v>
      </c>
      <c r="BE19" s="148"/>
      <c r="BF19" s="148"/>
      <c r="BG19" s="148"/>
      <c r="BH19" s="148">
        <v>179</v>
      </c>
      <c r="BI19" s="148"/>
      <c r="BJ19" s="148"/>
      <c r="BK19" s="148"/>
      <c r="BL19" s="450">
        <v>-29</v>
      </c>
      <c r="BM19" s="450"/>
      <c r="BN19" s="450"/>
      <c r="BO19" s="450"/>
      <c r="BP19" s="227">
        <v>3</v>
      </c>
      <c r="BQ19" s="227"/>
      <c r="BR19" s="227"/>
      <c r="BS19" s="227"/>
      <c r="BT19" s="227">
        <v>3</v>
      </c>
      <c r="BU19" s="227"/>
      <c r="BV19" s="227"/>
      <c r="BW19" s="227"/>
      <c r="BX19" s="450">
        <v>0</v>
      </c>
      <c r="BY19" s="450"/>
      <c r="BZ19" s="450"/>
      <c r="CA19" s="450"/>
      <c r="CB19" s="148">
        <v>265</v>
      </c>
      <c r="CC19" s="148"/>
      <c r="CD19" s="148"/>
      <c r="CE19" s="148"/>
      <c r="CF19" s="148">
        <v>222</v>
      </c>
      <c r="CG19" s="148"/>
      <c r="CH19" s="148"/>
      <c r="CI19" s="148"/>
      <c r="CJ19" s="450">
        <v>-43</v>
      </c>
      <c r="CK19" s="450"/>
      <c r="CL19" s="450"/>
      <c r="CM19" s="450"/>
    </row>
    <row r="20" spans="1:91" ht="15.75" customHeight="1">
      <c r="A20" s="106"/>
      <c r="B20" s="106"/>
      <c r="C20" s="106"/>
      <c r="D20" s="106"/>
      <c r="E20" s="108"/>
      <c r="F20" s="107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72"/>
      <c r="AN20" s="106"/>
      <c r="AO20" s="106"/>
      <c r="AP20" s="106"/>
      <c r="AQ20" s="106"/>
      <c r="AR20" s="106"/>
      <c r="AS20" s="112"/>
      <c r="AT20" s="112"/>
      <c r="AU20" s="105"/>
      <c r="AV20" s="433" t="s">
        <v>50</v>
      </c>
      <c r="AW20" s="433"/>
      <c r="AX20" s="433"/>
      <c r="AY20" s="433"/>
      <c r="AZ20" s="433"/>
      <c r="BA20" s="433"/>
      <c r="BB20" s="433"/>
      <c r="BC20" s="434"/>
      <c r="BD20" s="147">
        <v>394</v>
      </c>
      <c r="BE20" s="148"/>
      <c r="BF20" s="148"/>
      <c r="BG20" s="148"/>
      <c r="BH20" s="148">
        <v>450</v>
      </c>
      <c r="BI20" s="148"/>
      <c r="BJ20" s="148"/>
      <c r="BK20" s="148"/>
      <c r="BL20" s="450">
        <v>56</v>
      </c>
      <c r="BM20" s="450"/>
      <c r="BN20" s="450"/>
      <c r="BO20" s="450"/>
      <c r="BP20" s="227">
        <v>10</v>
      </c>
      <c r="BQ20" s="227"/>
      <c r="BR20" s="227"/>
      <c r="BS20" s="227"/>
      <c r="BT20" s="227">
        <v>10</v>
      </c>
      <c r="BU20" s="227"/>
      <c r="BV20" s="227"/>
      <c r="BW20" s="227"/>
      <c r="BX20" s="450">
        <v>0</v>
      </c>
      <c r="BY20" s="450"/>
      <c r="BZ20" s="450"/>
      <c r="CA20" s="450"/>
      <c r="CB20" s="148">
        <v>465</v>
      </c>
      <c r="CC20" s="148"/>
      <c r="CD20" s="148"/>
      <c r="CE20" s="148"/>
      <c r="CF20" s="148">
        <v>556</v>
      </c>
      <c r="CG20" s="148"/>
      <c r="CH20" s="148"/>
      <c r="CI20" s="148"/>
      <c r="CJ20" s="450">
        <v>91</v>
      </c>
      <c r="CK20" s="450"/>
      <c r="CL20" s="450"/>
      <c r="CM20" s="450"/>
    </row>
    <row r="21" spans="1:91" ht="15.75" customHeight="1">
      <c r="A21" s="12" t="s">
        <v>316</v>
      </c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433" t="s">
        <v>51</v>
      </c>
      <c r="AW21" s="433"/>
      <c r="AX21" s="433"/>
      <c r="AY21" s="433"/>
      <c r="AZ21" s="433"/>
      <c r="BA21" s="433"/>
      <c r="BB21" s="433"/>
      <c r="BC21" s="434"/>
      <c r="BD21" s="147">
        <v>74</v>
      </c>
      <c r="BE21" s="148"/>
      <c r="BF21" s="148"/>
      <c r="BG21" s="148"/>
      <c r="BH21" s="148">
        <v>74</v>
      </c>
      <c r="BI21" s="148"/>
      <c r="BJ21" s="148"/>
      <c r="BK21" s="148"/>
      <c r="BL21" s="450">
        <v>0</v>
      </c>
      <c r="BM21" s="450"/>
      <c r="BN21" s="450"/>
      <c r="BO21" s="450"/>
      <c r="BP21" s="227">
        <v>3</v>
      </c>
      <c r="BQ21" s="227"/>
      <c r="BR21" s="227"/>
      <c r="BS21" s="227"/>
      <c r="BT21" s="227">
        <v>3</v>
      </c>
      <c r="BU21" s="227"/>
      <c r="BV21" s="227"/>
      <c r="BW21" s="227"/>
      <c r="BX21" s="450">
        <v>0</v>
      </c>
      <c r="BY21" s="450"/>
      <c r="BZ21" s="450"/>
      <c r="CA21" s="450"/>
      <c r="CB21" s="148">
        <v>87</v>
      </c>
      <c r="CC21" s="148"/>
      <c r="CD21" s="148"/>
      <c r="CE21" s="148"/>
      <c r="CF21" s="148">
        <v>88</v>
      </c>
      <c r="CG21" s="148"/>
      <c r="CH21" s="148"/>
      <c r="CI21" s="148"/>
      <c r="CJ21" s="450">
        <v>1</v>
      </c>
      <c r="CK21" s="450"/>
      <c r="CL21" s="450"/>
      <c r="CM21" s="450"/>
    </row>
    <row r="22" spans="1:91" ht="15.75" customHeight="1">
      <c r="A22" s="105" t="s">
        <v>206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433" t="s">
        <v>52</v>
      </c>
      <c r="AW22" s="433"/>
      <c r="AX22" s="433"/>
      <c r="AY22" s="433"/>
      <c r="AZ22" s="433"/>
      <c r="BA22" s="433"/>
      <c r="BB22" s="433"/>
      <c r="BC22" s="434"/>
      <c r="BD22" s="147">
        <v>78</v>
      </c>
      <c r="BE22" s="148"/>
      <c r="BF22" s="148"/>
      <c r="BG22" s="148"/>
      <c r="BH22" s="148">
        <v>49</v>
      </c>
      <c r="BI22" s="148"/>
      <c r="BJ22" s="148"/>
      <c r="BK22" s="148"/>
      <c r="BL22" s="450">
        <v>-29</v>
      </c>
      <c r="BM22" s="450"/>
      <c r="BN22" s="450"/>
      <c r="BO22" s="450"/>
      <c r="BP22" s="227">
        <v>1</v>
      </c>
      <c r="BQ22" s="227"/>
      <c r="BR22" s="227"/>
      <c r="BS22" s="227"/>
      <c r="BT22" s="227">
        <v>1</v>
      </c>
      <c r="BU22" s="227"/>
      <c r="BV22" s="227"/>
      <c r="BW22" s="227"/>
      <c r="BX22" s="450">
        <v>0</v>
      </c>
      <c r="BY22" s="450"/>
      <c r="BZ22" s="450"/>
      <c r="CA22" s="450"/>
      <c r="CB22" s="148">
        <v>92</v>
      </c>
      <c r="CC22" s="148"/>
      <c r="CD22" s="148"/>
      <c r="CE22" s="148"/>
      <c r="CF22" s="148">
        <v>59</v>
      </c>
      <c r="CG22" s="148"/>
      <c r="CH22" s="148"/>
      <c r="CI22" s="148"/>
      <c r="CJ22" s="450">
        <v>-33</v>
      </c>
      <c r="CK22" s="450"/>
      <c r="CL22" s="450"/>
      <c r="CM22" s="450"/>
    </row>
    <row r="23" spans="1:91" ht="15.75" customHeight="1">
      <c r="A23" s="105"/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433" t="s">
        <v>53</v>
      </c>
      <c r="AW23" s="433"/>
      <c r="AX23" s="433"/>
      <c r="AY23" s="433"/>
      <c r="AZ23" s="433"/>
      <c r="BA23" s="433"/>
      <c r="BB23" s="433"/>
      <c r="BC23" s="434"/>
      <c r="BD23" s="147">
        <v>322</v>
      </c>
      <c r="BE23" s="148"/>
      <c r="BF23" s="148"/>
      <c r="BG23" s="148"/>
      <c r="BH23" s="148">
        <v>340</v>
      </c>
      <c r="BI23" s="148"/>
      <c r="BJ23" s="148"/>
      <c r="BK23" s="148"/>
      <c r="BL23" s="450">
        <v>18</v>
      </c>
      <c r="BM23" s="450"/>
      <c r="BN23" s="450"/>
      <c r="BO23" s="450"/>
      <c r="BP23" s="227">
        <v>8</v>
      </c>
      <c r="BQ23" s="227"/>
      <c r="BR23" s="227"/>
      <c r="BS23" s="227"/>
      <c r="BT23" s="227">
        <v>6</v>
      </c>
      <c r="BU23" s="227"/>
      <c r="BV23" s="227"/>
      <c r="BW23" s="227"/>
      <c r="BX23" s="450">
        <v>-2</v>
      </c>
      <c r="BY23" s="450"/>
      <c r="BZ23" s="450"/>
      <c r="CA23" s="450"/>
      <c r="CB23" s="148">
        <v>401</v>
      </c>
      <c r="CC23" s="148"/>
      <c r="CD23" s="148"/>
      <c r="CE23" s="148"/>
      <c r="CF23" s="148">
        <v>448</v>
      </c>
      <c r="CG23" s="148"/>
      <c r="CH23" s="148"/>
      <c r="CI23" s="148"/>
      <c r="CJ23" s="450">
        <v>47</v>
      </c>
      <c r="CK23" s="450"/>
      <c r="CL23" s="450"/>
      <c r="CM23" s="450"/>
    </row>
    <row r="24" spans="1:91" ht="15.75" customHeight="1">
      <c r="A24" s="451" t="s">
        <v>385</v>
      </c>
      <c r="B24" s="451"/>
      <c r="C24" s="451"/>
      <c r="D24" s="451"/>
      <c r="E24" s="451"/>
      <c r="F24" s="451"/>
      <c r="G24" s="451"/>
      <c r="H24" s="451"/>
      <c r="I24" s="451"/>
      <c r="J24" s="451"/>
      <c r="K24" s="451"/>
      <c r="L24" s="451"/>
      <c r="M24" s="451"/>
      <c r="N24" s="451"/>
      <c r="O24" s="451"/>
      <c r="P24" s="451"/>
      <c r="Q24" s="451"/>
      <c r="R24" s="451"/>
      <c r="S24" s="451"/>
      <c r="T24" s="451"/>
      <c r="U24" s="451"/>
      <c r="V24" s="451"/>
      <c r="W24" s="451"/>
      <c r="X24" s="451"/>
      <c r="Y24" s="451"/>
      <c r="Z24" s="451"/>
      <c r="AA24" s="451"/>
      <c r="AB24" s="451"/>
      <c r="AC24" s="451"/>
      <c r="AD24" s="451"/>
      <c r="AE24" s="451"/>
      <c r="AF24" s="451"/>
      <c r="AG24" s="451"/>
      <c r="AH24" s="451"/>
      <c r="AI24" s="451"/>
      <c r="AJ24" s="451"/>
      <c r="AK24" s="451"/>
      <c r="AL24" s="451"/>
      <c r="AM24" s="451"/>
      <c r="AN24" s="451"/>
      <c r="AO24" s="451"/>
      <c r="AP24" s="451"/>
      <c r="AQ24" s="451"/>
      <c r="AR24" s="451"/>
      <c r="AS24" s="130"/>
      <c r="AT24" s="130"/>
      <c r="AU24" s="105"/>
      <c r="AV24" s="433" t="s">
        <v>54</v>
      </c>
      <c r="AW24" s="433"/>
      <c r="AX24" s="433"/>
      <c r="AY24" s="433"/>
      <c r="AZ24" s="433"/>
      <c r="BA24" s="433"/>
      <c r="BB24" s="433"/>
      <c r="BC24" s="434"/>
      <c r="BD24" s="147">
        <v>146</v>
      </c>
      <c r="BE24" s="148"/>
      <c r="BF24" s="148"/>
      <c r="BG24" s="148"/>
      <c r="BH24" s="148">
        <v>125</v>
      </c>
      <c r="BI24" s="148"/>
      <c r="BJ24" s="148"/>
      <c r="BK24" s="148"/>
      <c r="BL24" s="450">
        <v>-21</v>
      </c>
      <c r="BM24" s="450"/>
      <c r="BN24" s="450"/>
      <c r="BO24" s="450"/>
      <c r="BP24" s="227">
        <v>3</v>
      </c>
      <c r="BQ24" s="227"/>
      <c r="BR24" s="227"/>
      <c r="BS24" s="227"/>
      <c r="BT24" s="227">
        <v>5</v>
      </c>
      <c r="BU24" s="227"/>
      <c r="BV24" s="227"/>
      <c r="BW24" s="227"/>
      <c r="BX24" s="450">
        <v>2</v>
      </c>
      <c r="BY24" s="450"/>
      <c r="BZ24" s="450"/>
      <c r="CA24" s="450"/>
      <c r="CB24" s="148">
        <v>175</v>
      </c>
      <c r="CC24" s="148"/>
      <c r="CD24" s="148"/>
      <c r="CE24" s="148"/>
      <c r="CF24" s="148">
        <v>165</v>
      </c>
      <c r="CG24" s="148"/>
      <c r="CH24" s="148"/>
      <c r="CI24" s="148"/>
      <c r="CJ24" s="450">
        <v>-10</v>
      </c>
      <c r="CK24" s="450"/>
      <c r="CL24" s="450"/>
      <c r="CM24" s="450"/>
    </row>
    <row r="25" spans="1:91" ht="15.75" customHeight="1" thickBot="1">
      <c r="A25" s="105"/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433" t="s">
        <v>55</v>
      </c>
      <c r="AW25" s="433"/>
      <c r="AX25" s="433"/>
      <c r="AY25" s="433"/>
      <c r="AZ25" s="433"/>
      <c r="BA25" s="433"/>
      <c r="BB25" s="433"/>
      <c r="BC25" s="434"/>
      <c r="BD25" s="147">
        <v>191</v>
      </c>
      <c r="BE25" s="148"/>
      <c r="BF25" s="148"/>
      <c r="BG25" s="148"/>
      <c r="BH25" s="148">
        <v>240</v>
      </c>
      <c r="BI25" s="148"/>
      <c r="BJ25" s="148"/>
      <c r="BK25" s="148"/>
      <c r="BL25" s="450">
        <v>49</v>
      </c>
      <c r="BM25" s="450"/>
      <c r="BN25" s="450"/>
      <c r="BO25" s="450"/>
      <c r="BP25" s="227">
        <v>2</v>
      </c>
      <c r="BQ25" s="227"/>
      <c r="BR25" s="227"/>
      <c r="BS25" s="227"/>
      <c r="BT25" s="227">
        <v>1</v>
      </c>
      <c r="BU25" s="227"/>
      <c r="BV25" s="227"/>
      <c r="BW25" s="227"/>
      <c r="BX25" s="450">
        <v>-1</v>
      </c>
      <c r="BY25" s="450"/>
      <c r="BZ25" s="450"/>
      <c r="CA25" s="450"/>
      <c r="CB25" s="148">
        <v>245</v>
      </c>
      <c r="CC25" s="148"/>
      <c r="CD25" s="148"/>
      <c r="CE25" s="148"/>
      <c r="CF25" s="148">
        <v>310</v>
      </c>
      <c r="CG25" s="148"/>
      <c r="CH25" s="148"/>
      <c r="CI25" s="148"/>
      <c r="CJ25" s="450">
        <v>65</v>
      </c>
      <c r="CK25" s="450"/>
      <c r="CL25" s="450"/>
      <c r="CM25" s="450"/>
    </row>
    <row r="26" spans="1:91" ht="15.75" customHeight="1">
      <c r="A26" s="426" t="s">
        <v>346</v>
      </c>
      <c r="B26" s="426"/>
      <c r="C26" s="426"/>
      <c r="D26" s="426"/>
      <c r="E26" s="426"/>
      <c r="F26" s="426"/>
      <c r="G26" s="426"/>
      <c r="H26" s="427"/>
      <c r="I26" s="410" t="s">
        <v>328</v>
      </c>
      <c r="J26" s="410"/>
      <c r="K26" s="410"/>
      <c r="L26" s="410"/>
      <c r="M26" s="410"/>
      <c r="N26" s="410"/>
      <c r="O26" s="410"/>
      <c r="P26" s="410"/>
      <c r="Q26" s="410"/>
      <c r="R26" s="410"/>
      <c r="S26" s="410"/>
      <c r="T26" s="410"/>
      <c r="U26" s="410" t="s">
        <v>334</v>
      </c>
      <c r="V26" s="410"/>
      <c r="W26" s="410"/>
      <c r="X26" s="410"/>
      <c r="Y26" s="410"/>
      <c r="Z26" s="410"/>
      <c r="AA26" s="410"/>
      <c r="AB26" s="410"/>
      <c r="AC26" s="410"/>
      <c r="AD26" s="410"/>
      <c r="AE26" s="410"/>
      <c r="AF26" s="410"/>
      <c r="AG26" s="410" t="s">
        <v>94</v>
      </c>
      <c r="AH26" s="410"/>
      <c r="AI26" s="410"/>
      <c r="AJ26" s="410"/>
      <c r="AK26" s="410"/>
      <c r="AL26" s="410"/>
      <c r="AM26" s="410"/>
      <c r="AN26" s="410"/>
      <c r="AO26" s="410"/>
      <c r="AP26" s="410"/>
      <c r="AQ26" s="410"/>
      <c r="AR26" s="416"/>
      <c r="AS26" s="125"/>
      <c r="AT26" s="125"/>
      <c r="AU26" s="105"/>
      <c r="AV26" s="433" t="s">
        <v>349</v>
      </c>
      <c r="AW26" s="433"/>
      <c r="AX26" s="433"/>
      <c r="AY26" s="433"/>
      <c r="AZ26" s="433"/>
      <c r="BA26" s="433"/>
      <c r="BB26" s="433"/>
      <c r="BC26" s="434"/>
      <c r="BD26" s="147">
        <v>27</v>
      </c>
      <c r="BE26" s="148"/>
      <c r="BF26" s="148"/>
      <c r="BG26" s="148"/>
      <c r="BH26" s="148">
        <v>28</v>
      </c>
      <c r="BI26" s="148"/>
      <c r="BJ26" s="148"/>
      <c r="BK26" s="148"/>
      <c r="BL26" s="450">
        <v>1</v>
      </c>
      <c r="BM26" s="450"/>
      <c r="BN26" s="450"/>
      <c r="BO26" s="450"/>
      <c r="BP26" s="227">
        <v>2</v>
      </c>
      <c r="BQ26" s="227"/>
      <c r="BR26" s="227"/>
      <c r="BS26" s="227"/>
      <c r="BT26" s="227">
        <v>1</v>
      </c>
      <c r="BU26" s="227"/>
      <c r="BV26" s="227"/>
      <c r="BW26" s="227"/>
      <c r="BX26" s="450">
        <v>-1</v>
      </c>
      <c r="BY26" s="450"/>
      <c r="BZ26" s="450"/>
      <c r="CA26" s="450"/>
      <c r="CB26" s="148">
        <v>29</v>
      </c>
      <c r="CC26" s="148"/>
      <c r="CD26" s="148"/>
      <c r="CE26" s="148"/>
      <c r="CF26" s="148">
        <v>32</v>
      </c>
      <c r="CG26" s="148"/>
      <c r="CH26" s="148"/>
      <c r="CI26" s="148"/>
      <c r="CJ26" s="450">
        <v>3</v>
      </c>
      <c r="CK26" s="450"/>
      <c r="CL26" s="450"/>
      <c r="CM26" s="450"/>
    </row>
    <row r="27" spans="1:91" ht="15.75" customHeight="1">
      <c r="A27" s="428"/>
      <c r="B27" s="428"/>
      <c r="C27" s="428"/>
      <c r="D27" s="428"/>
      <c r="E27" s="428"/>
      <c r="F27" s="428"/>
      <c r="G27" s="428"/>
      <c r="H27" s="429"/>
      <c r="I27" s="412"/>
      <c r="J27" s="412"/>
      <c r="K27" s="412"/>
      <c r="L27" s="412"/>
      <c r="M27" s="412"/>
      <c r="N27" s="412"/>
      <c r="O27" s="412"/>
      <c r="P27" s="412"/>
      <c r="Q27" s="412"/>
      <c r="R27" s="412"/>
      <c r="S27" s="412"/>
      <c r="T27" s="412"/>
      <c r="U27" s="412"/>
      <c r="V27" s="412"/>
      <c r="W27" s="412"/>
      <c r="X27" s="412"/>
      <c r="Y27" s="412"/>
      <c r="Z27" s="412"/>
      <c r="AA27" s="412"/>
      <c r="AB27" s="412"/>
      <c r="AC27" s="412"/>
      <c r="AD27" s="412"/>
      <c r="AE27" s="412"/>
      <c r="AF27" s="412"/>
      <c r="AG27" s="412"/>
      <c r="AH27" s="412"/>
      <c r="AI27" s="412"/>
      <c r="AJ27" s="412"/>
      <c r="AK27" s="412"/>
      <c r="AL27" s="412"/>
      <c r="AM27" s="412"/>
      <c r="AN27" s="412"/>
      <c r="AO27" s="412"/>
      <c r="AP27" s="412"/>
      <c r="AQ27" s="412"/>
      <c r="AR27" s="413"/>
      <c r="AS27" s="125"/>
      <c r="AT27" s="125"/>
      <c r="AU27" s="105"/>
      <c r="AV27" s="433" t="s">
        <v>350</v>
      </c>
      <c r="AW27" s="433"/>
      <c r="AX27" s="433"/>
      <c r="AY27" s="433"/>
      <c r="AZ27" s="433"/>
      <c r="BA27" s="433"/>
      <c r="BB27" s="433"/>
      <c r="BC27" s="434"/>
      <c r="BD27" s="147">
        <v>60</v>
      </c>
      <c r="BE27" s="148"/>
      <c r="BF27" s="148"/>
      <c r="BG27" s="148"/>
      <c r="BH27" s="148">
        <v>65</v>
      </c>
      <c r="BI27" s="148"/>
      <c r="BJ27" s="148"/>
      <c r="BK27" s="148"/>
      <c r="BL27" s="450">
        <v>5</v>
      </c>
      <c r="BM27" s="450"/>
      <c r="BN27" s="450"/>
      <c r="BO27" s="450"/>
      <c r="BP27" s="227" t="s">
        <v>526</v>
      </c>
      <c r="BQ27" s="227"/>
      <c r="BR27" s="227"/>
      <c r="BS27" s="227"/>
      <c r="BT27" s="227" t="s">
        <v>526</v>
      </c>
      <c r="BU27" s="227"/>
      <c r="BV27" s="227"/>
      <c r="BW27" s="227"/>
      <c r="BX27" s="450" t="s">
        <v>526</v>
      </c>
      <c r="BY27" s="450"/>
      <c r="BZ27" s="450"/>
      <c r="CA27" s="450"/>
      <c r="CB27" s="148">
        <v>65</v>
      </c>
      <c r="CC27" s="148"/>
      <c r="CD27" s="148"/>
      <c r="CE27" s="148"/>
      <c r="CF27" s="148">
        <v>75</v>
      </c>
      <c r="CG27" s="148"/>
      <c r="CH27" s="148"/>
      <c r="CI27" s="148"/>
      <c r="CJ27" s="450">
        <v>10</v>
      </c>
      <c r="CK27" s="450"/>
      <c r="CL27" s="450"/>
      <c r="CM27" s="450"/>
    </row>
    <row r="28" spans="1:91" ht="15.75" customHeight="1">
      <c r="A28" s="428"/>
      <c r="B28" s="428"/>
      <c r="C28" s="428"/>
      <c r="D28" s="428"/>
      <c r="E28" s="428"/>
      <c r="F28" s="428"/>
      <c r="G28" s="428"/>
      <c r="H28" s="429"/>
      <c r="I28" s="415" t="s">
        <v>331</v>
      </c>
      <c r="J28" s="415"/>
      <c r="K28" s="415"/>
      <c r="L28" s="415"/>
      <c r="M28" s="412" t="s">
        <v>332</v>
      </c>
      <c r="N28" s="412"/>
      <c r="O28" s="412"/>
      <c r="P28" s="412"/>
      <c r="Q28" s="412" t="s">
        <v>333</v>
      </c>
      <c r="R28" s="412"/>
      <c r="S28" s="412"/>
      <c r="T28" s="412"/>
      <c r="U28" s="415" t="s">
        <v>331</v>
      </c>
      <c r="V28" s="415"/>
      <c r="W28" s="415"/>
      <c r="X28" s="415"/>
      <c r="Y28" s="412" t="s">
        <v>332</v>
      </c>
      <c r="Z28" s="412"/>
      <c r="AA28" s="412"/>
      <c r="AB28" s="412"/>
      <c r="AC28" s="412" t="s">
        <v>333</v>
      </c>
      <c r="AD28" s="412"/>
      <c r="AE28" s="412"/>
      <c r="AF28" s="412"/>
      <c r="AG28" s="415" t="s">
        <v>331</v>
      </c>
      <c r="AH28" s="415"/>
      <c r="AI28" s="415"/>
      <c r="AJ28" s="415"/>
      <c r="AK28" s="412" t="s">
        <v>332</v>
      </c>
      <c r="AL28" s="412"/>
      <c r="AM28" s="412"/>
      <c r="AN28" s="412"/>
      <c r="AO28" s="412" t="s">
        <v>333</v>
      </c>
      <c r="AP28" s="412"/>
      <c r="AQ28" s="412"/>
      <c r="AR28" s="413"/>
      <c r="AS28" s="125"/>
      <c r="AT28" s="125"/>
      <c r="AU28" s="105"/>
      <c r="AV28" s="433" t="s">
        <v>351</v>
      </c>
      <c r="AW28" s="433"/>
      <c r="AX28" s="433"/>
      <c r="AY28" s="433"/>
      <c r="AZ28" s="433"/>
      <c r="BA28" s="433"/>
      <c r="BB28" s="433"/>
      <c r="BC28" s="434"/>
      <c r="BD28" s="147">
        <v>61</v>
      </c>
      <c r="BE28" s="148"/>
      <c r="BF28" s="148"/>
      <c r="BG28" s="148"/>
      <c r="BH28" s="148">
        <v>65</v>
      </c>
      <c r="BI28" s="148"/>
      <c r="BJ28" s="148"/>
      <c r="BK28" s="148"/>
      <c r="BL28" s="450">
        <v>4</v>
      </c>
      <c r="BM28" s="450"/>
      <c r="BN28" s="450"/>
      <c r="BO28" s="450"/>
      <c r="BP28" s="227">
        <v>1</v>
      </c>
      <c r="BQ28" s="227"/>
      <c r="BR28" s="227"/>
      <c r="BS28" s="227"/>
      <c r="BT28" s="227">
        <v>2</v>
      </c>
      <c r="BU28" s="227"/>
      <c r="BV28" s="227"/>
      <c r="BW28" s="227"/>
      <c r="BX28" s="450">
        <v>1</v>
      </c>
      <c r="BY28" s="450"/>
      <c r="BZ28" s="450"/>
      <c r="CA28" s="450"/>
      <c r="CB28" s="148">
        <v>77</v>
      </c>
      <c r="CC28" s="148"/>
      <c r="CD28" s="148"/>
      <c r="CE28" s="148"/>
      <c r="CF28" s="148">
        <v>91</v>
      </c>
      <c r="CG28" s="148"/>
      <c r="CH28" s="148"/>
      <c r="CI28" s="148"/>
      <c r="CJ28" s="450">
        <v>14</v>
      </c>
      <c r="CK28" s="450"/>
      <c r="CL28" s="450"/>
      <c r="CM28" s="450"/>
    </row>
    <row r="29" spans="1:91" ht="15.75" customHeight="1">
      <c r="A29" s="430"/>
      <c r="B29" s="430"/>
      <c r="C29" s="430"/>
      <c r="D29" s="430"/>
      <c r="E29" s="430"/>
      <c r="F29" s="430"/>
      <c r="G29" s="430"/>
      <c r="H29" s="431"/>
      <c r="I29" s="415"/>
      <c r="J29" s="415"/>
      <c r="K29" s="415"/>
      <c r="L29" s="415"/>
      <c r="M29" s="412"/>
      <c r="N29" s="412"/>
      <c r="O29" s="412"/>
      <c r="P29" s="412"/>
      <c r="Q29" s="412"/>
      <c r="R29" s="412"/>
      <c r="S29" s="412"/>
      <c r="T29" s="412"/>
      <c r="U29" s="415"/>
      <c r="V29" s="415"/>
      <c r="W29" s="415"/>
      <c r="X29" s="415"/>
      <c r="Y29" s="412"/>
      <c r="Z29" s="412"/>
      <c r="AA29" s="412"/>
      <c r="AB29" s="412"/>
      <c r="AC29" s="412"/>
      <c r="AD29" s="412"/>
      <c r="AE29" s="412"/>
      <c r="AF29" s="412"/>
      <c r="AG29" s="415"/>
      <c r="AH29" s="415"/>
      <c r="AI29" s="415"/>
      <c r="AJ29" s="415"/>
      <c r="AK29" s="412"/>
      <c r="AL29" s="412"/>
      <c r="AM29" s="412"/>
      <c r="AN29" s="412"/>
      <c r="AO29" s="412"/>
      <c r="AP29" s="412"/>
      <c r="AQ29" s="412"/>
      <c r="AR29" s="413"/>
      <c r="AS29" s="125"/>
      <c r="AT29" s="125"/>
      <c r="AU29" s="105"/>
      <c r="AV29" s="433" t="s">
        <v>352</v>
      </c>
      <c r="AW29" s="433"/>
      <c r="AX29" s="433"/>
      <c r="AY29" s="433"/>
      <c r="AZ29" s="433"/>
      <c r="BA29" s="433"/>
      <c r="BB29" s="433"/>
      <c r="BC29" s="434"/>
      <c r="BD29" s="147">
        <v>38</v>
      </c>
      <c r="BE29" s="148"/>
      <c r="BF29" s="148"/>
      <c r="BG29" s="148"/>
      <c r="BH29" s="148">
        <v>26</v>
      </c>
      <c r="BI29" s="148"/>
      <c r="BJ29" s="148"/>
      <c r="BK29" s="148"/>
      <c r="BL29" s="450">
        <v>-12</v>
      </c>
      <c r="BM29" s="450"/>
      <c r="BN29" s="450"/>
      <c r="BO29" s="450"/>
      <c r="BP29" s="227">
        <v>2</v>
      </c>
      <c r="BQ29" s="227"/>
      <c r="BR29" s="227"/>
      <c r="BS29" s="227"/>
      <c r="BT29" s="227" t="s">
        <v>526</v>
      </c>
      <c r="BU29" s="227"/>
      <c r="BV29" s="227"/>
      <c r="BW29" s="227"/>
      <c r="BX29" s="450">
        <v>-2</v>
      </c>
      <c r="BY29" s="450"/>
      <c r="BZ29" s="450"/>
      <c r="CA29" s="450"/>
      <c r="CB29" s="148">
        <v>43</v>
      </c>
      <c r="CC29" s="148"/>
      <c r="CD29" s="148"/>
      <c r="CE29" s="148"/>
      <c r="CF29" s="148">
        <v>28</v>
      </c>
      <c r="CG29" s="148"/>
      <c r="CH29" s="148"/>
      <c r="CI29" s="148"/>
      <c r="CJ29" s="450">
        <v>-15</v>
      </c>
      <c r="CK29" s="450"/>
      <c r="CL29" s="450"/>
      <c r="CM29" s="450"/>
    </row>
    <row r="30" spans="1:91" ht="15.75" customHeight="1">
      <c r="A30" s="114"/>
      <c r="B30" s="114"/>
      <c r="C30" s="114"/>
      <c r="D30" s="114"/>
      <c r="E30" s="114"/>
      <c r="F30" s="114"/>
      <c r="G30" s="114"/>
      <c r="H30" s="113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433" t="s">
        <v>353</v>
      </c>
      <c r="AW30" s="433"/>
      <c r="AX30" s="433"/>
      <c r="AY30" s="433"/>
      <c r="AZ30" s="433"/>
      <c r="BA30" s="433"/>
      <c r="BB30" s="433"/>
      <c r="BC30" s="434"/>
      <c r="BD30" s="147">
        <v>22</v>
      </c>
      <c r="BE30" s="148"/>
      <c r="BF30" s="148"/>
      <c r="BG30" s="148"/>
      <c r="BH30" s="148">
        <v>15</v>
      </c>
      <c r="BI30" s="148"/>
      <c r="BJ30" s="148"/>
      <c r="BK30" s="148"/>
      <c r="BL30" s="450">
        <v>-7</v>
      </c>
      <c r="BM30" s="450"/>
      <c r="BN30" s="450"/>
      <c r="BO30" s="450"/>
      <c r="BP30" s="227">
        <v>1</v>
      </c>
      <c r="BQ30" s="227"/>
      <c r="BR30" s="227"/>
      <c r="BS30" s="227"/>
      <c r="BT30" s="227" t="s">
        <v>526</v>
      </c>
      <c r="BU30" s="227"/>
      <c r="BV30" s="227"/>
      <c r="BW30" s="227"/>
      <c r="BX30" s="450">
        <v>-1</v>
      </c>
      <c r="BY30" s="450"/>
      <c r="BZ30" s="450"/>
      <c r="CA30" s="450"/>
      <c r="CB30" s="148">
        <v>29</v>
      </c>
      <c r="CC30" s="148"/>
      <c r="CD30" s="148"/>
      <c r="CE30" s="148"/>
      <c r="CF30" s="148">
        <v>19</v>
      </c>
      <c r="CG30" s="148"/>
      <c r="CH30" s="148"/>
      <c r="CI30" s="148"/>
      <c r="CJ30" s="450">
        <v>-10</v>
      </c>
      <c r="CK30" s="450"/>
      <c r="CL30" s="450"/>
      <c r="CM30" s="450"/>
    </row>
    <row r="31" spans="1:91" ht="15.75" customHeight="1">
      <c r="A31" s="184" t="s">
        <v>79</v>
      </c>
      <c r="B31" s="184"/>
      <c r="C31" s="184"/>
      <c r="D31" s="184"/>
      <c r="E31" s="184"/>
      <c r="F31" s="184"/>
      <c r="G31" s="184"/>
      <c r="H31" s="246"/>
      <c r="I31" s="150">
        <f>SUM(I34,I48,I54:L56,I59)</f>
        <v>6158</v>
      </c>
      <c r="J31" s="151"/>
      <c r="K31" s="151"/>
      <c r="L31" s="151"/>
      <c r="M31" s="151">
        <f>SUM(M34,M48,M54:P56,M59)</f>
        <v>5572</v>
      </c>
      <c r="N31" s="151"/>
      <c r="O31" s="151"/>
      <c r="P31" s="151"/>
      <c r="Q31" s="438">
        <f>SUM(Q34,Q48,Q54:T56,Q59)</f>
        <v>-586</v>
      </c>
      <c r="R31" s="438"/>
      <c r="S31" s="438"/>
      <c r="T31" s="438"/>
      <c r="U31" s="306">
        <f>SUM(U34,U48,U54:X56,U59)</f>
        <v>94</v>
      </c>
      <c r="V31" s="306"/>
      <c r="W31" s="306"/>
      <c r="X31" s="306"/>
      <c r="Y31" s="306">
        <f>SUM(Y34,Y48,Y54:AB56,Y59)</f>
        <v>85</v>
      </c>
      <c r="Z31" s="306"/>
      <c r="AA31" s="306"/>
      <c r="AB31" s="306"/>
      <c r="AC31" s="438">
        <f>SUM(AC34,AC48,AC54:AF56,AC59)</f>
        <v>-9</v>
      </c>
      <c r="AD31" s="438"/>
      <c r="AE31" s="438"/>
      <c r="AF31" s="438"/>
      <c r="AG31" s="151">
        <f>SUM(AG34,AG48,AG54:AJ56,AG59)</f>
        <v>7707</v>
      </c>
      <c r="AH31" s="151"/>
      <c r="AI31" s="151"/>
      <c r="AJ31" s="151"/>
      <c r="AK31" s="151">
        <f>SUM(AK34,AK48,AK54:AN56,AK59)</f>
        <v>7046</v>
      </c>
      <c r="AL31" s="151"/>
      <c r="AM31" s="151"/>
      <c r="AN31" s="151"/>
      <c r="AO31" s="443">
        <f>SUM(AO34,AO48,AO54:AR56,AO59)</f>
        <v>-661</v>
      </c>
      <c r="AP31" s="443"/>
      <c r="AQ31" s="443"/>
      <c r="AR31" s="443"/>
      <c r="AS31" s="137"/>
      <c r="AT31" s="137"/>
      <c r="AU31" s="105"/>
      <c r="AV31" s="433" t="s">
        <v>354</v>
      </c>
      <c r="AW31" s="433"/>
      <c r="AX31" s="433"/>
      <c r="AY31" s="433"/>
      <c r="AZ31" s="433"/>
      <c r="BA31" s="433"/>
      <c r="BB31" s="433"/>
      <c r="BC31" s="434"/>
      <c r="BD31" s="147">
        <v>25</v>
      </c>
      <c r="BE31" s="148"/>
      <c r="BF31" s="148"/>
      <c r="BG31" s="148"/>
      <c r="BH31" s="148">
        <v>37</v>
      </c>
      <c r="BI31" s="148"/>
      <c r="BJ31" s="148"/>
      <c r="BK31" s="148"/>
      <c r="BL31" s="450">
        <v>12</v>
      </c>
      <c r="BM31" s="450"/>
      <c r="BN31" s="450"/>
      <c r="BO31" s="450"/>
      <c r="BP31" s="227" t="s">
        <v>526</v>
      </c>
      <c r="BQ31" s="227"/>
      <c r="BR31" s="227"/>
      <c r="BS31" s="227"/>
      <c r="BT31" s="227">
        <v>2</v>
      </c>
      <c r="BU31" s="227"/>
      <c r="BV31" s="227"/>
      <c r="BW31" s="227"/>
      <c r="BX31" s="450">
        <v>2</v>
      </c>
      <c r="BY31" s="450"/>
      <c r="BZ31" s="450"/>
      <c r="CA31" s="450"/>
      <c r="CB31" s="148">
        <v>36</v>
      </c>
      <c r="CC31" s="148"/>
      <c r="CD31" s="148"/>
      <c r="CE31" s="148"/>
      <c r="CF31" s="148">
        <v>44</v>
      </c>
      <c r="CG31" s="148"/>
      <c r="CH31" s="148"/>
      <c r="CI31" s="148"/>
      <c r="CJ31" s="450">
        <v>8</v>
      </c>
      <c r="CK31" s="450"/>
      <c r="CL31" s="450"/>
      <c r="CM31" s="450"/>
    </row>
    <row r="32" spans="1:91" ht="15.75" customHeight="1">
      <c r="A32" s="112"/>
      <c r="B32" s="112"/>
      <c r="C32" s="112"/>
      <c r="D32" s="112"/>
      <c r="E32" s="112"/>
      <c r="F32" s="112"/>
      <c r="G32" s="112"/>
      <c r="H32" s="111"/>
      <c r="I32" s="105"/>
      <c r="J32" s="105"/>
      <c r="K32" s="105"/>
      <c r="L32" s="105"/>
      <c r="M32" s="105"/>
      <c r="N32" s="105"/>
      <c r="O32" s="105"/>
      <c r="P32" s="105"/>
      <c r="Q32" s="115"/>
      <c r="R32" s="115"/>
      <c r="S32" s="115"/>
      <c r="T32" s="11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433" t="s">
        <v>355</v>
      </c>
      <c r="AW32" s="433"/>
      <c r="AX32" s="433"/>
      <c r="AY32" s="433"/>
      <c r="AZ32" s="433"/>
      <c r="BA32" s="433"/>
      <c r="BB32" s="433"/>
      <c r="BC32" s="434"/>
      <c r="BD32" s="147">
        <v>49</v>
      </c>
      <c r="BE32" s="148"/>
      <c r="BF32" s="148"/>
      <c r="BG32" s="148"/>
      <c r="BH32" s="148">
        <v>37</v>
      </c>
      <c r="BI32" s="148"/>
      <c r="BJ32" s="148"/>
      <c r="BK32" s="148"/>
      <c r="BL32" s="450">
        <v>-12</v>
      </c>
      <c r="BM32" s="450"/>
      <c r="BN32" s="450"/>
      <c r="BO32" s="450"/>
      <c r="BP32" s="227">
        <v>2</v>
      </c>
      <c r="BQ32" s="227"/>
      <c r="BR32" s="227"/>
      <c r="BS32" s="227"/>
      <c r="BT32" s="227">
        <v>1</v>
      </c>
      <c r="BU32" s="227"/>
      <c r="BV32" s="227"/>
      <c r="BW32" s="227"/>
      <c r="BX32" s="450">
        <v>-1</v>
      </c>
      <c r="BY32" s="450"/>
      <c r="BZ32" s="450"/>
      <c r="CA32" s="450"/>
      <c r="CB32" s="148">
        <v>62</v>
      </c>
      <c r="CC32" s="148"/>
      <c r="CD32" s="148"/>
      <c r="CE32" s="148"/>
      <c r="CF32" s="148">
        <v>49</v>
      </c>
      <c r="CG32" s="148"/>
      <c r="CH32" s="148"/>
      <c r="CI32" s="148"/>
      <c r="CJ32" s="450">
        <v>-13</v>
      </c>
      <c r="CK32" s="450"/>
      <c r="CL32" s="450"/>
      <c r="CM32" s="450"/>
    </row>
    <row r="33" spans="1:91" ht="15.75" customHeight="1">
      <c r="A33" s="112"/>
      <c r="B33" s="112"/>
      <c r="C33" s="112"/>
      <c r="D33" s="112"/>
      <c r="E33" s="112"/>
      <c r="F33" s="112"/>
      <c r="G33" s="112"/>
      <c r="H33" s="111"/>
      <c r="I33" s="105"/>
      <c r="J33" s="105"/>
      <c r="K33" s="105"/>
      <c r="L33" s="105"/>
      <c r="M33" s="105"/>
      <c r="N33" s="105"/>
      <c r="O33" s="105"/>
      <c r="P33" s="105"/>
      <c r="Q33" s="115"/>
      <c r="R33" s="115"/>
      <c r="S33" s="115"/>
      <c r="T33" s="11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433" t="s">
        <v>356</v>
      </c>
      <c r="AW33" s="433"/>
      <c r="AX33" s="433"/>
      <c r="AY33" s="433"/>
      <c r="AZ33" s="433"/>
      <c r="BA33" s="433"/>
      <c r="BB33" s="433"/>
      <c r="BC33" s="434"/>
      <c r="BD33" s="147">
        <v>219</v>
      </c>
      <c r="BE33" s="148"/>
      <c r="BF33" s="148"/>
      <c r="BG33" s="148"/>
      <c r="BH33" s="148">
        <v>305</v>
      </c>
      <c r="BI33" s="148"/>
      <c r="BJ33" s="148"/>
      <c r="BK33" s="148"/>
      <c r="BL33" s="450">
        <v>86</v>
      </c>
      <c r="BM33" s="450"/>
      <c r="BN33" s="450"/>
      <c r="BO33" s="450"/>
      <c r="BP33" s="227">
        <v>4</v>
      </c>
      <c r="BQ33" s="227"/>
      <c r="BR33" s="227"/>
      <c r="BS33" s="227"/>
      <c r="BT33" s="227">
        <v>1</v>
      </c>
      <c r="BU33" s="227"/>
      <c r="BV33" s="227"/>
      <c r="BW33" s="227"/>
      <c r="BX33" s="450">
        <v>-3</v>
      </c>
      <c r="BY33" s="450"/>
      <c r="BZ33" s="450"/>
      <c r="CA33" s="450"/>
      <c r="CB33" s="148">
        <v>279</v>
      </c>
      <c r="CC33" s="148"/>
      <c r="CD33" s="148"/>
      <c r="CE33" s="148"/>
      <c r="CF33" s="148">
        <v>392</v>
      </c>
      <c r="CG33" s="148"/>
      <c r="CH33" s="148"/>
      <c r="CI33" s="148"/>
      <c r="CJ33" s="450">
        <v>113</v>
      </c>
      <c r="CK33" s="450"/>
      <c r="CL33" s="450"/>
      <c r="CM33" s="450"/>
    </row>
    <row r="34" spans="1:91" ht="15.75" customHeight="1">
      <c r="A34" s="437" t="s">
        <v>163</v>
      </c>
      <c r="B34" s="437"/>
      <c r="C34" s="418" t="s">
        <v>82</v>
      </c>
      <c r="D34" s="418"/>
      <c r="E34" s="418"/>
      <c r="F34" s="418"/>
      <c r="G34" s="418"/>
      <c r="H34" s="419"/>
      <c r="I34" s="432">
        <v>1386</v>
      </c>
      <c r="J34" s="421"/>
      <c r="K34" s="421"/>
      <c r="L34" s="421"/>
      <c r="M34" s="421">
        <v>1313</v>
      </c>
      <c r="N34" s="421"/>
      <c r="O34" s="421"/>
      <c r="P34" s="421"/>
      <c r="Q34" s="444">
        <v>-73</v>
      </c>
      <c r="R34" s="444"/>
      <c r="S34" s="444"/>
      <c r="T34" s="444"/>
      <c r="U34" s="445">
        <v>24</v>
      </c>
      <c r="V34" s="445"/>
      <c r="W34" s="445"/>
      <c r="X34" s="445"/>
      <c r="Y34" s="445">
        <v>27</v>
      </c>
      <c r="Z34" s="445"/>
      <c r="AA34" s="445"/>
      <c r="AB34" s="445"/>
      <c r="AC34" s="446">
        <v>3</v>
      </c>
      <c r="AD34" s="446"/>
      <c r="AE34" s="446"/>
      <c r="AF34" s="446"/>
      <c r="AG34" s="421">
        <v>1840</v>
      </c>
      <c r="AH34" s="421"/>
      <c r="AI34" s="421"/>
      <c r="AJ34" s="421"/>
      <c r="AK34" s="421">
        <v>1780</v>
      </c>
      <c r="AL34" s="421"/>
      <c r="AM34" s="421"/>
      <c r="AN34" s="421"/>
      <c r="AO34" s="447">
        <v>-60</v>
      </c>
      <c r="AP34" s="447"/>
      <c r="AQ34" s="447"/>
      <c r="AR34" s="447"/>
      <c r="AS34" s="127"/>
      <c r="AT34" s="127"/>
      <c r="AU34" s="105"/>
      <c r="AV34" s="433" t="s">
        <v>357</v>
      </c>
      <c r="AW34" s="433"/>
      <c r="AX34" s="433"/>
      <c r="AY34" s="433"/>
      <c r="AZ34" s="433"/>
      <c r="BA34" s="433"/>
      <c r="BB34" s="433"/>
      <c r="BC34" s="434"/>
      <c r="BD34" s="147">
        <v>3</v>
      </c>
      <c r="BE34" s="148"/>
      <c r="BF34" s="148"/>
      <c r="BG34" s="148"/>
      <c r="BH34" s="148">
        <v>5</v>
      </c>
      <c r="BI34" s="148"/>
      <c r="BJ34" s="148"/>
      <c r="BK34" s="148"/>
      <c r="BL34" s="450">
        <v>2</v>
      </c>
      <c r="BM34" s="450"/>
      <c r="BN34" s="450"/>
      <c r="BO34" s="450"/>
      <c r="BP34" s="227" t="s">
        <v>526</v>
      </c>
      <c r="BQ34" s="227"/>
      <c r="BR34" s="227"/>
      <c r="BS34" s="227"/>
      <c r="BT34" s="227" t="s">
        <v>526</v>
      </c>
      <c r="BU34" s="227"/>
      <c r="BV34" s="227"/>
      <c r="BW34" s="227"/>
      <c r="BX34" s="450" t="s">
        <v>526</v>
      </c>
      <c r="BY34" s="450"/>
      <c r="BZ34" s="450"/>
      <c r="CA34" s="450"/>
      <c r="CB34" s="148">
        <v>4</v>
      </c>
      <c r="CC34" s="148"/>
      <c r="CD34" s="148"/>
      <c r="CE34" s="148"/>
      <c r="CF34" s="148">
        <v>8</v>
      </c>
      <c r="CG34" s="148"/>
      <c r="CH34" s="148"/>
      <c r="CI34" s="148"/>
      <c r="CJ34" s="450">
        <v>4</v>
      </c>
      <c r="CK34" s="450"/>
      <c r="CL34" s="450"/>
      <c r="CM34" s="450"/>
    </row>
    <row r="35" spans="1:91" ht="15.75" customHeight="1">
      <c r="A35" s="437"/>
      <c r="B35" s="437"/>
      <c r="C35" s="433" t="s">
        <v>345</v>
      </c>
      <c r="D35" s="433"/>
      <c r="E35" s="433"/>
      <c r="F35" s="433"/>
      <c r="G35" s="433"/>
      <c r="H35" s="434"/>
      <c r="I35" s="432">
        <v>445</v>
      </c>
      <c r="J35" s="421"/>
      <c r="K35" s="421"/>
      <c r="L35" s="421"/>
      <c r="M35" s="421">
        <v>450</v>
      </c>
      <c r="N35" s="421"/>
      <c r="O35" s="421"/>
      <c r="P35" s="421"/>
      <c r="Q35" s="446">
        <v>5</v>
      </c>
      <c r="R35" s="446"/>
      <c r="S35" s="446"/>
      <c r="T35" s="446"/>
      <c r="U35" s="445">
        <v>5</v>
      </c>
      <c r="V35" s="445"/>
      <c r="W35" s="445"/>
      <c r="X35" s="445"/>
      <c r="Y35" s="445">
        <v>7</v>
      </c>
      <c r="Z35" s="445"/>
      <c r="AA35" s="445"/>
      <c r="AB35" s="445"/>
      <c r="AC35" s="446">
        <v>2</v>
      </c>
      <c r="AD35" s="446"/>
      <c r="AE35" s="446"/>
      <c r="AF35" s="446"/>
      <c r="AG35" s="421">
        <v>618</v>
      </c>
      <c r="AH35" s="421"/>
      <c r="AI35" s="421"/>
      <c r="AJ35" s="421"/>
      <c r="AK35" s="421">
        <v>646</v>
      </c>
      <c r="AL35" s="421"/>
      <c r="AM35" s="421"/>
      <c r="AN35" s="421"/>
      <c r="AO35" s="448">
        <v>28</v>
      </c>
      <c r="AP35" s="448"/>
      <c r="AQ35" s="448"/>
      <c r="AR35" s="448"/>
      <c r="AS35" s="128"/>
      <c r="AT35" s="128"/>
      <c r="AU35" s="105"/>
      <c r="AV35" s="433" t="s">
        <v>358</v>
      </c>
      <c r="AW35" s="433"/>
      <c r="AX35" s="433"/>
      <c r="AY35" s="433"/>
      <c r="AZ35" s="433"/>
      <c r="BA35" s="433"/>
      <c r="BB35" s="433"/>
      <c r="BC35" s="434"/>
      <c r="BD35" s="147">
        <v>2</v>
      </c>
      <c r="BE35" s="148"/>
      <c r="BF35" s="148"/>
      <c r="BG35" s="148"/>
      <c r="BH35" s="148">
        <v>4</v>
      </c>
      <c r="BI35" s="148"/>
      <c r="BJ35" s="148"/>
      <c r="BK35" s="148"/>
      <c r="BL35" s="450">
        <v>2</v>
      </c>
      <c r="BM35" s="450"/>
      <c r="BN35" s="450"/>
      <c r="BO35" s="450"/>
      <c r="BP35" s="227" t="s">
        <v>526</v>
      </c>
      <c r="BQ35" s="227"/>
      <c r="BR35" s="227"/>
      <c r="BS35" s="227"/>
      <c r="BT35" s="227">
        <v>1</v>
      </c>
      <c r="BU35" s="227"/>
      <c r="BV35" s="227"/>
      <c r="BW35" s="227"/>
      <c r="BX35" s="450">
        <v>1</v>
      </c>
      <c r="BY35" s="450"/>
      <c r="BZ35" s="450"/>
      <c r="CA35" s="450"/>
      <c r="CB35" s="148">
        <v>3</v>
      </c>
      <c r="CC35" s="148"/>
      <c r="CD35" s="148"/>
      <c r="CE35" s="148"/>
      <c r="CF35" s="148">
        <v>5</v>
      </c>
      <c r="CG35" s="148"/>
      <c r="CH35" s="148"/>
      <c r="CI35" s="148"/>
      <c r="CJ35" s="450">
        <v>2</v>
      </c>
      <c r="CK35" s="450"/>
      <c r="CL35" s="450"/>
      <c r="CM35" s="450"/>
    </row>
    <row r="36" spans="1:91" ht="15.75" customHeight="1">
      <c r="A36" s="437"/>
      <c r="B36" s="437"/>
      <c r="C36" s="435" t="s">
        <v>335</v>
      </c>
      <c r="D36" s="435"/>
      <c r="E36" s="435"/>
      <c r="F36" s="435"/>
      <c r="G36" s="435"/>
      <c r="H36" s="436"/>
      <c r="I36" s="432">
        <v>266</v>
      </c>
      <c r="J36" s="421"/>
      <c r="K36" s="421"/>
      <c r="L36" s="421"/>
      <c r="M36" s="421">
        <v>240</v>
      </c>
      <c r="N36" s="421"/>
      <c r="O36" s="421"/>
      <c r="P36" s="421"/>
      <c r="Q36" s="446">
        <v>-26</v>
      </c>
      <c r="R36" s="446"/>
      <c r="S36" s="446"/>
      <c r="T36" s="446"/>
      <c r="U36" s="445">
        <v>2</v>
      </c>
      <c r="V36" s="445"/>
      <c r="W36" s="445"/>
      <c r="X36" s="445"/>
      <c r="Y36" s="445">
        <v>2</v>
      </c>
      <c r="Z36" s="445"/>
      <c r="AA36" s="445"/>
      <c r="AB36" s="445"/>
      <c r="AC36" s="446">
        <v>0</v>
      </c>
      <c r="AD36" s="446"/>
      <c r="AE36" s="446"/>
      <c r="AF36" s="446"/>
      <c r="AG36" s="421">
        <v>376</v>
      </c>
      <c r="AH36" s="421"/>
      <c r="AI36" s="421"/>
      <c r="AJ36" s="421"/>
      <c r="AK36" s="421">
        <v>329</v>
      </c>
      <c r="AL36" s="421"/>
      <c r="AM36" s="421"/>
      <c r="AN36" s="421"/>
      <c r="AO36" s="447">
        <v>-47</v>
      </c>
      <c r="AP36" s="447"/>
      <c r="AQ36" s="447"/>
      <c r="AR36" s="447"/>
      <c r="AS36" s="127"/>
      <c r="AT36" s="127"/>
      <c r="AU36" s="105"/>
      <c r="AV36" s="433" t="s">
        <v>359</v>
      </c>
      <c r="AW36" s="433"/>
      <c r="AX36" s="433"/>
      <c r="AY36" s="433"/>
      <c r="AZ36" s="433"/>
      <c r="BA36" s="433"/>
      <c r="BB36" s="433"/>
      <c r="BC36" s="434"/>
      <c r="BD36" s="147">
        <v>6</v>
      </c>
      <c r="BE36" s="148"/>
      <c r="BF36" s="148"/>
      <c r="BG36" s="148"/>
      <c r="BH36" s="148">
        <v>6</v>
      </c>
      <c r="BI36" s="148"/>
      <c r="BJ36" s="148"/>
      <c r="BK36" s="148"/>
      <c r="BL36" s="450">
        <v>0</v>
      </c>
      <c r="BM36" s="450"/>
      <c r="BN36" s="450"/>
      <c r="BO36" s="450"/>
      <c r="BP36" s="227" t="s">
        <v>526</v>
      </c>
      <c r="BQ36" s="227"/>
      <c r="BR36" s="227"/>
      <c r="BS36" s="227"/>
      <c r="BT36" s="227" t="s">
        <v>526</v>
      </c>
      <c r="BU36" s="227"/>
      <c r="BV36" s="227"/>
      <c r="BW36" s="227"/>
      <c r="BX36" s="450" t="s">
        <v>526</v>
      </c>
      <c r="BY36" s="450"/>
      <c r="BZ36" s="450"/>
      <c r="CA36" s="450"/>
      <c r="CB36" s="148">
        <v>8</v>
      </c>
      <c r="CC36" s="148"/>
      <c r="CD36" s="148"/>
      <c r="CE36" s="148"/>
      <c r="CF36" s="148">
        <v>7</v>
      </c>
      <c r="CG36" s="148"/>
      <c r="CH36" s="148"/>
      <c r="CI36" s="148"/>
      <c r="CJ36" s="450">
        <v>-1</v>
      </c>
      <c r="CK36" s="450"/>
      <c r="CL36" s="450"/>
      <c r="CM36" s="450"/>
    </row>
    <row r="37" spans="1:91" ht="15.75" customHeight="1">
      <c r="A37" s="437"/>
      <c r="B37" s="437"/>
      <c r="C37" s="418" t="s">
        <v>336</v>
      </c>
      <c r="D37" s="418"/>
      <c r="E37" s="418"/>
      <c r="F37" s="418"/>
      <c r="G37" s="418"/>
      <c r="H37" s="419"/>
      <c r="I37" s="432">
        <v>314</v>
      </c>
      <c r="J37" s="421"/>
      <c r="K37" s="421"/>
      <c r="L37" s="421"/>
      <c r="M37" s="421">
        <v>293</v>
      </c>
      <c r="N37" s="421"/>
      <c r="O37" s="421"/>
      <c r="P37" s="421"/>
      <c r="Q37" s="446">
        <v>-21</v>
      </c>
      <c r="R37" s="446"/>
      <c r="S37" s="446"/>
      <c r="T37" s="446"/>
      <c r="U37" s="445">
        <v>4</v>
      </c>
      <c r="V37" s="445"/>
      <c r="W37" s="445"/>
      <c r="X37" s="445"/>
      <c r="Y37" s="445">
        <v>8</v>
      </c>
      <c r="Z37" s="445"/>
      <c r="AA37" s="445"/>
      <c r="AB37" s="445"/>
      <c r="AC37" s="446">
        <v>4</v>
      </c>
      <c r="AD37" s="446"/>
      <c r="AE37" s="446"/>
      <c r="AF37" s="446"/>
      <c r="AG37" s="421">
        <v>385</v>
      </c>
      <c r="AH37" s="421"/>
      <c r="AI37" s="421"/>
      <c r="AJ37" s="421"/>
      <c r="AK37" s="421">
        <v>358</v>
      </c>
      <c r="AL37" s="421"/>
      <c r="AM37" s="421"/>
      <c r="AN37" s="421"/>
      <c r="AO37" s="447">
        <v>-27</v>
      </c>
      <c r="AP37" s="447"/>
      <c r="AQ37" s="447"/>
      <c r="AR37" s="447"/>
      <c r="AS37" s="127"/>
      <c r="AT37" s="127"/>
      <c r="AU37" s="105"/>
      <c r="AV37" s="433" t="s">
        <v>360</v>
      </c>
      <c r="AW37" s="433"/>
      <c r="AX37" s="433"/>
      <c r="AY37" s="433"/>
      <c r="AZ37" s="433"/>
      <c r="BA37" s="433"/>
      <c r="BB37" s="433"/>
      <c r="BC37" s="434"/>
      <c r="BD37" s="147">
        <v>4</v>
      </c>
      <c r="BE37" s="148"/>
      <c r="BF37" s="148"/>
      <c r="BG37" s="148"/>
      <c r="BH37" s="148">
        <v>7</v>
      </c>
      <c r="BI37" s="148"/>
      <c r="BJ37" s="148"/>
      <c r="BK37" s="148"/>
      <c r="BL37" s="450">
        <v>3</v>
      </c>
      <c r="BM37" s="450"/>
      <c r="BN37" s="450"/>
      <c r="BO37" s="450"/>
      <c r="BP37" s="227" t="s">
        <v>526</v>
      </c>
      <c r="BQ37" s="227"/>
      <c r="BR37" s="227"/>
      <c r="BS37" s="227"/>
      <c r="BT37" s="227" t="s">
        <v>526</v>
      </c>
      <c r="BU37" s="227"/>
      <c r="BV37" s="227"/>
      <c r="BW37" s="227"/>
      <c r="BX37" s="450" t="s">
        <v>526</v>
      </c>
      <c r="BY37" s="450"/>
      <c r="BZ37" s="450"/>
      <c r="CA37" s="450"/>
      <c r="CB37" s="148">
        <v>6</v>
      </c>
      <c r="CC37" s="148"/>
      <c r="CD37" s="148"/>
      <c r="CE37" s="148"/>
      <c r="CF37" s="148">
        <v>11</v>
      </c>
      <c r="CG37" s="148"/>
      <c r="CH37" s="148"/>
      <c r="CI37" s="148"/>
      <c r="CJ37" s="450">
        <v>5</v>
      </c>
      <c r="CK37" s="450"/>
      <c r="CL37" s="450"/>
      <c r="CM37" s="450"/>
    </row>
    <row r="38" spans="1:91" ht="15.75" customHeight="1">
      <c r="A38" s="437"/>
      <c r="B38" s="437"/>
      <c r="C38" s="418" t="s">
        <v>337</v>
      </c>
      <c r="D38" s="418"/>
      <c r="E38" s="418"/>
      <c r="F38" s="418"/>
      <c r="G38" s="418"/>
      <c r="H38" s="419"/>
      <c r="I38" s="432">
        <v>28</v>
      </c>
      <c r="J38" s="421"/>
      <c r="K38" s="421"/>
      <c r="L38" s="421"/>
      <c r="M38" s="421">
        <v>19</v>
      </c>
      <c r="N38" s="421"/>
      <c r="O38" s="421"/>
      <c r="P38" s="421"/>
      <c r="Q38" s="446">
        <v>-9</v>
      </c>
      <c r="R38" s="446"/>
      <c r="S38" s="446"/>
      <c r="T38" s="446"/>
      <c r="U38" s="445">
        <v>1</v>
      </c>
      <c r="V38" s="445"/>
      <c r="W38" s="445"/>
      <c r="X38" s="445"/>
      <c r="Y38" s="445">
        <v>2</v>
      </c>
      <c r="Z38" s="445"/>
      <c r="AA38" s="445"/>
      <c r="AB38" s="445"/>
      <c r="AC38" s="446">
        <v>1</v>
      </c>
      <c r="AD38" s="446"/>
      <c r="AE38" s="446"/>
      <c r="AF38" s="446"/>
      <c r="AG38" s="421">
        <v>37</v>
      </c>
      <c r="AH38" s="421"/>
      <c r="AI38" s="421"/>
      <c r="AJ38" s="421"/>
      <c r="AK38" s="421">
        <v>22</v>
      </c>
      <c r="AL38" s="421"/>
      <c r="AM38" s="421"/>
      <c r="AN38" s="421"/>
      <c r="AO38" s="447">
        <v>-15</v>
      </c>
      <c r="AP38" s="447"/>
      <c r="AQ38" s="447"/>
      <c r="AR38" s="447"/>
      <c r="AS38" s="127"/>
      <c r="AT38" s="127"/>
      <c r="AU38" s="105"/>
      <c r="AV38" s="433" t="s">
        <v>361</v>
      </c>
      <c r="AW38" s="433"/>
      <c r="AX38" s="433"/>
      <c r="AY38" s="433"/>
      <c r="AZ38" s="433"/>
      <c r="BA38" s="433"/>
      <c r="BB38" s="433"/>
      <c r="BC38" s="434"/>
      <c r="BD38" s="147">
        <v>1</v>
      </c>
      <c r="BE38" s="148"/>
      <c r="BF38" s="148"/>
      <c r="BG38" s="148"/>
      <c r="BH38" s="148">
        <v>3</v>
      </c>
      <c r="BI38" s="148"/>
      <c r="BJ38" s="148"/>
      <c r="BK38" s="148"/>
      <c r="BL38" s="450">
        <v>2</v>
      </c>
      <c r="BM38" s="450"/>
      <c r="BN38" s="450"/>
      <c r="BO38" s="450"/>
      <c r="BP38" s="227" t="s">
        <v>526</v>
      </c>
      <c r="BQ38" s="227"/>
      <c r="BR38" s="227"/>
      <c r="BS38" s="227"/>
      <c r="BT38" s="227">
        <v>1</v>
      </c>
      <c r="BU38" s="227"/>
      <c r="BV38" s="227"/>
      <c r="BW38" s="227"/>
      <c r="BX38" s="450">
        <v>1</v>
      </c>
      <c r="BY38" s="450"/>
      <c r="BZ38" s="450"/>
      <c r="CA38" s="450"/>
      <c r="CB38" s="148">
        <v>1</v>
      </c>
      <c r="CC38" s="148"/>
      <c r="CD38" s="148"/>
      <c r="CE38" s="148"/>
      <c r="CF38" s="148">
        <v>6</v>
      </c>
      <c r="CG38" s="148"/>
      <c r="CH38" s="148"/>
      <c r="CI38" s="148"/>
      <c r="CJ38" s="450">
        <v>5</v>
      </c>
      <c r="CK38" s="450"/>
      <c r="CL38" s="450"/>
      <c r="CM38" s="450"/>
    </row>
    <row r="39" spans="1:91" ht="15.75" customHeight="1">
      <c r="A39" s="437"/>
      <c r="B39" s="437"/>
      <c r="C39" s="418" t="s">
        <v>338</v>
      </c>
      <c r="D39" s="418"/>
      <c r="E39" s="418"/>
      <c r="F39" s="418"/>
      <c r="G39" s="418"/>
      <c r="H39" s="419"/>
      <c r="I39" s="432">
        <v>224</v>
      </c>
      <c r="J39" s="421"/>
      <c r="K39" s="421"/>
      <c r="L39" s="421"/>
      <c r="M39" s="421">
        <v>209</v>
      </c>
      <c r="N39" s="421"/>
      <c r="O39" s="421"/>
      <c r="P39" s="421"/>
      <c r="Q39" s="446">
        <v>-15</v>
      </c>
      <c r="R39" s="446"/>
      <c r="S39" s="446"/>
      <c r="T39" s="446"/>
      <c r="U39" s="445">
        <v>7</v>
      </c>
      <c r="V39" s="445"/>
      <c r="W39" s="445"/>
      <c r="X39" s="445"/>
      <c r="Y39" s="445">
        <v>5</v>
      </c>
      <c r="Z39" s="445"/>
      <c r="AA39" s="445"/>
      <c r="AB39" s="445"/>
      <c r="AC39" s="446">
        <v>-2</v>
      </c>
      <c r="AD39" s="446"/>
      <c r="AE39" s="446"/>
      <c r="AF39" s="446"/>
      <c r="AG39" s="421">
        <v>306</v>
      </c>
      <c r="AH39" s="421"/>
      <c r="AI39" s="421"/>
      <c r="AJ39" s="421"/>
      <c r="AK39" s="421">
        <v>289</v>
      </c>
      <c r="AL39" s="421"/>
      <c r="AM39" s="421"/>
      <c r="AN39" s="421"/>
      <c r="AO39" s="447">
        <v>-17</v>
      </c>
      <c r="AP39" s="447"/>
      <c r="AQ39" s="447"/>
      <c r="AR39" s="447"/>
      <c r="AS39" s="127"/>
      <c r="AT39" s="127"/>
      <c r="AU39" s="105"/>
      <c r="AV39" s="433" t="s">
        <v>362</v>
      </c>
      <c r="AW39" s="433"/>
      <c r="AX39" s="433"/>
      <c r="AY39" s="433"/>
      <c r="AZ39" s="433"/>
      <c r="BA39" s="433"/>
      <c r="BB39" s="433"/>
      <c r="BC39" s="434"/>
      <c r="BD39" s="147">
        <v>108</v>
      </c>
      <c r="BE39" s="148"/>
      <c r="BF39" s="148"/>
      <c r="BG39" s="148"/>
      <c r="BH39" s="148">
        <v>106</v>
      </c>
      <c r="BI39" s="148"/>
      <c r="BJ39" s="148"/>
      <c r="BK39" s="148"/>
      <c r="BL39" s="450">
        <v>-2</v>
      </c>
      <c r="BM39" s="450"/>
      <c r="BN39" s="450"/>
      <c r="BO39" s="450"/>
      <c r="BP39" s="227">
        <v>2</v>
      </c>
      <c r="BQ39" s="227"/>
      <c r="BR39" s="227"/>
      <c r="BS39" s="227"/>
      <c r="BT39" s="227">
        <v>4</v>
      </c>
      <c r="BU39" s="227"/>
      <c r="BV39" s="227"/>
      <c r="BW39" s="227"/>
      <c r="BX39" s="450">
        <v>2</v>
      </c>
      <c r="BY39" s="450"/>
      <c r="BZ39" s="450"/>
      <c r="CA39" s="450"/>
      <c r="CB39" s="148">
        <v>123</v>
      </c>
      <c r="CC39" s="148"/>
      <c r="CD39" s="148"/>
      <c r="CE39" s="148"/>
      <c r="CF39" s="148">
        <v>142</v>
      </c>
      <c r="CG39" s="148"/>
      <c r="CH39" s="148"/>
      <c r="CI39" s="148"/>
      <c r="CJ39" s="450">
        <v>19</v>
      </c>
      <c r="CK39" s="450"/>
      <c r="CL39" s="450"/>
      <c r="CM39" s="450"/>
    </row>
    <row r="40" spans="1:91" ht="15.75" customHeight="1">
      <c r="A40" s="437"/>
      <c r="B40" s="437"/>
      <c r="C40" s="418" t="s">
        <v>339</v>
      </c>
      <c r="D40" s="418"/>
      <c r="E40" s="418"/>
      <c r="F40" s="418"/>
      <c r="G40" s="418"/>
      <c r="H40" s="419"/>
      <c r="I40" s="432">
        <v>13</v>
      </c>
      <c r="J40" s="421"/>
      <c r="K40" s="421"/>
      <c r="L40" s="421"/>
      <c r="M40" s="421">
        <v>16</v>
      </c>
      <c r="N40" s="421"/>
      <c r="O40" s="421"/>
      <c r="P40" s="421"/>
      <c r="Q40" s="446">
        <v>3</v>
      </c>
      <c r="R40" s="446"/>
      <c r="S40" s="446"/>
      <c r="T40" s="446"/>
      <c r="U40" s="445" t="s">
        <v>244</v>
      </c>
      <c r="V40" s="445"/>
      <c r="W40" s="445"/>
      <c r="X40" s="445"/>
      <c r="Y40" s="445" t="s">
        <v>244</v>
      </c>
      <c r="Z40" s="445"/>
      <c r="AA40" s="445"/>
      <c r="AB40" s="445"/>
      <c r="AC40" s="445" t="s">
        <v>244</v>
      </c>
      <c r="AD40" s="445"/>
      <c r="AE40" s="445"/>
      <c r="AF40" s="445"/>
      <c r="AG40" s="421">
        <v>15</v>
      </c>
      <c r="AH40" s="421"/>
      <c r="AI40" s="421"/>
      <c r="AJ40" s="421"/>
      <c r="AK40" s="421">
        <v>25</v>
      </c>
      <c r="AL40" s="421"/>
      <c r="AM40" s="421"/>
      <c r="AN40" s="421"/>
      <c r="AO40" s="448">
        <v>10</v>
      </c>
      <c r="AP40" s="448"/>
      <c r="AQ40" s="448"/>
      <c r="AR40" s="448"/>
      <c r="AS40" s="128"/>
      <c r="AT40" s="128"/>
      <c r="AU40" s="105"/>
      <c r="AV40" s="433" t="s">
        <v>363</v>
      </c>
      <c r="AW40" s="433"/>
      <c r="AX40" s="433"/>
      <c r="AY40" s="433"/>
      <c r="AZ40" s="433"/>
      <c r="BA40" s="433"/>
      <c r="BB40" s="433"/>
      <c r="BC40" s="434"/>
      <c r="BD40" s="147">
        <v>46</v>
      </c>
      <c r="BE40" s="148"/>
      <c r="BF40" s="148"/>
      <c r="BG40" s="148"/>
      <c r="BH40" s="148">
        <v>39</v>
      </c>
      <c r="BI40" s="148"/>
      <c r="BJ40" s="148"/>
      <c r="BK40" s="148"/>
      <c r="BL40" s="450">
        <v>-7</v>
      </c>
      <c r="BM40" s="450"/>
      <c r="BN40" s="450"/>
      <c r="BO40" s="450"/>
      <c r="BP40" s="227">
        <v>2</v>
      </c>
      <c r="BQ40" s="227"/>
      <c r="BR40" s="227"/>
      <c r="BS40" s="227"/>
      <c r="BT40" s="227">
        <v>1</v>
      </c>
      <c r="BU40" s="227"/>
      <c r="BV40" s="227"/>
      <c r="BW40" s="227"/>
      <c r="BX40" s="450">
        <v>-1</v>
      </c>
      <c r="BY40" s="450"/>
      <c r="BZ40" s="450"/>
      <c r="CA40" s="450"/>
      <c r="CB40" s="148">
        <v>61</v>
      </c>
      <c r="CC40" s="148"/>
      <c r="CD40" s="148"/>
      <c r="CE40" s="148"/>
      <c r="CF40" s="148">
        <v>42</v>
      </c>
      <c r="CG40" s="148"/>
      <c r="CH40" s="148"/>
      <c r="CI40" s="148"/>
      <c r="CJ40" s="450">
        <v>-19</v>
      </c>
      <c r="CK40" s="450"/>
      <c r="CL40" s="450"/>
      <c r="CM40" s="450"/>
    </row>
    <row r="41" spans="1:91" ht="15.75" customHeight="1">
      <c r="A41" s="437"/>
      <c r="B41" s="437"/>
      <c r="C41" s="418" t="s">
        <v>340</v>
      </c>
      <c r="D41" s="418"/>
      <c r="E41" s="418"/>
      <c r="F41" s="418"/>
      <c r="G41" s="418"/>
      <c r="H41" s="419"/>
      <c r="I41" s="432">
        <v>46</v>
      </c>
      <c r="J41" s="421"/>
      <c r="K41" s="421"/>
      <c r="L41" s="421"/>
      <c r="M41" s="421">
        <v>49</v>
      </c>
      <c r="N41" s="421"/>
      <c r="O41" s="421"/>
      <c r="P41" s="421"/>
      <c r="Q41" s="446">
        <v>3</v>
      </c>
      <c r="R41" s="446"/>
      <c r="S41" s="446"/>
      <c r="T41" s="446"/>
      <c r="U41" s="445">
        <v>2</v>
      </c>
      <c r="V41" s="445"/>
      <c r="W41" s="445"/>
      <c r="X41" s="445"/>
      <c r="Y41" s="445">
        <v>1</v>
      </c>
      <c r="Z41" s="445"/>
      <c r="AA41" s="445"/>
      <c r="AB41" s="445"/>
      <c r="AC41" s="446">
        <v>-1</v>
      </c>
      <c r="AD41" s="446"/>
      <c r="AE41" s="446"/>
      <c r="AF41" s="446"/>
      <c r="AG41" s="421">
        <v>53</v>
      </c>
      <c r="AH41" s="421"/>
      <c r="AI41" s="421"/>
      <c r="AJ41" s="421"/>
      <c r="AK41" s="421">
        <v>56</v>
      </c>
      <c r="AL41" s="421"/>
      <c r="AM41" s="421"/>
      <c r="AN41" s="421"/>
      <c r="AO41" s="448">
        <v>3</v>
      </c>
      <c r="AP41" s="448"/>
      <c r="AQ41" s="448"/>
      <c r="AR41" s="448"/>
      <c r="AS41" s="128"/>
      <c r="AT41" s="128"/>
      <c r="AU41" s="105"/>
      <c r="AV41" s="433" t="s">
        <v>364</v>
      </c>
      <c r="AW41" s="433"/>
      <c r="AX41" s="433"/>
      <c r="AY41" s="433"/>
      <c r="AZ41" s="433"/>
      <c r="BA41" s="433"/>
      <c r="BB41" s="433"/>
      <c r="BC41" s="434"/>
      <c r="BD41" s="147">
        <v>51</v>
      </c>
      <c r="BE41" s="148"/>
      <c r="BF41" s="148"/>
      <c r="BG41" s="148"/>
      <c r="BH41" s="148">
        <v>44</v>
      </c>
      <c r="BI41" s="148"/>
      <c r="BJ41" s="148"/>
      <c r="BK41" s="148"/>
      <c r="BL41" s="450">
        <v>-7</v>
      </c>
      <c r="BM41" s="450"/>
      <c r="BN41" s="450"/>
      <c r="BO41" s="450"/>
      <c r="BP41" s="227">
        <v>1</v>
      </c>
      <c r="BQ41" s="227"/>
      <c r="BR41" s="227"/>
      <c r="BS41" s="227"/>
      <c r="BT41" s="227" t="s">
        <v>526</v>
      </c>
      <c r="BU41" s="227"/>
      <c r="BV41" s="227"/>
      <c r="BW41" s="227"/>
      <c r="BX41" s="450">
        <v>-1</v>
      </c>
      <c r="BY41" s="450"/>
      <c r="BZ41" s="450"/>
      <c r="CA41" s="450"/>
      <c r="CB41" s="148">
        <v>64</v>
      </c>
      <c r="CC41" s="148"/>
      <c r="CD41" s="148"/>
      <c r="CE41" s="148"/>
      <c r="CF41" s="148">
        <v>56</v>
      </c>
      <c r="CG41" s="148"/>
      <c r="CH41" s="148"/>
      <c r="CI41" s="148"/>
      <c r="CJ41" s="450">
        <v>-8</v>
      </c>
      <c r="CK41" s="450"/>
      <c r="CL41" s="450"/>
      <c r="CM41" s="450"/>
    </row>
    <row r="42" spans="1:91" ht="15.75" customHeight="1">
      <c r="A42" s="437"/>
      <c r="B42" s="437"/>
      <c r="C42" s="418" t="s">
        <v>341</v>
      </c>
      <c r="D42" s="418"/>
      <c r="E42" s="418"/>
      <c r="F42" s="418"/>
      <c r="G42" s="418"/>
      <c r="H42" s="419"/>
      <c r="I42" s="432">
        <v>6</v>
      </c>
      <c r="J42" s="421"/>
      <c r="K42" s="421"/>
      <c r="L42" s="421"/>
      <c r="M42" s="421"/>
      <c r="N42" s="421"/>
      <c r="O42" s="421"/>
      <c r="P42" s="421"/>
      <c r="Q42" s="446">
        <v>-6</v>
      </c>
      <c r="R42" s="446"/>
      <c r="S42" s="446"/>
      <c r="T42" s="446"/>
      <c r="U42" s="445" t="s">
        <v>244</v>
      </c>
      <c r="V42" s="445"/>
      <c r="W42" s="445"/>
      <c r="X42" s="445"/>
      <c r="Y42" s="445" t="s">
        <v>244</v>
      </c>
      <c r="Z42" s="445"/>
      <c r="AA42" s="445"/>
      <c r="AB42" s="445"/>
      <c r="AC42" s="445" t="s">
        <v>244</v>
      </c>
      <c r="AD42" s="445"/>
      <c r="AE42" s="445"/>
      <c r="AF42" s="445"/>
      <c r="AG42" s="421">
        <v>6</v>
      </c>
      <c r="AH42" s="421"/>
      <c r="AI42" s="421"/>
      <c r="AJ42" s="421"/>
      <c r="AK42" s="445" t="s">
        <v>244</v>
      </c>
      <c r="AL42" s="445"/>
      <c r="AM42" s="445"/>
      <c r="AN42" s="445"/>
      <c r="AO42" s="449">
        <v>-6</v>
      </c>
      <c r="AP42" s="449"/>
      <c r="AQ42" s="449"/>
      <c r="AR42" s="449"/>
      <c r="AS42" s="129"/>
      <c r="AT42" s="129"/>
      <c r="AU42" s="105"/>
      <c r="AV42" s="433" t="s">
        <v>365</v>
      </c>
      <c r="AW42" s="433"/>
      <c r="AX42" s="433"/>
      <c r="AY42" s="433"/>
      <c r="AZ42" s="433"/>
      <c r="BA42" s="433"/>
      <c r="BB42" s="433"/>
      <c r="BC42" s="434"/>
      <c r="BD42" s="147">
        <v>46</v>
      </c>
      <c r="BE42" s="148"/>
      <c r="BF42" s="148"/>
      <c r="BG42" s="148"/>
      <c r="BH42" s="148">
        <v>41</v>
      </c>
      <c r="BI42" s="148"/>
      <c r="BJ42" s="148"/>
      <c r="BK42" s="148"/>
      <c r="BL42" s="450">
        <v>-5</v>
      </c>
      <c r="BM42" s="450"/>
      <c r="BN42" s="450"/>
      <c r="BO42" s="450"/>
      <c r="BP42" s="227" t="s">
        <v>526</v>
      </c>
      <c r="BQ42" s="227"/>
      <c r="BR42" s="227"/>
      <c r="BS42" s="227"/>
      <c r="BT42" s="227" t="s">
        <v>526</v>
      </c>
      <c r="BU42" s="227"/>
      <c r="BV42" s="227"/>
      <c r="BW42" s="227"/>
      <c r="BX42" s="450" t="s">
        <v>526</v>
      </c>
      <c r="BY42" s="450"/>
      <c r="BZ42" s="450"/>
      <c r="CA42" s="450"/>
      <c r="CB42" s="148">
        <v>59</v>
      </c>
      <c r="CC42" s="148"/>
      <c r="CD42" s="148"/>
      <c r="CE42" s="148"/>
      <c r="CF42" s="148">
        <v>54</v>
      </c>
      <c r="CG42" s="148"/>
      <c r="CH42" s="148"/>
      <c r="CI42" s="148"/>
      <c r="CJ42" s="450">
        <v>-5</v>
      </c>
      <c r="CK42" s="450"/>
      <c r="CL42" s="450"/>
      <c r="CM42" s="450"/>
    </row>
    <row r="43" spans="1:91" ht="15.75" customHeight="1">
      <c r="A43" s="437"/>
      <c r="B43" s="437"/>
      <c r="C43" s="418" t="s">
        <v>342</v>
      </c>
      <c r="D43" s="418"/>
      <c r="E43" s="418"/>
      <c r="F43" s="418"/>
      <c r="G43" s="418"/>
      <c r="H43" s="419"/>
      <c r="I43" s="432">
        <v>19</v>
      </c>
      <c r="J43" s="421"/>
      <c r="K43" s="421"/>
      <c r="L43" s="421"/>
      <c r="M43" s="421">
        <v>14</v>
      </c>
      <c r="N43" s="421"/>
      <c r="O43" s="421"/>
      <c r="P43" s="421"/>
      <c r="Q43" s="446">
        <v>-5</v>
      </c>
      <c r="R43" s="446"/>
      <c r="S43" s="446"/>
      <c r="T43" s="446"/>
      <c r="U43" s="445">
        <v>3</v>
      </c>
      <c r="V43" s="445"/>
      <c r="W43" s="445"/>
      <c r="X43" s="445"/>
      <c r="Y43" s="445" t="s">
        <v>244</v>
      </c>
      <c r="Z43" s="445"/>
      <c r="AA43" s="445"/>
      <c r="AB43" s="445"/>
      <c r="AC43" s="446">
        <v>-3</v>
      </c>
      <c r="AD43" s="446"/>
      <c r="AE43" s="446"/>
      <c r="AF43" s="446"/>
      <c r="AG43" s="421">
        <v>16</v>
      </c>
      <c r="AH43" s="421"/>
      <c r="AI43" s="421"/>
      <c r="AJ43" s="421"/>
      <c r="AK43" s="421">
        <v>28</v>
      </c>
      <c r="AL43" s="421"/>
      <c r="AM43" s="421"/>
      <c r="AN43" s="421"/>
      <c r="AO43" s="448">
        <v>12</v>
      </c>
      <c r="AP43" s="448"/>
      <c r="AQ43" s="448"/>
      <c r="AR43" s="448"/>
      <c r="AS43" s="128"/>
      <c r="AT43" s="128"/>
      <c r="AU43" s="105"/>
      <c r="AV43" s="433" t="s">
        <v>366</v>
      </c>
      <c r="AW43" s="433"/>
      <c r="AX43" s="433"/>
      <c r="AY43" s="433"/>
      <c r="AZ43" s="433"/>
      <c r="BA43" s="433"/>
      <c r="BB43" s="433"/>
      <c r="BC43" s="434"/>
      <c r="BD43" s="147">
        <v>97</v>
      </c>
      <c r="BE43" s="148"/>
      <c r="BF43" s="148"/>
      <c r="BG43" s="148"/>
      <c r="BH43" s="148">
        <v>89</v>
      </c>
      <c r="BI43" s="148"/>
      <c r="BJ43" s="148"/>
      <c r="BK43" s="148"/>
      <c r="BL43" s="450">
        <v>-8</v>
      </c>
      <c r="BM43" s="450"/>
      <c r="BN43" s="450"/>
      <c r="BO43" s="450"/>
      <c r="BP43" s="227">
        <v>1</v>
      </c>
      <c r="BQ43" s="227"/>
      <c r="BR43" s="227"/>
      <c r="BS43" s="227"/>
      <c r="BT43" s="227" t="s">
        <v>526</v>
      </c>
      <c r="BU43" s="227"/>
      <c r="BV43" s="227"/>
      <c r="BW43" s="227"/>
      <c r="BX43" s="450">
        <v>-1</v>
      </c>
      <c r="BY43" s="450"/>
      <c r="BZ43" s="450"/>
      <c r="CA43" s="450"/>
      <c r="CB43" s="148">
        <v>112</v>
      </c>
      <c r="CC43" s="148"/>
      <c r="CD43" s="148"/>
      <c r="CE43" s="148"/>
      <c r="CF43" s="148">
        <v>118</v>
      </c>
      <c r="CG43" s="148"/>
      <c r="CH43" s="148"/>
      <c r="CI43" s="148"/>
      <c r="CJ43" s="450">
        <v>6</v>
      </c>
      <c r="CK43" s="450"/>
      <c r="CL43" s="450"/>
      <c r="CM43" s="450"/>
    </row>
    <row r="44" spans="1:91" ht="15.75" customHeight="1">
      <c r="A44" s="437"/>
      <c r="B44" s="437"/>
      <c r="C44" s="418" t="s">
        <v>343</v>
      </c>
      <c r="D44" s="418"/>
      <c r="E44" s="418"/>
      <c r="F44" s="418"/>
      <c r="G44" s="418"/>
      <c r="H44" s="419"/>
      <c r="I44" s="432">
        <v>20</v>
      </c>
      <c r="J44" s="421"/>
      <c r="K44" s="421"/>
      <c r="L44" s="421"/>
      <c r="M44" s="421">
        <v>15</v>
      </c>
      <c r="N44" s="421"/>
      <c r="O44" s="421"/>
      <c r="P44" s="421"/>
      <c r="Q44" s="446">
        <v>-5</v>
      </c>
      <c r="R44" s="446"/>
      <c r="S44" s="446"/>
      <c r="T44" s="446"/>
      <c r="U44" s="445" t="s">
        <v>244</v>
      </c>
      <c r="V44" s="445"/>
      <c r="W44" s="445"/>
      <c r="X44" s="445"/>
      <c r="Y44" s="445">
        <v>2</v>
      </c>
      <c r="Z44" s="445"/>
      <c r="AA44" s="445"/>
      <c r="AB44" s="445"/>
      <c r="AC44" s="446">
        <v>2</v>
      </c>
      <c r="AD44" s="446"/>
      <c r="AE44" s="446"/>
      <c r="AF44" s="446"/>
      <c r="AG44" s="421">
        <v>21</v>
      </c>
      <c r="AH44" s="421"/>
      <c r="AI44" s="421"/>
      <c r="AJ44" s="421"/>
      <c r="AK44" s="421">
        <v>16</v>
      </c>
      <c r="AL44" s="421"/>
      <c r="AM44" s="421"/>
      <c r="AN44" s="421"/>
      <c r="AO44" s="449">
        <v>-5</v>
      </c>
      <c r="AP44" s="449"/>
      <c r="AQ44" s="449"/>
      <c r="AR44" s="449"/>
      <c r="AS44" s="129"/>
      <c r="AT44" s="129"/>
      <c r="AU44" s="105"/>
      <c r="AV44" s="433" t="s">
        <v>367</v>
      </c>
      <c r="AW44" s="433"/>
      <c r="AX44" s="433"/>
      <c r="AY44" s="433"/>
      <c r="AZ44" s="433"/>
      <c r="BA44" s="433"/>
      <c r="BB44" s="433"/>
      <c r="BC44" s="434"/>
      <c r="BD44" s="147">
        <v>31</v>
      </c>
      <c r="BE44" s="148"/>
      <c r="BF44" s="148"/>
      <c r="BG44" s="148"/>
      <c r="BH44" s="148">
        <v>24</v>
      </c>
      <c r="BI44" s="148"/>
      <c r="BJ44" s="148"/>
      <c r="BK44" s="148"/>
      <c r="BL44" s="450">
        <v>-7</v>
      </c>
      <c r="BM44" s="450"/>
      <c r="BN44" s="450"/>
      <c r="BO44" s="450"/>
      <c r="BP44" s="227">
        <v>1</v>
      </c>
      <c r="BQ44" s="227"/>
      <c r="BR44" s="227"/>
      <c r="BS44" s="227"/>
      <c r="BT44" s="227" t="s">
        <v>526</v>
      </c>
      <c r="BU44" s="227"/>
      <c r="BV44" s="227"/>
      <c r="BW44" s="227"/>
      <c r="BX44" s="450">
        <v>-1</v>
      </c>
      <c r="BY44" s="450"/>
      <c r="BZ44" s="450"/>
      <c r="CA44" s="450"/>
      <c r="CB44" s="148">
        <v>38</v>
      </c>
      <c r="CC44" s="148"/>
      <c r="CD44" s="148"/>
      <c r="CE44" s="148"/>
      <c r="CF44" s="148">
        <v>31</v>
      </c>
      <c r="CG44" s="148"/>
      <c r="CH44" s="148"/>
      <c r="CI44" s="148"/>
      <c r="CJ44" s="450">
        <v>-7</v>
      </c>
      <c r="CK44" s="450"/>
      <c r="CL44" s="450"/>
      <c r="CM44" s="450"/>
    </row>
    <row r="45" spans="1:91" ht="15.75" customHeight="1">
      <c r="A45" s="437"/>
      <c r="B45" s="437"/>
      <c r="C45" s="418" t="s">
        <v>344</v>
      </c>
      <c r="D45" s="418"/>
      <c r="E45" s="418"/>
      <c r="F45" s="418"/>
      <c r="G45" s="418"/>
      <c r="H45" s="419"/>
      <c r="I45" s="432">
        <v>5</v>
      </c>
      <c r="J45" s="421"/>
      <c r="K45" s="421"/>
      <c r="L45" s="421"/>
      <c r="M45" s="421">
        <v>8</v>
      </c>
      <c r="N45" s="421"/>
      <c r="O45" s="421"/>
      <c r="P45" s="421"/>
      <c r="Q45" s="446">
        <v>3</v>
      </c>
      <c r="R45" s="446"/>
      <c r="S45" s="446"/>
      <c r="T45" s="446"/>
      <c r="U45" s="445" t="s">
        <v>244</v>
      </c>
      <c r="V45" s="445"/>
      <c r="W45" s="445"/>
      <c r="X45" s="445"/>
      <c r="Y45" s="445" t="s">
        <v>244</v>
      </c>
      <c r="Z45" s="445"/>
      <c r="AA45" s="445"/>
      <c r="AB45" s="445"/>
      <c r="AC45" s="445" t="s">
        <v>244</v>
      </c>
      <c r="AD45" s="445"/>
      <c r="AE45" s="445"/>
      <c r="AF45" s="445"/>
      <c r="AG45" s="421">
        <v>7</v>
      </c>
      <c r="AH45" s="421"/>
      <c r="AI45" s="421"/>
      <c r="AJ45" s="421"/>
      <c r="AK45" s="421">
        <v>11</v>
      </c>
      <c r="AL45" s="421"/>
      <c r="AM45" s="421"/>
      <c r="AN45" s="421"/>
      <c r="AO45" s="448">
        <v>4</v>
      </c>
      <c r="AP45" s="448"/>
      <c r="AQ45" s="448"/>
      <c r="AR45" s="448"/>
      <c r="AS45" s="128"/>
      <c r="AT45" s="128"/>
      <c r="AU45" s="105"/>
      <c r="AV45" s="433" t="s">
        <v>368</v>
      </c>
      <c r="AW45" s="433"/>
      <c r="AX45" s="433"/>
      <c r="AY45" s="433"/>
      <c r="AZ45" s="433"/>
      <c r="BA45" s="433"/>
      <c r="BB45" s="433"/>
      <c r="BC45" s="434"/>
      <c r="BD45" s="147">
        <v>30</v>
      </c>
      <c r="BE45" s="148"/>
      <c r="BF45" s="148"/>
      <c r="BG45" s="148"/>
      <c r="BH45" s="148">
        <v>26</v>
      </c>
      <c r="BI45" s="148"/>
      <c r="BJ45" s="148"/>
      <c r="BK45" s="148"/>
      <c r="BL45" s="450">
        <v>-4</v>
      </c>
      <c r="BM45" s="450"/>
      <c r="BN45" s="450"/>
      <c r="BO45" s="450"/>
      <c r="BP45" s="227">
        <v>1</v>
      </c>
      <c r="BQ45" s="227"/>
      <c r="BR45" s="227"/>
      <c r="BS45" s="227"/>
      <c r="BT45" s="227">
        <v>1</v>
      </c>
      <c r="BU45" s="227"/>
      <c r="BV45" s="227"/>
      <c r="BW45" s="227"/>
      <c r="BX45" s="450">
        <v>0</v>
      </c>
      <c r="BY45" s="450"/>
      <c r="BZ45" s="450"/>
      <c r="CA45" s="450"/>
      <c r="CB45" s="148">
        <v>43</v>
      </c>
      <c r="CC45" s="148"/>
      <c r="CD45" s="148"/>
      <c r="CE45" s="148"/>
      <c r="CF45" s="148">
        <v>32</v>
      </c>
      <c r="CG45" s="148"/>
      <c r="CH45" s="148"/>
      <c r="CI45" s="148"/>
      <c r="CJ45" s="450">
        <v>-11</v>
      </c>
      <c r="CK45" s="450"/>
      <c r="CL45" s="450"/>
      <c r="CM45" s="450"/>
    </row>
    <row r="46" spans="1:91" ht="15.75" customHeight="1">
      <c r="A46" s="112"/>
      <c r="B46" s="112"/>
      <c r="C46" s="112"/>
      <c r="D46" s="112"/>
      <c r="E46" s="112"/>
      <c r="F46" s="112"/>
      <c r="G46" s="112"/>
      <c r="H46" s="111"/>
      <c r="I46" s="105"/>
      <c r="J46" s="105"/>
      <c r="K46" s="105"/>
      <c r="L46" s="105"/>
      <c r="M46" s="105"/>
      <c r="N46" s="105"/>
      <c r="O46" s="105"/>
      <c r="P46" s="105"/>
      <c r="Q46" s="115"/>
      <c r="R46" s="115"/>
      <c r="S46" s="115"/>
      <c r="T46" s="11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439" t="s">
        <v>382</v>
      </c>
      <c r="AW46" s="439"/>
      <c r="AX46" s="439"/>
      <c r="AY46" s="439"/>
      <c r="AZ46" s="439"/>
      <c r="BA46" s="439"/>
      <c r="BB46" s="439"/>
      <c r="BC46" s="439"/>
      <c r="BD46" s="147">
        <v>66</v>
      </c>
      <c r="BE46" s="148"/>
      <c r="BF46" s="148"/>
      <c r="BG46" s="148"/>
      <c r="BH46" s="148">
        <v>56</v>
      </c>
      <c r="BI46" s="148"/>
      <c r="BJ46" s="148"/>
      <c r="BK46" s="148"/>
      <c r="BL46" s="450">
        <v>-10</v>
      </c>
      <c r="BM46" s="450"/>
      <c r="BN46" s="450"/>
      <c r="BO46" s="450"/>
      <c r="BP46" s="227">
        <v>6</v>
      </c>
      <c r="BQ46" s="227"/>
      <c r="BR46" s="227"/>
      <c r="BS46" s="227"/>
      <c r="BT46" s="227">
        <v>1</v>
      </c>
      <c r="BU46" s="227"/>
      <c r="BV46" s="227"/>
      <c r="BW46" s="227"/>
      <c r="BX46" s="450">
        <v>-5</v>
      </c>
      <c r="BY46" s="450"/>
      <c r="BZ46" s="450"/>
      <c r="CA46" s="450"/>
      <c r="CB46" s="148">
        <v>95</v>
      </c>
      <c r="CC46" s="148"/>
      <c r="CD46" s="148"/>
      <c r="CE46" s="148"/>
      <c r="CF46" s="148">
        <v>86</v>
      </c>
      <c r="CG46" s="148"/>
      <c r="CH46" s="148"/>
      <c r="CI46" s="148"/>
      <c r="CJ46" s="450">
        <v>-9</v>
      </c>
      <c r="CK46" s="450"/>
      <c r="CL46" s="450"/>
      <c r="CM46" s="450"/>
    </row>
    <row r="47" spans="1:91" ht="15.75" customHeight="1">
      <c r="A47" s="112"/>
      <c r="B47" s="112"/>
      <c r="C47" s="112"/>
      <c r="D47" s="112"/>
      <c r="E47" s="112"/>
      <c r="F47" s="112"/>
      <c r="G47" s="112"/>
      <c r="H47" s="111"/>
      <c r="I47" s="105"/>
      <c r="J47" s="105"/>
      <c r="K47" s="105"/>
      <c r="L47" s="105"/>
      <c r="M47" s="105"/>
      <c r="N47" s="105"/>
      <c r="O47" s="105"/>
      <c r="P47" s="105"/>
      <c r="Q47" s="115"/>
      <c r="R47" s="115"/>
      <c r="S47" s="115"/>
      <c r="T47" s="11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05"/>
      <c r="AF47" s="105"/>
      <c r="AG47" s="105"/>
      <c r="AH47" s="105"/>
      <c r="AI47" s="105"/>
      <c r="AJ47" s="105"/>
      <c r="AK47" s="105"/>
      <c r="AL47" s="105"/>
      <c r="AM47" s="105"/>
      <c r="AN47" s="105"/>
      <c r="AO47" s="105"/>
      <c r="AP47" s="105"/>
      <c r="AQ47" s="105"/>
      <c r="AR47" s="105"/>
      <c r="AS47" s="105"/>
      <c r="AT47" s="105"/>
      <c r="AU47" s="105"/>
      <c r="AV47" s="433" t="s">
        <v>369</v>
      </c>
      <c r="AW47" s="433"/>
      <c r="AX47" s="433"/>
      <c r="AY47" s="433"/>
      <c r="AZ47" s="433"/>
      <c r="BA47" s="433"/>
      <c r="BB47" s="433"/>
      <c r="BC47" s="434"/>
      <c r="BD47" s="147">
        <v>61</v>
      </c>
      <c r="BE47" s="148"/>
      <c r="BF47" s="148"/>
      <c r="BG47" s="148"/>
      <c r="BH47" s="148">
        <v>42</v>
      </c>
      <c r="BI47" s="148"/>
      <c r="BJ47" s="148"/>
      <c r="BK47" s="148"/>
      <c r="BL47" s="450">
        <v>-19</v>
      </c>
      <c r="BM47" s="450"/>
      <c r="BN47" s="450"/>
      <c r="BO47" s="450"/>
      <c r="BP47" s="227">
        <v>2</v>
      </c>
      <c r="BQ47" s="227"/>
      <c r="BR47" s="227"/>
      <c r="BS47" s="227"/>
      <c r="BT47" s="227">
        <v>2</v>
      </c>
      <c r="BU47" s="227"/>
      <c r="BV47" s="227"/>
      <c r="BW47" s="227"/>
      <c r="BX47" s="450">
        <v>0</v>
      </c>
      <c r="BY47" s="450"/>
      <c r="BZ47" s="450"/>
      <c r="CA47" s="450"/>
      <c r="CB47" s="148">
        <v>84</v>
      </c>
      <c r="CC47" s="148"/>
      <c r="CD47" s="148"/>
      <c r="CE47" s="148"/>
      <c r="CF47" s="148">
        <v>65</v>
      </c>
      <c r="CG47" s="148"/>
      <c r="CH47" s="148"/>
      <c r="CI47" s="148"/>
      <c r="CJ47" s="450">
        <v>-19</v>
      </c>
      <c r="CK47" s="450"/>
      <c r="CL47" s="450"/>
      <c r="CM47" s="450"/>
    </row>
    <row r="48" spans="1:91" ht="15.75" customHeight="1">
      <c r="A48" s="437" t="s">
        <v>164</v>
      </c>
      <c r="B48" s="437"/>
      <c r="C48" s="418" t="s">
        <v>82</v>
      </c>
      <c r="D48" s="418"/>
      <c r="E48" s="418"/>
      <c r="F48" s="418"/>
      <c r="G48" s="418"/>
      <c r="H48" s="419"/>
      <c r="I48" s="432">
        <v>1906</v>
      </c>
      <c r="J48" s="421"/>
      <c r="K48" s="421"/>
      <c r="L48" s="421"/>
      <c r="M48" s="421">
        <v>1705</v>
      </c>
      <c r="N48" s="421"/>
      <c r="O48" s="421"/>
      <c r="P48" s="421"/>
      <c r="Q48" s="446">
        <v>-201</v>
      </c>
      <c r="R48" s="446"/>
      <c r="S48" s="446"/>
      <c r="T48" s="446"/>
      <c r="U48" s="445">
        <v>37</v>
      </c>
      <c r="V48" s="445"/>
      <c r="W48" s="445"/>
      <c r="X48" s="445"/>
      <c r="Y48" s="445">
        <v>33</v>
      </c>
      <c r="Z48" s="445"/>
      <c r="AA48" s="445"/>
      <c r="AB48" s="445"/>
      <c r="AC48" s="446">
        <v>-4</v>
      </c>
      <c r="AD48" s="446"/>
      <c r="AE48" s="446"/>
      <c r="AF48" s="446"/>
      <c r="AG48" s="421">
        <v>2415</v>
      </c>
      <c r="AH48" s="421"/>
      <c r="AI48" s="421"/>
      <c r="AJ48" s="421"/>
      <c r="AK48" s="421">
        <v>2129</v>
      </c>
      <c r="AL48" s="421"/>
      <c r="AM48" s="421"/>
      <c r="AN48" s="421"/>
      <c r="AO48" s="448">
        <v>-286</v>
      </c>
      <c r="AP48" s="448"/>
      <c r="AQ48" s="448"/>
      <c r="AR48" s="448"/>
      <c r="AS48" s="128"/>
      <c r="AT48" s="128"/>
      <c r="AU48" s="105"/>
      <c r="AV48" s="433" t="s">
        <v>370</v>
      </c>
      <c r="AW48" s="433"/>
      <c r="AX48" s="433"/>
      <c r="AY48" s="433"/>
      <c r="AZ48" s="433"/>
      <c r="BA48" s="433"/>
      <c r="BB48" s="433"/>
      <c r="BC48" s="434"/>
      <c r="BD48" s="147">
        <v>24</v>
      </c>
      <c r="BE48" s="148"/>
      <c r="BF48" s="148"/>
      <c r="BG48" s="148"/>
      <c r="BH48" s="148">
        <v>22</v>
      </c>
      <c r="BI48" s="148"/>
      <c r="BJ48" s="148"/>
      <c r="BK48" s="148"/>
      <c r="BL48" s="450">
        <v>-2</v>
      </c>
      <c r="BM48" s="450"/>
      <c r="BN48" s="450"/>
      <c r="BO48" s="450"/>
      <c r="BP48" s="227">
        <v>1</v>
      </c>
      <c r="BQ48" s="227"/>
      <c r="BR48" s="227"/>
      <c r="BS48" s="227"/>
      <c r="BT48" s="227" t="s">
        <v>526</v>
      </c>
      <c r="BU48" s="227"/>
      <c r="BV48" s="227"/>
      <c r="BW48" s="227"/>
      <c r="BX48" s="450">
        <v>-1</v>
      </c>
      <c r="BY48" s="450"/>
      <c r="BZ48" s="450"/>
      <c r="CA48" s="450"/>
      <c r="CB48" s="148">
        <v>35</v>
      </c>
      <c r="CC48" s="148"/>
      <c r="CD48" s="148"/>
      <c r="CE48" s="148"/>
      <c r="CF48" s="148">
        <v>30</v>
      </c>
      <c r="CG48" s="148"/>
      <c r="CH48" s="148"/>
      <c r="CI48" s="148"/>
      <c r="CJ48" s="450">
        <v>-5</v>
      </c>
      <c r="CK48" s="450"/>
      <c r="CL48" s="450"/>
      <c r="CM48" s="450"/>
    </row>
    <row r="49" spans="1:91" ht="15.75" customHeight="1">
      <c r="A49" s="437"/>
      <c r="B49" s="437"/>
      <c r="C49" s="433" t="s">
        <v>158</v>
      </c>
      <c r="D49" s="433"/>
      <c r="E49" s="433"/>
      <c r="F49" s="433"/>
      <c r="G49" s="433"/>
      <c r="H49" s="434"/>
      <c r="I49" s="432">
        <v>815</v>
      </c>
      <c r="J49" s="421"/>
      <c r="K49" s="421"/>
      <c r="L49" s="421"/>
      <c r="M49" s="421">
        <v>721</v>
      </c>
      <c r="N49" s="421"/>
      <c r="O49" s="421"/>
      <c r="P49" s="421"/>
      <c r="Q49" s="446">
        <v>-94</v>
      </c>
      <c r="R49" s="446"/>
      <c r="S49" s="446"/>
      <c r="T49" s="446"/>
      <c r="U49" s="445">
        <v>18</v>
      </c>
      <c r="V49" s="445"/>
      <c r="W49" s="445"/>
      <c r="X49" s="445"/>
      <c r="Y49" s="445">
        <v>17</v>
      </c>
      <c r="Z49" s="445"/>
      <c r="AA49" s="445"/>
      <c r="AB49" s="445"/>
      <c r="AC49" s="446">
        <v>-1</v>
      </c>
      <c r="AD49" s="446"/>
      <c r="AE49" s="446"/>
      <c r="AF49" s="446"/>
      <c r="AG49" s="421">
        <v>1034</v>
      </c>
      <c r="AH49" s="421"/>
      <c r="AI49" s="421"/>
      <c r="AJ49" s="421"/>
      <c r="AK49" s="421">
        <v>896</v>
      </c>
      <c r="AL49" s="421"/>
      <c r="AM49" s="421"/>
      <c r="AN49" s="421"/>
      <c r="AO49" s="448">
        <v>-138</v>
      </c>
      <c r="AP49" s="448"/>
      <c r="AQ49" s="448"/>
      <c r="AR49" s="448"/>
      <c r="AS49" s="128"/>
      <c r="AT49" s="128"/>
      <c r="AU49" s="105"/>
      <c r="AV49" s="433" t="s">
        <v>371</v>
      </c>
      <c r="AW49" s="433"/>
      <c r="AX49" s="433"/>
      <c r="AY49" s="433"/>
      <c r="AZ49" s="433"/>
      <c r="BA49" s="433"/>
      <c r="BB49" s="433"/>
      <c r="BC49" s="434"/>
      <c r="BD49" s="147">
        <v>17</v>
      </c>
      <c r="BE49" s="148"/>
      <c r="BF49" s="148"/>
      <c r="BG49" s="148"/>
      <c r="BH49" s="148">
        <v>17</v>
      </c>
      <c r="BI49" s="148"/>
      <c r="BJ49" s="148"/>
      <c r="BK49" s="148"/>
      <c r="BL49" s="450">
        <v>0</v>
      </c>
      <c r="BM49" s="450"/>
      <c r="BN49" s="450"/>
      <c r="BO49" s="450"/>
      <c r="BP49" s="227">
        <v>1</v>
      </c>
      <c r="BQ49" s="227"/>
      <c r="BR49" s="227"/>
      <c r="BS49" s="227"/>
      <c r="BT49" s="227">
        <v>3</v>
      </c>
      <c r="BU49" s="227"/>
      <c r="BV49" s="227"/>
      <c r="BW49" s="227"/>
      <c r="BX49" s="450">
        <v>2</v>
      </c>
      <c r="BY49" s="450"/>
      <c r="BZ49" s="450"/>
      <c r="CA49" s="450"/>
      <c r="CB49" s="148">
        <v>19</v>
      </c>
      <c r="CC49" s="148"/>
      <c r="CD49" s="148"/>
      <c r="CE49" s="148"/>
      <c r="CF49" s="148">
        <v>19</v>
      </c>
      <c r="CG49" s="148"/>
      <c r="CH49" s="148"/>
      <c r="CI49" s="148"/>
      <c r="CJ49" s="450">
        <v>0</v>
      </c>
      <c r="CK49" s="450"/>
      <c r="CL49" s="450"/>
      <c r="CM49" s="450"/>
    </row>
    <row r="50" spans="1:91" ht="15.75" customHeight="1">
      <c r="A50" s="437"/>
      <c r="B50" s="437"/>
      <c r="C50" s="433" t="s">
        <v>161</v>
      </c>
      <c r="D50" s="433"/>
      <c r="E50" s="433"/>
      <c r="F50" s="433"/>
      <c r="G50" s="433"/>
      <c r="H50" s="434"/>
      <c r="I50" s="432">
        <v>1043</v>
      </c>
      <c r="J50" s="421"/>
      <c r="K50" s="421"/>
      <c r="L50" s="421"/>
      <c r="M50" s="421">
        <v>941</v>
      </c>
      <c r="N50" s="421"/>
      <c r="O50" s="421"/>
      <c r="P50" s="421"/>
      <c r="Q50" s="446">
        <v>-102</v>
      </c>
      <c r="R50" s="446"/>
      <c r="S50" s="446"/>
      <c r="T50" s="446"/>
      <c r="U50" s="445">
        <v>12</v>
      </c>
      <c r="V50" s="445"/>
      <c r="W50" s="445"/>
      <c r="X50" s="445"/>
      <c r="Y50" s="445">
        <v>15</v>
      </c>
      <c r="Z50" s="445"/>
      <c r="AA50" s="445"/>
      <c r="AB50" s="445"/>
      <c r="AC50" s="446">
        <v>3</v>
      </c>
      <c r="AD50" s="446"/>
      <c r="AE50" s="446"/>
      <c r="AF50" s="446"/>
      <c r="AG50" s="421">
        <v>1283</v>
      </c>
      <c r="AH50" s="421"/>
      <c r="AI50" s="421"/>
      <c r="AJ50" s="421"/>
      <c r="AK50" s="421">
        <v>1163</v>
      </c>
      <c r="AL50" s="421"/>
      <c r="AM50" s="421"/>
      <c r="AN50" s="421"/>
      <c r="AO50" s="448">
        <v>-120</v>
      </c>
      <c r="AP50" s="448"/>
      <c r="AQ50" s="448"/>
      <c r="AR50" s="448"/>
      <c r="AS50" s="128"/>
      <c r="AT50" s="128"/>
      <c r="AU50" s="105"/>
      <c r="AV50" s="433" t="s">
        <v>372</v>
      </c>
      <c r="AW50" s="433"/>
      <c r="AX50" s="433"/>
      <c r="AY50" s="433"/>
      <c r="AZ50" s="433"/>
      <c r="BA50" s="433"/>
      <c r="BB50" s="433"/>
      <c r="BC50" s="434"/>
      <c r="BD50" s="147">
        <v>35</v>
      </c>
      <c r="BE50" s="148"/>
      <c r="BF50" s="148"/>
      <c r="BG50" s="148"/>
      <c r="BH50" s="148">
        <v>32</v>
      </c>
      <c r="BI50" s="148"/>
      <c r="BJ50" s="148"/>
      <c r="BK50" s="148"/>
      <c r="BL50" s="450">
        <v>-3</v>
      </c>
      <c r="BM50" s="450"/>
      <c r="BN50" s="450"/>
      <c r="BO50" s="450"/>
      <c r="BP50" s="227" t="s">
        <v>526</v>
      </c>
      <c r="BQ50" s="227"/>
      <c r="BR50" s="227"/>
      <c r="BS50" s="227"/>
      <c r="BT50" s="227">
        <v>2</v>
      </c>
      <c r="BU50" s="227"/>
      <c r="BV50" s="227"/>
      <c r="BW50" s="227"/>
      <c r="BX50" s="450">
        <v>2</v>
      </c>
      <c r="BY50" s="450"/>
      <c r="BZ50" s="450"/>
      <c r="CA50" s="450"/>
      <c r="CB50" s="148">
        <v>50</v>
      </c>
      <c r="CC50" s="148"/>
      <c r="CD50" s="148"/>
      <c r="CE50" s="148"/>
      <c r="CF50" s="148">
        <v>44</v>
      </c>
      <c r="CG50" s="148"/>
      <c r="CH50" s="148"/>
      <c r="CI50" s="148"/>
      <c r="CJ50" s="450">
        <v>-6</v>
      </c>
      <c r="CK50" s="450"/>
      <c r="CL50" s="450"/>
      <c r="CM50" s="450"/>
    </row>
    <row r="51" spans="1:91" ht="15.75" customHeight="1">
      <c r="A51" s="437"/>
      <c r="B51" s="437"/>
      <c r="C51" s="433" t="s">
        <v>159</v>
      </c>
      <c r="D51" s="433"/>
      <c r="E51" s="433"/>
      <c r="F51" s="433"/>
      <c r="G51" s="433"/>
      <c r="H51" s="434"/>
      <c r="I51" s="432">
        <v>48</v>
      </c>
      <c r="J51" s="421"/>
      <c r="K51" s="421"/>
      <c r="L51" s="421"/>
      <c r="M51" s="421">
        <v>43</v>
      </c>
      <c r="N51" s="421"/>
      <c r="O51" s="421"/>
      <c r="P51" s="421"/>
      <c r="Q51" s="446">
        <v>-5</v>
      </c>
      <c r="R51" s="446"/>
      <c r="S51" s="446"/>
      <c r="T51" s="446"/>
      <c r="U51" s="445">
        <v>7</v>
      </c>
      <c r="V51" s="445"/>
      <c r="W51" s="445"/>
      <c r="X51" s="445"/>
      <c r="Y51" s="445">
        <v>1</v>
      </c>
      <c r="Z51" s="445"/>
      <c r="AA51" s="445"/>
      <c r="AB51" s="445"/>
      <c r="AC51" s="446">
        <v>-6</v>
      </c>
      <c r="AD51" s="446"/>
      <c r="AE51" s="446"/>
      <c r="AF51" s="446"/>
      <c r="AG51" s="421">
        <v>98</v>
      </c>
      <c r="AH51" s="421"/>
      <c r="AI51" s="421"/>
      <c r="AJ51" s="421"/>
      <c r="AK51" s="421">
        <v>70</v>
      </c>
      <c r="AL51" s="421"/>
      <c r="AM51" s="421"/>
      <c r="AN51" s="421"/>
      <c r="AO51" s="447">
        <v>-28</v>
      </c>
      <c r="AP51" s="447"/>
      <c r="AQ51" s="447"/>
      <c r="AR51" s="447"/>
      <c r="AS51" s="127"/>
      <c r="AT51" s="127"/>
      <c r="AU51" s="105"/>
      <c r="AV51" s="433" t="s">
        <v>373</v>
      </c>
      <c r="AW51" s="433"/>
      <c r="AX51" s="433"/>
      <c r="AY51" s="433"/>
      <c r="AZ51" s="433"/>
      <c r="BA51" s="433"/>
      <c r="BB51" s="433"/>
      <c r="BC51" s="434"/>
      <c r="BD51" s="147">
        <v>26</v>
      </c>
      <c r="BE51" s="148"/>
      <c r="BF51" s="148"/>
      <c r="BG51" s="148"/>
      <c r="BH51" s="148">
        <v>20</v>
      </c>
      <c r="BI51" s="148"/>
      <c r="BJ51" s="148"/>
      <c r="BK51" s="148"/>
      <c r="BL51" s="450">
        <v>-6</v>
      </c>
      <c r="BM51" s="450"/>
      <c r="BN51" s="450"/>
      <c r="BO51" s="450"/>
      <c r="BP51" s="227" t="s">
        <v>526</v>
      </c>
      <c r="BQ51" s="227"/>
      <c r="BR51" s="227"/>
      <c r="BS51" s="227"/>
      <c r="BT51" s="227">
        <v>2</v>
      </c>
      <c r="BU51" s="227"/>
      <c r="BV51" s="227"/>
      <c r="BW51" s="227"/>
      <c r="BX51" s="450">
        <v>2</v>
      </c>
      <c r="BY51" s="450"/>
      <c r="BZ51" s="450"/>
      <c r="CA51" s="450"/>
      <c r="CB51" s="148">
        <v>34</v>
      </c>
      <c r="CC51" s="148"/>
      <c r="CD51" s="148"/>
      <c r="CE51" s="148"/>
      <c r="CF51" s="148">
        <v>27</v>
      </c>
      <c r="CG51" s="148"/>
      <c r="CH51" s="148"/>
      <c r="CI51" s="148"/>
      <c r="CJ51" s="450">
        <v>-7</v>
      </c>
      <c r="CK51" s="450"/>
      <c r="CL51" s="450"/>
      <c r="CM51" s="450"/>
    </row>
    <row r="52" spans="1:91" ht="15.75" customHeight="1">
      <c r="A52" s="112"/>
      <c r="B52" s="112"/>
      <c r="C52" s="112"/>
      <c r="D52" s="112"/>
      <c r="E52" s="112"/>
      <c r="F52" s="112"/>
      <c r="G52" s="112"/>
      <c r="H52" s="111"/>
      <c r="I52" s="105"/>
      <c r="J52" s="105"/>
      <c r="K52" s="105"/>
      <c r="L52" s="105"/>
      <c r="M52" s="105"/>
      <c r="N52" s="105"/>
      <c r="O52" s="105"/>
      <c r="P52" s="105"/>
      <c r="Q52" s="115"/>
      <c r="R52" s="115"/>
      <c r="S52" s="115"/>
      <c r="T52" s="11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5"/>
      <c r="AK52" s="105"/>
      <c r="AL52" s="105"/>
      <c r="AM52" s="105"/>
      <c r="AN52" s="105"/>
      <c r="AO52" s="105"/>
      <c r="AP52" s="105"/>
      <c r="AQ52" s="105"/>
      <c r="AR52" s="105"/>
      <c r="AS52" s="105"/>
      <c r="AT52" s="105"/>
      <c r="AU52" s="105"/>
      <c r="AV52" s="433" t="s">
        <v>374</v>
      </c>
      <c r="AW52" s="433"/>
      <c r="AX52" s="433"/>
      <c r="AY52" s="433"/>
      <c r="AZ52" s="433"/>
      <c r="BA52" s="433"/>
      <c r="BB52" s="433"/>
      <c r="BC52" s="434"/>
      <c r="BD52" s="147">
        <v>13</v>
      </c>
      <c r="BE52" s="148"/>
      <c r="BF52" s="148"/>
      <c r="BG52" s="148"/>
      <c r="BH52" s="148">
        <v>8</v>
      </c>
      <c r="BI52" s="148"/>
      <c r="BJ52" s="148"/>
      <c r="BK52" s="148"/>
      <c r="BL52" s="450">
        <v>-5</v>
      </c>
      <c r="BM52" s="450"/>
      <c r="BN52" s="450"/>
      <c r="BO52" s="450"/>
      <c r="BP52" s="227" t="s">
        <v>526</v>
      </c>
      <c r="BQ52" s="227"/>
      <c r="BR52" s="227"/>
      <c r="BS52" s="227"/>
      <c r="BT52" s="227" t="s">
        <v>526</v>
      </c>
      <c r="BU52" s="227"/>
      <c r="BV52" s="227"/>
      <c r="BW52" s="227"/>
      <c r="BX52" s="450" t="s">
        <v>526</v>
      </c>
      <c r="BY52" s="450"/>
      <c r="BZ52" s="450"/>
      <c r="CA52" s="450"/>
      <c r="CB52" s="148">
        <v>17</v>
      </c>
      <c r="CC52" s="148"/>
      <c r="CD52" s="148"/>
      <c r="CE52" s="148"/>
      <c r="CF52" s="148">
        <v>11</v>
      </c>
      <c r="CG52" s="148"/>
      <c r="CH52" s="148"/>
      <c r="CI52" s="148"/>
      <c r="CJ52" s="450">
        <v>-6</v>
      </c>
      <c r="CK52" s="450"/>
      <c r="CL52" s="450"/>
      <c r="CM52" s="450"/>
    </row>
    <row r="53" spans="1:91" ht="15.75" customHeight="1">
      <c r="A53" s="112"/>
      <c r="B53" s="112"/>
      <c r="C53" s="112"/>
      <c r="D53" s="112"/>
      <c r="E53" s="112"/>
      <c r="F53" s="112"/>
      <c r="G53" s="112"/>
      <c r="H53" s="111"/>
      <c r="I53" s="105"/>
      <c r="J53" s="105"/>
      <c r="K53" s="105"/>
      <c r="L53" s="105"/>
      <c r="M53" s="105"/>
      <c r="N53" s="105"/>
      <c r="O53" s="105"/>
      <c r="P53" s="105"/>
      <c r="Q53" s="115"/>
      <c r="R53" s="115"/>
      <c r="S53" s="115"/>
      <c r="T53" s="11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5"/>
      <c r="AO53" s="105"/>
      <c r="AP53" s="105"/>
      <c r="AQ53" s="105"/>
      <c r="AR53" s="105"/>
      <c r="AS53" s="105"/>
      <c r="AT53" s="105"/>
      <c r="AU53" s="105"/>
      <c r="AV53" s="433" t="s">
        <v>375</v>
      </c>
      <c r="AW53" s="433"/>
      <c r="AX53" s="433"/>
      <c r="AY53" s="433"/>
      <c r="AZ53" s="433"/>
      <c r="BA53" s="433"/>
      <c r="BB53" s="433"/>
      <c r="BC53" s="434"/>
      <c r="BD53" s="147">
        <v>21</v>
      </c>
      <c r="BE53" s="148"/>
      <c r="BF53" s="148"/>
      <c r="BG53" s="148"/>
      <c r="BH53" s="148">
        <v>24</v>
      </c>
      <c r="BI53" s="148"/>
      <c r="BJ53" s="148"/>
      <c r="BK53" s="148"/>
      <c r="BL53" s="450">
        <v>3</v>
      </c>
      <c r="BM53" s="450"/>
      <c r="BN53" s="450"/>
      <c r="BO53" s="450"/>
      <c r="BP53" s="227">
        <v>1</v>
      </c>
      <c r="BQ53" s="227"/>
      <c r="BR53" s="227"/>
      <c r="BS53" s="227"/>
      <c r="BT53" s="227">
        <v>1</v>
      </c>
      <c r="BU53" s="227"/>
      <c r="BV53" s="227"/>
      <c r="BW53" s="227"/>
      <c r="BX53" s="450">
        <v>0</v>
      </c>
      <c r="BY53" s="450"/>
      <c r="BZ53" s="450"/>
      <c r="CA53" s="450"/>
      <c r="CB53" s="148">
        <v>23</v>
      </c>
      <c r="CC53" s="148"/>
      <c r="CD53" s="148"/>
      <c r="CE53" s="148"/>
      <c r="CF53" s="148">
        <v>31</v>
      </c>
      <c r="CG53" s="148"/>
      <c r="CH53" s="148"/>
      <c r="CI53" s="148"/>
      <c r="CJ53" s="450">
        <v>8</v>
      </c>
      <c r="CK53" s="450"/>
      <c r="CL53" s="450"/>
      <c r="CM53" s="450"/>
    </row>
    <row r="54" spans="1:91" ht="15.75" customHeight="1">
      <c r="A54" s="433" t="s">
        <v>171</v>
      </c>
      <c r="B54" s="433"/>
      <c r="C54" s="433"/>
      <c r="D54" s="433"/>
      <c r="E54" s="433"/>
      <c r="F54" s="433"/>
      <c r="G54" s="433"/>
      <c r="H54" s="434"/>
      <c r="I54" s="432">
        <v>2293</v>
      </c>
      <c r="J54" s="421"/>
      <c r="K54" s="421"/>
      <c r="L54" s="421"/>
      <c r="M54" s="421">
        <v>1988</v>
      </c>
      <c r="N54" s="421"/>
      <c r="O54" s="421"/>
      <c r="P54" s="421"/>
      <c r="Q54" s="446">
        <v>-305</v>
      </c>
      <c r="R54" s="446"/>
      <c r="S54" s="446"/>
      <c r="T54" s="446"/>
      <c r="U54" s="445">
        <v>20</v>
      </c>
      <c r="V54" s="445"/>
      <c r="W54" s="445"/>
      <c r="X54" s="445"/>
      <c r="Y54" s="445">
        <v>14</v>
      </c>
      <c r="Z54" s="445"/>
      <c r="AA54" s="445"/>
      <c r="AB54" s="445"/>
      <c r="AC54" s="446">
        <v>-6</v>
      </c>
      <c r="AD54" s="446"/>
      <c r="AE54" s="446"/>
      <c r="AF54" s="446"/>
      <c r="AG54" s="421">
        <v>2744</v>
      </c>
      <c r="AH54" s="421"/>
      <c r="AI54" s="421"/>
      <c r="AJ54" s="421"/>
      <c r="AK54" s="421">
        <v>2414</v>
      </c>
      <c r="AL54" s="421"/>
      <c r="AM54" s="421"/>
      <c r="AN54" s="421"/>
      <c r="AO54" s="448">
        <v>-330</v>
      </c>
      <c r="AP54" s="448"/>
      <c r="AQ54" s="448"/>
      <c r="AR54" s="448"/>
      <c r="AS54" s="128"/>
      <c r="AT54" s="128"/>
      <c r="AU54" s="105"/>
      <c r="AV54" s="433" t="s">
        <v>376</v>
      </c>
      <c r="AW54" s="433"/>
      <c r="AX54" s="433"/>
      <c r="AY54" s="433"/>
      <c r="AZ54" s="433"/>
      <c r="BA54" s="433"/>
      <c r="BB54" s="433"/>
      <c r="BC54" s="434"/>
      <c r="BD54" s="147">
        <v>39</v>
      </c>
      <c r="BE54" s="148"/>
      <c r="BF54" s="148"/>
      <c r="BG54" s="148"/>
      <c r="BH54" s="148">
        <v>44</v>
      </c>
      <c r="BI54" s="148"/>
      <c r="BJ54" s="148"/>
      <c r="BK54" s="148"/>
      <c r="BL54" s="450">
        <v>5</v>
      </c>
      <c r="BM54" s="450"/>
      <c r="BN54" s="450"/>
      <c r="BO54" s="450"/>
      <c r="BP54" s="227" t="s">
        <v>526</v>
      </c>
      <c r="BQ54" s="227"/>
      <c r="BR54" s="227"/>
      <c r="BS54" s="227"/>
      <c r="BT54" s="227">
        <v>2</v>
      </c>
      <c r="BU54" s="227"/>
      <c r="BV54" s="227"/>
      <c r="BW54" s="227"/>
      <c r="BX54" s="450">
        <v>2</v>
      </c>
      <c r="BY54" s="450"/>
      <c r="BZ54" s="450"/>
      <c r="CA54" s="450"/>
      <c r="CB54" s="148">
        <v>60</v>
      </c>
      <c r="CC54" s="148"/>
      <c r="CD54" s="148"/>
      <c r="CE54" s="148"/>
      <c r="CF54" s="148">
        <v>53</v>
      </c>
      <c r="CG54" s="148"/>
      <c r="CH54" s="148"/>
      <c r="CI54" s="148"/>
      <c r="CJ54" s="450">
        <v>-7</v>
      </c>
      <c r="CK54" s="450"/>
      <c r="CL54" s="450"/>
      <c r="CM54" s="450"/>
    </row>
    <row r="55" spans="1:91" ht="15.75" customHeight="1">
      <c r="A55" s="433" t="s">
        <v>330</v>
      </c>
      <c r="B55" s="433"/>
      <c r="C55" s="433"/>
      <c r="D55" s="433"/>
      <c r="E55" s="433"/>
      <c r="F55" s="433"/>
      <c r="G55" s="433"/>
      <c r="H55" s="434"/>
      <c r="I55" s="432">
        <v>459</v>
      </c>
      <c r="J55" s="421"/>
      <c r="K55" s="421"/>
      <c r="L55" s="421"/>
      <c r="M55" s="421">
        <v>464</v>
      </c>
      <c r="N55" s="421"/>
      <c r="O55" s="421"/>
      <c r="P55" s="421"/>
      <c r="Q55" s="446">
        <v>5</v>
      </c>
      <c r="R55" s="446"/>
      <c r="S55" s="446"/>
      <c r="T55" s="446"/>
      <c r="U55" s="445">
        <v>6</v>
      </c>
      <c r="V55" s="445"/>
      <c r="W55" s="445"/>
      <c r="X55" s="445"/>
      <c r="Y55" s="445">
        <v>8</v>
      </c>
      <c r="Z55" s="445"/>
      <c r="AA55" s="445"/>
      <c r="AB55" s="445"/>
      <c r="AC55" s="446">
        <v>2</v>
      </c>
      <c r="AD55" s="446"/>
      <c r="AE55" s="446"/>
      <c r="AF55" s="446"/>
      <c r="AG55" s="421">
        <v>543</v>
      </c>
      <c r="AH55" s="421"/>
      <c r="AI55" s="421"/>
      <c r="AJ55" s="421"/>
      <c r="AK55" s="421">
        <v>572</v>
      </c>
      <c r="AL55" s="421"/>
      <c r="AM55" s="421"/>
      <c r="AN55" s="421"/>
      <c r="AO55" s="448">
        <v>29</v>
      </c>
      <c r="AP55" s="448"/>
      <c r="AQ55" s="448"/>
      <c r="AR55" s="448"/>
      <c r="AS55" s="128"/>
      <c r="AT55" s="128"/>
      <c r="AU55" s="105"/>
      <c r="AV55" s="433" t="s">
        <v>381</v>
      </c>
      <c r="AW55" s="433"/>
      <c r="AX55" s="433"/>
      <c r="AY55" s="433"/>
      <c r="AZ55" s="433"/>
      <c r="BA55" s="433"/>
      <c r="BB55" s="433"/>
      <c r="BC55" s="434"/>
      <c r="BD55" s="147">
        <v>19</v>
      </c>
      <c r="BE55" s="148"/>
      <c r="BF55" s="148"/>
      <c r="BG55" s="148"/>
      <c r="BH55" s="148">
        <v>11</v>
      </c>
      <c r="BI55" s="148"/>
      <c r="BJ55" s="148"/>
      <c r="BK55" s="148"/>
      <c r="BL55" s="450">
        <v>-8</v>
      </c>
      <c r="BM55" s="450"/>
      <c r="BN55" s="450"/>
      <c r="BO55" s="450"/>
      <c r="BP55" s="227">
        <v>1</v>
      </c>
      <c r="BQ55" s="227"/>
      <c r="BR55" s="227"/>
      <c r="BS55" s="227"/>
      <c r="BT55" s="227">
        <v>1</v>
      </c>
      <c r="BU55" s="227"/>
      <c r="BV55" s="227"/>
      <c r="BW55" s="227"/>
      <c r="BX55" s="450">
        <v>0</v>
      </c>
      <c r="BY55" s="450"/>
      <c r="BZ55" s="450"/>
      <c r="CA55" s="450"/>
      <c r="CB55" s="148">
        <v>22</v>
      </c>
      <c r="CC55" s="148"/>
      <c r="CD55" s="148"/>
      <c r="CE55" s="148"/>
      <c r="CF55" s="148">
        <v>13</v>
      </c>
      <c r="CG55" s="148"/>
      <c r="CH55" s="148"/>
      <c r="CI55" s="148"/>
      <c r="CJ55" s="450">
        <v>-9</v>
      </c>
      <c r="CK55" s="450"/>
      <c r="CL55" s="450"/>
      <c r="CM55" s="450"/>
    </row>
    <row r="56" spans="1:91" ht="15.75" customHeight="1">
      <c r="A56" s="433" t="s">
        <v>83</v>
      </c>
      <c r="B56" s="433"/>
      <c r="C56" s="433"/>
      <c r="D56" s="433"/>
      <c r="E56" s="433"/>
      <c r="F56" s="433"/>
      <c r="G56" s="433"/>
      <c r="H56" s="434"/>
      <c r="I56" s="432">
        <v>62</v>
      </c>
      <c r="J56" s="421"/>
      <c r="K56" s="421"/>
      <c r="L56" s="421"/>
      <c r="M56" s="421">
        <v>73</v>
      </c>
      <c r="N56" s="421"/>
      <c r="O56" s="421"/>
      <c r="P56" s="421"/>
      <c r="Q56" s="446">
        <v>11</v>
      </c>
      <c r="R56" s="446"/>
      <c r="S56" s="446"/>
      <c r="T56" s="446"/>
      <c r="U56" s="445">
        <v>1</v>
      </c>
      <c r="V56" s="445"/>
      <c r="W56" s="445"/>
      <c r="X56" s="445"/>
      <c r="Y56" s="445">
        <v>1</v>
      </c>
      <c r="Z56" s="445"/>
      <c r="AA56" s="445"/>
      <c r="AB56" s="445"/>
      <c r="AC56" s="446">
        <v>0</v>
      </c>
      <c r="AD56" s="446"/>
      <c r="AE56" s="446"/>
      <c r="AF56" s="446"/>
      <c r="AG56" s="421">
        <v>78</v>
      </c>
      <c r="AH56" s="421"/>
      <c r="AI56" s="421"/>
      <c r="AJ56" s="421"/>
      <c r="AK56" s="421">
        <v>98</v>
      </c>
      <c r="AL56" s="421"/>
      <c r="AM56" s="421"/>
      <c r="AN56" s="421"/>
      <c r="AO56" s="448">
        <v>20</v>
      </c>
      <c r="AP56" s="448"/>
      <c r="AQ56" s="448"/>
      <c r="AR56" s="448"/>
      <c r="AS56" s="128"/>
      <c r="AT56" s="128"/>
      <c r="AU56" s="105"/>
      <c r="AV56" s="433" t="s">
        <v>377</v>
      </c>
      <c r="AW56" s="433"/>
      <c r="AX56" s="433"/>
      <c r="AY56" s="433"/>
      <c r="AZ56" s="433"/>
      <c r="BA56" s="433"/>
      <c r="BB56" s="433"/>
      <c r="BC56" s="434"/>
      <c r="BD56" s="147">
        <v>20</v>
      </c>
      <c r="BE56" s="148"/>
      <c r="BF56" s="148"/>
      <c r="BG56" s="148"/>
      <c r="BH56" s="148">
        <v>17</v>
      </c>
      <c r="BI56" s="148"/>
      <c r="BJ56" s="148"/>
      <c r="BK56" s="148"/>
      <c r="BL56" s="450">
        <v>-3</v>
      </c>
      <c r="BM56" s="450"/>
      <c r="BN56" s="450"/>
      <c r="BO56" s="450"/>
      <c r="BP56" s="227">
        <v>1</v>
      </c>
      <c r="BQ56" s="227"/>
      <c r="BR56" s="227"/>
      <c r="BS56" s="227"/>
      <c r="BT56" s="227" t="s">
        <v>526</v>
      </c>
      <c r="BU56" s="227"/>
      <c r="BV56" s="227"/>
      <c r="BW56" s="227"/>
      <c r="BX56" s="450">
        <v>-1</v>
      </c>
      <c r="BY56" s="450"/>
      <c r="BZ56" s="450"/>
      <c r="CA56" s="450"/>
      <c r="CB56" s="148">
        <v>32</v>
      </c>
      <c r="CC56" s="148"/>
      <c r="CD56" s="148"/>
      <c r="CE56" s="148"/>
      <c r="CF56" s="148">
        <v>19</v>
      </c>
      <c r="CG56" s="148"/>
      <c r="CH56" s="148"/>
      <c r="CI56" s="148"/>
      <c r="CJ56" s="450">
        <v>-13</v>
      </c>
      <c r="CK56" s="450"/>
      <c r="CL56" s="450"/>
      <c r="CM56" s="450"/>
    </row>
    <row r="57" spans="1:91" ht="15.75" customHeight="1">
      <c r="A57" s="109"/>
      <c r="B57" s="109"/>
      <c r="C57" s="109"/>
      <c r="D57" s="109"/>
      <c r="E57" s="109"/>
      <c r="F57" s="109"/>
      <c r="G57" s="109"/>
      <c r="H57" s="110"/>
      <c r="I57" s="105"/>
      <c r="J57" s="105"/>
      <c r="K57" s="105"/>
      <c r="L57" s="105"/>
      <c r="M57" s="105"/>
      <c r="N57" s="105"/>
      <c r="O57" s="105"/>
      <c r="P57" s="105"/>
      <c r="Q57" s="115"/>
      <c r="R57" s="115"/>
      <c r="S57" s="115"/>
      <c r="T57" s="115"/>
      <c r="U57" s="105"/>
      <c r="V57" s="105"/>
      <c r="W57" s="105"/>
      <c r="X57" s="105"/>
      <c r="Y57" s="105"/>
      <c r="Z57" s="105"/>
      <c r="AA57" s="105"/>
      <c r="AB57" s="105"/>
      <c r="AC57" s="105"/>
      <c r="AD57" s="105"/>
      <c r="AE57" s="105"/>
      <c r="AF57" s="105"/>
      <c r="AG57" s="105"/>
      <c r="AH57" s="105"/>
      <c r="AI57" s="105"/>
      <c r="AJ57" s="105"/>
      <c r="AK57" s="105"/>
      <c r="AL57" s="105"/>
      <c r="AM57" s="105"/>
      <c r="AN57" s="105"/>
      <c r="AO57" s="105"/>
      <c r="AP57" s="105"/>
      <c r="AQ57" s="105"/>
      <c r="AR57" s="105"/>
      <c r="AS57" s="105"/>
      <c r="AT57" s="105"/>
      <c r="AU57" s="105"/>
      <c r="AV57" s="433" t="s">
        <v>378</v>
      </c>
      <c r="AW57" s="433"/>
      <c r="AX57" s="433"/>
      <c r="AY57" s="433"/>
      <c r="AZ57" s="433"/>
      <c r="BA57" s="433"/>
      <c r="BB57" s="433"/>
      <c r="BC57" s="434"/>
      <c r="BD57" s="147">
        <v>4</v>
      </c>
      <c r="BE57" s="148"/>
      <c r="BF57" s="148"/>
      <c r="BG57" s="148"/>
      <c r="BH57" s="148">
        <v>11</v>
      </c>
      <c r="BI57" s="148"/>
      <c r="BJ57" s="148"/>
      <c r="BK57" s="148"/>
      <c r="BL57" s="450">
        <v>7</v>
      </c>
      <c r="BM57" s="450"/>
      <c r="BN57" s="450"/>
      <c r="BO57" s="450"/>
      <c r="BP57" s="227" t="s">
        <v>526</v>
      </c>
      <c r="BQ57" s="227"/>
      <c r="BR57" s="227"/>
      <c r="BS57" s="227"/>
      <c r="BT57" s="227">
        <v>1</v>
      </c>
      <c r="BU57" s="227"/>
      <c r="BV57" s="227"/>
      <c r="BW57" s="227"/>
      <c r="BX57" s="450">
        <v>1</v>
      </c>
      <c r="BY57" s="450"/>
      <c r="BZ57" s="450"/>
      <c r="CA57" s="450"/>
      <c r="CB57" s="148">
        <v>7</v>
      </c>
      <c r="CC57" s="148"/>
      <c r="CD57" s="148"/>
      <c r="CE57" s="148"/>
      <c r="CF57" s="148">
        <v>13</v>
      </c>
      <c r="CG57" s="148"/>
      <c r="CH57" s="148"/>
      <c r="CI57" s="148"/>
      <c r="CJ57" s="450">
        <v>6</v>
      </c>
      <c r="CK57" s="450"/>
      <c r="CL57" s="450"/>
      <c r="CM57" s="450"/>
    </row>
    <row r="58" spans="1:91" ht="15.75" customHeight="1">
      <c r="A58" s="109"/>
      <c r="B58" s="109"/>
      <c r="C58" s="109"/>
      <c r="D58" s="109"/>
      <c r="E58" s="109"/>
      <c r="F58" s="109"/>
      <c r="G58" s="109"/>
      <c r="H58" s="110"/>
      <c r="I58" s="105"/>
      <c r="J58" s="105"/>
      <c r="K58" s="105"/>
      <c r="L58" s="105"/>
      <c r="M58" s="105"/>
      <c r="N58" s="105"/>
      <c r="O58" s="105"/>
      <c r="P58" s="105"/>
      <c r="Q58" s="115"/>
      <c r="R58" s="115"/>
      <c r="S58" s="115"/>
      <c r="T58" s="115"/>
      <c r="U58" s="105"/>
      <c r="V58" s="105"/>
      <c r="W58" s="105"/>
      <c r="X58" s="105"/>
      <c r="Y58" s="105"/>
      <c r="Z58" s="105"/>
      <c r="AA58" s="105"/>
      <c r="AB58" s="105"/>
      <c r="AC58" s="105"/>
      <c r="AD58" s="105"/>
      <c r="AE58" s="105"/>
      <c r="AF58" s="105"/>
      <c r="AG58" s="105"/>
      <c r="AH58" s="105"/>
      <c r="AI58" s="105"/>
      <c r="AJ58" s="105"/>
      <c r="AK58" s="105"/>
      <c r="AL58" s="105"/>
      <c r="AM58" s="105"/>
      <c r="AN58" s="105"/>
      <c r="AO58" s="105"/>
      <c r="AP58" s="105"/>
      <c r="AQ58" s="105"/>
      <c r="AR58" s="105"/>
      <c r="AS58" s="105"/>
      <c r="AT58" s="105"/>
      <c r="AU58" s="105"/>
      <c r="AV58" s="433" t="s">
        <v>379</v>
      </c>
      <c r="AW58" s="433"/>
      <c r="AX58" s="433"/>
      <c r="AY58" s="433"/>
      <c r="AZ58" s="433"/>
      <c r="BA58" s="433"/>
      <c r="BB58" s="433"/>
      <c r="BC58" s="434"/>
      <c r="BD58" s="147">
        <v>18</v>
      </c>
      <c r="BE58" s="148"/>
      <c r="BF58" s="148"/>
      <c r="BG58" s="148"/>
      <c r="BH58" s="148">
        <v>20</v>
      </c>
      <c r="BI58" s="148"/>
      <c r="BJ58" s="148"/>
      <c r="BK58" s="148"/>
      <c r="BL58" s="450">
        <v>2</v>
      </c>
      <c r="BM58" s="450"/>
      <c r="BN58" s="450"/>
      <c r="BO58" s="450"/>
      <c r="BP58" s="227" t="s">
        <v>526</v>
      </c>
      <c r="BQ58" s="227"/>
      <c r="BR58" s="227"/>
      <c r="BS58" s="227"/>
      <c r="BT58" s="227" t="s">
        <v>526</v>
      </c>
      <c r="BU58" s="227"/>
      <c r="BV58" s="227"/>
      <c r="BW58" s="227"/>
      <c r="BX58" s="450" t="s">
        <v>526</v>
      </c>
      <c r="BY58" s="450"/>
      <c r="BZ58" s="450"/>
      <c r="CA58" s="450"/>
      <c r="CB58" s="148">
        <v>22</v>
      </c>
      <c r="CC58" s="148"/>
      <c r="CD58" s="148"/>
      <c r="CE58" s="148"/>
      <c r="CF58" s="148">
        <v>29</v>
      </c>
      <c r="CG58" s="148"/>
      <c r="CH58" s="148"/>
      <c r="CI58" s="148"/>
      <c r="CJ58" s="450">
        <v>7</v>
      </c>
      <c r="CK58" s="450"/>
      <c r="CL58" s="450"/>
      <c r="CM58" s="450"/>
    </row>
    <row r="59" spans="1:91" ht="15.75" customHeight="1">
      <c r="A59" s="433" t="s">
        <v>162</v>
      </c>
      <c r="B59" s="433"/>
      <c r="C59" s="433"/>
      <c r="D59" s="433"/>
      <c r="E59" s="433"/>
      <c r="F59" s="433"/>
      <c r="G59" s="433"/>
      <c r="H59" s="434"/>
      <c r="I59" s="432">
        <v>52</v>
      </c>
      <c r="J59" s="421"/>
      <c r="K59" s="421"/>
      <c r="L59" s="421"/>
      <c r="M59" s="421">
        <v>29</v>
      </c>
      <c r="N59" s="421"/>
      <c r="O59" s="421"/>
      <c r="P59" s="421"/>
      <c r="Q59" s="446">
        <v>-23</v>
      </c>
      <c r="R59" s="446"/>
      <c r="S59" s="446"/>
      <c r="T59" s="446"/>
      <c r="U59" s="445">
        <v>6</v>
      </c>
      <c r="V59" s="445"/>
      <c r="W59" s="445"/>
      <c r="X59" s="445"/>
      <c r="Y59" s="445">
        <v>2</v>
      </c>
      <c r="Z59" s="445"/>
      <c r="AA59" s="445"/>
      <c r="AB59" s="445"/>
      <c r="AC59" s="446">
        <v>-4</v>
      </c>
      <c r="AD59" s="446"/>
      <c r="AE59" s="446"/>
      <c r="AF59" s="446"/>
      <c r="AG59" s="421">
        <v>87</v>
      </c>
      <c r="AH59" s="421"/>
      <c r="AI59" s="421"/>
      <c r="AJ59" s="421"/>
      <c r="AK59" s="421">
        <v>53</v>
      </c>
      <c r="AL59" s="421"/>
      <c r="AM59" s="421"/>
      <c r="AN59" s="421"/>
      <c r="AO59" s="447">
        <v>-34</v>
      </c>
      <c r="AP59" s="447"/>
      <c r="AQ59" s="447"/>
      <c r="AR59" s="447"/>
      <c r="AS59" s="127"/>
      <c r="AT59" s="127"/>
      <c r="AU59" s="105"/>
      <c r="AV59" s="433" t="s">
        <v>380</v>
      </c>
      <c r="AW59" s="433"/>
      <c r="AX59" s="433"/>
      <c r="AY59" s="433"/>
      <c r="AZ59" s="433"/>
      <c r="BA59" s="433"/>
      <c r="BB59" s="433"/>
      <c r="BC59" s="434"/>
      <c r="BD59" s="147">
        <v>52</v>
      </c>
      <c r="BE59" s="148"/>
      <c r="BF59" s="148"/>
      <c r="BG59" s="148"/>
      <c r="BH59" s="148">
        <v>29</v>
      </c>
      <c r="BI59" s="148"/>
      <c r="BJ59" s="148"/>
      <c r="BK59" s="148"/>
      <c r="BL59" s="450">
        <v>-23</v>
      </c>
      <c r="BM59" s="450"/>
      <c r="BN59" s="450"/>
      <c r="BO59" s="450"/>
      <c r="BP59" s="227">
        <v>6</v>
      </c>
      <c r="BQ59" s="227"/>
      <c r="BR59" s="227"/>
      <c r="BS59" s="227"/>
      <c r="BT59" s="227">
        <v>2</v>
      </c>
      <c r="BU59" s="227"/>
      <c r="BV59" s="227"/>
      <c r="BW59" s="227"/>
      <c r="BX59" s="450">
        <v>-4</v>
      </c>
      <c r="BY59" s="450"/>
      <c r="BZ59" s="450"/>
      <c r="CA59" s="450"/>
      <c r="CB59" s="148">
        <v>87</v>
      </c>
      <c r="CC59" s="148"/>
      <c r="CD59" s="148"/>
      <c r="CE59" s="148"/>
      <c r="CF59" s="148">
        <v>53</v>
      </c>
      <c r="CG59" s="148"/>
      <c r="CH59" s="148"/>
      <c r="CI59" s="148"/>
      <c r="CJ59" s="450">
        <v>-34</v>
      </c>
      <c r="CK59" s="450"/>
      <c r="CL59" s="450"/>
      <c r="CM59" s="450"/>
    </row>
    <row r="60" spans="1:91" ht="15.75" customHeight="1">
      <c r="A60" s="106"/>
      <c r="B60" s="106"/>
      <c r="C60" s="106"/>
      <c r="D60" s="106"/>
      <c r="E60" s="106"/>
      <c r="F60" s="106"/>
      <c r="G60" s="106"/>
      <c r="H60" s="108"/>
      <c r="I60" s="107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12"/>
      <c r="AT60" s="112"/>
      <c r="AU60" s="105"/>
      <c r="AV60" s="106"/>
      <c r="AW60" s="106"/>
      <c r="AX60" s="106"/>
      <c r="AY60" s="106"/>
      <c r="AZ60" s="106"/>
      <c r="BA60" s="106"/>
      <c r="BB60" s="106"/>
      <c r="BC60" s="108"/>
      <c r="BD60" s="107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06"/>
      <c r="BU60" s="106"/>
      <c r="BV60" s="106"/>
      <c r="BW60" s="106"/>
      <c r="BX60" s="106"/>
      <c r="BY60" s="106"/>
      <c r="BZ60" s="106"/>
      <c r="CA60" s="106"/>
      <c r="CB60" s="106"/>
      <c r="CC60" s="106"/>
      <c r="CD60" s="106"/>
      <c r="CE60" s="106"/>
      <c r="CF60" s="106"/>
      <c r="CG60" s="106"/>
      <c r="CH60" s="106"/>
      <c r="CI60" s="106"/>
      <c r="CJ60" s="106"/>
      <c r="CK60" s="106"/>
      <c r="CL60" s="106"/>
      <c r="CM60" s="106"/>
    </row>
    <row r="61" spans="1:91" ht="15.75" customHeight="1">
      <c r="A61" s="105" t="s">
        <v>206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  <c r="AD61" s="105"/>
      <c r="AE61" s="105"/>
      <c r="AF61" s="105"/>
      <c r="AG61" s="105"/>
      <c r="AH61" s="105"/>
      <c r="AI61" s="105"/>
      <c r="AJ61" s="105"/>
      <c r="AK61" s="105"/>
      <c r="AL61" s="105"/>
      <c r="AM61" s="105"/>
      <c r="AN61" s="105"/>
      <c r="AO61" s="105"/>
      <c r="AP61" s="105"/>
      <c r="AQ61" s="105"/>
      <c r="AR61" s="105"/>
      <c r="AS61" s="105"/>
      <c r="AT61" s="105"/>
      <c r="AU61" s="105"/>
      <c r="AV61" s="105" t="s">
        <v>206</v>
      </c>
      <c r="AW61" s="105"/>
      <c r="AX61" s="105"/>
      <c r="AY61" s="105"/>
      <c r="AZ61" s="105"/>
      <c r="BA61" s="105"/>
      <c r="BB61" s="105"/>
      <c r="BC61" s="105"/>
      <c r="BD61" s="105"/>
      <c r="BE61" s="105"/>
      <c r="BF61" s="105"/>
      <c r="BG61" s="105"/>
      <c r="BH61" s="105"/>
      <c r="BI61" s="105"/>
      <c r="BJ61" s="105"/>
      <c r="BK61" s="105"/>
      <c r="BL61" s="105"/>
      <c r="BM61" s="105"/>
      <c r="BN61" s="105"/>
      <c r="BO61" s="105"/>
      <c r="BP61" s="105"/>
      <c r="BQ61" s="105"/>
      <c r="BR61" s="105"/>
      <c r="BS61" s="105"/>
      <c r="BT61" s="105"/>
      <c r="BU61" s="105"/>
      <c r="BV61" s="105"/>
      <c r="BW61" s="105"/>
      <c r="BX61" s="105"/>
      <c r="BY61" s="105"/>
      <c r="BZ61" s="105"/>
      <c r="CA61" s="105"/>
      <c r="CB61" s="105"/>
      <c r="CC61" s="105"/>
      <c r="CD61" s="105"/>
      <c r="CE61" s="105"/>
      <c r="CF61" s="105"/>
      <c r="CG61" s="105"/>
      <c r="CH61" s="105"/>
      <c r="CI61" s="105"/>
      <c r="CJ61" s="105"/>
      <c r="CK61" s="105"/>
      <c r="CL61" s="105"/>
      <c r="CM61" s="105"/>
    </row>
  </sheetData>
  <sheetProtection/>
  <mergeCells count="722">
    <mergeCell ref="AV9:CM9"/>
    <mergeCell ref="A24:AR24"/>
    <mergeCell ref="A9:AR9"/>
    <mergeCell ref="A6:AR6"/>
    <mergeCell ref="CJ58:CM58"/>
    <mergeCell ref="BD59:BG59"/>
    <mergeCell ref="BH59:BK59"/>
    <mergeCell ref="BL59:BO59"/>
    <mergeCell ref="BP59:BS59"/>
    <mergeCell ref="BT59:BW59"/>
    <mergeCell ref="BX59:CA59"/>
    <mergeCell ref="CB59:CE59"/>
    <mergeCell ref="CF59:CI59"/>
    <mergeCell ref="CJ59:CM59"/>
    <mergeCell ref="CF57:CI57"/>
    <mergeCell ref="CJ57:CM57"/>
    <mergeCell ref="CB58:CE58"/>
    <mergeCell ref="CF58:CI58"/>
    <mergeCell ref="BD58:BG58"/>
    <mergeCell ref="BH58:BK58"/>
    <mergeCell ref="BL58:BO58"/>
    <mergeCell ref="BP58:BS58"/>
    <mergeCell ref="BT58:BW58"/>
    <mergeCell ref="BX58:CA58"/>
    <mergeCell ref="CB56:CE56"/>
    <mergeCell ref="CF56:CI56"/>
    <mergeCell ref="CJ56:CM56"/>
    <mergeCell ref="BD57:BG57"/>
    <mergeCell ref="BH57:BK57"/>
    <mergeCell ref="BL57:BO57"/>
    <mergeCell ref="BP57:BS57"/>
    <mergeCell ref="BT57:BW57"/>
    <mergeCell ref="BX57:CA57"/>
    <mergeCell ref="CB57:CE57"/>
    <mergeCell ref="BD56:BG56"/>
    <mergeCell ref="BH56:BK56"/>
    <mergeCell ref="BL56:BO56"/>
    <mergeCell ref="BP56:BS56"/>
    <mergeCell ref="BT56:BW56"/>
    <mergeCell ref="BX56:CA56"/>
    <mergeCell ref="CJ54:CM54"/>
    <mergeCell ref="BD55:BG55"/>
    <mergeCell ref="BH55:BK55"/>
    <mergeCell ref="BL55:BO55"/>
    <mergeCell ref="BP55:BS55"/>
    <mergeCell ref="BT55:BW55"/>
    <mergeCell ref="BX55:CA55"/>
    <mergeCell ref="CB55:CE55"/>
    <mergeCell ref="CF55:CI55"/>
    <mergeCell ref="CJ55:CM55"/>
    <mergeCell ref="CF53:CI53"/>
    <mergeCell ref="CJ53:CM53"/>
    <mergeCell ref="BD54:BG54"/>
    <mergeCell ref="BH54:BK54"/>
    <mergeCell ref="BL54:BO54"/>
    <mergeCell ref="BP54:BS54"/>
    <mergeCell ref="BT54:BW54"/>
    <mergeCell ref="BX54:CA54"/>
    <mergeCell ref="CB54:CE54"/>
    <mergeCell ref="CF54:CI54"/>
    <mergeCell ref="CB52:CE52"/>
    <mergeCell ref="CF52:CI52"/>
    <mergeCell ref="CJ52:CM52"/>
    <mergeCell ref="BD53:BG53"/>
    <mergeCell ref="BH53:BK53"/>
    <mergeCell ref="BL53:BO53"/>
    <mergeCell ref="BP53:BS53"/>
    <mergeCell ref="BT53:BW53"/>
    <mergeCell ref="BX53:CA53"/>
    <mergeCell ref="CB53:CE53"/>
    <mergeCell ref="BD52:BG52"/>
    <mergeCell ref="BH52:BK52"/>
    <mergeCell ref="BL52:BO52"/>
    <mergeCell ref="BP52:BS52"/>
    <mergeCell ref="BT52:BW52"/>
    <mergeCell ref="BX52:CA52"/>
    <mergeCell ref="CJ50:CM50"/>
    <mergeCell ref="BD51:BG51"/>
    <mergeCell ref="BH51:BK51"/>
    <mergeCell ref="BL51:BO51"/>
    <mergeCell ref="BP51:BS51"/>
    <mergeCell ref="BT51:BW51"/>
    <mergeCell ref="BX51:CA51"/>
    <mergeCell ref="CB51:CE51"/>
    <mergeCell ref="CF51:CI51"/>
    <mergeCell ref="CJ51:CM51"/>
    <mergeCell ref="CF49:CI49"/>
    <mergeCell ref="CJ49:CM49"/>
    <mergeCell ref="BD50:BG50"/>
    <mergeCell ref="BH50:BK50"/>
    <mergeCell ref="BL50:BO50"/>
    <mergeCell ref="BP50:BS50"/>
    <mergeCell ref="BT50:BW50"/>
    <mergeCell ref="BX50:CA50"/>
    <mergeCell ref="CB50:CE50"/>
    <mergeCell ref="CF50:CI50"/>
    <mergeCell ref="CB48:CE48"/>
    <mergeCell ref="CF48:CI48"/>
    <mergeCell ref="CJ48:CM48"/>
    <mergeCell ref="BD49:BG49"/>
    <mergeCell ref="BH49:BK49"/>
    <mergeCell ref="BL49:BO49"/>
    <mergeCell ref="BP49:BS49"/>
    <mergeCell ref="BT49:BW49"/>
    <mergeCell ref="BX49:CA49"/>
    <mergeCell ref="CB49:CE49"/>
    <mergeCell ref="BD48:BG48"/>
    <mergeCell ref="BH48:BK48"/>
    <mergeCell ref="BL48:BO48"/>
    <mergeCell ref="BP48:BS48"/>
    <mergeCell ref="BT48:BW48"/>
    <mergeCell ref="BX48:CA48"/>
    <mergeCell ref="CJ46:CM46"/>
    <mergeCell ref="BD47:BG47"/>
    <mergeCell ref="BH47:BK47"/>
    <mergeCell ref="BL47:BO47"/>
    <mergeCell ref="BP47:BS47"/>
    <mergeCell ref="BT47:BW47"/>
    <mergeCell ref="BX47:CA47"/>
    <mergeCell ref="CB47:CE47"/>
    <mergeCell ref="CF47:CI47"/>
    <mergeCell ref="CJ47:CM47"/>
    <mergeCell ref="CF45:CI45"/>
    <mergeCell ref="CJ45:CM45"/>
    <mergeCell ref="BD46:BG46"/>
    <mergeCell ref="BH46:BK46"/>
    <mergeCell ref="BL46:BO46"/>
    <mergeCell ref="BP46:BS46"/>
    <mergeCell ref="BT46:BW46"/>
    <mergeCell ref="BX46:CA46"/>
    <mergeCell ref="CB46:CE46"/>
    <mergeCell ref="CF46:CI46"/>
    <mergeCell ref="CB44:CE44"/>
    <mergeCell ref="CF44:CI44"/>
    <mergeCell ref="CJ44:CM44"/>
    <mergeCell ref="BD45:BG45"/>
    <mergeCell ref="BH45:BK45"/>
    <mergeCell ref="BL45:BO45"/>
    <mergeCell ref="BP45:BS45"/>
    <mergeCell ref="BT45:BW45"/>
    <mergeCell ref="BX45:CA45"/>
    <mergeCell ref="CB45:CE45"/>
    <mergeCell ref="BD44:BG44"/>
    <mergeCell ref="BH44:BK44"/>
    <mergeCell ref="BL44:BO44"/>
    <mergeCell ref="BP44:BS44"/>
    <mergeCell ref="BT44:BW44"/>
    <mergeCell ref="BX44:CA44"/>
    <mergeCell ref="CJ42:CM42"/>
    <mergeCell ref="BD43:BG43"/>
    <mergeCell ref="BH43:BK43"/>
    <mergeCell ref="BL43:BO43"/>
    <mergeCell ref="BP43:BS43"/>
    <mergeCell ref="BT43:BW43"/>
    <mergeCell ref="BX43:CA43"/>
    <mergeCell ref="CB43:CE43"/>
    <mergeCell ref="CF43:CI43"/>
    <mergeCell ref="CJ43:CM43"/>
    <mergeCell ref="CF41:CI41"/>
    <mergeCell ref="CJ41:CM41"/>
    <mergeCell ref="BD42:BG42"/>
    <mergeCell ref="BH42:BK42"/>
    <mergeCell ref="BL42:BO42"/>
    <mergeCell ref="BP42:BS42"/>
    <mergeCell ref="BT42:BW42"/>
    <mergeCell ref="BX42:CA42"/>
    <mergeCell ref="CB42:CE42"/>
    <mergeCell ref="CF42:CI42"/>
    <mergeCell ref="CB40:CE40"/>
    <mergeCell ref="CF40:CI40"/>
    <mergeCell ref="CJ40:CM40"/>
    <mergeCell ref="BD41:BG41"/>
    <mergeCell ref="BH41:BK41"/>
    <mergeCell ref="BL41:BO41"/>
    <mergeCell ref="BP41:BS41"/>
    <mergeCell ref="BT41:BW41"/>
    <mergeCell ref="BX41:CA41"/>
    <mergeCell ref="CB41:CE41"/>
    <mergeCell ref="BD40:BG40"/>
    <mergeCell ref="BH40:BK40"/>
    <mergeCell ref="BL40:BO40"/>
    <mergeCell ref="BP40:BS40"/>
    <mergeCell ref="BT40:BW40"/>
    <mergeCell ref="BX40:CA40"/>
    <mergeCell ref="CJ38:CM38"/>
    <mergeCell ref="BD39:BG39"/>
    <mergeCell ref="BH39:BK39"/>
    <mergeCell ref="BL39:BO39"/>
    <mergeCell ref="BP39:BS39"/>
    <mergeCell ref="BT39:BW39"/>
    <mergeCell ref="BX39:CA39"/>
    <mergeCell ref="CB39:CE39"/>
    <mergeCell ref="CF39:CI39"/>
    <mergeCell ref="CJ39:CM39"/>
    <mergeCell ref="CF37:CI37"/>
    <mergeCell ref="CJ37:CM37"/>
    <mergeCell ref="BD38:BG38"/>
    <mergeCell ref="BH38:BK38"/>
    <mergeCell ref="BL38:BO38"/>
    <mergeCell ref="BP38:BS38"/>
    <mergeCell ref="BT38:BW38"/>
    <mergeCell ref="BX38:CA38"/>
    <mergeCell ref="CB38:CE38"/>
    <mergeCell ref="CF38:CI38"/>
    <mergeCell ref="CB36:CE36"/>
    <mergeCell ref="CF36:CI36"/>
    <mergeCell ref="CJ36:CM36"/>
    <mergeCell ref="BD37:BG37"/>
    <mergeCell ref="BH37:BK37"/>
    <mergeCell ref="BL37:BO37"/>
    <mergeCell ref="BP37:BS37"/>
    <mergeCell ref="BT37:BW37"/>
    <mergeCell ref="BX37:CA37"/>
    <mergeCell ref="CB37:CE37"/>
    <mergeCell ref="BD36:BG36"/>
    <mergeCell ref="BH36:BK36"/>
    <mergeCell ref="BL36:BO36"/>
    <mergeCell ref="BP36:BS36"/>
    <mergeCell ref="BT36:BW36"/>
    <mergeCell ref="BX36:CA36"/>
    <mergeCell ref="CJ34:CM34"/>
    <mergeCell ref="BD35:BG35"/>
    <mergeCell ref="BH35:BK35"/>
    <mergeCell ref="BL35:BO35"/>
    <mergeCell ref="BP35:BS35"/>
    <mergeCell ref="BT35:BW35"/>
    <mergeCell ref="BX35:CA35"/>
    <mergeCell ref="CB35:CE35"/>
    <mergeCell ref="CF35:CI35"/>
    <mergeCell ref="CJ35:CM35"/>
    <mergeCell ref="CF33:CI33"/>
    <mergeCell ref="CJ33:CM33"/>
    <mergeCell ref="BD34:BG34"/>
    <mergeCell ref="BH34:BK34"/>
    <mergeCell ref="BL34:BO34"/>
    <mergeCell ref="BP34:BS34"/>
    <mergeCell ref="BT34:BW34"/>
    <mergeCell ref="BX34:CA34"/>
    <mergeCell ref="CB34:CE34"/>
    <mergeCell ref="CF34:CI34"/>
    <mergeCell ref="CB32:CE32"/>
    <mergeCell ref="CF32:CI32"/>
    <mergeCell ref="CJ32:CM32"/>
    <mergeCell ref="BD33:BG33"/>
    <mergeCell ref="BH33:BK33"/>
    <mergeCell ref="BL33:BO33"/>
    <mergeCell ref="BP33:BS33"/>
    <mergeCell ref="BT33:BW33"/>
    <mergeCell ref="BX33:CA33"/>
    <mergeCell ref="CB33:CE33"/>
    <mergeCell ref="BD32:BG32"/>
    <mergeCell ref="BH32:BK32"/>
    <mergeCell ref="BL32:BO32"/>
    <mergeCell ref="BP32:BS32"/>
    <mergeCell ref="BT32:BW32"/>
    <mergeCell ref="BX32:CA32"/>
    <mergeCell ref="CJ30:CM30"/>
    <mergeCell ref="BD31:BG31"/>
    <mergeCell ref="BH31:BK31"/>
    <mergeCell ref="BL31:BO31"/>
    <mergeCell ref="BP31:BS31"/>
    <mergeCell ref="BT31:BW31"/>
    <mergeCell ref="BX31:CA31"/>
    <mergeCell ref="CB31:CE31"/>
    <mergeCell ref="CF31:CI31"/>
    <mergeCell ref="CJ31:CM31"/>
    <mergeCell ref="CF29:CI29"/>
    <mergeCell ref="CJ29:CM29"/>
    <mergeCell ref="BD30:BG30"/>
    <mergeCell ref="BH30:BK30"/>
    <mergeCell ref="BL30:BO30"/>
    <mergeCell ref="BP30:BS30"/>
    <mergeCell ref="BT30:BW30"/>
    <mergeCell ref="BX30:CA30"/>
    <mergeCell ref="CB30:CE30"/>
    <mergeCell ref="CF30:CI30"/>
    <mergeCell ref="CB28:CE28"/>
    <mergeCell ref="CF28:CI28"/>
    <mergeCell ref="CJ28:CM28"/>
    <mergeCell ref="BD29:BG29"/>
    <mergeCell ref="BH29:BK29"/>
    <mergeCell ref="BL29:BO29"/>
    <mergeCell ref="BP29:BS29"/>
    <mergeCell ref="BT29:BW29"/>
    <mergeCell ref="BX29:CA29"/>
    <mergeCell ref="CB29:CE29"/>
    <mergeCell ref="BD28:BG28"/>
    <mergeCell ref="BH28:BK28"/>
    <mergeCell ref="BL28:BO28"/>
    <mergeCell ref="BP28:BS28"/>
    <mergeCell ref="BT28:BW28"/>
    <mergeCell ref="BX28:CA28"/>
    <mergeCell ref="CJ26:CM26"/>
    <mergeCell ref="BD27:BG27"/>
    <mergeCell ref="BH27:BK27"/>
    <mergeCell ref="BL27:BO27"/>
    <mergeCell ref="BP27:BS27"/>
    <mergeCell ref="BT27:BW27"/>
    <mergeCell ref="BX27:CA27"/>
    <mergeCell ref="CB27:CE27"/>
    <mergeCell ref="CF27:CI27"/>
    <mergeCell ref="CJ27:CM27"/>
    <mergeCell ref="CF25:CI25"/>
    <mergeCell ref="CJ25:CM25"/>
    <mergeCell ref="BD26:BG26"/>
    <mergeCell ref="BH26:BK26"/>
    <mergeCell ref="BL26:BO26"/>
    <mergeCell ref="BP26:BS26"/>
    <mergeCell ref="BT26:BW26"/>
    <mergeCell ref="BX26:CA26"/>
    <mergeCell ref="CB26:CE26"/>
    <mergeCell ref="CF26:CI26"/>
    <mergeCell ref="CB24:CE24"/>
    <mergeCell ref="CF24:CI24"/>
    <mergeCell ref="CJ24:CM24"/>
    <mergeCell ref="BD25:BG25"/>
    <mergeCell ref="BH25:BK25"/>
    <mergeCell ref="BL25:BO25"/>
    <mergeCell ref="BP25:BS25"/>
    <mergeCell ref="BT25:BW25"/>
    <mergeCell ref="BX25:CA25"/>
    <mergeCell ref="CB25:CE25"/>
    <mergeCell ref="BD24:BG24"/>
    <mergeCell ref="BH24:BK24"/>
    <mergeCell ref="BL24:BO24"/>
    <mergeCell ref="BP24:BS24"/>
    <mergeCell ref="BT24:BW24"/>
    <mergeCell ref="BX24:CA24"/>
    <mergeCell ref="CJ22:CM22"/>
    <mergeCell ref="BD23:BG23"/>
    <mergeCell ref="BH23:BK23"/>
    <mergeCell ref="BL23:BO23"/>
    <mergeCell ref="BP23:BS23"/>
    <mergeCell ref="BT23:BW23"/>
    <mergeCell ref="BX23:CA23"/>
    <mergeCell ref="CB23:CE23"/>
    <mergeCell ref="CF23:CI23"/>
    <mergeCell ref="CJ23:CM23"/>
    <mergeCell ref="CF21:CI21"/>
    <mergeCell ref="CJ21:CM21"/>
    <mergeCell ref="BD22:BG22"/>
    <mergeCell ref="BH22:BK22"/>
    <mergeCell ref="BL22:BO22"/>
    <mergeCell ref="BP22:BS22"/>
    <mergeCell ref="BT22:BW22"/>
    <mergeCell ref="BX22:CA22"/>
    <mergeCell ref="CB22:CE22"/>
    <mergeCell ref="CF22:CI22"/>
    <mergeCell ref="BH21:BK21"/>
    <mergeCell ref="BL21:BO21"/>
    <mergeCell ref="BP21:BS21"/>
    <mergeCell ref="BT21:BW21"/>
    <mergeCell ref="BX21:CA21"/>
    <mergeCell ref="CB21:CE21"/>
    <mergeCell ref="BP20:BS20"/>
    <mergeCell ref="BT20:BW20"/>
    <mergeCell ref="BX20:CA20"/>
    <mergeCell ref="CB20:CE20"/>
    <mergeCell ref="CF20:CI20"/>
    <mergeCell ref="CJ20:CM20"/>
    <mergeCell ref="CJ18:CM18"/>
    <mergeCell ref="BD19:BG19"/>
    <mergeCell ref="BH19:BK19"/>
    <mergeCell ref="BL19:BO19"/>
    <mergeCell ref="BP19:BS19"/>
    <mergeCell ref="BT19:BW19"/>
    <mergeCell ref="BX19:CA19"/>
    <mergeCell ref="CB19:CE19"/>
    <mergeCell ref="CF19:CI19"/>
    <mergeCell ref="CJ19:CM19"/>
    <mergeCell ref="CF15:CI15"/>
    <mergeCell ref="CJ15:CM15"/>
    <mergeCell ref="BD18:BG18"/>
    <mergeCell ref="BH18:BK18"/>
    <mergeCell ref="BL18:BO18"/>
    <mergeCell ref="BP18:BS18"/>
    <mergeCell ref="BT18:BW18"/>
    <mergeCell ref="BX18:CA18"/>
    <mergeCell ref="CB18:CE18"/>
    <mergeCell ref="CF18:CI18"/>
    <mergeCell ref="AG59:AJ59"/>
    <mergeCell ref="AK59:AN59"/>
    <mergeCell ref="AO59:AR59"/>
    <mergeCell ref="BD15:BG15"/>
    <mergeCell ref="BH15:BK15"/>
    <mergeCell ref="BL15:BO15"/>
    <mergeCell ref="BD20:BG20"/>
    <mergeCell ref="BH20:BK20"/>
    <mergeCell ref="BL20:BO20"/>
    <mergeCell ref="BD21:BG21"/>
    <mergeCell ref="I59:L59"/>
    <mergeCell ref="M59:P59"/>
    <mergeCell ref="Q59:T59"/>
    <mergeCell ref="U59:X59"/>
    <mergeCell ref="Y59:AB59"/>
    <mergeCell ref="AC59:AF59"/>
    <mergeCell ref="AO55:AR55"/>
    <mergeCell ref="I56:L56"/>
    <mergeCell ref="M56:P56"/>
    <mergeCell ref="Q56:T56"/>
    <mergeCell ref="U56:X56"/>
    <mergeCell ref="Y56:AB56"/>
    <mergeCell ref="AC56:AF56"/>
    <mergeCell ref="AG56:AJ56"/>
    <mergeCell ref="AK56:AN56"/>
    <mergeCell ref="AO56:AR56"/>
    <mergeCell ref="AK54:AN54"/>
    <mergeCell ref="AO54:AR54"/>
    <mergeCell ref="I55:L55"/>
    <mergeCell ref="M55:P55"/>
    <mergeCell ref="Q55:T55"/>
    <mergeCell ref="U55:X55"/>
    <mergeCell ref="Y55:AB55"/>
    <mergeCell ref="AC55:AF55"/>
    <mergeCell ref="AG55:AJ55"/>
    <mergeCell ref="AK55:AN55"/>
    <mergeCell ref="AG51:AJ51"/>
    <mergeCell ref="AK51:AN51"/>
    <mergeCell ref="AO51:AR51"/>
    <mergeCell ref="I54:L54"/>
    <mergeCell ref="M54:P54"/>
    <mergeCell ref="Q54:T54"/>
    <mergeCell ref="U54:X54"/>
    <mergeCell ref="Y54:AB54"/>
    <mergeCell ref="AC54:AF54"/>
    <mergeCell ref="AG54:AJ54"/>
    <mergeCell ref="I51:L51"/>
    <mergeCell ref="M51:P51"/>
    <mergeCell ref="Q51:T51"/>
    <mergeCell ref="U51:X51"/>
    <mergeCell ref="Y51:AB51"/>
    <mergeCell ref="AC51:AF51"/>
    <mergeCell ref="AO49:AR49"/>
    <mergeCell ref="I50:L50"/>
    <mergeCell ref="M50:P50"/>
    <mergeCell ref="Q50:T50"/>
    <mergeCell ref="U50:X50"/>
    <mergeCell ref="Y50:AB50"/>
    <mergeCell ref="AC50:AF50"/>
    <mergeCell ref="AG50:AJ50"/>
    <mergeCell ref="AK50:AN50"/>
    <mergeCell ref="AO50:AR50"/>
    <mergeCell ref="AK48:AN48"/>
    <mergeCell ref="AO48:AR48"/>
    <mergeCell ref="I49:L49"/>
    <mergeCell ref="M49:P49"/>
    <mergeCell ref="Q49:T49"/>
    <mergeCell ref="U49:X49"/>
    <mergeCell ref="Y49:AB49"/>
    <mergeCell ref="AC49:AF49"/>
    <mergeCell ref="AG49:AJ49"/>
    <mergeCell ref="AK49:AN49"/>
    <mergeCell ref="AG45:AJ45"/>
    <mergeCell ref="AK45:AN45"/>
    <mergeCell ref="AO45:AR45"/>
    <mergeCell ref="I48:L48"/>
    <mergeCell ref="M48:P48"/>
    <mergeCell ref="Q48:T48"/>
    <mergeCell ref="U48:X48"/>
    <mergeCell ref="Y48:AB48"/>
    <mergeCell ref="AC48:AF48"/>
    <mergeCell ref="AG48:AJ48"/>
    <mergeCell ref="I45:L45"/>
    <mergeCell ref="M45:P45"/>
    <mergeCell ref="Q45:T45"/>
    <mergeCell ref="U45:X45"/>
    <mergeCell ref="Y45:AB45"/>
    <mergeCell ref="AC45:AF45"/>
    <mergeCell ref="AO43:AR43"/>
    <mergeCell ref="I44:L44"/>
    <mergeCell ref="M44:P44"/>
    <mergeCell ref="Q44:T44"/>
    <mergeCell ref="U44:X44"/>
    <mergeCell ref="Y44:AB44"/>
    <mergeCell ref="AC44:AF44"/>
    <mergeCell ref="AG44:AJ44"/>
    <mergeCell ref="AK44:AN44"/>
    <mergeCell ref="AO44:AR44"/>
    <mergeCell ref="AK42:AN42"/>
    <mergeCell ref="AO42:AR42"/>
    <mergeCell ref="I43:L43"/>
    <mergeCell ref="M43:P43"/>
    <mergeCell ref="Q43:T43"/>
    <mergeCell ref="U43:X43"/>
    <mergeCell ref="Y43:AB43"/>
    <mergeCell ref="AC43:AF43"/>
    <mergeCell ref="AG43:AJ43"/>
    <mergeCell ref="AK43:AN43"/>
    <mergeCell ref="AG41:AJ41"/>
    <mergeCell ref="AK41:AN41"/>
    <mergeCell ref="AO41:AR41"/>
    <mergeCell ref="I42:L42"/>
    <mergeCell ref="M42:P42"/>
    <mergeCell ref="Q42:T42"/>
    <mergeCell ref="U42:X42"/>
    <mergeCell ref="Y42:AB42"/>
    <mergeCell ref="AC42:AF42"/>
    <mergeCell ref="AG42:AJ42"/>
    <mergeCell ref="I41:L41"/>
    <mergeCell ref="M41:P41"/>
    <mergeCell ref="Q41:T41"/>
    <mergeCell ref="U41:X41"/>
    <mergeCell ref="Y41:AB41"/>
    <mergeCell ref="AC41:AF41"/>
    <mergeCell ref="AO39:AR39"/>
    <mergeCell ref="I40:L40"/>
    <mergeCell ref="M40:P40"/>
    <mergeCell ref="Q40:T40"/>
    <mergeCell ref="U40:X40"/>
    <mergeCell ref="Y40:AB40"/>
    <mergeCell ref="AC40:AF40"/>
    <mergeCell ref="AG40:AJ40"/>
    <mergeCell ref="AK40:AN40"/>
    <mergeCell ref="AO40:AR40"/>
    <mergeCell ref="AK38:AN38"/>
    <mergeCell ref="AO38:AR38"/>
    <mergeCell ref="I39:L39"/>
    <mergeCell ref="M39:P39"/>
    <mergeCell ref="Q39:T39"/>
    <mergeCell ref="U39:X39"/>
    <mergeCell ref="Y39:AB39"/>
    <mergeCell ref="AC39:AF39"/>
    <mergeCell ref="AG39:AJ39"/>
    <mergeCell ref="AK39:AN39"/>
    <mergeCell ref="AG37:AJ37"/>
    <mergeCell ref="AK37:AN37"/>
    <mergeCell ref="AO37:AR37"/>
    <mergeCell ref="I38:L38"/>
    <mergeCell ref="M38:P38"/>
    <mergeCell ref="Q38:T38"/>
    <mergeCell ref="U38:X38"/>
    <mergeCell ref="Y38:AB38"/>
    <mergeCell ref="AC38:AF38"/>
    <mergeCell ref="AG38:AJ38"/>
    <mergeCell ref="I37:L37"/>
    <mergeCell ref="M37:P37"/>
    <mergeCell ref="Q37:T37"/>
    <mergeCell ref="U37:X37"/>
    <mergeCell ref="Y37:AB37"/>
    <mergeCell ref="AC37:AF37"/>
    <mergeCell ref="AO35:AR35"/>
    <mergeCell ref="I36:L36"/>
    <mergeCell ref="M36:P36"/>
    <mergeCell ref="Q36:T36"/>
    <mergeCell ref="U36:X36"/>
    <mergeCell ref="Y36:AB36"/>
    <mergeCell ref="AC36:AF36"/>
    <mergeCell ref="AG36:AJ36"/>
    <mergeCell ref="AK36:AN36"/>
    <mergeCell ref="AO36:AR36"/>
    <mergeCell ref="AK34:AN34"/>
    <mergeCell ref="AO34:AR34"/>
    <mergeCell ref="I35:L35"/>
    <mergeCell ref="M35:P35"/>
    <mergeCell ref="Q35:T35"/>
    <mergeCell ref="U35:X35"/>
    <mergeCell ref="Y35:AB35"/>
    <mergeCell ref="AC35:AF35"/>
    <mergeCell ref="AG35:AJ35"/>
    <mergeCell ref="AK35:AN35"/>
    <mergeCell ref="AG31:AJ31"/>
    <mergeCell ref="AK31:AN31"/>
    <mergeCell ref="AO31:AR31"/>
    <mergeCell ref="I34:L34"/>
    <mergeCell ref="M34:P34"/>
    <mergeCell ref="Q34:T34"/>
    <mergeCell ref="U34:X34"/>
    <mergeCell ref="Y34:AB34"/>
    <mergeCell ref="AC34:AF34"/>
    <mergeCell ref="AG34:AJ34"/>
    <mergeCell ref="I31:L31"/>
    <mergeCell ref="M31:P31"/>
    <mergeCell ref="Q31:T31"/>
    <mergeCell ref="U31:X31"/>
    <mergeCell ref="Y31:AB31"/>
    <mergeCell ref="AC31:AF31"/>
    <mergeCell ref="F19:J19"/>
    <mergeCell ref="K19:O19"/>
    <mergeCell ref="P19:T19"/>
    <mergeCell ref="AA19:AF19"/>
    <mergeCell ref="AG19:AL19"/>
    <mergeCell ref="AM19:AR19"/>
    <mergeCell ref="AG17:AL17"/>
    <mergeCell ref="AM17:AR17"/>
    <mergeCell ref="U18:Z18"/>
    <mergeCell ref="AA18:AF18"/>
    <mergeCell ref="AG18:AL18"/>
    <mergeCell ref="AM18:AR18"/>
    <mergeCell ref="AM15:AR15"/>
    <mergeCell ref="V19:Z19"/>
    <mergeCell ref="F16:J16"/>
    <mergeCell ref="AG16:AL16"/>
    <mergeCell ref="AM16:AR16"/>
    <mergeCell ref="F17:J17"/>
    <mergeCell ref="K17:O17"/>
    <mergeCell ref="P17:T17"/>
    <mergeCell ref="U17:Z17"/>
    <mergeCell ref="AA17:AF17"/>
    <mergeCell ref="F15:J15"/>
    <mergeCell ref="K15:O15"/>
    <mergeCell ref="P15:T15"/>
    <mergeCell ref="U15:Z15"/>
    <mergeCell ref="AA15:AF15"/>
    <mergeCell ref="AG15:AL15"/>
    <mergeCell ref="AV54:BC54"/>
    <mergeCell ref="AV55:BC55"/>
    <mergeCell ref="AV56:BC56"/>
    <mergeCell ref="AV57:BC57"/>
    <mergeCell ref="AV58:BC58"/>
    <mergeCell ref="AV59:BC59"/>
    <mergeCell ref="AV48:BC48"/>
    <mergeCell ref="AV49:BC49"/>
    <mergeCell ref="AV50:BC50"/>
    <mergeCell ref="AV51:BC51"/>
    <mergeCell ref="AV52:BC52"/>
    <mergeCell ref="AV53:BC53"/>
    <mergeCell ref="AV41:BC41"/>
    <mergeCell ref="AV42:BC42"/>
    <mergeCell ref="AV43:BC43"/>
    <mergeCell ref="AV44:BC44"/>
    <mergeCell ref="AV45:BC45"/>
    <mergeCell ref="AV47:BC47"/>
    <mergeCell ref="AV46:BC46"/>
    <mergeCell ref="AV35:BC35"/>
    <mergeCell ref="AV36:BC36"/>
    <mergeCell ref="AV37:BC37"/>
    <mergeCell ref="AV38:BC38"/>
    <mergeCell ref="AV39:BC39"/>
    <mergeCell ref="AV40:BC40"/>
    <mergeCell ref="AV29:BC29"/>
    <mergeCell ref="AV30:BC30"/>
    <mergeCell ref="AV31:BC31"/>
    <mergeCell ref="AV32:BC32"/>
    <mergeCell ref="AV33:BC33"/>
    <mergeCell ref="AV34:BC34"/>
    <mergeCell ref="AV23:BC23"/>
    <mergeCell ref="AV24:BC24"/>
    <mergeCell ref="AV25:BC25"/>
    <mergeCell ref="AV26:BC26"/>
    <mergeCell ref="AV27:BC27"/>
    <mergeCell ref="AV28:BC28"/>
    <mergeCell ref="CB12:CM12"/>
    <mergeCell ref="CB13:CE13"/>
    <mergeCell ref="CF13:CI13"/>
    <mergeCell ref="CJ13:CM13"/>
    <mergeCell ref="AV15:BC15"/>
    <mergeCell ref="AV18:BC18"/>
    <mergeCell ref="BP15:BS15"/>
    <mergeCell ref="BT15:BW15"/>
    <mergeCell ref="BX15:CA15"/>
    <mergeCell ref="CB15:CE15"/>
    <mergeCell ref="BH13:BK13"/>
    <mergeCell ref="BL13:BO13"/>
    <mergeCell ref="BD12:BO12"/>
    <mergeCell ref="BP12:CA12"/>
    <mergeCell ref="BP13:BS13"/>
    <mergeCell ref="BT13:BW13"/>
    <mergeCell ref="BX13:CA13"/>
    <mergeCell ref="A54:H54"/>
    <mergeCell ref="A55:H55"/>
    <mergeCell ref="A56:H56"/>
    <mergeCell ref="A59:H59"/>
    <mergeCell ref="AV12:BC13"/>
    <mergeCell ref="BD13:BG13"/>
    <mergeCell ref="AV19:BC19"/>
    <mergeCell ref="AV20:BC20"/>
    <mergeCell ref="AV21:BC21"/>
    <mergeCell ref="AV22:BC22"/>
    <mergeCell ref="C45:H45"/>
    <mergeCell ref="A34:B45"/>
    <mergeCell ref="C48:H48"/>
    <mergeCell ref="C49:H49"/>
    <mergeCell ref="C50:H50"/>
    <mergeCell ref="C51:H51"/>
    <mergeCell ref="A48:B51"/>
    <mergeCell ref="C39:H39"/>
    <mergeCell ref="C40:H40"/>
    <mergeCell ref="C41:H41"/>
    <mergeCell ref="C42:H42"/>
    <mergeCell ref="C43:H43"/>
    <mergeCell ref="C44:H44"/>
    <mergeCell ref="A31:H31"/>
    <mergeCell ref="C34:H34"/>
    <mergeCell ref="C35:H35"/>
    <mergeCell ref="C36:H36"/>
    <mergeCell ref="C37:H37"/>
    <mergeCell ref="C38:H38"/>
    <mergeCell ref="U26:AF27"/>
    <mergeCell ref="AG26:AR27"/>
    <mergeCell ref="U28:X29"/>
    <mergeCell ref="Y28:AB29"/>
    <mergeCell ref="AC28:AF29"/>
    <mergeCell ref="AG28:AJ29"/>
    <mergeCell ref="AK28:AN29"/>
    <mergeCell ref="AO28:AR29"/>
    <mergeCell ref="A18:E18"/>
    <mergeCell ref="A19:E19"/>
    <mergeCell ref="A26:H29"/>
    <mergeCell ref="I28:L29"/>
    <mergeCell ref="M28:P29"/>
    <mergeCell ref="Q28:T29"/>
    <mergeCell ref="I26:T27"/>
    <mergeCell ref="F18:J18"/>
    <mergeCell ref="K18:O18"/>
    <mergeCell ref="P18:T18"/>
    <mergeCell ref="AG12:AR12"/>
    <mergeCell ref="AG13:AL13"/>
    <mergeCell ref="AM13:AR13"/>
    <mergeCell ref="A15:E15"/>
    <mergeCell ref="A16:E16"/>
    <mergeCell ref="A17:E17"/>
    <mergeCell ref="K16:O16"/>
    <mergeCell ref="P16:T16"/>
    <mergeCell ref="U16:Z16"/>
    <mergeCell ref="AA16:AF16"/>
    <mergeCell ref="A12:E13"/>
    <mergeCell ref="F12:J13"/>
    <mergeCell ref="K12:O13"/>
    <mergeCell ref="P12:T13"/>
    <mergeCell ref="U13:Z13"/>
    <mergeCell ref="AA13:AF13"/>
    <mergeCell ref="U12:AF12"/>
  </mergeCells>
  <printOptions horizontalCentered="1"/>
  <pageMargins left="0.5118110236220472" right="0.5118110236220472" top="0.5511811023622047" bottom="0.35433070866141736" header="0" footer="0"/>
  <pageSetup fitToHeight="1" fitToWidth="1" horizontalDpi="600" verticalDpi="600" orientation="landscape" paperSize="8" scale="7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C112"/>
  <sheetViews>
    <sheetView tabSelected="1" zoomScalePageLayoutView="0" workbookViewId="0" topLeftCell="A1">
      <selection activeCell="AF3" sqref="AF3"/>
    </sheetView>
  </sheetViews>
  <sheetFormatPr defaultColWidth="8.796875" defaultRowHeight="15"/>
  <cols>
    <col min="1" max="16" width="2.59765625" style="10" customWidth="1"/>
    <col min="17" max="54" width="3.69921875" style="10" customWidth="1"/>
    <col min="55" max="55" width="2.59765625" style="10" customWidth="1"/>
    <col min="56" max="56" width="3" style="10" customWidth="1"/>
    <col min="57" max="58" width="2.59765625" style="10" customWidth="1"/>
    <col min="59" max="60" width="3" style="10" customWidth="1"/>
    <col min="61" max="64" width="2.59765625" style="10" customWidth="1"/>
    <col min="65" max="107" width="3.5" style="10" customWidth="1"/>
    <col min="108" max="129" width="2.59765625" style="10" customWidth="1"/>
    <col min="130" max="16384" width="9" style="10" customWidth="1"/>
  </cols>
  <sheetData>
    <row r="1" spans="1:107" ht="15">
      <c r="A1" s="1" t="s">
        <v>387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2" t="s">
        <v>421</v>
      </c>
    </row>
    <row r="2" spans="1:107" ht="1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</row>
    <row r="3" spans="1:107" ht="1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</row>
    <row r="4" spans="1:107" ht="1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</row>
    <row r="5" spans="1:107" ht="15">
      <c r="A5" s="405" t="s">
        <v>434</v>
      </c>
      <c r="B5" s="405"/>
      <c r="C5" s="405"/>
      <c r="D5" s="405"/>
      <c r="E5" s="405"/>
      <c r="F5" s="405"/>
      <c r="G5" s="405"/>
      <c r="H5" s="405"/>
      <c r="I5" s="405"/>
      <c r="J5" s="405"/>
      <c r="K5" s="405"/>
      <c r="L5" s="405"/>
      <c r="M5" s="405"/>
      <c r="N5" s="405"/>
      <c r="O5" s="405"/>
      <c r="P5" s="405"/>
      <c r="Q5" s="405"/>
      <c r="R5" s="405"/>
      <c r="S5" s="405"/>
      <c r="T5" s="405"/>
      <c r="U5" s="405"/>
      <c r="V5" s="405"/>
      <c r="W5" s="405"/>
      <c r="X5" s="405"/>
      <c r="Y5" s="405"/>
      <c r="Z5" s="405"/>
      <c r="AA5" s="405"/>
      <c r="AB5" s="405"/>
      <c r="AC5" s="405"/>
      <c r="AD5" s="405"/>
      <c r="AE5" s="405"/>
      <c r="AF5" s="405"/>
      <c r="AG5" s="405"/>
      <c r="AH5" s="405"/>
      <c r="AI5" s="405"/>
      <c r="AJ5" s="405"/>
      <c r="AK5" s="405"/>
      <c r="AL5" s="405"/>
      <c r="AM5" s="405"/>
      <c r="AN5" s="405"/>
      <c r="AO5" s="405"/>
      <c r="AP5" s="405"/>
      <c r="AQ5" s="405"/>
      <c r="AR5" s="405"/>
      <c r="AS5" s="405"/>
      <c r="AT5" s="405"/>
      <c r="AU5" s="405"/>
      <c r="AV5" s="405"/>
      <c r="AW5" s="405"/>
      <c r="AX5" s="405"/>
      <c r="AY5" s="405"/>
      <c r="AZ5" s="405"/>
      <c r="BA5" s="39"/>
      <c r="BB5" s="39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</row>
    <row r="6" spans="1:107" ht="1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405" t="s">
        <v>433</v>
      </c>
      <c r="BE6" s="405"/>
      <c r="BF6" s="405"/>
      <c r="BG6" s="405"/>
      <c r="BH6" s="405"/>
      <c r="BI6" s="405"/>
      <c r="BJ6" s="405"/>
      <c r="BK6" s="405"/>
      <c r="BL6" s="405"/>
      <c r="BM6" s="405"/>
      <c r="BN6" s="405"/>
      <c r="BO6" s="405"/>
      <c r="BP6" s="405"/>
      <c r="BQ6" s="405"/>
      <c r="BR6" s="405"/>
      <c r="BS6" s="405"/>
      <c r="BT6" s="405"/>
      <c r="BU6" s="405"/>
      <c r="BV6" s="405"/>
      <c r="BW6" s="405"/>
      <c r="BX6" s="405"/>
      <c r="BY6" s="405"/>
      <c r="BZ6" s="405"/>
      <c r="CA6" s="405"/>
      <c r="CB6" s="405"/>
      <c r="CC6" s="405"/>
      <c r="CD6" s="405"/>
      <c r="CE6" s="405"/>
      <c r="CF6" s="405"/>
      <c r="CG6" s="405"/>
      <c r="CH6" s="405"/>
      <c r="CI6" s="405"/>
      <c r="CJ6" s="405"/>
      <c r="CK6" s="405"/>
      <c r="CL6" s="405"/>
      <c r="CM6" s="405"/>
      <c r="CN6" s="405"/>
      <c r="CO6" s="405"/>
      <c r="CP6" s="405"/>
      <c r="CQ6" s="405"/>
      <c r="CR6" s="405"/>
      <c r="CS6" s="405"/>
      <c r="CT6" s="405"/>
      <c r="CU6" s="405"/>
      <c r="CV6" s="405"/>
      <c r="CW6" s="405"/>
      <c r="CX6" s="405"/>
      <c r="CY6" s="405"/>
      <c r="CZ6" s="405"/>
      <c r="DA6" s="405"/>
      <c r="DB6" s="405"/>
      <c r="DC6" s="405"/>
    </row>
    <row r="7" spans="1:107" ht="15.75" thickBo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</row>
    <row r="8" spans="1:107" ht="3" customHeight="1" thickBo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453" t="s">
        <v>170</v>
      </c>
      <c r="BE8" s="453"/>
      <c r="BF8" s="453"/>
      <c r="BG8" s="453"/>
      <c r="BH8" s="454"/>
      <c r="BI8" s="96"/>
      <c r="BJ8" s="97"/>
      <c r="BK8" s="97"/>
      <c r="BL8" s="98"/>
      <c r="BM8" s="96"/>
      <c r="BN8" s="97"/>
      <c r="BO8" s="97"/>
      <c r="BP8" s="97"/>
      <c r="BQ8" s="97"/>
      <c r="BR8" s="97"/>
      <c r="BS8" s="97"/>
      <c r="BT8" s="97"/>
      <c r="BU8" s="97"/>
      <c r="BV8" s="97"/>
      <c r="BW8" s="97"/>
      <c r="BX8" s="97"/>
      <c r="BY8" s="97"/>
      <c r="BZ8" s="97"/>
      <c r="CA8" s="97"/>
      <c r="CB8" s="97"/>
      <c r="CC8" s="97"/>
      <c r="CD8" s="97"/>
      <c r="CE8" s="97"/>
      <c r="CF8" s="97"/>
      <c r="CG8" s="97"/>
      <c r="CH8" s="98"/>
      <c r="CI8" s="96"/>
      <c r="CJ8" s="98"/>
      <c r="CK8" s="96"/>
      <c r="CL8" s="97"/>
      <c r="CM8" s="97"/>
      <c r="CN8" s="96"/>
      <c r="CO8" s="97"/>
      <c r="CP8" s="98"/>
      <c r="CQ8" s="97"/>
      <c r="CR8" s="97"/>
      <c r="CS8" s="97"/>
      <c r="CT8" s="96"/>
      <c r="CU8" s="97"/>
      <c r="CV8" s="98"/>
      <c r="CW8" s="97"/>
      <c r="CX8" s="97"/>
      <c r="CY8" s="97"/>
      <c r="CZ8" s="96"/>
      <c r="DA8" s="98"/>
      <c r="DB8" s="97"/>
      <c r="DC8" s="97"/>
    </row>
    <row r="9" spans="1:107" ht="14.25" customHeight="1">
      <c r="A9" s="473" t="s">
        <v>388</v>
      </c>
      <c r="B9" s="465"/>
      <c r="C9" s="465"/>
      <c r="D9" s="465"/>
      <c r="E9" s="465"/>
      <c r="F9" s="465"/>
      <c r="G9" s="465"/>
      <c r="H9" s="465"/>
      <c r="I9" s="465"/>
      <c r="J9" s="465"/>
      <c r="K9" s="465"/>
      <c r="L9" s="465"/>
      <c r="M9" s="465"/>
      <c r="N9" s="465"/>
      <c r="O9" s="465"/>
      <c r="P9" s="466"/>
      <c r="Q9" s="261" t="s">
        <v>390</v>
      </c>
      <c r="R9" s="465"/>
      <c r="S9" s="465"/>
      <c r="T9" s="465"/>
      <c r="U9" s="465"/>
      <c r="V9" s="465"/>
      <c r="W9" s="465"/>
      <c r="X9" s="465"/>
      <c r="Y9" s="465"/>
      <c r="Z9" s="465"/>
      <c r="AA9" s="465"/>
      <c r="AB9" s="465"/>
      <c r="AC9" s="465"/>
      <c r="AD9" s="465"/>
      <c r="AE9" s="465"/>
      <c r="AF9" s="465"/>
      <c r="AG9" s="465"/>
      <c r="AH9" s="466"/>
      <c r="AI9" s="197" t="s">
        <v>389</v>
      </c>
      <c r="AJ9" s="465"/>
      <c r="AK9" s="465"/>
      <c r="AL9" s="465"/>
      <c r="AM9" s="465"/>
      <c r="AN9" s="466"/>
      <c r="AO9" s="197" t="s">
        <v>329</v>
      </c>
      <c r="AP9" s="465"/>
      <c r="AQ9" s="465"/>
      <c r="AR9" s="465"/>
      <c r="AS9" s="465"/>
      <c r="AT9" s="466"/>
      <c r="AU9" s="197" t="s">
        <v>391</v>
      </c>
      <c r="AV9" s="465"/>
      <c r="AW9" s="465"/>
      <c r="AX9" s="465"/>
      <c r="AY9" s="465"/>
      <c r="AZ9" s="465"/>
      <c r="BA9" s="138"/>
      <c r="BB9" s="138"/>
      <c r="BC9" s="13"/>
      <c r="BD9" s="183"/>
      <c r="BE9" s="183"/>
      <c r="BF9" s="183"/>
      <c r="BG9" s="183"/>
      <c r="BH9" s="272"/>
      <c r="BI9" s="459" t="s">
        <v>79</v>
      </c>
      <c r="BJ9" s="463"/>
      <c r="BK9" s="463"/>
      <c r="BL9" s="464"/>
      <c r="BM9" s="200" t="s">
        <v>431</v>
      </c>
      <c r="BN9" s="162"/>
      <c r="BO9" s="162"/>
      <c r="BP9" s="162"/>
      <c r="BQ9" s="162"/>
      <c r="BR9" s="162"/>
      <c r="BS9" s="162"/>
      <c r="BT9" s="162"/>
      <c r="BU9" s="162"/>
      <c r="BV9" s="162"/>
      <c r="BW9" s="162"/>
      <c r="BX9" s="162"/>
      <c r="BY9" s="162"/>
      <c r="BZ9" s="162"/>
      <c r="CA9" s="162"/>
      <c r="CB9" s="162"/>
      <c r="CC9" s="162"/>
      <c r="CD9" s="162"/>
      <c r="CE9" s="162"/>
      <c r="CF9" s="162"/>
      <c r="CG9" s="162"/>
      <c r="CH9" s="163"/>
      <c r="CI9" s="458" t="s">
        <v>162</v>
      </c>
      <c r="CJ9" s="458"/>
      <c r="CK9" s="458" t="s">
        <v>158</v>
      </c>
      <c r="CL9" s="458"/>
      <c r="CM9" s="458"/>
      <c r="CN9" s="458" t="s">
        <v>164</v>
      </c>
      <c r="CO9" s="458"/>
      <c r="CP9" s="458"/>
      <c r="CQ9" s="458" t="s">
        <v>422</v>
      </c>
      <c r="CR9" s="458"/>
      <c r="CS9" s="458"/>
      <c r="CT9" s="458" t="s">
        <v>160</v>
      </c>
      <c r="CU9" s="458"/>
      <c r="CV9" s="458"/>
      <c r="CW9" s="458" t="s">
        <v>171</v>
      </c>
      <c r="CX9" s="458"/>
      <c r="CY9" s="458"/>
      <c r="CZ9" s="458" t="s">
        <v>330</v>
      </c>
      <c r="DA9" s="458"/>
      <c r="DB9" s="458" t="s">
        <v>83</v>
      </c>
      <c r="DC9" s="459"/>
    </row>
    <row r="10" spans="1:107" ht="15">
      <c r="A10" s="468"/>
      <c r="B10" s="468"/>
      <c r="C10" s="468"/>
      <c r="D10" s="468"/>
      <c r="E10" s="468"/>
      <c r="F10" s="468"/>
      <c r="G10" s="468"/>
      <c r="H10" s="468"/>
      <c r="I10" s="468"/>
      <c r="J10" s="468"/>
      <c r="K10" s="468"/>
      <c r="L10" s="468"/>
      <c r="M10" s="468"/>
      <c r="N10" s="468"/>
      <c r="O10" s="468"/>
      <c r="P10" s="469"/>
      <c r="Q10" s="470"/>
      <c r="R10" s="471"/>
      <c r="S10" s="471"/>
      <c r="T10" s="471"/>
      <c r="U10" s="471"/>
      <c r="V10" s="471"/>
      <c r="W10" s="471"/>
      <c r="X10" s="471"/>
      <c r="Y10" s="471"/>
      <c r="Z10" s="471"/>
      <c r="AA10" s="471"/>
      <c r="AB10" s="471"/>
      <c r="AC10" s="471"/>
      <c r="AD10" s="471"/>
      <c r="AE10" s="471"/>
      <c r="AF10" s="471"/>
      <c r="AG10" s="471"/>
      <c r="AH10" s="472"/>
      <c r="AI10" s="467"/>
      <c r="AJ10" s="468"/>
      <c r="AK10" s="468"/>
      <c r="AL10" s="468"/>
      <c r="AM10" s="468"/>
      <c r="AN10" s="469"/>
      <c r="AO10" s="467"/>
      <c r="AP10" s="468"/>
      <c r="AQ10" s="468"/>
      <c r="AR10" s="468"/>
      <c r="AS10" s="468"/>
      <c r="AT10" s="469"/>
      <c r="AU10" s="467"/>
      <c r="AV10" s="468"/>
      <c r="AW10" s="468"/>
      <c r="AX10" s="468"/>
      <c r="AY10" s="468"/>
      <c r="AZ10" s="468"/>
      <c r="BA10" s="131"/>
      <c r="BB10" s="131"/>
      <c r="BC10" s="13"/>
      <c r="BD10" s="183"/>
      <c r="BE10" s="183"/>
      <c r="BF10" s="183"/>
      <c r="BG10" s="183"/>
      <c r="BH10" s="272"/>
      <c r="BI10" s="459"/>
      <c r="BJ10" s="463"/>
      <c r="BK10" s="463"/>
      <c r="BL10" s="464"/>
      <c r="BM10" s="201"/>
      <c r="BN10" s="202"/>
      <c r="BO10" s="202"/>
      <c r="BP10" s="202"/>
      <c r="BQ10" s="202"/>
      <c r="BR10" s="202"/>
      <c r="BS10" s="202"/>
      <c r="BT10" s="202"/>
      <c r="BU10" s="202"/>
      <c r="BV10" s="202"/>
      <c r="BW10" s="202"/>
      <c r="BX10" s="202"/>
      <c r="BY10" s="202"/>
      <c r="BZ10" s="202"/>
      <c r="CA10" s="202"/>
      <c r="CB10" s="202"/>
      <c r="CC10" s="202"/>
      <c r="CD10" s="202"/>
      <c r="CE10" s="202"/>
      <c r="CF10" s="202"/>
      <c r="CG10" s="202"/>
      <c r="CH10" s="203"/>
      <c r="CI10" s="458"/>
      <c r="CJ10" s="458"/>
      <c r="CK10" s="458"/>
      <c r="CL10" s="458"/>
      <c r="CM10" s="458"/>
      <c r="CN10" s="458"/>
      <c r="CO10" s="458"/>
      <c r="CP10" s="458"/>
      <c r="CQ10" s="458"/>
      <c r="CR10" s="458"/>
      <c r="CS10" s="458"/>
      <c r="CT10" s="458"/>
      <c r="CU10" s="458"/>
      <c r="CV10" s="458"/>
      <c r="CW10" s="458"/>
      <c r="CX10" s="458"/>
      <c r="CY10" s="458"/>
      <c r="CZ10" s="458"/>
      <c r="DA10" s="458"/>
      <c r="DB10" s="458"/>
      <c r="DC10" s="459"/>
    </row>
    <row r="11" spans="1:107" ht="14.25" customHeight="1">
      <c r="A11" s="468"/>
      <c r="B11" s="468"/>
      <c r="C11" s="468"/>
      <c r="D11" s="468"/>
      <c r="E11" s="468"/>
      <c r="F11" s="468"/>
      <c r="G11" s="468"/>
      <c r="H11" s="468"/>
      <c r="I11" s="468"/>
      <c r="J11" s="468"/>
      <c r="K11" s="468"/>
      <c r="L11" s="468"/>
      <c r="M11" s="468"/>
      <c r="N11" s="468"/>
      <c r="O11" s="468"/>
      <c r="P11" s="469"/>
      <c r="Q11" s="461" t="s">
        <v>331</v>
      </c>
      <c r="R11" s="348"/>
      <c r="S11" s="348"/>
      <c r="T11" s="348"/>
      <c r="U11" s="348"/>
      <c r="V11" s="462"/>
      <c r="W11" s="164" t="s">
        <v>392</v>
      </c>
      <c r="X11" s="165"/>
      <c r="Y11" s="165"/>
      <c r="Z11" s="165"/>
      <c r="AA11" s="165"/>
      <c r="AB11" s="166"/>
      <c r="AC11" s="164" t="s">
        <v>393</v>
      </c>
      <c r="AD11" s="165"/>
      <c r="AE11" s="165"/>
      <c r="AF11" s="165"/>
      <c r="AG11" s="165"/>
      <c r="AH11" s="166"/>
      <c r="AI11" s="230" t="s">
        <v>531</v>
      </c>
      <c r="AJ11" s="468"/>
      <c r="AK11" s="468"/>
      <c r="AL11" s="468"/>
      <c r="AM11" s="468"/>
      <c r="AN11" s="469"/>
      <c r="AO11" s="467"/>
      <c r="AP11" s="468"/>
      <c r="AQ11" s="468"/>
      <c r="AR11" s="468"/>
      <c r="AS11" s="468"/>
      <c r="AT11" s="469"/>
      <c r="AU11" s="467"/>
      <c r="AV11" s="468"/>
      <c r="AW11" s="468"/>
      <c r="AX11" s="468"/>
      <c r="AY11" s="468"/>
      <c r="AZ11" s="468"/>
      <c r="BA11" s="131"/>
      <c r="BB11" s="131"/>
      <c r="BC11" s="13"/>
      <c r="BD11" s="183"/>
      <c r="BE11" s="183"/>
      <c r="BF11" s="183"/>
      <c r="BG11" s="183"/>
      <c r="BH11" s="272"/>
      <c r="BI11" s="459"/>
      <c r="BJ11" s="463"/>
      <c r="BK11" s="463"/>
      <c r="BL11" s="464"/>
      <c r="BM11" s="460">
        <v>8</v>
      </c>
      <c r="BN11" s="460"/>
      <c r="BO11" s="460">
        <v>157</v>
      </c>
      <c r="BP11" s="460"/>
      <c r="BQ11" s="460">
        <v>159</v>
      </c>
      <c r="BR11" s="460"/>
      <c r="BS11" s="460">
        <v>160</v>
      </c>
      <c r="BT11" s="460"/>
      <c r="BU11" s="460">
        <v>249</v>
      </c>
      <c r="BV11" s="460"/>
      <c r="BW11" s="460">
        <v>304</v>
      </c>
      <c r="BX11" s="460"/>
      <c r="BY11" s="460">
        <v>305</v>
      </c>
      <c r="BZ11" s="460"/>
      <c r="CA11" s="460">
        <v>359</v>
      </c>
      <c r="CB11" s="460"/>
      <c r="CC11" s="460">
        <v>364</v>
      </c>
      <c r="CD11" s="460"/>
      <c r="CE11" s="460">
        <v>415</v>
      </c>
      <c r="CF11" s="460"/>
      <c r="CG11" s="461">
        <v>416</v>
      </c>
      <c r="CH11" s="462"/>
      <c r="CI11" s="458"/>
      <c r="CJ11" s="458"/>
      <c r="CK11" s="458"/>
      <c r="CL11" s="458"/>
      <c r="CM11" s="458"/>
      <c r="CN11" s="458"/>
      <c r="CO11" s="458"/>
      <c r="CP11" s="458"/>
      <c r="CQ11" s="458"/>
      <c r="CR11" s="458"/>
      <c r="CS11" s="458"/>
      <c r="CT11" s="458"/>
      <c r="CU11" s="458"/>
      <c r="CV11" s="458"/>
      <c r="CW11" s="458"/>
      <c r="CX11" s="458"/>
      <c r="CY11" s="458"/>
      <c r="CZ11" s="458"/>
      <c r="DA11" s="458"/>
      <c r="DB11" s="458"/>
      <c r="DC11" s="459"/>
    </row>
    <row r="12" spans="1:107" ht="15">
      <c r="A12" s="471"/>
      <c r="B12" s="471"/>
      <c r="C12" s="471"/>
      <c r="D12" s="471"/>
      <c r="E12" s="471"/>
      <c r="F12" s="471"/>
      <c r="G12" s="471"/>
      <c r="H12" s="471"/>
      <c r="I12" s="471"/>
      <c r="J12" s="471"/>
      <c r="K12" s="471"/>
      <c r="L12" s="471"/>
      <c r="M12" s="471"/>
      <c r="N12" s="471"/>
      <c r="O12" s="471"/>
      <c r="P12" s="472"/>
      <c r="Q12" s="167"/>
      <c r="R12" s="168"/>
      <c r="S12" s="168"/>
      <c r="T12" s="168"/>
      <c r="U12" s="168"/>
      <c r="V12" s="169"/>
      <c r="W12" s="201"/>
      <c r="X12" s="202"/>
      <c r="Y12" s="202"/>
      <c r="Z12" s="202"/>
      <c r="AA12" s="202"/>
      <c r="AB12" s="203"/>
      <c r="AC12" s="201"/>
      <c r="AD12" s="202"/>
      <c r="AE12" s="202"/>
      <c r="AF12" s="202"/>
      <c r="AG12" s="202"/>
      <c r="AH12" s="203"/>
      <c r="AI12" s="470"/>
      <c r="AJ12" s="471"/>
      <c r="AK12" s="471"/>
      <c r="AL12" s="471"/>
      <c r="AM12" s="471"/>
      <c r="AN12" s="472"/>
      <c r="AO12" s="470"/>
      <c r="AP12" s="471"/>
      <c r="AQ12" s="471"/>
      <c r="AR12" s="471"/>
      <c r="AS12" s="471"/>
      <c r="AT12" s="472"/>
      <c r="AU12" s="470"/>
      <c r="AV12" s="471"/>
      <c r="AW12" s="471"/>
      <c r="AX12" s="471"/>
      <c r="AY12" s="471"/>
      <c r="AZ12" s="471"/>
      <c r="BA12" s="138"/>
      <c r="BB12" s="138"/>
      <c r="BC12" s="13"/>
      <c r="BD12" s="183"/>
      <c r="BE12" s="183"/>
      <c r="BF12" s="183"/>
      <c r="BG12" s="183"/>
      <c r="BH12" s="272"/>
      <c r="BI12" s="459"/>
      <c r="BJ12" s="463"/>
      <c r="BK12" s="463"/>
      <c r="BL12" s="464"/>
      <c r="BM12" s="262"/>
      <c r="BN12" s="262"/>
      <c r="BO12" s="262"/>
      <c r="BP12" s="262"/>
      <c r="BQ12" s="262"/>
      <c r="BR12" s="262"/>
      <c r="BS12" s="262"/>
      <c r="BT12" s="262"/>
      <c r="BU12" s="262"/>
      <c r="BV12" s="262"/>
      <c r="BW12" s="262"/>
      <c r="BX12" s="262"/>
      <c r="BY12" s="262"/>
      <c r="BZ12" s="262"/>
      <c r="CA12" s="262"/>
      <c r="CB12" s="262"/>
      <c r="CC12" s="262"/>
      <c r="CD12" s="262"/>
      <c r="CE12" s="262"/>
      <c r="CF12" s="262"/>
      <c r="CG12" s="230"/>
      <c r="CH12" s="232"/>
      <c r="CI12" s="458"/>
      <c r="CJ12" s="458"/>
      <c r="CK12" s="458"/>
      <c r="CL12" s="458"/>
      <c r="CM12" s="458"/>
      <c r="CN12" s="458"/>
      <c r="CO12" s="458"/>
      <c r="CP12" s="458"/>
      <c r="CQ12" s="458"/>
      <c r="CR12" s="458"/>
      <c r="CS12" s="458"/>
      <c r="CT12" s="458"/>
      <c r="CU12" s="458"/>
      <c r="CV12" s="458"/>
      <c r="CW12" s="458"/>
      <c r="CX12" s="458"/>
      <c r="CY12" s="458"/>
      <c r="CZ12" s="458"/>
      <c r="DA12" s="458"/>
      <c r="DB12" s="458"/>
      <c r="DC12" s="459"/>
    </row>
    <row r="13" spans="1:107" ht="15">
      <c r="A13" s="82"/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83"/>
      <c r="BE13" s="183"/>
      <c r="BF13" s="183"/>
      <c r="BG13" s="183"/>
      <c r="BH13" s="272"/>
      <c r="BI13" s="459"/>
      <c r="BJ13" s="463"/>
      <c r="BK13" s="463"/>
      <c r="BL13" s="464"/>
      <c r="BM13" s="262" t="s">
        <v>172</v>
      </c>
      <c r="BN13" s="262"/>
      <c r="BO13" s="262" t="s">
        <v>172</v>
      </c>
      <c r="BP13" s="262"/>
      <c r="BQ13" s="262" t="s">
        <v>172</v>
      </c>
      <c r="BR13" s="262"/>
      <c r="BS13" s="262" t="s">
        <v>172</v>
      </c>
      <c r="BT13" s="262"/>
      <c r="BU13" s="262" t="s">
        <v>172</v>
      </c>
      <c r="BV13" s="262"/>
      <c r="BW13" s="262" t="s">
        <v>172</v>
      </c>
      <c r="BX13" s="262"/>
      <c r="BY13" s="262" t="s">
        <v>172</v>
      </c>
      <c r="BZ13" s="262"/>
      <c r="CA13" s="262" t="s">
        <v>172</v>
      </c>
      <c r="CB13" s="262"/>
      <c r="CC13" s="262" t="s">
        <v>172</v>
      </c>
      <c r="CD13" s="262"/>
      <c r="CE13" s="262" t="s">
        <v>172</v>
      </c>
      <c r="CF13" s="262"/>
      <c r="CG13" s="230" t="s">
        <v>172</v>
      </c>
      <c r="CH13" s="232"/>
      <c r="CI13" s="458"/>
      <c r="CJ13" s="458"/>
      <c r="CK13" s="458"/>
      <c r="CL13" s="458"/>
      <c r="CM13" s="458"/>
      <c r="CN13" s="458"/>
      <c r="CO13" s="458"/>
      <c r="CP13" s="458"/>
      <c r="CQ13" s="458"/>
      <c r="CR13" s="458"/>
      <c r="CS13" s="458"/>
      <c r="CT13" s="458"/>
      <c r="CU13" s="458"/>
      <c r="CV13" s="458"/>
      <c r="CW13" s="458"/>
      <c r="CX13" s="458"/>
      <c r="CY13" s="458"/>
      <c r="CZ13" s="458"/>
      <c r="DA13" s="458"/>
      <c r="DB13" s="458"/>
      <c r="DC13" s="459"/>
    </row>
    <row r="14" spans="1:107" ht="14.25" customHeight="1">
      <c r="A14" s="19"/>
      <c r="B14" s="19"/>
      <c r="C14" s="184" t="s">
        <v>79</v>
      </c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246"/>
      <c r="Q14" s="150">
        <f>SUM(Q16,Q93)</f>
        <v>6158</v>
      </c>
      <c r="R14" s="146"/>
      <c r="S14" s="146"/>
      <c r="T14" s="146"/>
      <c r="U14" s="146"/>
      <c r="V14" s="146"/>
      <c r="W14" s="146">
        <f>SUM(W16,W93)</f>
        <v>5572</v>
      </c>
      <c r="X14" s="151"/>
      <c r="Y14" s="151"/>
      <c r="Z14" s="151"/>
      <c r="AA14" s="151"/>
      <c r="AB14" s="151"/>
      <c r="AC14" s="443">
        <f>W14-Q14</f>
        <v>-586</v>
      </c>
      <c r="AD14" s="443"/>
      <c r="AE14" s="443"/>
      <c r="AF14" s="443"/>
      <c r="AG14" s="443"/>
      <c r="AH14" s="443"/>
      <c r="AI14" s="304">
        <f>W14*100/W$14</f>
        <v>100</v>
      </c>
      <c r="AJ14" s="304"/>
      <c r="AK14" s="304"/>
      <c r="AL14" s="304"/>
      <c r="AM14" s="304"/>
      <c r="AN14" s="304"/>
      <c r="AO14" s="306">
        <f>SUM(AO16,AO93)</f>
        <v>85</v>
      </c>
      <c r="AP14" s="306"/>
      <c r="AQ14" s="306"/>
      <c r="AR14" s="306"/>
      <c r="AS14" s="306"/>
      <c r="AT14" s="306"/>
      <c r="AU14" s="151">
        <f>SUM(AU16,AU93)</f>
        <v>7036</v>
      </c>
      <c r="AV14" s="151"/>
      <c r="AW14" s="151"/>
      <c r="AX14" s="151"/>
      <c r="AY14" s="151"/>
      <c r="AZ14" s="151"/>
      <c r="BA14" s="119"/>
      <c r="BB14" s="119"/>
      <c r="BC14" s="13"/>
      <c r="BD14" s="183"/>
      <c r="BE14" s="183"/>
      <c r="BF14" s="183"/>
      <c r="BG14" s="183"/>
      <c r="BH14" s="272"/>
      <c r="BI14" s="459"/>
      <c r="BJ14" s="463"/>
      <c r="BK14" s="463"/>
      <c r="BL14" s="464"/>
      <c r="BM14" s="262"/>
      <c r="BN14" s="262"/>
      <c r="BO14" s="262"/>
      <c r="BP14" s="262"/>
      <c r="BQ14" s="262"/>
      <c r="BR14" s="262"/>
      <c r="BS14" s="262"/>
      <c r="BT14" s="262"/>
      <c r="BU14" s="262"/>
      <c r="BV14" s="262"/>
      <c r="BW14" s="262"/>
      <c r="BX14" s="262"/>
      <c r="BY14" s="262"/>
      <c r="BZ14" s="262"/>
      <c r="CA14" s="262"/>
      <c r="CB14" s="262"/>
      <c r="CC14" s="262"/>
      <c r="CD14" s="262"/>
      <c r="CE14" s="262"/>
      <c r="CF14" s="262"/>
      <c r="CG14" s="230"/>
      <c r="CH14" s="232"/>
      <c r="CI14" s="458"/>
      <c r="CJ14" s="458"/>
      <c r="CK14" s="458"/>
      <c r="CL14" s="458"/>
      <c r="CM14" s="458"/>
      <c r="CN14" s="458"/>
      <c r="CO14" s="458"/>
      <c r="CP14" s="458"/>
      <c r="CQ14" s="458"/>
      <c r="CR14" s="458"/>
      <c r="CS14" s="458"/>
      <c r="CT14" s="458"/>
      <c r="CU14" s="458"/>
      <c r="CV14" s="458"/>
      <c r="CW14" s="458"/>
      <c r="CX14" s="458"/>
      <c r="CY14" s="458"/>
      <c r="CZ14" s="458"/>
      <c r="DA14" s="458"/>
      <c r="DB14" s="458"/>
      <c r="DC14" s="459"/>
    </row>
    <row r="15" spans="1:107" ht="1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37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83"/>
      <c r="BE15" s="183"/>
      <c r="BF15" s="183"/>
      <c r="BG15" s="183"/>
      <c r="BH15" s="272"/>
      <c r="BI15" s="459"/>
      <c r="BJ15" s="463"/>
      <c r="BK15" s="463"/>
      <c r="BL15" s="464"/>
      <c r="BM15" s="262" t="s">
        <v>173</v>
      </c>
      <c r="BN15" s="262"/>
      <c r="BO15" s="262" t="s">
        <v>173</v>
      </c>
      <c r="BP15" s="262"/>
      <c r="BQ15" s="262" t="s">
        <v>173</v>
      </c>
      <c r="BR15" s="262"/>
      <c r="BS15" s="262" t="s">
        <v>173</v>
      </c>
      <c r="BT15" s="262"/>
      <c r="BU15" s="262" t="s">
        <v>173</v>
      </c>
      <c r="BV15" s="262"/>
      <c r="BW15" s="262" t="s">
        <v>173</v>
      </c>
      <c r="BX15" s="262"/>
      <c r="BY15" s="262" t="s">
        <v>173</v>
      </c>
      <c r="BZ15" s="262"/>
      <c r="CA15" s="262" t="s">
        <v>173</v>
      </c>
      <c r="CB15" s="262"/>
      <c r="CC15" s="262" t="s">
        <v>173</v>
      </c>
      <c r="CD15" s="262"/>
      <c r="CE15" s="262" t="s">
        <v>173</v>
      </c>
      <c r="CF15" s="262"/>
      <c r="CG15" s="230" t="s">
        <v>173</v>
      </c>
      <c r="CH15" s="232"/>
      <c r="CI15" s="458"/>
      <c r="CJ15" s="458"/>
      <c r="CK15" s="458"/>
      <c r="CL15" s="458"/>
      <c r="CM15" s="458"/>
      <c r="CN15" s="458"/>
      <c r="CO15" s="458"/>
      <c r="CP15" s="458"/>
      <c r="CQ15" s="458"/>
      <c r="CR15" s="458"/>
      <c r="CS15" s="458"/>
      <c r="CT15" s="458"/>
      <c r="CU15" s="458"/>
      <c r="CV15" s="458"/>
      <c r="CW15" s="458"/>
      <c r="CX15" s="458"/>
      <c r="CY15" s="458"/>
      <c r="CZ15" s="458"/>
      <c r="DA15" s="458"/>
      <c r="DB15" s="458"/>
      <c r="DC15" s="459"/>
    </row>
    <row r="16" spans="1:107" ht="15">
      <c r="A16" s="474" t="s">
        <v>419</v>
      </c>
      <c r="B16" s="474"/>
      <c r="C16" s="19"/>
      <c r="D16" s="19"/>
      <c r="E16" s="183" t="s">
        <v>166</v>
      </c>
      <c r="F16" s="183"/>
      <c r="G16" s="183"/>
      <c r="H16" s="183"/>
      <c r="I16" s="183"/>
      <c r="J16" s="183"/>
      <c r="K16" s="183"/>
      <c r="L16" s="183"/>
      <c r="M16" s="183"/>
      <c r="N16" s="183"/>
      <c r="O16" s="19"/>
      <c r="P16" s="37"/>
      <c r="Q16" s="477">
        <f>SUM(Q18:V91)</f>
        <v>6133</v>
      </c>
      <c r="R16" s="477"/>
      <c r="S16" s="477"/>
      <c r="T16" s="477"/>
      <c r="U16" s="477"/>
      <c r="V16" s="477"/>
      <c r="W16" s="477">
        <f>SUM(W18:AB91)</f>
        <v>5553</v>
      </c>
      <c r="X16" s="477"/>
      <c r="Y16" s="477"/>
      <c r="Z16" s="477"/>
      <c r="AA16" s="477"/>
      <c r="AB16" s="477"/>
      <c r="AC16" s="478">
        <f>SUM(W16)-SUM(Q16)</f>
        <v>-580</v>
      </c>
      <c r="AD16" s="478"/>
      <c r="AE16" s="478"/>
      <c r="AF16" s="478"/>
      <c r="AG16" s="478"/>
      <c r="AH16" s="478"/>
      <c r="AI16" s="479">
        <f>W16*100/W$14</f>
        <v>99.65900933237617</v>
      </c>
      <c r="AJ16" s="479"/>
      <c r="AK16" s="479"/>
      <c r="AL16" s="479"/>
      <c r="AM16" s="479"/>
      <c r="AN16" s="479"/>
      <c r="AO16" s="477">
        <f>SUM(AO18:AT91)</f>
        <v>85</v>
      </c>
      <c r="AP16" s="477"/>
      <c r="AQ16" s="477"/>
      <c r="AR16" s="477"/>
      <c r="AS16" s="477"/>
      <c r="AT16" s="477"/>
      <c r="AU16" s="477">
        <f>SUM(AU18:AZ91)</f>
        <v>7017</v>
      </c>
      <c r="AV16" s="477"/>
      <c r="AW16" s="477"/>
      <c r="AX16" s="477"/>
      <c r="AY16" s="477"/>
      <c r="AZ16" s="477"/>
      <c r="BA16" s="139"/>
      <c r="BB16" s="139"/>
      <c r="BC16" s="13"/>
      <c r="BD16" s="183"/>
      <c r="BE16" s="183"/>
      <c r="BF16" s="183"/>
      <c r="BG16" s="183"/>
      <c r="BH16" s="272"/>
      <c r="BI16" s="459"/>
      <c r="BJ16" s="463"/>
      <c r="BK16" s="463"/>
      <c r="BL16" s="464"/>
      <c r="BM16" s="262"/>
      <c r="BN16" s="262"/>
      <c r="BO16" s="262"/>
      <c r="BP16" s="262"/>
      <c r="BQ16" s="262"/>
      <c r="BR16" s="262"/>
      <c r="BS16" s="262"/>
      <c r="BT16" s="262"/>
      <c r="BU16" s="262"/>
      <c r="BV16" s="262"/>
      <c r="BW16" s="262"/>
      <c r="BX16" s="262"/>
      <c r="BY16" s="262"/>
      <c r="BZ16" s="262"/>
      <c r="CA16" s="262"/>
      <c r="CB16" s="262"/>
      <c r="CC16" s="262"/>
      <c r="CD16" s="262"/>
      <c r="CE16" s="262"/>
      <c r="CF16" s="262"/>
      <c r="CG16" s="230"/>
      <c r="CH16" s="232"/>
      <c r="CI16" s="458"/>
      <c r="CJ16" s="458"/>
      <c r="CK16" s="458"/>
      <c r="CL16" s="458"/>
      <c r="CM16" s="458"/>
      <c r="CN16" s="458"/>
      <c r="CO16" s="458"/>
      <c r="CP16" s="458"/>
      <c r="CQ16" s="458"/>
      <c r="CR16" s="458"/>
      <c r="CS16" s="458"/>
      <c r="CT16" s="458"/>
      <c r="CU16" s="458"/>
      <c r="CV16" s="458"/>
      <c r="CW16" s="458"/>
      <c r="CX16" s="458"/>
      <c r="CY16" s="458"/>
      <c r="CZ16" s="458"/>
      <c r="DA16" s="458"/>
      <c r="DB16" s="458"/>
      <c r="DC16" s="459"/>
    </row>
    <row r="17" spans="1:107" ht="3" customHeight="1">
      <c r="A17" s="474"/>
      <c r="B17" s="474"/>
      <c r="C17" s="19"/>
      <c r="D17" s="19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19"/>
      <c r="P17" s="37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455"/>
      <c r="BE17" s="455"/>
      <c r="BF17" s="455"/>
      <c r="BG17" s="455"/>
      <c r="BH17" s="456"/>
      <c r="BI17" s="34"/>
      <c r="BJ17" s="35"/>
      <c r="BK17" s="35"/>
      <c r="BL17" s="33"/>
      <c r="BM17" s="34"/>
      <c r="BN17" s="33"/>
      <c r="BO17" s="34"/>
      <c r="BP17" s="33"/>
      <c r="BQ17" s="34"/>
      <c r="BR17" s="33"/>
      <c r="BS17" s="34"/>
      <c r="BT17" s="33"/>
      <c r="BU17" s="34"/>
      <c r="BV17" s="33"/>
      <c r="BW17" s="34"/>
      <c r="BX17" s="33"/>
      <c r="BY17" s="34"/>
      <c r="BZ17" s="33"/>
      <c r="CA17" s="34"/>
      <c r="CB17" s="33"/>
      <c r="CC17" s="34"/>
      <c r="CD17" s="33"/>
      <c r="CE17" s="34"/>
      <c r="CF17" s="33"/>
      <c r="CG17" s="34"/>
      <c r="CH17" s="33"/>
      <c r="CI17" s="34"/>
      <c r="CJ17" s="35"/>
      <c r="CK17" s="34"/>
      <c r="CL17" s="35"/>
      <c r="CM17" s="33"/>
      <c r="CN17" s="35"/>
      <c r="CO17" s="35"/>
      <c r="CP17" s="35"/>
      <c r="CQ17" s="34"/>
      <c r="CR17" s="35"/>
      <c r="CS17" s="33"/>
      <c r="CT17" s="35"/>
      <c r="CU17" s="35"/>
      <c r="CV17" s="35"/>
      <c r="CW17" s="34"/>
      <c r="CX17" s="35"/>
      <c r="CY17" s="33"/>
      <c r="CZ17" s="35"/>
      <c r="DA17" s="35"/>
      <c r="DB17" s="34"/>
      <c r="DC17" s="35"/>
    </row>
    <row r="18" spans="1:107" ht="15">
      <c r="A18" s="474"/>
      <c r="B18" s="474"/>
      <c r="C18" s="183" t="s">
        <v>167</v>
      </c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272"/>
      <c r="Q18" s="147">
        <v>186</v>
      </c>
      <c r="R18" s="148"/>
      <c r="S18" s="148"/>
      <c r="T18" s="148"/>
      <c r="U18" s="148"/>
      <c r="V18" s="148"/>
      <c r="W18" s="148">
        <v>179</v>
      </c>
      <c r="X18" s="148"/>
      <c r="Y18" s="148"/>
      <c r="Z18" s="148"/>
      <c r="AA18" s="148"/>
      <c r="AB18" s="148"/>
      <c r="AC18" s="480">
        <f>SUM(W18)-SUM(Q18)</f>
        <v>-7</v>
      </c>
      <c r="AD18" s="480"/>
      <c r="AE18" s="480"/>
      <c r="AF18" s="480"/>
      <c r="AG18" s="480"/>
      <c r="AH18" s="480"/>
      <c r="AI18" s="305">
        <f>W18*100/W$14</f>
        <v>3.2124910265613784</v>
      </c>
      <c r="AJ18" s="305"/>
      <c r="AK18" s="305"/>
      <c r="AL18" s="305"/>
      <c r="AM18" s="305"/>
      <c r="AN18" s="305"/>
      <c r="AO18" s="227">
        <v>6</v>
      </c>
      <c r="AP18" s="227"/>
      <c r="AQ18" s="227"/>
      <c r="AR18" s="227"/>
      <c r="AS18" s="227"/>
      <c r="AT18" s="227"/>
      <c r="AU18" s="148">
        <v>244</v>
      </c>
      <c r="AV18" s="148"/>
      <c r="AW18" s="148"/>
      <c r="AX18" s="148"/>
      <c r="AY18" s="148"/>
      <c r="AZ18" s="148"/>
      <c r="BA18" s="116"/>
      <c r="BB18" s="116"/>
      <c r="BC18" s="13"/>
      <c r="BD18" s="82"/>
      <c r="BE18" s="82"/>
      <c r="BF18" s="82"/>
      <c r="BG18" s="82"/>
      <c r="BH18" s="8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</row>
    <row r="19" spans="1:107" ht="15.75">
      <c r="A19" s="474"/>
      <c r="B19" s="474"/>
      <c r="C19" s="183" t="s">
        <v>168</v>
      </c>
      <c r="D19" s="183"/>
      <c r="E19" s="183"/>
      <c r="F19" s="183"/>
      <c r="G19" s="183"/>
      <c r="H19" s="183"/>
      <c r="I19" s="183"/>
      <c r="J19" s="183"/>
      <c r="K19" s="183"/>
      <c r="L19" s="183"/>
      <c r="M19" s="183"/>
      <c r="N19" s="183"/>
      <c r="O19" s="183"/>
      <c r="P19" s="272"/>
      <c r="Q19" s="147" t="s">
        <v>532</v>
      </c>
      <c r="R19" s="148"/>
      <c r="S19" s="148"/>
      <c r="T19" s="148"/>
      <c r="U19" s="148"/>
      <c r="V19" s="148"/>
      <c r="W19" s="148" t="s">
        <v>532</v>
      </c>
      <c r="X19" s="148"/>
      <c r="Y19" s="148"/>
      <c r="Z19" s="148"/>
      <c r="AA19" s="148"/>
      <c r="AB19" s="148"/>
      <c r="AC19" s="480" t="s">
        <v>244</v>
      </c>
      <c r="AD19" s="480"/>
      <c r="AE19" s="480"/>
      <c r="AF19" s="480"/>
      <c r="AG19" s="480"/>
      <c r="AH19" s="480"/>
      <c r="AI19" s="305" t="s">
        <v>244</v>
      </c>
      <c r="AJ19" s="305"/>
      <c r="AK19" s="305"/>
      <c r="AL19" s="305"/>
      <c r="AM19" s="305"/>
      <c r="AN19" s="305"/>
      <c r="AO19" s="227" t="s">
        <v>532</v>
      </c>
      <c r="AP19" s="227"/>
      <c r="AQ19" s="227"/>
      <c r="AR19" s="227"/>
      <c r="AS19" s="227"/>
      <c r="AT19" s="227"/>
      <c r="AU19" s="148"/>
      <c r="AV19" s="148"/>
      <c r="AW19" s="148"/>
      <c r="AX19" s="148"/>
      <c r="AY19" s="148"/>
      <c r="AZ19" s="148"/>
      <c r="BA19" s="116"/>
      <c r="BB19" s="116"/>
      <c r="BC19" s="13"/>
      <c r="BD19" s="184" t="s">
        <v>79</v>
      </c>
      <c r="BE19" s="184"/>
      <c r="BF19" s="184"/>
      <c r="BG19" s="184"/>
      <c r="BH19" s="246"/>
      <c r="BI19" s="150">
        <f>SUM(BI21:BL45)</f>
        <v>5572</v>
      </c>
      <c r="BJ19" s="151"/>
      <c r="BK19" s="151"/>
      <c r="BL19" s="151"/>
      <c r="BM19" s="151">
        <f>SUM(BM21:BN45)</f>
        <v>450</v>
      </c>
      <c r="BN19" s="151"/>
      <c r="BO19" s="151">
        <f>SUM(BO21:BP45)</f>
        <v>240</v>
      </c>
      <c r="BP19" s="151"/>
      <c r="BQ19" s="151">
        <f>SUM(BQ21:BR45)</f>
        <v>293</v>
      </c>
      <c r="BR19" s="151"/>
      <c r="BS19" s="151">
        <f>SUM(BS21:BT45)</f>
        <v>19</v>
      </c>
      <c r="BT19" s="151"/>
      <c r="BU19" s="151">
        <f>SUM(BU21:BV45)</f>
        <v>209</v>
      </c>
      <c r="BV19" s="151"/>
      <c r="BW19" s="151">
        <f>SUM(BW21:BX45)</f>
        <v>16</v>
      </c>
      <c r="BX19" s="151"/>
      <c r="BY19" s="151">
        <f>SUM(BY21:BZ45)</f>
        <v>49</v>
      </c>
      <c r="BZ19" s="151"/>
      <c r="CA19" s="151" t="s">
        <v>244</v>
      </c>
      <c r="CB19" s="151"/>
      <c r="CC19" s="151">
        <f>SUM(CC21:CD45)</f>
        <v>14</v>
      </c>
      <c r="CD19" s="151"/>
      <c r="CE19" s="151">
        <f>SUM(CE21:CF45)</f>
        <v>15</v>
      </c>
      <c r="CF19" s="151"/>
      <c r="CG19" s="151">
        <f>SUM(CG21:CH45)</f>
        <v>8</v>
      </c>
      <c r="CH19" s="151"/>
      <c r="CI19" s="151">
        <f>SUM(CI21:CJ45)</f>
        <v>29</v>
      </c>
      <c r="CJ19" s="151"/>
      <c r="CK19" s="151">
        <f>SUM(CK21:CM45)</f>
        <v>721</v>
      </c>
      <c r="CL19" s="151"/>
      <c r="CM19" s="151"/>
      <c r="CN19" s="151">
        <f>SUM(CN21:CP45)</f>
        <v>941</v>
      </c>
      <c r="CO19" s="151"/>
      <c r="CP19" s="151"/>
      <c r="CQ19" s="151">
        <f>SUM(CQ21:CS45)</f>
        <v>43</v>
      </c>
      <c r="CR19" s="151"/>
      <c r="CS19" s="151"/>
      <c r="CT19" s="151">
        <f>SUM(CT21:CV45)</f>
        <v>2</v>
      </c>
      <c r="CU19" s="151"/>
      <c r="CV19" s="151"/>
      <c r="CW19" s="151">
        <f>SUM(CW21:CY45)</f>
        <v>1988</v>
      </c>
      <c r="CX19" s="151"/>
      <c r="CY19" s="151"/>
      <c r="CZ19" s="151">
        <f>SUM(CZ21:DA45)</f>
        <v>464</v>
      </c>
      <c r="DA19" s="151"/>
      <c r="DB19" s="151">
        <f>SUM(DB21:DC45)</f>
        <v>71</v>
      </c>
      <c r="DC19" s="151"/>
    </row>
    <row r="20" spans="1:107" ht="15">
      <c r="A20" s="474"/>
      <c r="B20" s="474"/>
      <c r="C20" s="44"/>
      <c r="D20" s="44"/>
      <c r="E20" s="44"/>
      <c r="F20" s="44"/>
      <c r="G20" s="44"/>
      <c r="H20" s="183" t="s">
        <v>0</v>
      </c>
      <c r="I20" s="183"/>
      <c r="J20" s="183"/>
      <c r="K20" s="183"/>
      <c r="L20" s="183"/>
      <c r="M20" s="183"/>
      <c r="N20" s="183"/>
      <c r="O20" s="183"/>
      <c r="P20" s="272"/>
      <c r="Q20" s="147">
        <v>69</v>
      </c>
      <c r="R20" s="148"/>
      <c r="S20" s="148"/>
      <c r="T20" s="148"/>
      <c r="U20" s="148"/>
      <c r="V20" s="148"/>
      <c r="W20" s="148">
        <v>46</v>
      </c>
      <c r="X20" s="148"/>
      <c r="Y20" s="148"/>
      <c r="Z20" s="148"/>
      <c r="AA20" s="148"/>
      <c r="AB20" s="148"/>
      <c r="AC20" s="480">
        <f>SUM(W20)-SUM(Q20)</f>
        <v>-23</v>
      </c>
      <c r="AD20" s="480"/>
      <c r="AE20" s="480"/>
      <c r="AF20" s="480"/>
      <c r="AG20" s="480"/>
      <c r="AH20" s="480"/>
      <c r="AI20" s="305">
        <f>W20*100/W$14</f>
        <v>0.8255563531945441</v>
      </c>
      <c r="AJ20" s="305"/>
      <c r="AK20" s="305"/>
      <c r="AL20" s="305"/>
      <c r="AM20" s="305"/>
      <c r="AN20" s="305"/>
      <c r="AO20" s="227" t="s">
        <v>532</v>
      </c>
      <c r="AP20" s="227"/>
      <c r="AQ20" s="227"/>
      <c r="AR20" s="227"/>
      <c r="AS20" s="227"/>
      <c r="AT20" s="227"/>
      <c r="AU20" s="148">
        <v>70</v>
      </c>
      <c r="AV20" s="148"/>
      <c r="AW20" s="148"/>
      <c r="AX20" s="148"/>
      <c r="AY20" s="148"/>
      <c r="AZ20" s="148"/>
      <c r="BA20" s="116"/>
      <c r="BB20" s="116"/>
      <c r="BC20" s="13"/>
      <c r="BD20" s="19"/>
      <c r="BE20" s="19"/>
      <c r="BF20" s="19"/>
      <c r="BG20" s="19"/>
      <c r="BH20" s="37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</row>
    <row r="21" spans="1:107" ht="15">
      <c r="A21" s="474"/>
      <c r="B21" s="474"/>
      <c r="C21" s="183" t="s">
        <v>169</v>
      </c>
      <c r="D21" s="183"/>
      <c r="E21" s="183"/>
      <c r="F21" s="183"/>
      <c r="G21" s="44"/>
      <c r="H21" s="183" t="s">
        <v>1</v>
      </c>
      <c r="I21" s="183"/>
      <c r="J21" s="183"/>
      <c r="K21" s="183"/>
      <c r="L21" s="183"/>
      <c r="M21" s="183"/>
      <c r="N21" s="183"/>
      <c r="O21" s="183"/>
      <c r="P21" s="272"/>
      <c r="Q21" s="147">
        <v>1</v>
      </c>
      <c r="R21" s="148"/>
      <c r="S21" s="148"/>
      <c r="T21" s="148"/>
      <c r="U21" s="148"/>
      <c r="V21" s="148"/>
      <c r="W21" s="148">
        <v>1</v>
      </c>
      <c r="X21" s="148"/>
      <c r="Y21" s="148"/>
      <c r="Z21" s="148"/>
      <c r="AA21" s="148"/>
      <c r="AB21" s="148"/>
      <c r="AC21" s="480">
        <f>SUM(W21)-SUM(Q21)</f>
        <v>0</v>
      </c>
      <c r="AD21" s="480"/>
      <c r="AE21" s="480"/>
      <c r="AF21" s="480"/>
      <c r="AG21" s="480"/>
      <c r="AH21" s="480"/>
      <c r="AI21" s="481">
        <f>W21*100/W$14</f>
        <v>0.017946877243359655</v>
      </c>
      <c r="AJ21" s="481"/>
      <c r="AK21" s="481"/>
      <c r="AL21" s="481"/>
      <c r="AM21" s="481"/>
      <c r="AN21" s="481"/>
      <c r="AO21" s="227" t="s">
        <v>532</v>
      </c>
      <c r="AP21" s="227"/>
      <c r="AQ21" s="227"/>
      <c r="AR21" s="227"/>
      <c r="AS21" s="227"/>
      <c r="AT21" s="227"/>
      <c r="AU21" s="148">
        <v>1</v>
      </c>
      <c r="AV21" s="148"/>
      <c r="AW21" s="148"/>
      <c r="AX21" s="148"/>
      <c r="AY21" s="148"/>
      <c r="AZ21" s="148"/>
      <c r="BA21" s="116"/>
      <c r="BB21" s="116"/>
      <c r="BC21" s="13"/>
      <c r="BD21" s="19">
        <v>0</v>
      </c>
      <c r="BE21" s="19" t="s">
        <v>423</v>
      </c>
      <c r="BF21" s="19" t="s">
        <v>533</v>
      </c>
      <c r="BG21" s="19">
        <v>1</v>
      </c>
      <c r="BH21" s="37" t="s">
        <v>423</v>
      </c>
      <c r="BI21" s="147">
        <f>SUM(BM21:DC21)</f>
        <v>69</v>
      </c>
      <c r="BJ21" s="148"/>
      <c r="BK21" s="148"/>
      <c r="BL21" s="148"/>
      <c r="BM21" s="148">
        <v>6</v>
      </c>
      <c r="BN21" s="148"/>
      <c r="BO21" s="148">
        <v>5</v>
      </c>
      <c r="BP21" s="148"/>
      <c r="BQ21" s="148">
        <v>2</v>
      </c>
      <c r="BR21" s="148"/>
      <c r="BS21" s="148" t="s">
        <v>532</v>
      </c>
      <c r="BT21" s="148"/>
      <c r="BU21" s="148">
        <v>6</v>
      </c>
      <c r="BV21" s="148"/>
      <c r="BW21" s="148" t="s">
        <v>532</v>
      </c>
      <c r="BX21" s="148"/>
      <c r="BY21" s="148" t="s">
        <v>532</v>
      </c>
      <c r="BZ21" s="148"/>
      <c r="CA21" s="148" t="s">
        <v>532</v>
      </c>
      <c r="CB21" s="148"/>
      <c r="CC21" s="148" t="s">
        <v>532</v>
      </c>
      <c r="CD21" s="148"/>
      <c r="CE21" s="148" t="s">
        <v>532</v>
      </c>
      <c r="CF21" s="148"/>
      <c r="CG21" s="148" t="s">
        <v>532</v>
      </c>
      <c r="CH21" s="148"/>
      <c r="CI21" s="148" t="s">
        <v>532</v>
      </c>
      <c r="CJ21" s="148"/>
      <c r="CK21" s="148">
        <v>6</v>
      </c>
      <c r="CL21" s="148"/>
      <c r="CM21" s="148"/>
      <c r="CN21" s="148">
        <v>18</v>
      </c>
      <c r="CO21" s="148"/>
      <c r="CP21" s="148"/>
      <c r="CQ21" s="148">
        <v>1</v>
      </c>
      <c r="CR21" s="148"/>
      <c r="CS21" s="148"/>
      <c r="CT21" s="148" t="s">
        <v>532</v>
      </c>
      <c r="CU21" s="148"/>
      <c r="CV21" s="148"/>
      <c r="CW21" s="148">
        <v>21</v>
      </c>
      <c r="CX21" s="148"/>
      <c r="CY21" s="148"/>
      <c r="CZ21" s="148">
        <v>4</v>
      </c>
      <c r="DA21" s="148"/>
      <c r="DB21" s="148" t="s">
        <v>532</v>
      </c>
      <c r="DC21" s="148"/>
    </row>
    <row r="22" spans="1:107" ht="15">
      <c r="A22" s="474"/>
      <c r="B22" s="474"/>
      <c r="C22" s="44"/>
      <c r="D22" s="44"/>
      <c r="E22" s="44"/>
      <c r="F22" s="44"/>
      <c r="G22" s="44"/>
      <c r="H22" s="183" t="s">
        <v>83</v>
      </c>
      <c r="I22" s="183"/>
      <c r="J22" s="183"/>
      <c r="K22" s="183"/>
      <c r="L22" s="183"/>
      <c r="M22" s="183"/>
      <c r="N22" s="183"/>
      <c r="O22" s="183"/>
      <c r="P22" s="272"/>
      <c r="Q22" s="147">
        <v>2</v>
      </c>
      <c r="R22" s="148"/>
      <c r="S22" s="148"/>
      <c r="T22" s="148"/>
      <c r="U22" s="148"/>
      <c r="V22" s="148"/>
      <c r="W22" s="148" t="s">
        <v>532</v>
      </c>
      <c r="X22" s="148"/>
      <c r="Y22" s="148"/>
      <c r="Z22" s="148"/>
      <c r="AA22" s="148"/>
      <c r="AB22" s="148"/>
      <c r="AC22" s="480">
        <f>SUM(W22)-SUM(Q22)</f>
        <v>-2</v>
      </c>
      <c r="AD22" s="480"/>
      <c r="AE22" s="480"/>
      <c r="AF22" s="480"/>
      <c r="AG22" s="480"/>
      <c r="AH22" s="480"/>
      <c r="AI22" s="305" t="s">
        <v>244</v>
      </c>
      <c r="AJ22" s="305"/>
      <c r="AK22" s="305"/>
      <c r="AL22" s="305"/>
      <c r="AM22" s="305"/>
      <c r="AN22" s="305"/>
      <c r="AO22" s="227" t="s">
        <v>532</v>
      </c>
      <c r="AP22" s="227"/>
      <c r="AQ22" s="227"/>
      <c r="AR22" s="227"/>
      <c r="AS22" s="227"/>
      <c r="AT22" s="227"/>
      <c r="AU22" s="227" t="s">
        <v>532</v>
      </c>
      <c r="AV22" s="227"/>
      <c r="AW22" s="227"/>
      <c r="AX22" s="227"/>
      <c r="AY22" s="227"/>
      <c r="AZ22" s="227"/>
      <c r="BA22" s="121"/>
      <c r="BB22" s="121"/>
      <c r="BC22" s="13"/>
      <c r="BD22" s="19">
        <v>1</v>
      </c>
      <c r="BE22" s="19"/>
      <c r="BF22" s="19" t="s">
        <v>533</v>
      </c>
      <c r="BG22" s="19">
        <v>2</v>
      </c>
      <c r="BH22" s="37"/>
      <c r="BI22" s="147">
        <f aca="true" t="shared" si="0" ref="BI22:BI32">SUM(BM22:DC22)</f>
        <v>55</v>
      </c>
      <c r="BJ22" s="148"/>
      <c r="BK22" s="148"/>
      <c r="BL22" s="148"/>
      <c r="BM22" s="148">
        <v>8</v>
      </c>
      <c r="BN22" s="148"/>
      <c r="BO22" s="148">
        <v>3</v>
      </c>
      <c r="BP22" s="148"/>
      <c r="BQ22" s="148">
        <v>4</v>
      </c>
      <c r="BR22" s="148"/>
      <c r="BS22" s="148" t="s">
        <v>532</v>
      </c>
      <c r="BT22" s="148"/>
      <c r="BU22" s="148" t="s">
        <v>532</v>
      </c>
      <c r="BV22" s="148"/>
      <c r="BW22" s="148" t="s">
        <v>532</v>
      </c>
      <c r="BX22" s="148"/>
      <c r="BY22" s="148">
        <v>2</v>
      </c>
      <c r="BZ22" s="148"/>
      <c r="CA22" s="148" t="s">
        <v>532</v>
      </c>
      <c r="CB22" s="148"/>
      <c r="CC22" s="148" t="s">
        <v>532</v>
      </c>
      <c r="CD22" s="148"/>
      <c r="CE22" s="148" t="s">
        <v>532</v>
      </c>
      <c r="CF22" s="148"/>
      <c r="CG22" s="148" t="s">
        <v>532</v>
      </c>
      <c r="CH22" s="148"/>
      <c r="CI22" s="148" t="s">
        <v>532</v>
      </c>
      <c r="CJ22" s="148"/>
      <c r="CK22" s="148">
        <v>11</v>
      </c>
      <c r="CL22" s="148"/>
      <c r="CM22" s="148"/>
      <c r="CN22" s="148">
        <v>6</v>
      </c>
      <c r="CO22" s="148"/>
      <c r="CP22" s="148"/>
      <c r="CQ22" s="148">
        <v>1</v>
      </c>
      <c r="CR22" s="148"/>
      <c r="CS22" s="148"/>
      <c r="CT22" s="148" t="s">
        <v>532</v>
      </c>
      <c r="CU22" s="148"/>
      <c r="CV22" s="148"/>
      <c r="CW22" s="148">
        <v>15</v>
      </c>
      <c r="CX22" s="148"/>
      <c r="CY22" s="148"/>
      <c r="CZ22" s="148">
        <v>5</v>
      </c>
      <c r="DA22" s="148"/>
      <c r="DB22" s="148" t="s">
        <v>532</v>
      </c>
      <c r="DC22" s="148"/>
    </row>
    <row r="23" spans="1:107" ht="15">
      <c r="A23" s="474"/>
      <c r="B23" s="474"/>
      <c r="C23" s="183" t="s">
        <v>394</v>
      </c>
      <c r="D23" s="183"/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272"/>
      <c r="Q23" s="147" t="s">
        <v>532</v>
      </c>
      <c r="R23" s="148"/>
      <c r="S23" s="148"/>
      <c r="T23" s="148"/>
      <c r="U23" s="148"/>
      <c r="V23" s="148"/>
      <c r="W23" s="148" t="s">
        <v>532</v>
      </c>
      <c r="X23" s="148"/>
      <c r="Y23" s="148"/>
      <c r="Z23" s="148"/>
      <c r="AA23" s="148"/>
      <c r="AB23" s="148"/>
      <c r="AC23" s="480" t="s">
        <v>244</v>
      </c>
      <c r="AD23" s="480"/>
      <c r="AE23" s="480"/>
      <c r="AF23" s="480"/>
      <c r="AG23" s="480"/>
      <c r="AH23" s="480"/>
      <c r="AI23" s="305" t="s">
        <v>244</v>
      </c>
      <c r="AJ23" s="305"/>
      <c r="AK23" s="305"/>
      <c r="AL23" s="305"/>
      <c r="AM23" s="305"/>
      <c r="AN23" s="305"/>
      <c r="AO23" s="227" t="s">
        <v>532</v>
      </c>
      <c r="AP23" s="227"/>
      <c r="AQ23" s="227"/>
      <c r="AR23" s="227"/>
      <c r="AS23" s="227"/>
      <c r="AT23" s="227"/>
      <c r="AU23" s="227" t="s">
        <v>532</v>
      </c>
      <c r="AV23" s="227"/>
      <c r="AW23" s="227"/>
      <c r="AX23" s="227"/>
      <c r="AY23" s="227"/>
      <c r="AZ23" s="227"/>
      <c r="BA23" s="121"/>
      <c r="BB23" s="121"/>
      <c r="BC23" s="13"/>
      <c r="BD23" s="19">
        <v>2</v>
      </c>
      <c r="BE23" s="19"/>
      <c r="BF23" s="19" t="s">
        <v>533</v>
      </c>
      <c r="BG23" s="19">
        <v>3</v>
      </c>
      <c r="BH23" s="37"/>
      <c r="BI23" s="147">
        <f t="shared" si="0"/>
        <v>39</v>
      </c>
      <c r="BJ23" s="148"/>
      <c r="BK23" s="148"/>
      <c r="BL23" s="148"/>
      <c r="BM23" s="148">
        <v>6</v>
      </c>
      <c r="BN23" s="148"/>
      <c r="BO23" s="148">
        <v>7</v>
      </c>
      <c r="BP23" s="148"/>
      <c r="BQ23" s="148">
        <v>1</v>
      </c>
      <c r="BR23" s="148"/>
      <c r="BS23" s="148" t="s">
        <v>532</v>
      </c>
      <c r="BT23" s="148"/>
      <c r="BU23" s="148" t="s">
        <v>532</v>
      </c>
      <c r="BV23" s="148"/>
      <c r="BW23" s="148" t="s">
        <v>532</v>
      </c>
      <c r="BX23" s="148"/>
      <c r="BY23" s="148">
        <v>1</v>
      </c>
      <c r="BZ23" s="148"/>
      <c r="CA23" s="148" t="s">
        <v>532</v>
      </c>
      <c r="CB23" s="148"/>
      <c r="CC23" s="148" t="s">
        <v>532</v>
      </c>
      <c r="CD23" s="148"/>
      <c r="CE23" s="148">
        <v>1</v>
      </c>
      <c r="CF23" s="148"/>
      <c r="CG23" s="148" t="s">
        <v>532</v>
      </c>
      <c r="CH23" s="148"/>
      <c r="CI23" s="148" t="s">
        <v>532</v>
      </c>
      <c r="CJ23" s="148"/>
      <c r="CK23" s="148">
        <v>5</v>
      </c>
      <c r="CL23" s="148"/>
      <c r="CM23" s="148"/>
      <c r="CN23" s="148">
        <v>6</v>
      </c>
      <c r="CO23" s="148"/>
      <c r="CP23" s="148"/>
      <c r="CQ23" s="148" t="s">
        <v>532</v>
      </c>
      <c r="CR23" s="148"/>
      <c r="CS23" s="148"/>
      <c r="CT23" s="148" t="s">
        <v>532</v>
      </c>
      <c r="CU23" s="148"/>
      <c r="CV23" s="148"/>
      <c r="CW23" s="148">
        <v>10</v>
      </c>
      <c r="CX23" s="148"/>
      <c r="CY23" s="148"/>
      <c r="CZ23" s="148">
        <v>1</v>
      </c>
      <c r="DA23" s="148"/>
      <c r="DB23" s="148">
        <v>1</v>
      </c>
      <c r="DC23" s="148"/>
    </row>
    <row r="24" spans="1:107" ht="15">
      <c r="A24" s="474"/>
      <c r="B24" s="474"/>
      <c r="C24" s="183" t="s">
        <v>2</v>
      </c>
      <c r="D24" s="183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272"/>
      <c r="Q24" s="147">
        <v>43</v>
      </c>
      <c r="R24" s="148"/>
      <c r="S24" s="148"/>
      <c r="T24" s="148"/>
      <c r="U24" s="148"/>
      <c r="V24" s="148"/>
      <c r="W24" s="148">
        <v>65</v>
      </c>
      <c r="X24" s="148"/>
      <c r="Y24" s="148"/>
      <c r="Z24" s="148"/>
      <c r="AA24" s="148"/>
      <c r="AB24" s="148"/>
      <c r="AC24" s="480">
        <f aca="true" t="shared" si="1" ref="AC24:AC46">SUM(W24)-SUM(Q24)</f>
        <v>22</v>
      </c>
      <c r="AD24" s="480"/>
      <c r="AE24" s="480"/>
      <c r="AF24" s="480"/>
      <c r="AG24" s="480"/>
      <c r="AH24" s="480"/>
      <c r="AI24" s="305">
        <f aca="true" t="shared" si="2" ref="AI24:AI46">W24*100/W$14</f>
        <v>1.1665470208183777</v>
      </c>
      <c r="AJ24" s="305"/>
      <c r="AK24" s="305"/>
      <c r="AL24" s="305"/>
      <c r="AM24" s="305"/>
      <c r="AN24" s="305"/>
      <c r="AO24" s="227">
        <v>23</v>
      </c>
      <c r="AP24" s="227"/>
      <c r="AQ24" s="227"/>
      <c r="AR24" s="227"/>
      <c r="AS24" s="227"/>
      <c r="AT24" s="227"/>
      <c r="AU24" s="148">
        <v>79</v>
      </c>
      <c r="AV24" s="148"/>
      <c r="AW24" s="148"/>
      <c r="AX24" s="148"/>
      <c r="AY24" s="148"/>
      <c r="AZ24" s="148"/>
      <c r="BA24" s="116"/>
      <c r="BB24" s="116"/>
      <c r="BC24" s="13"/>
      <c r="BD24" s="19">
        <v>3</v>
      </c>
      <c r="BE24" s="19"/>
      <c r="BF24" s="19" t="s">
        <v>533</v>
      </c>
      <c r="BG24" s="19">
        <v>4</v>
      </c>
      <c r="BH24" s="37"/>
      <c r="BI24" s="147">
        <f t="shared" si="0"/>
        <v>36</v>
      </c>
      <c r="BJ24" s="148"/>
      <c r="BK24" s="148"/>
      <c r="BL24" s="148"/>
      <c r="BM24" s="148">
        <v>6</v>
      </c>
      <c r="BN24" s="148"/>
      <c r="BO24" s="148">
        <v>4</v>
      </c>
      <c r="BP24" s="148"/>
      <c r="BQ24" s="148">
        <v>3</v>
      </c>
      <c r="BR24" s="148"/>
      <c r="BS24" s="148" t="s">
        <v>532</v>
      </c>
      <c r="BT24" s="148"/>
      <c r="BU24" s="148">
        <v>1</v>
      </c>
      <c r="BV24" s="148"/>
      <c r="BW24" s="148" t="s">
        <v>532</v>
      </c>
      <c r="BX24" s="148"/>
      <c r="BY24" s="148">
        <v>1</v>
      </c>
      <c r="BZ24" s="148"/>
      <c r="CA24" s="148" t="s">
        <v>532</v>
      </c>
      <c r="CB24" s="148"/>
      <c r="CC24" s="148">
        <v>1</v>
      </c>
      <c r="CD24" s="148"/>
      <c r="CE24" s="148" t="s">
        <v>532</v>
      </c>
      <c r="CF24" s="148"/>
      <c r="CG24" s="148" t="s">
        <v>532</v>
      </c>
      <c r="CH24" s="148"/>
      <c r="CI24" s="148">
        <v>1</v>
      </c>
      <c r="CJ24" s="148"/>
      <c r="CK24" s="148">
        <v>3</v>
      </c>
      <c r="CL24" s="148"/>
      <c r="CM24" s="148"/>
      <c r="CN24" s="148">
        <v>4</v>
      </c>
      <c r="CO24" s="148"/>
      <c r="CP24" s="148"/>
      <c r="CQ24" s="148" t="s">
        <v>532</v>
      </c>
      <c r="CR24" s="148"/>
      <c r="CS24" s="148"/>
      <c r="CT24" s="148" t="s">
        <v>532</v>
      </c>
      <c r="CU24" s="148"/>
      <c r="CV24" s="148"/>
      <c r="CW24" s="148">
        <v>11</v>
      </c>
      <c r="CX24" s="148"/>
      <c r="CY24" s="148"/>
      <c r="CZ24" s="148" t="s">
        <v>532</v>
      </c>
      <c r="DA24" s="148"/>
      <c r="DB24" s="148">
        <v>1</v>
      </c>
      <c r="DC24" s="148"/>
    </row>
    <row r="25" spans="1:107" ht="15">
      <c r="A25" s="474"/>
      <c r="B25" s="474"/>
      <c r="C25" s="183" t="s">
        <v>3</v>
      </c>
      <c r="D25" s="183"/>
      <c r="E25" s="183"/>
      <c r="F25" s="183"/>
      <c r="G25" s="44"/>
      <c r="H25" s="183" t="s">
        <v>207</v>
      </c>
      <c r="I25" s="183"/>
      <c r="J25" s="183"/>
      <c r="K25" s="183"/>
      <c r="L25" s="183"/>
      <c r="M25" s="183"/>
      <c r="N25" s="183"/>
      <c r="O25" s="183"/>
      <c r="P25" s="272"/>
      <c r="Q25" s="147">
        <v>7</v>
      </c>
      <c r="R25" s="148"/>
      <c r="S25" s="148"/>
      <c r="T25" s="148"/>
      <c r="U25" s="148"/>
      <c r="V25" s="148"/>
      <c r="W25" s="148">
        <v>11</v>
      </c>
      <c r="X25" s="148"/>
      <c r="Y25" s="148"/>
      <c r="Z25" s="148"/>
      <c r="AA25" s="148"/>
      <c r="AB25" s="148"/>
      <c r="AC25" s="480">
        <f t="shared" si="1"/>
        <v>4</v>
      </c>
      <c r="AD25" s="480"/>
      <c r="AE25" s="480"/>
      <c r="AF25" s="480"/>
      <c r="AG25" s="480"/>
      <c r="AH25" s="480"/>
      <c r="AI25" s="305">
        <f t="shared" si="2"/>
        <v>0.1974156496769562</v>
      </c>
      <c r="AJ25" s="305"/>
      <c r="AK25" s="305"/>
      <c r="AL25" s="305"/>
      <c r="AM25" s="305"/>
      <c r="AN25" s="305"/>
      <c r="AO25" s="227" t="s">
        <v>532</v>
      </c>
      <c r="AP25" s="227"/>
      <c r="AQ25" s="227"/>
      <c r="AR25" s="227"/>
      <c r="AS25" s="227"/>
      <c r="AT25" s="227"/>
      <c r="AU25" s="148">
        <v>14</v>
      </c>
      <c r="AV25" s="148"/>
      <c r="AW25" s="148"/>
      <c r="AX25" s="148"/>
      <c r="AY25" s="148"/>
      <c r="AZ25" s="148"/>
      <c r="BA25" s="116"/>
      <c r="BB25" s="116"/>
      <c r="BC25" s="13"/>
      <c r="BD25" s="19">
        <v>4</v>
      </c>
      <c r="BE25" s="19"/>
      <c r="BF25" s="19" t="s">
        <v>533</v>
      </c>
      <c r="BG25" s="19">
        <v>5</v>
      </c>
      <c r="BH25" s="37"/>
      <c r="BI25" s="147">
        <f t="shared" si="0"/>
        <v>33</v>
      </c>
      <c r="BJ25" s="148"/>
      <c r="BK25" s="148"/>
      <c r="BL25" s="148"/>
      <c r="BM25" s="148">
        <v>5</v>
      </c>
      <c r="BN25" s="148"/>
      <c r="BO25" s="148">
        <v>2</v>
      </c>
      <c r="BP25" s="148"/>
      <c r="BQ25" s="148">
        <v>2</v>
      </c>
      <c r="BR25" s="148"/>
      <c r="BS25" s="148" t="s">
        <v>532</v>
      </c>
      <c r="BT25" s="148"/>
      <c r="BU25" s="148">
        <v>4</v>
      </c>
      <c r="BV25" s="148"/>
      <c r="BW25" s="148" t="s">
        <v>532</v>
      </c>
      <c r="BX25" s="148"/>
      <c r="BY25" s="148" t="s">
        <v>532</v>
      </c>
      <c r="BZ25" s="148"/>
      <c r="CA25" s="148" t="s">
        <v>532</v>
      </c>
      <c r="CB25" s="148"/>
      <c r="CC25" s="148" t="s">
        <v>532</v>
      </c>
      <c r="CD25" s="148"/>
      <c r="CE25" s="148" t="s">
        <v>532</v>
      </c>
      <c r="CF25" s="148"/>
      <c r="CG25" s="148" t="s">
        <v>532</v>
      </c>
      <c r="CH25" s="148"/>
      <c r="CI25" s="148">
        <v>1</v>
      </c>
      <c r="CJ25" s="148"/>
      <c r="CK25" s="148">
        <v>7</v>
      </c>
      <c r="CL25" s="148"/>
      <c r="CM25" s="148"/>
      <c r="CN25" s="148">
        <v>1</v>
      </c>
      <c r="CO25" s="148"/>
      <c r="CP25" s="148"/>
      <c r="CQ25" s="148" t="s">
        <v>532</v>
      </c>
      <c r="CR25" s="148"/>
      <c r="CS25" s="148"/>
      <c r="CT25" s="148" t="s">
        <v>532</v>
      </c>
      <c r="CU25" s="148"/>
      <c r="CV25" s="148"/>
      <c r="CW25" s="148">
        <v>9</v>
      </c>
      <c r="CX25" s="148"/>
      <c r="CY25" s="148"/>
      <c r="CZ25" s="148">
        <v>2</v>
      </c>
      <c r="DA25" s="148"/>
      <c r="DB25" s="148" t="s">
        <v>545</v>
      </c>
      <c r="DC25" s="148"/>
    </row>
    <row r="26" spans="1:107" ht="15">
      <c r="A26" s="474"/>
      <c r="B26" s="474"/>
      <c r="C26" s="183"/>
      <c r="D26" s="183"/>
      <c r="E26" s="183"/>
      <c r="F26" s="183"/>
      <c r="G26" s="44"/>
      <c r="H26" s="183" t="s">
        <v>4</v>
      </c>
      <c r="I26" s="183"/>
      <c r="J26" s="183"/>
      <c r="K26" s="183"/>
      <c r="L26" s="183"/>
      <c r="M26" s="183"/>
      <c r="N26" s="183"/>
      <c r="O26" s="183"/>
      <c r="P26" s="272"/>
      <c r="Q26" s="147">
        <v>27</v>
      </c>
      <c r="R26" s="148"/>
      <c r="S26" s="148"/>
      <c r="T26" s="148"/>
      <c r="U26" s="148"/>
      <c r="V26" s="148"/>
      <c r="W26" s="148">
        <v>22</v>
      </c>
      <c r="X26" s="148"/>
      <c r="Y26" s="148"/>
      <c r="Z26" s="148"/>
      <c r="AA26" s="148"/>
      <c r="AB26" s="148"/>
      <c r="AC26" s="480">
        <f t="shared" si="1"/>
        <v>-5</v>
      </c>
      <c r="AD26" s="480"/>
      <c r="AE26" s="480"/>
      <c r="AF26" s="480"/>
      <c r="AG26" s="480"/>
      <c r="AH26" s="480"/>
      <c r="AI26" s="305">
        <f t="shared" si="2"/>
        <v>0.3948312993539124</v>
      </c>
      <c r="AJ26" s="305"/>
      <c r="AK26" s="305"/>
      <c r="AL26" s="305"/>
      <c r="AM26" s="305"/>
      <c r="AN26" s="305"/>
      <c r="AO26" s="227" t="s">
        <v>532</v>
      </c>
      <c r="AP26" s="227"/>
      <c r="AQ26" s="227"/>
      <c r="AR26" s="227"/>
      <c r="AS26" s="227"/>
      <c r="AT26" s="227"/>
      <c r="AU26" s="148">
        <v>36</v>
      </c>
      <c r="AV26" s="148"/>
      <c r="AW26" s="148"/>
      <c r="AX26" s="148"/>
      <c r="AY26" s="148"/>
      <c r="AZ26" s="148"/>
      <c r="BA26" s="116"/>
      <c r="BB26" s="116"/>
      <c r="BC26" s="13"/>
      <c r="BD26" s="19">
        <v>5</v>
      </c>
      <c r="BE26" s="19"/>
      <c r="BF26" s="19" t="s">
        <v>533</v>
      </c>
      <c r="BG26" s="19">
        <v>6</v>
      </c>
      <c r="BH26" s="37"/>
      <c r="BI26" s="147">
        <f t="shared" si="0"/>
        <v>43</v>
      </c>
      <c r="BJ26" s="148"/>
      <c r="BK26" s="148"/>
      <c r="BL26" s="148"/>
      <c r="BM26" s="148">
        <v>10</v>
      </c>
      <c r="BN26" s="148"/>
      <c r="BO26" s="148">
        <v>4</v>
      </c>
      <c r="BP26" s="148"/>
      <c r="BQ26" s="148">
        <v>1</v>
      </c>
      <c r="BR26" s="148"/>
      <c r="BS26" s="148" t="s">
        <v>532</v>
      </c>
      <c r="BT26" s="148"/>
      <c r="BU26" s="148">
        <v>1</v>
      </c>
      <c r="BV26" s="148"/>
      <c r="BW26" s="148" t="s">
        <v>532</v>
      </c>
      <c r="BX26" s="148"/>
      <c r="BY26" s="148" t="s">
        <v>532</v>
      </c>
      <c r="BZ26" s="148"/>
      <c r="CA26" s="148" t="s">
        <v>532</v>
      </c>
      <c r="CB26" s="148"/>
      <c r="CC26" s="148" t="s">
        <v>532</v>
      </c>
      <c r="CD26" s="148"/>
      <c r="CE26" s="148" t="s">
        <v>532</v>
      </c>
      <c r="CF26" s="148"/>
      <c r="CG26" s="148" t="s">
        <v>532</v>
      </c>
      <c r="CH26" s="148"/>
      <c r="CI26" s="148">
        <v>2</v>
      </c>
      <c r="CJ26" s="148"/>
      <c r="CK26" s="148">
        <v>8</v>
      </c>
      <c r="CL26" s="148"/>
      <c r="CM26" s="148"/>
      <c r="CN26" s="148">
        <v>3</v>
      </c>
      <c r="CO26" s="148"/>
      <c r="CP26" s="148"/>
      <c r="CQ26" s="148">
        <v>1</v>
      </c>
      <c r="CR26" s="148"/>
      <c r="CS26" s="148"/>
      <c r="CT26" s="148" t="s">
        <v>532</v>
      </c>
      <c r="CU26" s="148"/>
      <c r="CV26" s="148"/>
      <c r="CW26" s="148">
        <v>10</v>
      </c>
      <c r="CX26" s="148"/>
      <c r="CY26" s="148"/>
      <c r="CZ26" s="148">
        <v>2</v>
      </c>
      <c r="DA26" s="148"/>
      <c r="DB26" s="148">
        <v>1</v>
      </c>
      <c r="DC26" s="148"/>
    </row>
    <row r="27" spans="1:107" ht="15">
      <c r="A27" s="474"/>
      <c r="B27" s="474"/>
      <c r="C27" s="183" t="s">
        <v>395</v>
      </c>
      <c r="D27" s="183"/>
      <c r="E27" s="183"/>
      <c r="F27" s="183"/>
      <c r="G27" s="183"/>
      <c r="H27" s="183"/>
      <c r="I27" s="183"/>
      <c r="J27" s="183"/>
      <c r="K27" s="183"/>
      <c r="L27" s="183"/>
      <c r="M27" s="183"/>
      <c r="N27" s="183"/>
      <c r="O27" s="183"/>
      <c r="P27" s="272"/>
      <c r="Q27" s="147">
        <v>56</v>
      </c>
      <c r="R27" s="148"/>
      <c r="S27" s="148"/>
      <c r="T27" s="148"/>
      <c r="U27" s="148"/>
      <c r="V27" s="148"/>
      <c r="W27" s="148">
        <v>50</v>
      </c>
      <c r="X27" s="148"/>
      <c r="Y27" s="148"/>
      <c r="Z27" s="148"/>
      <c r="AA27" s="148"/>
      <c r="AB27" s="148"/>
      <c r="AC27" s="480">
        <f t="shared" si="1"/>
        <v>-6</v>
      </c>
      <c r="AD27" s="480"/>
      <c r="AE27" s="480"/>
      <c r="AF27" s="480"/>
      <c r="AG27" s="480"/>
      <c r="AH27" s="480"/>
      <c r="AI27" s="305">
        <f t="shared" si="2"/>
        <v>0.8973438621679828</v>
      </c>
      <c r="AJ27" s="305"/>
      <c r="AK27" s="305"/>
      <c r="AL27" s="305"/>
      <c r="AM27" s="305"/>
      <c r="AN27" s="305"/>
      <c r="AO27" s="227" t="s">
        <v>532</v>
      </c>
      <c r="AP27" s="227"/>
      <c r="AQ27" s="227"/>
      <c r="AR27" s="227"/>
      <c r="AS27" s="227"/>
      <c r="AT27" s="227"/>
      <c r="AU27" s="148">
        <v>66</v>
      </c>
      <c r="AV27" s="148"/>
      <c r="AW27" s="148"/>
      <c r="AX27" s="148"/>
      <c r="AY27" s="148"/>
      <c r="AZ27" s="148"/>
      <c r="BA27" s="116"/>
      <c r="BB27" s="116"/>
      <c r="BC27" s="13"/>
      <c r="BD27" s="19">
        <v>6</v>
      </c>
      <c r="BE27" s="19"/>
      <c r="BF27" s="19" t="s">
        <v>533</v>
      </c>
      <c r="BG27" s="19">
        <v>7</v>
      </c>
      <c r="BH27" s="37"/>
      <c r="BI27" s="147">
        <f t="shared" si="0"/>
        <v>80</v>
      </c>
      <c r="BJ27" s="148"/>
      <c r="BK27" s="148"/>
      <c r="BL27" s="148"/>
      <c r="BM27" s="148">
        <v>11</v>
      </c>
      <c r="BN27" s="148"/>
      <c r="BO27" s="148">
        <v>3</v>
      </c>
      <c r="BP27" s="148"/>
      <c r="BQ27" s="148">
        <v>8</v>
      </c>
      <c r="BR27" s="148"/>
      <c r="BS27" s="148" t="s">
        <v>532</v>
      </c>
      <c r="BT27" s="148"/>
      <c r="BU27" s="148">
        <v>8</v>
      </c>
      <c r="BV27" s="148"/>
      <c r="BW27" s="148" t="s">
        <v>532</v>
      </c>
      <c r="BX27" s="148"/>
      <c r="BY27" s="148" t="s">
        <v>532</v>
      </c>
      <c r="BZ27" s="148"/>
      <c r="CA27" s="148" t="s">
        <v>532</v>
      </c>
      <c r="CB27" s="148"/>
      <c r="CC27" s="148">
        <v>1</v>
      </c>
      <c r="CD27" s="148"/>
      <c r="CE27" s="148" t="s">
        <v>532</v>
      </c>
      <c r="CF27" s="148"/>
      <c r="CG27" s="148" t="s">
        <v>532</v>
      </c>
      <c r="CH27" s="148"/>
      <c r="CI27" s="148">
        <v>4</v>
      </c>
      <c r="CJ27" s="148"/>
      <c r="CK27" s="148">
        <v>11</v>
      </c>
      <c r="CL27" s="148"/>
      <c r="CM27" s="148"/>
      <c r="CN27" s="148">
        <v>10</v>
      </c>
      <c r="CO27" s="148"/>
      <c r="CP27" s="148"/>
      <c r="CQ27" s="148">
        <v>2</v>
      </c>
      <c r="CR27" s="148"/>
      <c r="CS27" s="148"/>
      <c r="CT27" s="148" t="s">
        <v>532</v>
      </c>
      <c r="CU27" s="148"/>
      <c r="CV27" s="148"/>
      <c r="CW27" s="148">
        <v>17</v>
      </c>
      <c r="CX27" s="148"/>
      <c r="CY27" s="148"/>
      <c r="CZ27" s="148">
        <v>5</v>
      </c>
      <c r="DA27" s="148"/>
      <c r="DB27" s="148" t="s">
        <v>545</v>
      </c>
      <c r="DC27" s="148"/>
    </row>
    <row r="28" spans="1:107" ht="15">
      <c r="A28" s="474"/>
      <c r="B28" s="474"/>
      <c r="C28" s="183" t="s">
        <v>5</v>
      </c>
      <c r="D28" s="183"/>
      <c r="E28" s="183"/>
      <c r="F28" s="183"/>
      <c r="G28" s="183"/>
      <c r="H28" s="183"/>
      <c r="I28" s="183"/>
      <c r="J28" s="183"/>
      <c r="K28" s="183"/>
      <c r="L28" s="183"/>
      <c r="M28" s="183"/>
      <c r="N28" s="183"/>
      <c r="O28" s="183"/>
      <c r="P28" s="272"/>
      <c r="Q28" s="147">
        <v>27</v>
      </c>
      <c r="R28" s="148"/>
      <c r="S28" s="148"/>
      <c r="T28" s="148"/>
      <c r="U28" s="148"/>
      <c r="V28" s="148"/>
      <c r="W28" s="148">
        <v>6</v>
      </c>
      <c r="X28" s="148"/>
      <c r="Y28" s="148"/>
      <c r="Z28" s="148"/>
      <c r="AA28" s="148"/>
      <c r="AB28" s="148"/>
      <c r="AC28" s="480">
        <f t="shared" si="1"/>
        <v>-21</v>
      </c>
      <c r="AD28" s="480"/>
      <c r="AE28" s="480"/>
      <c r="AF28" s="480"/>
      <c r="AG28" s="480"/>
      <c r="AH28" s="480"/>
      <c r="AI28" s="305">
        <f t="shared" si="2"/>
        <v>0.10768126346015794</v>
      </c>
      <c r="AJ28" s="305"/>
      <c r="AK28" s="305"/>
      <c r="AL28" s="305"/>
      <c r="AM28" s="305"/>
      <c r="AN28" s="305"/>
      <c r="AO28" s="227" t="s">
        <v>532</v>
      </c>
      <c r="AP28" s="227"/>
      <c r="AQ28" s="227"/>
      <c r="AR28" s="227"/>
      <c r="AS28" s="227"/>
      <c r="AT28" s="227"/>
      <c r="AU28" s="148">
        <v>7</v>
      </c>
      <c r="AV28" s="148"/>
      <c r="AW28" s="148"/>
      <c r="AX28" s="148"/>
      <c r="AY28" s="148"/>
      <c r="AZ28" s="148"/>
      <c r="BA28" s="116"/>
      <c r="BB28" s="116"/>
      <c r="BC28" s="13"/>
      <c r="BD28" s="19">
        <v>7</v>
      </c>
      <c r="BE28" s="19"/>
      <c r="BF28" s="19" t="s">
        <v>533</v>
      </c>
      <c r="BG28" s="19">
        <v>8</v>
      </c>
      <c r="BH28" s="37"/>
      <c r="BI28" s="147">
        <f t="shared" si="0"/>
        <v>347</v>
      </c>
      <c r="BJ28" s="148"/>
      <c r="BK28" s="148"/>
      <c r="BL28" s="148"/>
      <c r="BM28" s="148">
        <v>20</v>
      </c>
      <c r="BN28" s="148"/>
      <c r="BO28" s="148">
        <v>6</v>
      </c>
      <c r="BP28" s="148"/>
      <c r="BQ28" s="148">
        <v>22</v>
      </c>
      <c r="BR28" s="148"/>
      <c r="BS28" s="148">
        <v>3</v>
      </c>
      <c r="BT28" s="148"/>
      <c r="BU28" s="148">
        <v>13</v>
      </c>
      <c r="BV28" s="148"/>
      <c r="BW28" s="148">
        <v>2</v>
      </c>
      <c r="BX28" s="148"/>
      <c r="BY28" s="148">
        <v>5</v>
      </c>
      <c r="BZ28" s="148"/>
      <c r="CA28" s="148" t="s">
        <v>532</v>
      </c>
      <c r="CB28" s="148"/>
      <c r="CC28" s="148" t="s">
        <v>532</v>
      </c>
      <c r="CD28" s="148"/>
      <c r="CE28" s="148">
        <v>3</v>
      </c>
      <c r="CF28" s="148"/>
      <c r="CG28" s="148">
        <v>2</v>
      </c>
      <c r="CH28" s="148"/>
      <c r="CI28" s="148">
        <v>1</v>
      </c>
      <c r="CJ28" s="148"/>
      <c r="CK28" s="148">
        <v>38</v>
      </c>
      <c r="CL28" s="148"/>
      <c r="CM28" s="148"/>
      <c r="CN28" s="148">
        <v>76</v>
      </c>
      <c r="CO28" s="148"/>
      <c r="CP28" s="148"/>
      <c r="CQ28" s="148">
        <v>1</v>
      </c>
      <c r="CR28" s="148"/>
      <c r="CS28" s="148"/>
      <c r="CT28" s="148" t="s">
        <v>532</v>
      </c>
      <c r="CU28" s="148"/>
      <c r="CV28" s="148"/>
      <c r="CW28" s="148">
        <v>120</v>
      </c>
      <c r="CX28" s="148"/>
      <c r="CY28" s="148"/>
      <c r="CZ28" s="148">
        <v>30</v>
      </c>
      <c r="DA28" s="148"/>
      <c r="DB28" s="148">
        <v>5</v>
      </c>
      <c r="DC28" s="148"/>
    </row>
    <row r="29" spans="1:107" ht="15">
      <c r="A29" s="474"/>
      <c r="B29" s="474"/>
      <c r="C29" s="183" t="s">
        <v>396</v>
      </c>
      <c r="D29" s="183"/>
      <c r="E29" s="183"/>
      <c r="F29" s="183"/>
      <c r="G29" s="183"/>
      <c r="H29" s="183"/>
      <c r="I29" s="183"/>
      <c r="J29" s="183"/>
      <c r="K29" s="183"/>
      <c r="L29" s="183"/>
      <c r="M29" s="183"/>
      <c r="N29" s="183"/>
      <c r="O29" s="183"/>
      <c r="P29" s="272"/>
      <c r="Q29" s="147">
        <v>3</v>
      </c>
      <c r="R29" s="148"/>
      <c r="S29" s="148"/>
      <c r="T29" s="148"/>
      <c r="U29" s="148"/>
      <c r="V29" s="148"/>
      <c r="W29" s="148">
        <v>9</v>
      </c>
      <c r="X29" s="148"/>
      <c r="Y29" s="148"/>
      <c r="Z29" s="148"/>
      <c r="AA29" s="148"/>
      <c r="AB29" s="148"/>
      <c r="AC29" s="480">
        <f t="shared" si="1"/>
        <v>6</v>
      </c>
      <c r="AD29" s="480"/>
      <c r="AE29" s="480"/>
      <c r="AF29" s="480"/>
      <c r="AG29" s="480"/>
      <c r="AH29" s="480"/>
      <c r="AI29" s="305">
        <f t="shared" si="2"/>
        <v>0.1615218951902369</v>
      </c>
      <c r="AJ29" s="305"/>
      <c r="AK29" s="305"/>
      <c r="AL29" s="305"/>
      <c r="AM29" s="305"/>
      <c r="AN29" s="305"/>
      <c r="AO29" s="227" t="s">
        <v>532</v>
      </c>
      <c r="AP29" s="227"/>
      <c r="AQ29" s="227"/>
      <c r="AR29" s="227"/>
      <c r="AS29" s="227"/>
      <c r="AT29" s="227"/>
      <c r="AU29" s="148">
        <v>15</v>
      </c>
      <c r="AV29" s="148"/>
      <c r="AW29" s="148"/>
      <c r="AX29" s="148"/>
      <c r="AY29" s="148"/>
      <c r="AZ29" s="148"/>
      <c r="BA29" s="116"/>
      <c r="BB29" s="116"/>
      <c r="BC29" s="13"/>
      <c r="BD29" s="19">
        <v>8</v>
      </c>
      <c r="BE29" s="19"/>
      <c r="BF29" s="19" t="s">
        <v>533</v>
      </c>
      <c r="BG29" s="19">
        <v>9</v>
      </c>
      <c r="BH29" s="37"/>
      <c r="BI29" s="147">
        <f t="shared" si="0"/>
        <v>470</v>
      </c>
      <c r="BJ29" s="148"/>
      <c r="BK29" s="148"/>
      <c r="BL29" s="148"/>
      <c r="BM29" s="148">
        <v>28</v>
      </c>
      <c r="BN29" s="148"/>
      <c r="BO29" s="148">
        <v>15</v>
      </c>
      <c r="BP29" s="148"/>
      <c r="BQ29" s="148">
        <v>22</v>
      </c>
      <c r="BR29" s="148"/>
      <c r="BS29" s="148">
        <v>2</v>
      </c>
      <c r="BT29" s="148"/>
      <c r="BU29" s="148">
        <v>13</v>
      </c>
      <c r="BV29" s="148"/>
      <c r="BW29" s="148">
        <v>1</v>
      </c>
      <c r="BX29" s="148"/>
      <c r="BY29" s="148">
        <v>1</v>
      </c>
      <c r="BZ29" s="148"/>
      <c r="CA29" s="148" t="s">
        <v>532</v>
      </c>
      <c r="CB29" s="148"/>
      <c r="CC29" s="148" t="s">
        <v>532</v>
      </c>
      <c r="CD29" s="148"/>
      <c r="CE29" s="148">
        <v>2</v>
      </c>
      <c r="CF29" s="148"/>
      <c r="CG29" s="148">
        <v>1</v>
      </c>
      <c r="CH29" s="148"/>
      <c r="CI29" s="148">
        <v>2</v>
      </c>
      <c r="CJ29" s="148"/>
      <c r="CK29" s="148">
        <v>50</v>
      </c>
      <c r="CL29" s="148"/>
      <c r="CM29" s="148"/>
      <c r="CN29" s="148">
        <v>92</v>
      </c>
      <c r="CO29" s="148"/>
      <c r="CP29" s="148"/>
      <c r="CQ29" s="148">
        <v>5</v>
      </c>
      <c r="CR29" s="148"/>
      <c r="CS29" s="148"/>
      <c r="CT29" s="148" t="s">
        <v>532</v>
      </c>
      <c r="CU29" s="148"/>
      <c r="CV29" s="148"/>
      <c r="CW29" s="148">
        <v>184</v>
      </c>
      <c r="CX29" s="148"/>
      <c r="CY29" s="148"/>
      <c r="CZ29" s="148">
        <v>46</v>
      </c>
      <c r="DA29" s="148"/>
      <c r="DB29" s="148">
        <v>6</v>
      </c>
      <c r="DC29" s="148"/>
    </row>
    <row r="30" spans="1:107" ht="15">
      <c r="A30" s="474"/>
      <c r="B30" s="474"/>
      <c r="C30" s="183" t="s">
        <v>397</v>
      </c>
      <c r="D30" s="183"/>
      <c r="E30" s="183"/>
      <c r="F30" s="183"/>
      <c r="G30" s="44"/>
      <c r="H30" s="183" t="s">
        <v>6</v>
      </c>
      <c r="I30" s="183"/>
      <c r="J30" s="183"/>
      <c r="K30" s="183"/>
      <c r="L30" s="183"/>
      <c r="M30" s="183"/>
      <c r="N30" s="183"/>
      <c r="O30" s="183"/>
      <c r="P30" s="272"/>
      <c r="Q30" s="147">
        <v>73</v>
      </c>
      <c r="R30" s="148"/>
      <c r="S30" s="148"/>
      <c r="T30" s="148"/>
      <c r="U30" s="148"/>
      <c r="V30" s="148"/>
      <c r="W30" s="148">
        <v>56</v>
      </c>
      <c r="X30" s="148"/>
      <c r="Y30" s="148"/>
      <c r="Z30" s="148"/>
      <c r="AA30" s="148"/>
      <c r="AB30" s="148"/>
      <c r="AC30" s="480">
        <f t="shared" si="1"/>
        <v>-17</v>
      </c>
      <c r="AD30" s="480"/>
      <c r="AE30" s="480"/>
      <c r="AF30" s="480"/>
      <c r="AG30" s="480"/>
      <c r="AH30" s="480"/>
      <c r="AI30" s="305">
        <f t="shared" si="2"/>
        <v>1.0050251256281406</v>
      </c>
      <c r="AJ30" s="305"/>
      <c r="AK30" s="305"/>
      <c r="AL30" s="305"/>
      <c r="AM30" s="305"/>
      <c r="AN30" s="305"/>
      <c r="AO30" s="227">
        <v>2</v>
      </c>
      <c r="AP30" s="227"/>
      <c r="AQ30" s="227"/>
      <c r="AR30" s="227"/>
      <c r="AS30" s="227"/>
      <c r="AT30" s="227"/>
      <c r="AU30" s="148">
        <v>77</v>
      </c>
      <c r="AV30" s="148"/>
      <c r="AW30" s="148"/>
      <c r="AX30" s="148"/>
      <c r="AY30" s="148"/>
      <c r="AZ30" s="148"/>
      <c r="BA30" s="116"/>
      <c r="BB30" s="116"/>
      <c r="BC30" s="13"/>
      <c r="BD30" s="19">
        <v>9</v>
      </c>
      <c r="BE30" s="19"/>
      <c r="BF30" s="19" t="s">
        <v>533</v>
      </c>
      <c r="BG30" s="19">
        <v>10</v>
      </c>
      <c r="BH30" s="37"/>
      <c r="BI30" s="147">
        <f t="shared" si="0"/>
        <v>251</v>
      </c>
      <c r="BJ30" s="148"/>
      <c r="BK30" s="148"/>
      <c r="BL30" s="148"/>
      <c r="BM30" s="148">
        <v>19</v>
      </c>
      <c r="BN30" s="148"/>
      <c r="BO30" s="148">
        <v>8</v>
      </c>
      <c r="BP30" s="148"/>
      <c r="BQ30" s="148">
        <v>8</v>
      </c>
      <c r="BR30" s="148"/>
      <c r="BS30" s="148">
        <v>2</v>
      </c>
      <c r="BT30" s="148"/>
      <c r="BU30" s="148">
        <v>8</v>
      </c>
      <c r="BV30" s="148"/>
      <c r="BW30" s="148" t="s">
        <v>532</v>
      </c>
      <c r="BX30" s="148"/>
      <c r="BY30" s="148">
        <v>3</v>
      </c>
      <c r="BZ30" s="148"/>
      <c r="CA30" s="148" t="s">
        <v>532</v>
      </c>
      <c r="CB30" s="148"/>
      <c r="CC30" s="148">
        <v>1</v>
      </c>
      <c r="CD30" s="148"/>
      <c r="CE30" s="148" t="s">
        <v>532</v>
      </c>
      <c r="CF30" s="148"/>
      <c r="CG30" s="148" t="s">
        <v>532</v>
      </c>
      <c r="CH30" s="148"/>
      <c r="CI30" s="148">
        <v>2</v>
      </c>
      <c r="CJ30" s="148"/>
      <c r="CK30" s="148">
        <v>38</v>
      </c>
      <c r="CL30" s="148"/>
      <c r="CM30" s="148"/>
      <c r="CN30" s="148">
        <v>37</v>
      </c>
      <c r="CO30" s="148"/>
      <c r="CP30" s="148"/>
      <c r="CQ30" s="148">
        <v>1</v>
      </c>
      <c r="CR30" s="148"/>
      <c r="CS30" s="148"/>
      <c r="CT30" s="148" t="s">
        <v>532</v>
      </c>
      <c r="CU30" s="148"/>
      <c r="CV30" s="148"/>
      <c r="CW30" s="148">
        <v>102</v>
      </c>
      <c r="CX30" s="148"/>
      <c r="CY30" s="148"/>
      <c r="CZ30" s="148">
        <v>18</v>
      </c>
      <c r="DA30" s="148"/>
      <c r="DB30" s="148">
        <v>4</v>
      </c>
      <c r="DC30" s="148"/>
    </row>
    <row r="31" spans="1:107" ht="15">
      <c r="A31" s="474"/>
      <c r="B31" s="474"/>
      <c r="C31" s="183"/>
      <c r="D31" s="183"/>
      <c r="E31" s="183"/>
      <c r="F31" s="183"/>
      <c r="G31" s="44"/>
      <c r="H31" s="183" t="s">
        <v>398</v>
      </c>
      <c r="I31" s="183"/>
      <c r="J31" s="183"/>
      <c r="K31" s="183"/>
      <c r="L31" s="183"/>
      <c r="M31" s="183"/>
      <c r="N31" s="183"/>
      <c r="O31" s="183"/>
      <c r="P31" s="272"/>
      <c r="Q31" s="147">
        <v>21</v>
      </c>
      <c r="R31" s="148"/>
      <c r="S31" s="148"/>
      <c r="T31" s="148"/>
      <c r="U31" s="148"/>
      <c r="V31" s="148"/>
      <c r="W31" s="148">
        <v>13</v>
      </c>
      <c r="X31" s="148"/>
      <c r="Y31" s="148"/>
      <c r="Z31" s="148"/>
      <c r="AA31" s="148"/>
      <c r="AB31" s="148"/>
      <c r="AC31" s="480">
        <f t="shared" si="1"/>
        <v>-8</v>
      </c>
      <c r="AD31" s="480"/>
      <c r="AE31" s="480"/>
      <c r="AF31" s="480"/>
      <c r="AG31" s="480"/>
      <c r="AH31" s="480"/>
      <c r="AI31" s="305">
        <f t="shared" si="2"/>
        <v>0.23330940416367552</v>
      </c>
      <c r="AJ31" s="305"/>
      <c r="AK31" s="305"/>
      <c r="AL31" s="305"/>
      <c r="AM31" s="305"/>
      <c r="AN31" s="305"/>
      <c r="AO31" s="227" t="s">
        <v>532</v>
      </c>
      <c r="AP31" s="227"/>
      <c r="AQ31" s="227"/>
      <c r="AR31" s="227"/>
      <c r="AS31" s="227"/>
      <c r="AT31" s="227"/>
      <c r="AU31" s="148">
        <v>21</v>
      </c>
      <c r="AV31" s="148"/>
      <c r="AW31" s="148"/>
      <c r="AX31" s="148"/>
      <c r="AY31" s="148"/>
      <c r="AZ31" s="148"/>
      <c r="BA31" s="116"/>
      <c r="BB31" s="116"/>
      <c r="BC31" s="13"/>
      <c r="BD31" s="19">
        <v>10</v>
      </c>
      <c r="BE31" s="19"/>
      <c r="BF31" s="19" t="s">
        <v>533</v>
      </c>
      <c r="BG31" s="19">
        <v>11</v>
      </c>
      <c r="BH31" s="37"/>
      <c r="BI31" s="147">
        <f t="shared" si="0"/>
        <v>261</v>
      </c>
      <c r="BJ31" s="148"/>
      <c r="BK31" s="148"/>
      <c r="BL31" s="148"/>
      <c r="BM31" s="148">
        <v>22</v>
      </c>
      <c r="BN31" s="148"/>
      <c r="BO31" s="148">
        <v>12</v>
      </c>
      <c r="BP31" s="148"/>
      <c r="BQ31" s="148">
        <v>12</v>
      </c>
      <c r="BR31" s="148"/>
      <c r="BS31" s="148">
        <v>1</v>
      </c>
      <c r="BT31" s="148"/>
      <c r="BU31" s="148">
        <v>16</v>
      </c>
      <c r="BV31" s="148"/>
      <c r="BW31" s="148">
        <v>2</v>
      </c>
      <c r="BX31" s="148"/>
      <c r="BY31" s="148">
        <v>4</v>
      </c>
      <c r="BZ31" s="148"/>
      <c r="CA31" s="148" t="s">
        <v>532</v>
      </c>
      <c r="CB31" s="148"/>
      <c r="CC31" s="148">
        <v>2</v>
      </c>
      <c r="CD31" s="148"/>
      <c r="CE31" s="148">
        <v>1</v>
      </c>
      <c r="CF31" s="148"/>
      <c r="CG31" s="148">
        <v>1</v>
      </c>
      <c r="CH31" s="148"/>
      <c r="CI31" s="148">
        <v>2</v>
      </c>
      <c r="CJ31" s="148"/>
      <c r="CK31" s="148">
        <v>34</v>
      </c>
      <c r="CL31" s="148"/>
      <c r="CM31" s="148"/>
      <c r="CN31" s="148">
        <v>33</v>
      </c>
      <c r="CO31" s="148"/>
      <c r="CP31" s="148"/>
      <c r="CQ31" s="148">
        <v>6</v>
      </c>
      <c r="CR31" s="148"/>
      <c r="CS31" s="148"/>
      <c r="CT31" s="148" t="s">
        <v>532</v>
      </c>
      <c r="CU31" s="148"/>
      <c r="CV31" s="148"/>
      <c r="CW31" s="148">
        <v>86</v>
      </c>
      <c r="CX31" s="148"/>
      <c r="CY31" s="148"/>
      <c r="CZ31" s="148">
        <v>24</v>
      </c>
      <c r="DA31" s="148"/>
      <c r="DB31" s="148">
        <v>3</v>
      </c>
      <c r="DC31" s="148"/>
    </row>
    <row r="32" spans="1:107" ht="15">
      <c r="A32" s="474"/>
      <c r="B32" s="474"/>
      <c r="C32" s="183" t="s">
        <v>7</v>
      </c>
      <c r="D32" s="183"/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272"/>
      <c r="Q32" s="147" t="s">
        <v>532</v>
      </c>
      <c r="R32" s="148"/>
      <c r="S32" s="148"/>
      <c r="T32" s="148"/>
      <c r="U32" s="148"/>
      <c r="V32" s="148"/>
      <c r="W32" s="148">
        <v>2</v>
      </c>
      <c r="X32" s="148"/>
      <c r="Y32" s="148"/>
      <c r="Z32" s="148"/>
      <c r="AA32" s="148"/>
      <c r="AB32" s="148"/>
      <c r="AC32" s="480">
        <f t="shared" si="1"/>
        <v>2</v>
      </c>
      <c r="AD32" s="480"/>
      <c r="AE32" s="480"/>
      <c r="AF32" s="480"/>
      <c r="AG32" s="480"/>
      <c r="AH32" s="480"/>
      <c r="AI32" s="481">
        <f t="shared" si="2"/>
        <v>0.03589375448671931</v>
      </c>
      <c r="AJ32" s="481"/>
      <c r="AK32" s="481"/>
      <c r="AL32" s="481"/>
      <c r="AM32" s="481"/>
      <c r="AN32" s="481"/>
      <c r="AO32" s="227" t="s">
        <v>532</v>
      </c>
      <c r="AP32" s="227"/>
      <c r="AQ32" s="227"/>
      <c r="AR32" s="227"/>
      <c r="AS32" s="227"/>
      <c r="AT32" s="227"/>
      <c r="AU32" s="148">
        <v>4</v>
      </c>
      <c r="AV32" s="148"/>
      <c r="AW32" s="148"/>
      <c r="AX32" s="148"/>
      <c r="AY32" s="148"/>
      <c r="AZ32" s="148"/>
      <c r="BA32" s="116"/>
      <c r="BB32" s="116"/>
      <c r="BC32" s="13"/>
      <c r="BD32" s="19">
        <v>11</v>
      </c>
      <c r="BE32" s="19"/>
      <c r="BF32" s="19" t="s">
        <v>533</v>
      </c>
      <c r="BG32" s="19">
        <v>12</v>
      </c>
      <c r="BH32" s="37"/>
      <c r="BI32" s="147">
        <f t="shared" si="0"/>
        <v>291</v>
      </c>
      <c r="BJ32" s="148"/>
      <c r="BK32" s="148"/>
      <c r="BL32" s="148"/>
      <c r="BM32" s="148">
        <v>17</v>
      </c>
      <c r="BN32" s="148"/>
      <c r="BO32" s="148">
        <v>16</v>
      </c>
      <c r="BP32" s="148"/>
      <c r="BQ32" s="148">
        <v>8</v>
      </c>
      <c r="BR32" s="148"/>
      <c r="BS32" s="148">
        <v>1</v>
      </c>
      <c r="BT32" s="148"/>
      <c r="BU32" s="148">
        <v>13</v>
      </c>
      <c r="BV32" s="148"/>
      <c r="BW32" s="148">
        <v>1</v>
      </c>
      <c r="BX32" s="148"/>
      <c r="BY32" s="148">
        <v>4</v>
      </c>
      <c r="BZ32" s="148"/>
      <c r="CA32" s="148" t="s">
        <v>532</v>
      </c>
      <c r="CB32" s="148"/>
      <c r="CC32" s="148" t="s">
        <v>532</v>
      </c>
      <c r="CD32" s="148"/>
      <c r="CE32" s="148">
        <v>2</v>
      </c>
      <c r="CF32" s="148"/>
      <c r="CG32" s="148" t="s">
        <v>532</v>
      </c>
      <c r="CH32" s="148"/>
      <c r="CI32" s="148">
        <v>4</v>
      </c>
      <c r="CJ32" s="148"/>
      <c r="CK32" s="148">
        <v>41</v>
      </c>
      <c r="CL32" s="148"/>
      <c r="CM32" s="148"/>
      <c r="CN32" s="148">
        <v>57</v>
      </c>
      <c r="CO32" s="148"/>
      <c r="CP32" s="148"/>
      <c r="CQ32" s="148" t="s">
        <v>532</v>
      </c>
      <c r="CR32" s="148"/>
      <c r="CS32" s="148"/>
      <c r="CT32" s="148" t="s">
        <v>532</v>
      </c>
      <c r="CU32" s="148"/>
      <c r="CV32" s="148"/>
      <c r="CW32" s="148">
        <v>101</v>
      </c>
      <c r="CX32" s="148"/>
      <c r="CY32" s="148"/>
      <c r="CZ32" s="148">
        <v>20</v>
      </c>
      <c r="DA32" s="148"/>
      <c r="DB32" s="148">
        <v>6</v>
      </c>
      <c r="DC32" s="148"/>
    </row>
    <row r="33" spans="1:107" ht="15">
      <c r="A33" s="474"/>
      <c r="B33" s="474"/>
      <c r="C33" s="183" t="s">
        <v>8</v>
      </c>
      <c r="D33" s="183"/>
      <c r="E33" s="183"/>
      <c r="F33" s="183"/>
      <c r="G33" s="183"/>
      <c r="H33" s="183"/>
      <c r="I33" s="183"/>
      <c r="J33" s="183"/>
      <c r="K33" s="183"/>
      <c r="L33" s="183"/>
      <c r="M33" s="183"/>
      <c r="N33" s="183"/>
      <c r="O33" s="183"/>
      <c r="P33" s="272"/>
      <c r="Q33" s="147">
        <v>1</v>
      </c>
      <c r="R33" s="148"/>
      <c r="S33" s="148"/>
      <c r="T33" s="148"/>
      <c r="U33" s="148"/>
      <c r="V33" s="148"/>
      <c r="W33" s="148">
        <v>1</v>
      </c>
      <c r="X33" s="148"/>
      <c r="Y33" s="148"/>
      <c r="Z33" s="148"/>
      <c r="AA33" s="148"/>
      <c r="AB33" s="148"/>
      <c r="AC33" s="480">
        <f t="shared" si="1"/>
        <v>0</v>
      </c>
      <c r="AD33" s="480"/>
      <c r="AE33" s="480"/>
      <c r="AF33" s="480"/>
      <c r="AG33" s="480"/>
      <c r="AH33" s="480"/>
      <c r="AI33" s="481">
        <f t="shared" si="2"/>
        <v>0.017946877243359655</v>
      </c>
      <c r="AJ33" s="481"/>
      <c r="AK33" s="481"/>
      <c r="AL33" s="481"/>
      <c r="AM33" s="481"/>
      <c r="AN33" s="481"/>
      <c r="AO33" s="227" t="s">
        <v>532</v>
      </c>
      <c r="AP33" s="227"/>
      <c r="AQ33" s="227"/>
      <c r="AR33" s="227"/>
      <c r="AS33" s="227"/>
      <c r="AT33" s="227"/>
      <c r="AU33" s="148">
        <v>1</v>
      </c>
      <c r="AV33" s="148"/>
      <c r="AW33" s="148"/>
      <c r="AX33" s="148"/>
      <c r="AY33" s="148"/>
      <c r="AZ33" s="148"/>
      <c r="BA33" s="116"/>
      <c r="BB33" s="116"/>
      <c r="BC33" s="13"/>
      <c r="BD33" s="19"/>
      <c r="BE33" s="19"/>
      <c r="BF33" s="19"/>
      <c r="BG33" s="19"/>
      <c r="BH33" s="37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</row>
    <row r="34" spans="1:107" ht="15">
      <c r="A34" s="474"/>
      <c r="B34" s="474"/>
      <c r="C34" s="183" t="s">
        <v>9</v>
      </c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272"/>
      <c r="Q34" s="147">
        <v>183</v>
      </c>
      <c r="R34" s="148"/>
      <c r="S34" s="148"/>
      <c r="T34" s="148"/>
      <c r="U34" s="148"/>
      <c r="V34" s="148"/>
      <c r="W34" s="148">
        <v>70</v>
      </c>
      <c r="X34" s="148"/>
      <c r="Y34" s="148"/>
      <c r="Z34" s="148"/>
      <c r="AA34" s="148"/>
      <c r="AB34" s="148"/>
      <c r="AC34" s="480">
        <f t="shared" si="1"/>
        <v>-113</v>
      </c>
      <c r="AD34" s="480"/>
      <c r="AE34" s="480"/>
      <c r="AF34" s="480"/>
      <c r="AG34" s="480"/>
      <c r="AH34" s="480"/>
      <c r="AI34" s="305">
        <f t="shared" si="2"/>
        <v>1.256281407035176</v>
      </c>
      <c r="AJ34" s="305"/>
      <c r="AK34" s="305"/>
      <c r="AL34" s="305"/>
      <c r="AM34" s="305"/>
      <c r="AN34" s="305"/>
      <c r="AO34" s="227" t="s">
        <v>532</v>
      </c>
      <c r="AP34" s="227"/>
      <c r="AQ34" s="227"/>
      <c r="AR34" s="227"/>
      <c r="AS34" s="227"/>
      <c r="AT34" s="227"/>
      <c r="AU34" s="148">
        <v>85</v>
      </c>
      <c r="AV34" s="148"/>
      <c r="AW34" s="148"/>
      <c r="AX34" s="148"/>
      <c r="AY34" s="148"/>
      <c r="AZ34" s="148"/>
      <c r="BA34" s="116"/>
      <c r="BB34" s="116"/>
      <c r="BC34" s="13"/>
      <c r="BD34" s="19">
        <v>12</v>
      </c>
      <c r="BE34" s="19"/>
      <c r="BF34" s="19" t="s">
        <v>533</v>
      </c>
      <c r="BG34" s="19">
        <v>13</v>
      </c>
      <c r="BH34" s="37"/>
      <c r="BI34" s="147">
        <f>SUM(BM34:DC34)</f>
        <v>312</v>
      </c>
      <c r="BJ34" s="148"/>
      <c r="BK34" s="148"/>
      <c r="BL34" s="148"/>
      <c r="BM34" s="148">
        <v>18</v>
      </c>
      <c r="BN34" s="148"/>
      <c r="BO34" s="148">
        <v>14</v>
      </c>
      <c r="BP34" s="148"/>
      <c r="BQ34" s="148">
        <v>15</v>
      </c>
      <c r="BR34" s="148"/>
      <c r="BS34" s="148" t="s">
        <v>532</v>
      </c>
      <c r="BT34" s="148"/>
      <c r="BU34" s="148">
        <v>10</v>
      </c>
      <c r="BV34" s="148"/>
      <c r="BW34" s="148">
        <v>2</v>
      </c>
      <c r="BX34" s="148"/>
      <c r="BY34" s="148">
        <v>2</v>
      </c>
      <c r="BZ34" s="148"/>
      <c r="CA34" s="148" t="s">
        <v>532</v>
      </c>
      <c r="CB34" s="148"/>
      <c r="CC34" s="148" t="s">
        <v>532</v>
      </c>
      <c r="CD34" s="148"/>
      <c r="CE34" s="148">
        <v>1</v>
      </c>
      <c r="CF34" s="148"/>
      <c r="CG34" s="148" t="s">
        <v>532</v>
      </c>
      <c r="CH34" s="148"/>
      <c r="CI34" s="148">
        <v>3</v>
      </c>
      <c r="CJ34" s="148"/>
      <c r="CK34" s="148">
        <v>40</v>
      </c>
      <c r="CL34" s="148"/>
      <c r="CM34" s="148"/>
      <c r="CN34" s="148">
        <v>52</v>
      </c>
      <c r="CO34" s="148"/>
      <c r="CP34" s="148"/>
      <c r="CQ34" s="148">
        <v>2</v>
      </c>
      <c r="CR34" s="148"/>
      <c r="CS34" s="148"/>
      <c r="CT34" s="148" t="s">
        <v>532</v>
      </c>
      <c r="CU34" s="148"/>
      <c r="CV34" s="148"/>
      <c r="CW34" s="148">
        <v>110</v>
      </c>
      <c r="CX34" s="148"/>
      <c r="CY34" s="148"/>
      <c r="CZ34" s="148">
        <v>36</v>
      </c>
      <c r="DA34" s="148"/>
      <c r="DB34" s="148">
        <v>7</v>
      </c>
      <c r="DC34" s="148"/>
    </row>
    <row r="35" spans="1:107" ht="15">
      <c r="A35" s="474"/>
      <c r="B35" s="474"/>
      <c r="C35" s="183" t="s">
        <v>10</v>
      </c>
      <c r="D35" s="183"/>
      <c r="E35" s="183"/>
      <c r="F35" s="183"/>
      <c r="G35" s="183"/>
      <c r="H35" s="183"/>
      <c r="I35" s="183"/>
      <c r="J35" s="183"/>
      <c r="K35" s="183"/>
      <c r="L35" s="183"/>
      <c r="M35" s="183"/>
      <c r="N35" s="183"/>
      <c r="O35" s="183"/>
      <c r="P35" s="272"/>
      <c r="Q35" s="147">
        <v>85</v>
      </c>
      <c r="R35" s="148"/>
      <c r="S35" s="148"/>
      <c r="T35" s="148"/>
      <c r="U35" s="148"/>
      <c r="V35" s="148"/>
      <c r="W35" s="148">
        <v>52</v>
      </c>
      <c r="X35" s="148"/>
      <c r="Y35" s="148"/>
      <c r="Z35" s="148"/>
      <c r="AA35" s="148"/>
      <c r="AB35" s="148"/>
      <c r="AC35" s="480">
        <f t="shared" si="1"/>
        <v>-33</v>
      </c>
      <c r="AD35" s="480"/>
      <c r="AE35" s="480"/>
      <c r="AF35" s="480"/>
      <c r="AG35" s="480"/>
      <c r="AH35" s="480"/>
      <c r="AI35" s="305">
        <f t="shared" si="2"/>
        <v>0.9332376166547021</v>
      </c>
      <c r="AJ35" s="305"/>
      <c r="AK35" s="305"/>
      <c r="AL35" s="305"/>
      <c r="AM35" s="305"/>
      <c r="AN35" s="305"/>
      <c r="AO35" s="227" t="s">
        <v>532</v>
      </c>
      <c r="AP35" s="227"/>
      <c r="AQ35" s="227"/>
      <c r="AR35" s="227"/>
      <c r="AS35" s="227"/>
      <c r="AT35" s="227"/>
      <c r="AU35" s="148">
        <v>56</v>
      </c>
      <c r="AV35" s="148"/>
      <c r="AW35" s="148"/>
      <c r="AX35" s="148"/>
      <c r="AY35" s="148"/>
      <c r="AZ35" s="148"/>
      <c r="BA35" s="116"/>
      <c r="BB35" s="116"/>
      <c r="BC35" s="13"/>
      <c r="BD35" s="19">
        <v>13</v>
      </c>
      <c r="BE35" s="19"/>
      <c r="BF35" s="19" t="s">
        <v>533</v>
      </c>
      <c r="BG35" s="19">
        <v>14</v>
      </c>
      <c r="BH35" s="37"/>
      <c r="BI35" s="147">
        <f aca="true" t="shared" si="3" ref="BI35:BI45">SUM(BM35:DC35)</f>
        <v>296</v>
      </c>
      <c r="BJ35" s="148"/>
      <c r="BK35" s="148"/>
      <c r="BL35" s="148"/>
      <c r="BM35" s="148">
        <v>22</v>
      </c>
      <c r="BN35" s="148"/>
      <c r="BO35" s="148">
        <v>12</v>
      </c>
      <c r="BP35" s="148"/>
      <c r="BQ35" s="148">
        <v>13</v>
      </c>
      <c r="BR35" s="148"/>
      <c r="BS35" s="148" t="s">
        <v>532</v>
      </c>
      <c r="BT35" s="148"/>
      <c r="BU35" s="148">
        <v>16</v>
      </c>
      <c r="BV35" s="148"/>
      <c r="BW35" s="148">
        <v>1</v>
      </c>
      <c r="BX35" s="148"/>
      <c r="BY35" s="148">
        <v>1</v>
      </c>
      <c r="BZ35" s="148"/>
      <c r="CA35" s="148" t="s">
        <v>532</v>
      </c>
      <c r="CB35" s="148"/>
      <c r="CC35" s="148">
        <v>1</v>
      </c>
      <c r="CD35" s="148"/>
      <c r="CE35" s="148" t="s">
        <v>532</v>
      </c>
      <c r="CF35" s="148"/>
      <c r="CG35" s="148">
        <v>1</v>
      </c>
      <c r="CH35" s="148"/>
      <c r="CI35" s="148">
        <v>1</v>
      </c>
      <c r="CJ35" s="148"/>
      <c r="CK35" s="148">
        <v>43</v>
      </c>
      <c r="CL35" s="148"/>
      <c r="CM35" s="148"/>
      <c r="CN35" s="148">
        <v>46</v>
      </c>
      <c r="CO35" s="148"/>
      <c r="CP35" s="148"/>
      <c r="CQ35" s="148">
        <v>1</v>
      </c>
      <c r="CR35" s="148"/>
      <c r="CS35" s="148"/>
      <c r="CT35" s="148">
        <v>1</v>
      </c>
      <c r="CU35" s="148"/>
      <c r="CV35" s="148"/>
      <c r="CW35" s="148">
        <v>112</v>
      </c>
      <c r="CX35" s="148"/>
      <c r="CY35" s="148"/>
      <c r="CZ35" s="148">
        <v>20</v>
      </c>
      <c r="DA35" s="148"/>
      <c r="DB35" s="148">
        <v>5</v>
      </c>
      <c r="DC35" s="148"/>
    </row>
    <row r="36" spans="1:107" ht="15">
      <c r="A36" s="474"/>
      <c r="B36" s="474"/>
      <c r="C36" s="183" t="s">
        <v>11</v>
      </c>
      <c r="D36" s="183"/>
      <c r="E36" s="183"/>
      <c r="F36" s="183"/>
      <c r="G36" s="183"/>
      <c r="H36" s="183"/>
      <c r="I36" s="183"/>
      <c r="J36" s="183"/>
      <c r="K36" s="183"/>
      <c r="L36" s="183"/>
      <c r="M36" s="183"/>
      <c r="N36" s="183"/>
      <c r="O36" s="183"/>
      <c r="P36" s="272"/>
      <c r="Q36" s="147">
        <v>145</v>
      </c>
      <c r="R36" s="148"/>
      <c r="S36" s="148"/>
      <c r="T36" s="148"/>
      <c r="U36" s="148"/>
      <c r="V36" s="148"/>
      <c r="W36" s="148">
        <v>180</v>
      </c>
      <c r="X36" s="148"/>
      <c r="Y36" s="148"/>
      <c r="Z36" s="148"/>
      <c r="AA36" s="148"/>
      <c r="AB36" s="148"/>
      <c r="AC36" s="480">
        <f t="shared" si="1"/>
        <v>35</v>
      </c>
      <c r="AD36" s="480"/>
      <c r="AE36" s="480"/>
      <c r="AF36" s="480"/>
      <c r="AG36" s="480"/>
      <c r="AH36" s="480"/>
      <c r="AI36" s="305">
        <f t="shared" si="2"/>
        <v>3.230437903804738</v>
      </c>
      <c r="AJ36" s="305"/>
      <c r="AK36" s="305"/>
      <c r="AL36" s="305"/>
      <c r="AM36" s="305"/>
      <c r="AN36" s="305"/>
      <c r="AO36" s="227" t="s">
        <v>532</v>
      </c>
      <c r="AP36" s="227"/>
      <c r="AQ36" s="227"/>
      <c r="AR36" s="227"/>
      <c r="AS36" s="227"/>
      <c r="AT36" s="227"/>
      <c r="AU36" s="148">
        <v>252</v>
      </c>
      <c r="AV36" s="148"/>
      <c r="AW36" s="148"/>
      <c r="AX36" s="148"/>
      <c r="AY36" s="148"/>
      <c r="AZ36" s="148"/>
      <c r="BA36" s="116"/>
      <c r="BB36" s="116"/>
      <c r="BC36" s="13"/>
      <c r="BD36" s="19">
        <v>14</v>
      </c>
      <c r="BE36" s="19"/>
      <c r="BF36" s="19" t="s">
        <v>533</v>
      </c>
      <c r="BG36" s="19">
        <v>15</v>
      </c>
      <c r="BH36" s="37"/>
      <c r="BI36" s="147">
        <f t="shared" si="3"/>
        <v>342</v>
      </c>
      <c r="BJ36" s="148"/>
      <c r="BK36" s="148"/>
      <c r="BL36" s="148"/>
      <c r="BM36" s="148">
        <v>29</v>
      </c>
      <c r="BN36" s="148"/>
      <c r="BO36" s="148">
        <v>20</v>
      </c>
      <c r="BP36" s="148"/>
      <c r="BQ36" s="148">
        <v>20</v>
      </c>
      <c r="BR36" s="148"/>
      <c r="BS36" s="148" t="s">
        <v>532</v>
      </c>
      <c r="BT36" s="148"/>
      <c r="BU36" s="148">
        <v>10</v>
      </c>
      <c r="BV36" s="148"/>
      <c r="BW36" s="148" t="s">
        <v>532</v>
      </c>
      <c r="BX36" s="148"/>
      <c r="BY36" s="148">
        <v>1</v>
      </c>
      <c r="BZ36" s="148"/>
      <c r="CA36" s="148" t="s">
        <v>532</v>
      </c>
      <c r="CB36" s="148"/>
      <c r="CC36" s="148" t="s">
        <v>532</v>
      </c>
      <c r="CD36" s="148"/>
      <c r="CE36" s="148" t="s">
        <v>532</v>
      </c>
      <c r="CF36" s="148"/>
      <c r="CG36" s="148" t="s">
        <v>532</v>
      </c>
      <c r="CH36" s="148"/>
      <c r="CI36" s="148" t="s">
        <v>532</v>
      </c>
      <c r="CJ36" s="148"/>
      <c r="CK36" s="148">
        <v>47</v>
      </c>
      <c r="CL36" s="148"/>
      <c r="CM36" s="148"/>
      <c r="CN36" s="148">
        <v>60</v>
      </c>
      <c r="CO36" s="148"/>
      <c r="CP36" s="148"/>
      <c r="CQ36" s="148">
        <v>4</v>
      </c>
      <c r="CR36" s="148"/>
      <c r="CS36" s="148"/>
      <c r="CT36" s="148" t="s">
        <v>532</v>
      </c>
      <c r="CU36" s="148"/>
      <c r="CV36" s="148"/>
      <c r="CW36" s="148">
        <v>120</v>
      </c>
      <c r="CX36" s="148"/>
      <c r="CY36" s="148"/>
      <c r="CZ36" s="148">
        <v>26</v>
      </c>
      <c r="DA36" s="148"/>
      <c r="DB36" s="148">
        <v>5</v>
      </c>
      <c r="DC36" s="148"/>
    </row>
    <row r="37" spans="1:107" ht="15">
      <c r="A37" s="474"/>
      <c r="B37" s="474"/>
      <c r="C37" s="208" t="s">
        <v>527</v>
      </c>
      <c r="D37" s="208"/>
      <c r="E37" s="208"/>
      <c r="F37" s="208"/>
      <c r="G37" s="19"/>
      <c r="H37" s="183" t="s">
        <v>13</v>
      </c>
      <c r="I37" s="183"/>
      <c r="J37" s="183"/>
      <c r="K37" s="183"/>
      <c r="L37" s="183"/>
      <c r="M37" s="183"/>
      <c r="N37" s="183"/>
      <c r="O37" s="183"/>
      <c r="P37" s="272"/>
      <c r="Q37" s="147">
        <v>183</v>
      </c>
      <c r="R37" s="148"/>
      <c r="S37" s="148"/>
      <c r="T37" s="148"/>
      <c r="U37" s="148"/>
      <c r="V37" s="148"/>
      <c r="W37" s="148">
        <v>192</v>
      </c>
      <c r="X37" s="148"/>
      <c r="Y37" s="148"/>
      <c r="Z37" s="148"/>
      <c r="AA37" s="148"/>
      <c r="AB37" s="148"/>
      <c r="AC37" s="480">
        <f t="shared" si="1"/>
        <v>9</v>
      </c>
      <c r="AD37" s="480"/>
      <c r="AE37" s="480"/>
      <c r="AF37" s="480"/>
      <c r="AG37" s="480"/>
      <c r="AH37" s="480"/>
      <c r="AI37" s="305">
        <f t="shared" si="2"/>
        <v>3.445800430725054</v>
      </c>
      <c r="AJ37" s="305"/>
      <c r="AK37" s="305"/>
      <c r="AL37" s="305"/>
      <c r="AM37" s="305"/>
      <c r="AN37" s="305"/>
      <c r="AO37" s="227" t="s">
        <v>532</v>
      </c>
      <c r="AP37" s="227"/>
      <c r="AQ37" s="227"/>
      <c r="AR37" s="227"/>
      <c r="AS37" s="227"/>
      <c r="AT37" s="227"/>
      <c r="AU37" s="148">
        <v>225</v>
      </c>
      <c r="AV37" s="148"/>
      <c r="AW37" s="148"/>
      <c r="AX37" s="148"/>
      <c r="AY37" s="148"/>
      <c r="AZ37" s="148"/>
      <c r="BA37" s="116"/>
      <c r="BB37" s="116"/>
      <c r="BC37" s="13"/>
      <c r="BD37" s="19">
        <v>15</v>
      </c>
      <c r="BE37" s="19"/>
      <c r="BF37" s="19" t="s">
        <v>533</v>
      </c>
      <c r="BG37" s="19">
        <v>16</v>
      </c>
      <c r="BH37" s="37"/>
      <c r="BI37" s="147">
        <f t="shared" si="3"/>
        <v>351</v>
      </c>
      <c r="BJ37" s="148"/>
      <c r="BK37" s="148"/>
      <c r="BL37" s="148"/>
      <c r="BM37" s="148">
        <v>19</v>
      </c>
      <c r="BN37" s="148"/>
      <c r="BO37" s="148">
        <v>14</v>
      </c>
      <c r="BP37" s="148"/>
      <c r="BQ37" s="148">
        <v>15</v>
      </c>
      <c r="BR37" s="148"/>
      <c r="BS37" s="148">
        <v>1</v>
      </c>
      <c r="BT37" s="148"/>
      <c r="BU37" s="148">
        <v>15</v>
      </c>
      <c r="BV37" s="148"/>
      <c r="BW37" s="148">
        <v>1</v>
      </c>
      <c r="BX37" s="148"/>
      <c r="BY37" s="148">
        <v>2</v>
      </c>
      <c r="BZ37" s="148"/>
      <c r="CA37" s="148" t="s">
        <v>532</v>
      </c>
      <c r="CB37" s="148"/>
      <c r="CC37" s="148" t="s">
        <v>532</v>
      </c>
      <c r="CD37" s="148"/>
      <c r="CE37" s="148">
        <v>3</v>
      </c>
      <c r="CF37" s="148"/>
      <c r="CG37" s="148">
        <v>1</v>
      </c>
      <c r="CH37" s="148"/>
      <c r="CI37" s="148">
        <v>2</v>
      </c>
      <c r="CJ37" s="148"/>
      <c r="CK37" s="148">
        <v>48</v>
      </c>
      <c r="CL37" s="148"/>
      <c r="CM37" s="148"/>
      <c r="CN37" s="148">
        <v>49</v>
      </c>
      <c r="CO37" s="148"/>
      <c r="CP37" s="148"/>
      <c r="CQ37" s="148">
        <v>5</v>
      </c>
      <c r="CR37" s="148"/>
      <c r="CS37" s="148"/>
      <c r="CT37" s="148">
        <v>1</v>
      </c>
      <c r="CU37" s="148"/>
      <c r="CV37" s="148"/>
      <c r="CW37" s="148">
        <v>145</v>
      </c>
      <c r="CX37" s="148"/>
      <c r="CY37" s="148"/>
      <c r="CZ37" s="148">
        <v>26</v>
      </c>
      <c r="DA37" s="148"/>
      <c r="DB37" s="148">
        <v>4</v>
      </c>
      <c r="DC37" s="148"/>
    </row>
    <row r="38" spans="1:107" ht="15">
      <c r="A38" s="474"/>
      <c r="B38" s="474"/>
      <c r="C38" s="208"/>
      <c r="D38" s="208"/>
      <c r="E38" s="208"/>
      <c r="F38" s="208"/>
      <c r="G38" s="19"/>
      <c r="H38" s="183" t="s">
        <v>14</v>
      </c>
      <c r="I38" s="183"/>
      <c r="J38" s="183"/>
      <c r="K38" s="183"/>
      <c r="L38" s="183"/>
      <c r="M38" s="183"/>
      <c r="N38" s="183"/>
      <c r="O38" s="183"/>
      <c r="P38" s="272"/>
      <c r="Q38" s="147">
        <v>3</v>
      </c>
      <c r="R38" s="148"/>
      <c r="S38" s="148"/>
      <c r="T38" s="148"/>
      <c r="U38" s="148"/>
      <c r="V38" s="148"/>
      <c r="W38" s="148">
        <v>8</v>
      </c>
      <c r="X38" s="148"/>
      <c r="Y38" s="148"/>
      <c r="Z38" s="148"/>
      <c r="AA38" s="148"/>
      <c r="AB38" s="148"/>
      <c r="AC38" s="480">
        <f t="shared" si="1"/>
        <v>5</v>
      </c>
      <c r="AD38" s="480"/>
      <c r="AE38" s="480"/>
      <c r="AF38" s="480"/>
      <c r="AG38" s="480"/>
      <c r="AH38" s="480"/>
      <c r="AI38" s="305">
        <f t="shared" si="2"/>
        <v>0.14357501794687724</v>
      </c>
      <c r="AJ38" s="305"/>
      <c r="AK38" s="305"/>
      <c r="AL38" s="305"/>
      <c r="AM38" s="305"/>
      <c r="AN38" s="305"/>
      <c r="AO38" s="227" t="s">
        <v>532</v>
      </c>
      <c r="AP38" s="227"/>
      <c r="AQ38" s="227"/>
      <c r="AR38" s="227"/>
      <c r="AS38" s="227"/>
      <c r="AT38" s="227"/>
      <c r="AU38" s="148">
        <v>8</v>
      </c>
      <c r="AV38" s="148"/>
      <c r="AW38" s="148"/>
      <c r="AX38" s="148"/>
      <c r="AY38" s="148"/>
      <c r="AZ38" s="148"/>
      <c r="BA38" s="116"/>
      <c r="BB38" s="116"/>
      <c r="BC38" s="13"/>
      <c r="BD38" s="19">
        <v>16</v>
      </c>
      <c r="BE38" s="19"/>
      <c r="BF38" s="19" t="s">
        <v>533</v>
      </c>
      <c r="BG38" s="19">
        <v>17</v>
      </c>
      <c r="BH38" s="37"/>
      <c r="BI38" s="147">
        <f t="shared" si="3"/>
        <v>404</v>
      </c>
      <c r="BJ38" s="148"/>
      <c r="BK38" s="148"/>
      <c r="BL38" s="148"/>
      <c r="BM38" s="148">
        <v>29</v>
      </c>
      <c r="BN38" s="148"/>
      <c r="BO38" s="148">
        <v>15</v>
      </c>
      <c r="BP38" s="148"/>
      <c r="BQ38" s="148">
        <v>18</v>
      </c>
      <c r="BR38" s="148"/>
      <c r="BS38" s="148">
        <v>2</v>
      </c>
      <c r="BT38" s="148"/>
      <c r="BU38" s="148">
        <v>15</v>
      </c>
      <c r="BV38" s="148"/>
      <c r="BW38" s="148" t="s">
        <v>532</v>
      </c>
      <c r="BX38" s="148"/>
      <c r="BY38" s="148">
        <v>3</v>
      </c>
      <c r="BZ38" s="148"/>
      <c r="CA38" s="148" t="s">
        <v>532</v>
      </c>
      <c r="CB38" s="148"/>
      <c r="CC38" s="148">
        <v>3</v>
      </c>
      <c r="CD38" s="148"/>
      <c r="CE38" s="148" t="s">
        <v>532</v>
      </c>
      <c r="CF38" s="148"/>
      <c r="CG38" s="148">
        <v>1</v>
      </c>
      <c r="CH38" s="148"/>
      <c r="CI38" s="148">
        <v>1</v>
      </c>
      <c r="CJ38" s="148"/>
      <c r="CK38" s="148">
        <v>42</v>
      </c>
      <c r="CL38" s="148"/>
      <c r="CM38" s="148"/>
      <c r="CN38" s="148">
        <v>47</v>
      </c>
      <c r="CO38" s="148"/>
      <c r="CP38" s="148"/>
      <c r="CQ38" s="148">
        <v>4</v>
      </c>
      <c r="CR38" s="148"/>
      <c r="CS38" s="148"/>
      <c r="CT38" s="148" t="s">
        <v>532</v>
      </c>
      <c r="CU38" s="148"/>
      <c r="CV38" s="148"/>
      <c r="CW38" s="148">
        <v>175</v>
      </c>
      <c r="CX38" s="148"/>
      <c r="CY38" s="148"/>
      <c r="CZ38" s="148">
        <v>42</v>
      </c>
      <c r="DA38" s="148"/>
      <c r="DB38" s="148">
        <v>7</v>
      </c>
      <c r="DC38" s="148"/>
    </row>
    <row r="39" spans="1:107" ht="15">
      <c r="A39" s="474"/>
      <c r="B39" s="474"/>
      <c r="C39" s="208"/>
      <c r="D39" s="208"/>
      <c r="E39" s="208"/>
      <c r="F39" s="208"/>
      <c r="G39" s="19"/>
      <c r="H39" s="183" t="s">
        <v>15</v>
      </c>
      <c r="I39" s="183"/>
      <c r="J39" s="183"/>
      <c r="K39" s="183"/>
      <c r="L39" s="183"/>
      <c r="M39" s="183"/>
      <c r="N39" s="183"/>
      <c r="O39" s="183"/>
      <c r="P39" s="272"/>
      <c r="Q39" s="147">
        <v>31</v>
      </c>
      <c r="R39" s="148"/>
      <c r="S39" s="148"/>
      <c r="T39" s="148"/>
      <c r="U39" s="148"/>
      <c r="V39" s="148"/>
      <c r="W39" s="148">
        <v>25</v>
      </c>
      <c r="X39" s="148"/>
      <c r="Y39" s="148"/>
      <c r="Z39" s="148"/>
      <c r="AA39" s="148"/>
      <c r="AB39" s="148"/>
      <c r="AC39" s="480">
        <f t="shared" si="1"/>
        <v>-6</v>
      </c>
      <c r="AD39" s="480"/>
      <c r="AE39" s="480"/>
      <c r="AF39" s="480"/>
      <c r="AG39" s="480"/>
      <c r="AH39" s="480"/>
      <c r="AI39" s="305">
        <f t="shared" si="2"/>
        <v>0.4486719310839914</v>
      </c>
      <c r="AJ39" s="305"/>
      <c r="AK39" s="305"/>
      <c r="AL39" s="305"/>
      <c r="AM39" s="305"/>
      <c r="AN39" s="305"/>
      <c r="AO39" s="227" t="s">
        <v>532</v>
      </c>
      <c r="AP39" s="227"/>
      <c r="AQ39" s="227"/>
      <c r="AR39" s="227"/>
      <c r="AS39" s="227"/>
      <c r="AT39" s="227"/>
      <c r="AU39" s="148">
        <v>25</v>
      </c>
      <c r="AV39" s="148"/>
      <c r="AW39" s="148"/>
      <c r="AX39" s="148"/>
      <c r="AY39" s="148"/>
      <c r="AZ39" s="148"/>
      <c r="BA39" s="116"/>
      <c r="BB39" s="116"/>
      <c r="BC39" s="13"/>
      <c r="BD39" s="19">
        <v>17</v>
      </c>
      <c r="BE39" s="19"/>
      <c r="BF39" s="19" t="s">
        <v>533</v>
      </c>
      <c r="BG39" s="19">
        <v>18</v>
      </c>
      <c r="BH39" s="37"/>
      <c r="BI39" s="147">
        <f t="shared" si="3"/>
        <v>544</v>
      </c>
      <c r="BJ39" s="148"/>
      <c r="BK39" s="148"/>
      <c r="BL39" s="148"/>
      <c r="BM39" s="148">
        <v>42</v>
      </c>
      <c r="BN39" s="148"/>
      <c r="BO39" s="148">
        <v>16</v>
      </c>
      <c r="BP39" s="148"/>
      <c r="BQ39" s="148">
        <v>34</v>
      </c>
      <c r="BR39" s="148"/>
      <c r="BS39" s="148">
        <v>4</v>
      </c>
      <c r="BT39" s="148"/>
      <c r="BU39" s="148">
        <v>20</v>
      </c>
      <c r="BV39" s="148"/>
      <c r="BW39" s="148">
        <v>1</v>
      </c>
      <c r="BX39" s="148"/>
      <c r="BY39" s="148">
        <v>7</v>
      </c>
      <c r="BZ39" s="148"/>
      <c r="CA39" s="148" t="s">
        <v>532</v>
      </c>
      <c r="CB39" s="148"/>
      <c r="CC39" s="148">
        <v>1</v>
      </c>
      <c r="CD39" s="148"/>
      <c r="CE39" s="148">
        <v>1</v>
      </c>
      <c r="CF39" s="148"/>
      <c r="CG39" s="148" t="s">
        <v>532</v>
      </c>
      <c r="CH39" s="148"/>
      <c r="CI39" s="148" t="s">
        <v>532</v>
      </c>
      <c r="CJ39" s="148"/>
      <c r="CK39" s="148">
        <v>67</v>
      </c>
      <c r="CL39" s="148"/>
      <c r="CM39" s="148"/>
      <c r="CN39" s="148">
        <v>93</v>
      </c>
      <c r="CO39" s="148"/>
      <c r="CP39" s="148"/>
      <c r="CQ39" s="148">
        <v>4</v>
      </c>
      <c r="CR39" s="148"/>
      <c r="CS39" s="148"/>
      <c r="CT39" s="148" t="s">
        <v>532</v>
      </c>
      <c r="CU39" s="148"/>
      <c r="CV39" s="148"/>
      <c r="CW39" s="148">
        <v>202</v>
      </c>
      <c r="CX39" s="148"/>
      <c r="CY39" s="148"/>
      <c r="CZ39" s="148">
        <v>45</v>
      </c>
      <c r="DA39" s="148"/>
      <c r="DB39" s="148">
        <v>7</v>
      </c>
      <c r="DC39" s="148"/>
    </row>
    <row r="40" spans="1:107" ht="15">
      <c r="A40" s="474"/>
      <c r="B40" s="474"/>
      <c r="C40" s="208"/>
      <c r="D40" s="208"/>
      <c r="E40" s="208"/>
      <c r="F40" s="208"/>
      <c r="G40" s="19"/>
      <c r="H40" s="183" t="s">
        <v>83</v>
      </c>
      <c r="I40" s="183"/>
      <c r="J40" s="183"/>
      <c r="K40" s="183"/>
      <c r="L40" s="183"/>
      <c r="M40" s="183"/>
      <c r="N40" s="183"/>
      <c r="O40" s="183"/>
      <c r="P40" s="272"/>
      <c r="Q40" s="147">
        <v>16</v>
      </c>
      <c r="R40" s="148"/>
      <c r="S40" s="148"/>
      <c r="T40" s="148"/>
      <c r="U40" s="148"/>
      <c r="V40" s="148"/>
      <c r="W40" s="148">
        <v>8</v>
      </c>
      <c r="X40" s="148"/>
      <c r="Y40" s="148"/>
      <c r="Z40" s="148"/>
      <c r="AA40" s="148"/>
      <c r="AB40" s="148"/>
      <c r="AC40" s="480">
        <f t="shared" si="1"/>
        <v>-8</v>
      </c>
      <c r="AD40" s="480"/>
      <c r="AE40" s="480"/>
      <c r="AF40" s="480"/>
      <c r="AG40" s="480"/>
      <c r="AH40" s="480"/>
      <c r="AI40" s="305">
        <f t="shared" si="2"/>
        <v>0.14357501794687724</v>
      </c>
      <c r="AJ40" s="305"/>
      <c r="AK40" s="305"/>
      <c r="AL40" s="305"/>
      <c r="AM40" s="305"/>
      <c r="AN40" s="305"/>
      <c r="AO40" s="227" t="s">
        <v>532</v>
      </c>
      <c r="AP40" s="227"/>
      <c r="AQ40" s="227"/>
      <c r="AR40" s="227"/>
      <c r="AS40" s="227"/>
      <c r="AT40" s="227"/>
      <c r="AU40" s="148">
        <v>13</v>
      </c>
      <c r="AV40" s="148"/>
      <c r="AW40" s="148"/>
      <c r="AX40" s="148"/>
      <c r="AY40" s="148"/>
      <c r="AZ40" s="148"/>
      <c r="BA40" s="116"/>
      <c r="BB40" s="116"/>
      <c r="BC40" s="13"/>
      <c r="BD40" s="19">
        <v>18</v>
      </c>
      <c r="BE40" s="19"/>
      <c r="BF40" s="19" t="s">
        <v>533</v>
      </c>
      <c r="BG40" s="19">
        <v>19</v>
      </c>
      <c r="BH40" s="37"/>
      <c r="BI40" s="147">
        <f t="shared" si="3"/>
        <v>427</v>
      </c>
      <c r="BJ40" s="148"/>
      <c r="BK40" s="148"/>
      <c r="BL40" s="148"/>
      <c r="BM40" s="148">
        <v>41</v>
      </c>
      <c r="BN40" s="148"/>
      <c r="BO40" s="148">
        <v>16</v>
      </c>
      <c r="BP40" s="148"/>
      <c r="BQ40" s="148">
        <v>31</v>
      </c>
      <c r="BR40" s="148"/>
      <c r="BS40" s="148">
        <v>1</v>
      </c>
      <c r="BT40" s="148"/>
      <c r="BU40" s="148">
        <v>10</v>
      </c>
      <c r="BV40" s="148"/>
      <c r="BW40" s="148">
        <v>1</v>
      </c>
      <c r="BX40" s="148"/>
      <c r="BY40" s="148">
        <v>3</v>
      </c>
      <c r="BZ40" s="148"/>
      <c r="CA40" s="148" t="s">
        <v>532</v>
      </c>
      <c r="CB40" s="148"/>
      <c r="CC40" s="148">
        <v>1</v>
      </c>
      <c r="CD40" s="148"/>
      <c r="CE40" s="148" t="s">
        <v>532</v>
      </c>
      <c r="CF40" s="148"/>
      <c r="CG40" s="148" t="s">
        <v>532</v>
      </c>
      <c r="CH40" s="148"/>
      <c r="CI40" s="148">
        <v>1</v>
      </c>
      <c r="CJ40" s="148"/>
      <c r="CK40" s="148">
        <v>52</v>
      </c>
      <c r="CL40" s="148"/>
      <c r="CM40" s="148"/>
      <c r="CN40" s="148">
        <v>73</v>
      </c>
      <c r="CO40" s="148"/>
      <c r="CP40" s="148"/>
      <c r="CQ40" s="148">
        <v>1</v>
      </c>
      <c r="CR40" s="148"/>
      <c r="CS40" s="148"/>
      <c r="CT40" s="148" t="s">
        <v>532</v>
      </c>
      <c r="CU40" s="148"/>
      <c r="CV40" s="148"/>
      <c r="CW40" s="148">
        <v>151</v>
      </c>
      <c r="CX40" s="148"/>
      <c r="CY40" s="148"/>
      <c r="CZ40" s="148">
        <v>42</v>
      </c>
      <c r="DA40" s="148"/>
      <c r="DB40" s="148">
        <v>3</v>
      </c>
      <c r="DC40" s="148"/>
    </row>
    <row r="41" spans="1:107" ht="15">
      <c r="A41" s="474"/>
      <c r="B41" s="474"/>
      <c r="C41" s="183" t="s">
        <v>15</v>
      </c>
      <c r="D41" s="183"/>
      <c r="E41" s="183"/>
      <c r="F41" s="183"/>
      <c r="G41" s="19"/>
      <c r="H41" s="183" t="s">
        <v>16</v>
      </c>
      <c r="I41" s="183"/>
      <c r="J41" s="183"/>
      <c r="K41" s="183"/>
      <c r="L41" s="183"/>
      <c r="M41" s="183"/>
      <c r="N41" s="183"/>
      <c r="O41" s="183"/>
      <c r="P41" s="272"/>
      <c r="Q41" s="147">
        <v>112</v>
      </c>
      <c r="R41" s="148"/>
      <c r="S41" s="148"/>
      <c r="T41" s="148"/>
      <c r="U41" s="148"/>
      <c r="V41" s="148"/>
      <c r="W41" s="148">
        <v>110</v>
      </c>
      <c r="X41" s="148"/>
      <c r="Y41" s="148"/>
      <c r="Z41" s="148"/>
      <c r="AA41" s="148"/>
      <c r="AB41" s="148"/>
      <c r="AC41" s="480">
        <f t="shared" si="1"/>
        <v>-2</v>
      </c>
      <c r="AD41" s="480"/>
      <c r="AE41" s="480"/>
      <c r="AF41" s="480"/>
      <c r="AG41" s="480"/>
      <c r="AH41" s="480"/>
      <c r="AI41" s="305">
        <f t="shared" si="2"/>
        <v>1.9741564967695622</v>
      </c>
      <c r="AJ41" s="305"/>
      <c r="AK41" s="305"/>
      <c r="AL41" s="305"/>
      <c r="AM41" s="305"/>
      <c r="AN41" s="305"/>
      <c r="AO41" s="227">
        <v>2</v>
      </c>
      <c r="AP41" s="227"/>
      <c r="AQ41" s="227"/>
      <c r="AR41" s="227"/>
      <c r="AS41" s="227"/>
      <c r="AT41" s="227"/>
      <c r="AU41" s="148">
        <v>114</v>
      </c>
      <c r="AV41" s="148"/>
      <c r="AW41" s="148"/>
      <c r="AX41" s="148"/>
      <c r="AY41" s="148"/>
      <c r="AZ41" s="148"/>
      <c r="BA41" s="116"/>
      <c r="BB41" s="116"/>
      <c r="BC41" s="13"/>
      <c r="BD41" s="19">
        <v>19</v>
      </c>
      <c r="BE41" s="19"/>
      <c r="BF41" s="19" t="s">
        <v>533</v>
      </c>
      <c r="BG41" s="19">
        <v>20</v>
      </c>
      <c r="BH41" s="37"/>
      <c r="BI41" s="147">
        <f t="shared" si="3"/>
        <v>321</v>
      </c>
      <c r="BJ41" s="148"/>
      <c r="BK41" s="148"/>
      <c r="BL41" s="148"/>
      <c r="BM41" s="148">
        <v>32</v>
      </c>
      <c r="BN41" s="148"/>
      <c r="BO41" s="148">
        <v>22</v>
      </c>
      <c r="BP41" s="148"/>
      <c r="BQ41" s="148">
        <v>19</v>
      </c>
      <c r="BR41" s="148"/>
      <c r="BS41" s="148">
        <v>1</v>
      </c>
      <c r="BT41" s="148"/>
      <c r="BU41" s="148">
        <v>12</v>
      </c>
      <c r="BV41" s="148"/>
      <c r="BW41" s="148">
        <v>1</v>
      </c>
      <c r="BX41" s="148"/>
      <c r="BY41" s="148">
        <v>1</v>
      </c>
      <c r="BZ41" s="148"/>
      <c r="CA41" s="148" t="s">
        <v>532</v>
      </c>
      <c r="CB41" s="148"/>
      <c r="CC41" s="148">
        <v>2</v>
      </c>
      <c r="CD41" s="148"/>
      <c r="CE41" s="148" t="s">
        <v>532</v>
      </c>
      <c r="CF41" s="148"/>
      <c r="CG41" s="148" t="s">
        <v>532</v>
      </c>
      <c r="CH41" s="148"/>
      <c r="CI41" s="148" t="s">
        <v>532</v>
      </c>
      <c r="CJ41" s="148"/>
      <c r="CK41" s="148">
        <v>48</v>
      </c>
      <c r="CL41" s="148"/>
      <c r="CM41" s="148"/>
      <c r="CN41" s="148">
        <v>56</v>
      </c>
      <c r="CO41" s="148"/>
      <c r="CP41" s="148"/>
      <c r="CQ41" s="148">
        <v>1</v>
      </c>
      <c r="CR41" s="148"/>
      <c r="CS41" s="148"/>
      <c r="CT41" s="148" t="s">
        <v>532</v>
      </c>
      <c r="CU41" s="148"/>
      <c r="CV41" s="148"/>
      <c r="CW41" s="148">
        <v>98</v>
      </c>
      <c r="CX41" s="148"/>
      <c r="CY41" s="148"/>
      <c r="CZ41" s="148">
        <v>27</v>
      </c>
      <c r="DA41" s="148"/>
      <c r="DB41" s="148">
        <v>1</v>
      </c>
      <c r="DC41" s="148"/>
    </row>
    <row r="42" spans="1:107" ht="15">
      <c r="A42" s="474"/>
      <c r="B42" s="474"/>
      <c r="C42" s="183" t="s">
        <v>399</v>
      </c>
      <c r="D42" s="183"/>
      <c r="E42" s="183"/>
      <c r="F42" s="183"/>
      <c r="G42" s="19"/>
      <c r="H42" s="231" t="s">
        <v>416</v>
      </c>
      <c r="I42" s="468"/>
      <c r="J42" s="468"/>
      <c r="K42" s="468"/>
      <c r="L42" s="468"/>
      <c r="M42" s="468"/>
      <c r="N42" s="468"/>
      <c r="O42" s="468"/>
      <c r="P42" s="469"/>
      <c r="Q42" s="147">
        <v>31</v>
      </c>
      <c r="R42" s="148"/>
      <c r="S42" s="148"/>
      <c r="T42" s="148"/>
      <c r="U42" s="148"/>
      <c r="V42" s="148"/>
      <c r="W42" s="148">
        <v>34</v>
      </c>
      <c r="X42" s="148"/>
      <c r="Y42" s="148"/>
      <c r="Z42" s="148"/>
      <c r="AA42" s="148"/>
      <c r="AB42" s="148"/>
      <c r="AC42" s="480">
        <f t="shared" si="1"/>
        <v>3</v>
      </c>
      <c r="AD42" s="480"/>
      <c r="AE42" s="480"/>
      <c r="AF42" s="480"/>
      <c r="AG42" s="480"/>
      <c r="AH42" s="480"/>
      <c r="AI42" s="305">
        <f t="shared" si="2"/>
        <v>0.6101938262742282</v>
      </c>
      <c r="AJ42" s="305"/>
      <c r="AK42" s="305"/>
      <c r="AL42" s="305"/>
      <c r="AM42" s="305"/>
      <c r="AN42" s="305"/>
      <c r="AO42" s="227" t="s">
        <v>532</v>
      </c>
      <c r="AP42" s="227"/>
      <c r="AQ42" s="227"/>
      <c r="AR42" s="227"/>
      <c r="AS42" s="227"/>
      <c r="AT42" s="227"/>
      <c r="AU42" s="148">
        <v>38</v>
      </c>
      <c r="AV42" s="148"/>
      <c r="AW42" s="148"/>
      <c r="AX42" s="148"/>
      <c r="AY42" s="148"/>
      <c r="AZ42" s="148"/>
      <c r="BA42" s="116"/>
      <c r="BB42" s="116"/>
      <c r="BC42" s="13"/>
      <c r="BD42" s="19">
        <v>20</v>
      </c>
      <c r="BE42" s="19"/>
      <c r="BF42" s="19" t="s">
        <v>533</v>
      </c>
      <c r="BG42" s="19">
        <v>21</v>
      </c>
      <c r="BH42" s="37"/>
      <c r="BI42" s="147">
        <f t="shared" si="3"/>
        <v>184</v>
      </c>
      <c r="BJ42" s="148"/>
      <c r="BK42" s="148"/>
      <c r="BL42" s="148"/>
      <c r="BM42" s="148">
        <v>16</v>
      </c>
      <c r="BN42" s="148"/>
      <c r="BO42" s="148">
        <v>8</v>
      </c>
      <c r="BP42" s="148"/>
      <c r="BQ42" s="148">
        <v>15</v>
      </c>
      <c r="BR42" s="148"/>
      <c r="BS42" s="148" t="s">
        <v>532</v>
      </c>
      <c r="BT42" s="148"/>
      <c r="BU42" s="148">
        <v>3</v>
      </c>
      <c r="BV42" s="148"/>
      <c r="BW42" s="148" t="s">
        <v>532</v>
      </c>
      <c r="BX42" s="148"/>
      <c r="BY42" s="148">
        <v>1</v>
      </c>
      <c r="BZ42" s="148"/>
      <c r="CA42" s="148" t="s">
        <v>532</v>
      </c>
      <c r="CB42" s="148"/>
      <c r="CC42" s="148" t="s">
        <v>532</v>
      </c>
      <c r="CD42" s="148"/>
      <c r="CE42" s="148">
        <v>1</v>
      </c>
      <c r="CF42" s="148"/>
      <c r="CG42" s="148" t="s">
        <v>532</v>
      </c>
      <c r="CH42" s="148"/>
      <c r="CI42" s="148">
        <v>1</v>
      </c>
      <c r="CJ42" s="148"/>
      <c r="CK42" s="148">
        <v>23</v>
      </c>
      <c r="CL42" s="148"/>
      <c r="CM42" s="148"/>
      <c r="CN42" s="148">
        <v>35</v>
      </c>
      <c r="CO42" s="148"/>
      <c r="CP42" s="148"/>
      <c r="CQ42" s="148">
        <v>1</v>
      </c>
      <c r="CR42" s="148"/>
      <c r="CS42" s="148"/>
      <c r="CT42" s="148" t="s">
        <v>532</v>
      </c>
      <c r="CU42" s="148"/>
      <c r="CV42" s="148"/>
      <c r="CW42" s="148">
        <v>66</v>
      </c>
      <c r="CX42" s="148"/>
      <c r="CY42" s="148"/>
      <c r="CZ42" s="148">
        <v>12</v>
      </c>
      <c r="DA42" s="148"/>
      <c r="DB42" s="148">
        <v>2</v>
      </c>
      <c r="DC42" s="148"/>
    </row>
    <row r="43" spans="1:107" ht="15">
      <c r="A43" s="474"/>
      <c r="B43" s="474"/>
      <c r="C43" s="183" t="s">
        <v>17</v>
      </c>
      <c r="D43" s="183"/>
      <c r="E43" s="183"/>
      <c r="F43" s="183"/>
      <c r="G43" s="183"/>
      <c r="H43" s="183"/>
      <c r="I43" s="183"/>
      <c r="J43" s="183"/>
      <c r="K43" s="183"/>
      <c r="L43" s="183"/>
      <c r="M43" s="183"/>
      <c r="N43" s="183"/>
      <c r="O43" s="183"/>
      <c r="P43" s="272"/>
      <c r="Q43" s="147">
        <v>6</v>
      </c>
      <c r="R43" s="148"/>
      <c r="S43" s="148"/>
      <c r="T43" s="148"/>
      <c r="U43" s="148"/>
      <c r="V43" s="148"/>
      <c r="W43" s="148">
        <v>6</v>
      </c>
      <c r="X43" s="148"/>
      <c r="Y43" s="148"/>
      <c r="Z43" s="148"/>
      <c r="AA43" s="148"/>
      <c r="AB43" s="148"/>
      <c r="AC43" s="480">
        <f t="shared" si="1"/>
        <v>0</v>
      </c>
      <c r="AD43" s="480"/>
      <c r="AE43" s="480"/>
      <c r="AF43" s="480"/>
      <c r="AG43" s="480"/>
      <c r="AH43" s="480"/>
      <c r="AI43" s="305">
        <f t="shared" si="2"/>
        <v>0.10768126346015794</v>
      </c>
      <c r="AJ43" s="305"/>
      <c r="AK43" s="305"/>
      <c r="AL43" s="305"/>
      <c r="AM43" s="305"/>
      <c r="AN43" s="305"/>
      <c r="AO43" s="227" t="s">
        <v>532</v>
      </c>
      <c r="AP43" s="227"/>
      <c r="AQ43" s="227"/>
      <c r="AR43" s="227"/>
      <c r="AS43" s="227"/>
      <c r="AT43" s="227"/>
      <c r="AU43" s="148">
        <v>6</v>
      </c>
      <c r="AV43" s="148"/>
      <c r="AW43" s="148"/>
      <c r="AX43" s="148"/>
      <c r="AY43" s="148"/>
      <c r="AZ43" s="148"/>
      <c r="BA43" s="116"/>
      <c r="BB43" s="116"/>
      <c r="BC43" s="13"/>
      <c r="BD43" s="19">
        <v>21</v>
      </c>
      <c r="BE43" s="19"/>
      <c r="BF43" s="19" t="s">
        <v>533</v>
      </c>
      <c r="BG43" s="19">
        <v>22</v>
      </c>
      <c r="BH43" s="37"/>
      <c r="BI43" s="147">
        <f t="shared" si="3"/>
        <v>158</v>
      </c>
      <c r="BJ43" s="148"/>
      <c r="BK43" s="148"/>
      <c r="BL43" s="148"/>
      <c r="BM43" s="148">
        <v>15</v>
      </c>
      <c r="BN43" s="148"/>
      <c r="BO43" s="148">
        <v>5</v>
      </c>
      <c r="BP43" s="148"/>
      <c r="BQ43" s="148">
        <v>6</v>
      </c>
      <c r="BR43" s="148"/>
      <c r="BS43" s="148">
        <v>1</v>
      </c>
      <c r="BT43" s="148"/>
      <c r="BU43" s="148">
        <v>6</v>
      </c>
      <c r="BV43" s="148"/>
      <c r="BW43" s="148">
        <v>1</v>
      </c>
      <c r="BX43" s="148"/>
      <c r="BY43" s="148">
        <v>1</v>
      </c>
      <c r="BZ43" s="148"/>
      <c r="CA43" s="148" t="s">
        <v>532</v>
      </c>
      <c r="CB43" s="148"/>
      <c r="CC43" s="148">
        <v>1</v>
      </c>
      <c r="CD43" s="148"/>
      <c r="CE43" s="148" t="s">
        <v>532</v>
      </c>
      <c r="CF43" s="148"/>
      <c r="CG43" s="148" t="s">
        <v>532</v>
      </c>
      <c r="CH43" s="148"/>
      <c r="CI43" s="148" t="s">
        <v>532</v>
      </c>
      <c r="CJ43" s="148"/>
      <c r="CK43" s="148">
        <v>19</v>
      </c>
      <c r="CL43" s="148"/>
      <c r="CM43" s="148"/>
      <c r="CN43" s="148">
        <v>32</v>
      </c>
      <c r="CO43" s="148"/>
      <c r="CP43" s="148"/>
      <c r="CQ43" s="148">
        <v>1</v>
      </c>
      <c r="CR43" s="148"/>
      <c r="CS43" s="148"/>
      <c r="CT43" s="148" t="s">
        <v>532</v>
      </c>
      <c r="CU43" s="148"/>
      <c r="CV43" s="148"/>
      <c r="CW43" s="148">
        <v>56</v>
      </c>
      <c r="CX43" s="148"/>
      <c r="CY43" s="148"/>
      <c r="CZ43" s="148">
        <v>12</v>
      </c>
      <c r="DA43" s="148"/>
      <c r="DB43" s="148">
        <v>2</v>
      </c>
      <c r="DC43" s="148"/>
    </row>
    <row r="44" spans="1:107" ht="15">
      <c r="A44" s="474"/>
      <c r="B44" s="474"/>
      <c r="C44" s="183" t="s">
        <v>18</v>
      </c>
      <c r="D44" s="183"/>
      <c r="E44" s="183"/>
      <c r="F44" s="183"/>
      <c r="G44" s="44"/>
      <c r="H44" s="183" t="s">
        <v>12</v>
      </c>
      <c r="I44" s="183"/>
      <c r="J44" s="183"/>
      <c r="K44" s="183"/>
      <c r="L44" s="183"/>
      <c r="M44" s="183"/>
      <c r="N44" s="183"/>
      <c r="O44" s="183"/>
      <c r="P44" s="272"/>
      <c r="Q44" s="147">
        <v>395</v>
      </c>
      <c r="R44" s="148"/>
      <c r="S44" s="148"/>
      <c r="T44" s="148"/>
      <c r="U44" s="148"/>
      <c r="V44" s="148"/>
      <c r="W44" s="148">
        <v>341</v>
      </c>
      <c r="X44" s="148"/>
      <c r="Y44" s="148"/>
      <c r="Z44" s="148"/>
      <c r="AA44" s="148"/>
      <c r="AB44" s="148"/>
      <c r="AC44" s="480">
        <f t="shared" si="1"/>
        <v>-54</v>
      </c>
      <c r="AD44" s="480"/>
      <c r="AE44" s="480"/>
      <c r="AF44" s="480"/>
      <c r="AG44" s="480"/>
      <c r="AH44" s="480"/>
      <c r="AI44" s="305">
        <f t="shared" si="2"/>
        <v>6.119885139985643</v>
      </c>
      <c r="AJ44" s="305"/>
      <c r="AK44" s="305"/>
      <c r="AL44" s="305"/>
      <c r="AM44" s="305"/>
      <c r="AN44" s="305"/>
      <c r="AO44" s="227">
        <v>1</v>
      </c>
      <c r="AP44" s="227"/>
      <c r="AQ44" s="227"/>
      <c r="AR44" s="227"/>
      <c r="AS44" s="227"/>
      <c r="AT44" s="227"/>
      <c r="AU44" s="148">
        <v>414</v>
      </c>
      <c r="AV44" s="148"/>
      <c r="AW44" s="148"/>
      <c r="AX44" s="148"/>
      <c r="AY44" s="148"/>
      <c r="AZ44" s="148"/>
      <c r="BA44" s="116"/>
      <c r="BB44" s="116"/>
      <c r="BC44" s="13"/>
      <c r="BD44" s="19">
        <v>22</v>
      </c>
      <c r="BE44" s="19"/>
      <c r="BF44" s="19" t="s">
        <v>533</v>
      </c>
      <c r="BG44" s="19">
        <v>23</v>
      </c>
      <c r="BH44" s="37"/>
      <c r="BI44" s="147">
        <f t="shared" si="3"/>
        <v>141</v>
      </c>
      <c r="BJ44" s="148"/>
      <c r="BK44" s="148"/>
      <c r="BL44" s="148"/>
      <c r="BM44" s="148">
        <v>16</v>
      </c>
      <c r="BN44" s="148"/>
      <c r="BO44" s="148">
        <v>7</v>
      </c>
      <c r="BP44" s="148"/>
      <c r="BQ44" s="148">
        <v>11</v>
      </c>
      <c r="BR44" s="148"/>
      <c r="BS44" s="148" t="s">
        <v>532</v>
      </c>
      <c r="BT44" s="148"/>
      <c r="BU44" s="148">
        <v>2</v>
      </c>
      <c r="BV44" s="148"/>
      <c r="BW44" s="148">
        <v>2</v>
      </c>
      <c r="BX44" s="148"/>
      <c r="BY44" s="148">
        <v>5</v>
      </c>
      <c r="BZ44" s="148"/>
      <c r="CA44" s="148" t="s">
        <v>532</v>
      </c>
      <c r="CB44" s="148"/>
      <c r="CC44" s="148" t="s">
        <v>532</v>
      </c>
      <c r="CD44" s="148"/>
      <c r="CE44" s="148" t="s">
        <v>532</v>
      </c>
      <c r="CF44" s="148"/>
      <c r="CG44" s="148" t="s">
        <v>532</v>
      </c>
      <c r="CH44" s="148"/>
      <c r="CI44" s="148" t="s">
        <v>532</v>
      </c>
      <c r="CJ44" s="148"/>
      <c r="CK44" s="148">
        <v>15</v>
      </c>
      <c r="CL44" s="148"/>
      <c r="CM44" s="148"/>
      <c r="CN44" s="148">
        <v>34</v>
      </c>
      <c r="CO44" s="148"/>
      <c r="CP44" s="148"/>
      <c r="CQ44" s="148">
        <v>1</v>
      </c>
      <c r="CR44" s="148"/>
      <c r="CS44" s="148"/>
      <c r="CT44" s="148" t="s">
        <v>532</v>
      </c>
      <c r="CU44" s="148"/>
      <c r="CV44" s="148"/>
      <c r="CW44" s="148">
        <v>33</v>
      </c>
      <c r="CX44" s="148"/>
      <c r="CY44" s="148"/>
      <c r="CZ44" s="148">
        <v>14</v>
      </c>
      <c r="DA44" s="148"/>
      <c r="DB44" s="148">
        <v>1</v>
      </c>
      <c r="DC44" s="148"/>
    </row>
    <row r="45" spans="1:107" ht="15">
      <c r="A45" s="474"/>
      <c r="B45" s="474"/>
      <c r="C45" s="183"/>
      <c r="D45" s="183"/>
      <c r="E45" s="183"/>
      <c r="F45" s="183"/>
      <c r="G45" s="44"/>
      <c r="H45" s="183" t="s">
        <v>19</v>
      </c>
      <c r="I45" s="183"/>
      <c r="J45" s="183"/>
      <c r="K45" s="183"/>
      <c r="L45" s="183"/>
      <c r="M45" s="183"/>
      <c r="N45" s="183"/>
      <c r="O45" s="183"/>
      <c r="P45" s="272"/>
      <c r="Q45" s="147">
        <v>19</v>
      </c>
      <c r="R45" s="148"/>
      <c r="S45" s="148"/>
      <c r="T45" s="148"/>
      <c r="U45" s="148"/>
      <c r="V45" s="148"/>
      <c r="W45" s="148">
        <v>16</v>
      </c>
      <c r="X45" s="148"/>
      <c r="Y45" s="148"/>
      <c r="Z45" s="148"/>
      <c r="AA45" s="148"/>
      <c r="AB45" s="148"/>
      <c r="AC45" s="480">
        <f t="shared" si="1"/>
        <v>-3</v>
      </c>
      <c r="AD45" s="480"/>
      <c r="AE45" s="480"/>
      <c r="AF45" s="480"/>
      <c r="AG45" s="480"/>
      <c r="AH45" s="480"/>
      <c r="AI45" s="305">
        <f t="shared" si="2"/>
        <v>0.2871500358937545</v>
      </c>
      <c r="AJ45" s="305"/>
      <c r="AK45" s="305"/>
      <c r="AL45" s="305"/>
      <c r="AM45" s="305"/>
      <c r="AN45" s="305"/>
      <c r="AO45" s="227" t="s">
        <v>532</v>
      </c>
      <c r="AP45" s="227"/>
      <c r="AQ45" s="227"/>
      <c r="AR45" s="227"/>
      <c r="AS45" s="227"/>
      <c r="AT45" s="227"/>
      <c r="AU45" s="148">
        <v>20</v>
      </c>
      <c r="AV45" s="148"/>
      <c r="AW45" s="148"/>
      <c r="AX45" s="148"/>
      <c r="AY45" s="148"/>
      <c r="AZ45" s="148"/>
      <c r="BA45" s="116"/>
      <c r="BB45" s="116"/>
      <c r="BC45" s="13"/>
      <c r="BD45" s="19">
        <v>23</v>
      </c>
      <c r="BE45" s="19"/>
      <c r="BF45" s="19" t="s">
        <v>533</v>
      </c>
      <c r="BG45" s="19">
        <v>24</v>
      </c>
      <c r="BH45" s="37"/>
      <c r="BI45" s="147">
        <f t="shared" si="3"/>
        <v>117</v>
      </c>
      <c r="BJ45" s="148"/>
      <c r="BK45" s="148"/>
      <c r="BL45" s="148"/>
      <c r="BM45" s="148">
        <v>13</v>
      </c>
      <c r="BN45" s="148"/>
      <c r="BO45" s="148">
        <v>6</v>
      </c>
      <c r="BP45" s="148"/>
      <c r="BQ45" s="148">
        <v>3</v>
      </c>
      <c r="BR45" s="148"/>
      <c r="BS45" s="148" t="s">
        <v>532</v>
      </c>
      <c r="BT45" s="148"/>
      <c r="BU45" s="148">
        <v>7</v>
      </c>
      <c r="BV45" s="148"/>
      <c r="BW45" s="148" t="s">
        <v>532</v>
      </c>
      <c r="BX45" s="148"/>
      <c r="BY45" s="148">
        <v>1</v>
      </c>
      <c r="BZ45" s="148"/>
      <c r="CA45" s="148" t="s">
        <v>532</v>
      </c>
      <c r="CB45" s="148"/>
      <c r="CC45" s="148" t="s">
        <v>532</v>
      </c>
      <c r="CD45" s="148"/>
      <c r="CE45" s="148" t="s">
        <v>532</v>
      </c>
      <c r="CF45" s="148"/>
      <c r="CG45" s="148">
        <v>1</v>
      </c>
      <c r="CH45" s="148"/>
      <c r="CI45" s="148">
        <v>1</v>
      </c>
      <c r="CJ45" s="148"/>
      <c r="CK45" s="148">
        <v>25</v>
      </c>
      <c r="CL45" s="148"/>
      <c r="CM45" s="148"/>
      <c r="CN45" s="148">
        <v>21</v>
      </c>
      <c r="CO45" s="148"/>
      <c r="CP45" s="148"/>
      <c r="CQ45" s="148" t="s">
        <v>532</v>
      </c>
      <c r="CR45" s="148"/>
      <c r="CS45" s="148"/>
      <c r="CT45" s="148" t="s">
        <v>532</v>
      </c>
      <c r="CU45" s="148"/>
      <c r="CV45" s="148"/>
      <c r="CW45" s="148">
        <v>34</v>
      </c>
      <c r="CX45" s="148"/>
      <c r="CY45" s="148"/>
      <c r="CZ45" s="148">
        <v>5</v>
      </c>
      <c r="DA45" s="148"/>
      <c r="DB45" s="148" t="s">
        <v>532</v>
      </c>
      <c r="DC45" s="148"/>
    </row>
    <row r="46" spans="1:107" ht="15">
      <c r="A46" s="474"/>
      <c r="B46" s="474"/>
      <c r="C46" s="183" t="s">
        <v>400</v>
      </c>
      <c r="D46" s="183"/>
      <c r="E46" s="183"/>
      <c r="F46" s="183"/>
      <c r="G46" s="183"/>
      <c r="H46" s="183"/>
      <c r="I46" s="183"/>
      <c r="J46" s="183"/>
      <c r="K46" s="183"/>
      <c r="L46" s="183"/>
      <c r="M46" s="183"/>
      <c r="N46" s="183"/>
      <c r="O46" s="183"/>
      <c r="P46" s="272"/>
      <c r="Q46" s="147">
        <v>291</v>
      </c>
      <c r="R46" s="148"/>
      <c r="S46" s="148"/>
      <c r="T46" s="148"/>
      <c r="U46" s="148"/>
      <c r="V46" s="148"/>
      <c r="W46" s="148">
        <v>263</v>
      </c>
      <c r="X46" s="148"/>
      <c r="Y46" s="148"/>
      <c r="Z46" s="148"/>
      <c r="AA46" s="148"/>
      <c r="AB46" s="148"/>
      <c r="AC46" s="480">
        <f t="shared" si="1"/>
        <v>-28</v>
      </c>
      <c r="AD46" s="480"/>
      <c r="AE46" s="480"/>
      <c r="AF46" s="480"/>
      <c r="AG46" s="480"/>
      <c r="AH46" s="480"/>
      <c r="AI46" s="305">
        <f t="shared" si="2"/>
        <v>4.72002871500359</v>
      </c>
      <c r="AJ46" s="305"/>
      <c r="AK46" s="305"/>
      <c r="AL46" s="305"/>
      <c r="AM46" s="305"/>
      <c r="AN46" s="305"/>
      <c r="AO46" s="227">
        <v>1</v>
      </c>
      <c r="AP46" s="227"/>
      <c r="AQ46" s="227"/>
      <c r="AR46" s="227"/>
      <c r="AS46" s="227"/>
      <c r="AT46" s="227"/>
      <c r="AU46" s="148">
        <v>381</v>
      </c>
      <c r="AV46" s="148"/>
      <c r="AW46" s="148"/>
      <c r="AX46" s="148"/>
      <c r="AY46" s="148"/>
      <c r="AZ46" s="148"/>
      <c r="BA46" s="116"/>
      <c r="BB46" s="116"/>
      <c r="BC46" s="13"/>
      <c r="BD46" s="35"/>
      <c r="BE46" s="35"/>
      <c r="BF46" s="35"/>
      <c r="BG46" s="35"/>
      <c r="BH46" s="33"/>
      <c r="BI46" s="34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</row>
    <row r="47" spans="1:107" ht="15">
      <c r="A47" s="474"/>
      <c r="B47" s="474"/>
      <c r="C47" s="183" t="s">
        <v>417</v>
      </c>
      <c r="D47" s="183"/>
      <c r="E47" s="183"/>
      <c r="F47" s="183"/>
      <c r="G47" s="183"/>
      <c r="H47" s="183"/>
      <c r="I47" s="183"/>
      <c r="J47" s="183"/>
      <c r="K47" s="183"/>
      <c r="L47" s="183"/>
      <c r="M47" s="183"/>
      <c r="N47" s="183"/>
      <c r="O47" s="183"/>
      <c r="P47" s="272"/>
      <c r="Q47" s="147" t="s">
        <v>532</v>
      </c>
      <c r="R47" s="148"/>
      <c r="S47" s="148"/>
      <c r="T47" s="148"/>
      <c r="U47" s="148"/>
      <c r="V47" s="148"/>
      <c r="W47" s="148" t="s">
        <v>532</v>
      </c>
      <c r="X47" s="148"/>
      <c r="Y47" s="148"/>
      <c r="Z47" s="148"/>
      <c r="AA47" s="148"/>
      <c r="AB47" s="148"/>
      <c r="AC47" s="480" t="s">
        <v>244</v>
      </c>
      <c r="AD47" s="480"/>
      <c r="AE47" s="480"/>
      <c r="AF47" s="480"/>
      <c r="AG47" s="480"/>
      <c r="AH47" s="480"/>
      <c r="AI47" s="305" t="s">
        <v>244</v>
      </c>
      <c r="AJ47" s="305"/>
      <c r="AK47" s="305"/>
      <c r="AL47" s="305"/>
      <c r="AM47" s="305"/>
      <c r="AN47" s="305"/>
      <c r="AO47" s="227" t="s">
        <v>532</v>
      </c>
      <c r="AP47" s="227"/>
      <c r="AQ47" s="227"/>
      <c r="AR47" s="227"/>
      <c r="AS47" s="227"/>
      <c r="AT47" s="227"/>
      <c r="AU47" s="227" t="s">
        <v>532</v>
      </c>
      <c r="AV47" s="227"/>
      <c r="AW47" s="227"/>
      <c r="AX47" s="227"/>
      <c r="AY47" s="227"/>
      <c r="AZ47" s="227"/>
      <c r="BA47" s="121"/>
      <c r="BB47" s="121"/>
      <c r="BC47" s="13"/>
      <c r="BD47" s="13" t="s">
        <v>206</v>
      </c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</row>
    <row r="48" spans="1:107" ht="15">
      <c r="A48" s="474"/>
      <c r="B48" s="474"/>
      <c r="C48" s="183" t="s">
        <v>20</v>
      </c>
      <c r="D48" s="183"/>
      <c r="E48" s="183"/>
      <c r="F48" s="183"/>
      <c r="G48" s="183"/>
      <c r="H48" s="183"/>
      <c r="I48" s="183"/>
      <c r="J48" s="183"/>
      <c r="K48" s="183"/>
      <c r="L48" s="183"/>
      <c r="M48" s="183"/>
      <c r="N48" s="183"/>
      <c r="O48" s="183"/>
      <c r="P48" s="272"/>
      <c r="Q48" s="147" t="s">
        <v>532</v>
      </c>
      <c r="R48" s="148"/>
      <c r="S48" s="148"/>
      <c r="T48" s="148"/>
      <c r="U48" s="148"/>
      <c r="V48" s="148"/>
      <c r="W48" s="148" t="s">
        <v>532</v>
      </c>
      <c r="X48" s="148"/>
      <c r="Y48" s="148"/>
      <c r="Z48" s="148"/>
      <c r="AA48" s="148"/>
      <c r="AB48" s="148"/>
      <c r="AC48" s="480" t="s">
        <v>244</v>
      </c>
      <c r="AD48" s="480"/>
      <c r="AE48" s="480"/>
      <c r="AF48" s="480"/>
      <c r="AG48" s="480"/>
      <c r="AH48" s="480"/>
      <c r="AI48" s="305" t="s">
        <v>244</v>
      </c>
      <c r="AJ48" s="305"/>
      <c r="AK48" s="305"/>
      <c r="AL48" s="305"/>
      <c r="AM48" s="305"/>
      <c r="AN48" s="305"/>
      <c r="AO48" s="227" t="s">
        <v>532</v>
      </c>
      <c r="AP48" s="227"/>
      <c r="AQ48" s="227"/>
      <c r="AR48" s="227"/>
      <c r="AS48" s="227"/>
      <c r="AT48" s="227"/>
      <c r="AU48" s="227" t="s">
        <v>532</v>
      </c>
      <c r="AV48" s="227"/>
      <c r="AW48" s="227"/>
      <c r="AX48" s="227"/>
      <c r="AY48" s="227"/>
      <c r="AZ48" s="227"/>
      <c r="BA48" s="121"/>
      <c r="BB48" s="121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</row>
    <row r="49" spans="1:107" ht="15">
      <c r="A49" s="474"/>
      <c r="B49" s="474"/>
      <c r="C49" s="183" t="s">
        <v>21</v>
      </c>
      <c r="D49" s="183"/>
      <c r="E49" s="183"/>
      <c r="F49" s="183"/>
      <c r="G49" s="183"/>
      <c r="H49" s="183"/>
      <c r="I49" s="183"/>
      <c r="J49" s="183"/>
      <c r="K49" s="183"/>
      <c r="L49" s="183"/>
      <c r="M49" s="183"/>
      <c r="N49" s="183"/>
      <c r="O49" s="183"/>
      <c r="P49" s="272"/>
      <c r="Q49" s="147" t="s">
        <v>532</v>
      </c>
      <c r="R49" s="148"/>
      <c r="S49" s="148"/>
      <c r="T49" s="148"/>
      <c r="U49" s="148"/>
      <c r="V49" s="148"/>
      <c r="W49" s="148">
        <v>1</v>
      </c>
      <c r="X49" s="148"/>
      <c r="Y49" s="148"/>
      <c r="Z49" s="148"/>
      <c r="AA49" s="148"/>
      <c r="AB49" s="148"/>
      <c r="AC49" s="480">
        <f>SUM(W49)-SUM(Q49)</f>
        <v>1</v>
      </c>
      <c r="AD49" s="480"/>
      <c r="AE49" s="480"/>
      <c r="AF49" s="480"/>
      <c r="AG49" s="480"/>
      <c r="AH49" s="480"/>
      <c r="AI49" s="481">
        <f>W49*100/W$14</f>
        <v>0.017946877243359655</v>
      </c>
      <c r="AJ49" s="481"/>
      <c r="AK49" s="481"/>
      <c r="AL49" s="481"/>
      <c r="AM49" s="481"/>
      <c r="AN49" s="481"/>
      <c r="AO49" s="227" t="s">
        <v>532</v>
      </c>
      <c r="AP49" s="227"/>
      <c r="AQ49" s="227"/>
      <c r="AR49" s="227"/>
      <c r="AS49" s="227"/>
      <c r="AT49" s="227"/>
      <c r="AU49" s="148">
        <v>1</v>
      </c>
      <c r="AV49" s="148"/>
      <c r="AW49" s="148"/>
      <c r="AX49" s="148"/>
      <c r="AY49" s="148"/>
      <c r="AZ49" s="148"/>
      <c r="BA49" s="116"/>
      <c r="BB49" s="116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</row>
    <row r="50" spans="1:107" ht="15">
      <c r="A50" s="474"/>
      <c r="B50" s="474"/>
      <c r="C50" s="231" t="s">
        <v>420</v>
      </c>
      <c r="D50" s="231"/>
      <c r="E50" s="231"/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P50" s="232"/>
      <c r="Q50" s="147">
        <v>1</v>
      </c>
      <c r="R50" s="148"/>
      <c r="S50" s="148"/>
      <c r="T50" s="148"/>
      <c r="U50" s="148"/>
      <c r="V50" s="148"/>
      <c r="W50" s="148">
        <v>2</v>
      </c>
      <c r="X50" s="148"/>
      <c r="Y50" s="148"/>
      <c r="Z50" s="148"/>
      <c r="AA50" s="148"/>
      <c r="AB50" s="148"/>
      <c r="AC50" s="480">
        <f>SUM(W50)-SUM(Q50)</f>
        <v>1</v>
      </c>
      <c r="AD50" s="480"/>
      <c r="AE50" s="480"/>
      <c r="AF50" s="480"/>
      <c r="AG50" s="480"/>
      <c r="AH50" s="480"/>
      <c r="AI50" s="481">
        <f>W50*100/W$14</f>
        <v>0.03589375448671931</v>
      </c>
      <c r="AJ50" s="481"/>
      <c r="AK50" s="481"/>
      <c r="AL50" s="481"/>
      <c r="AM50" s="481"/>
      <c r="AN50" s="481"/>
      <c r="AO50" s="227" t="s">
        <v>532</v>
      </c>
      <c r="AP50" s="227"/>
      <c r="AQ50" s="227"/>
      <c r="AR50" s="227"/>
      <c r="AS50" s="227"/>
      <c r="AT50" s="227"/>
      <c r="AU50" s="148">
        <v>2</v>
      </c>
      <c r="AV50" s="148"/>
      <c r="AW50" s="148"/>
      <c r="AX50" s="148"/>
      <c r="AY50" s="148"/>
      <c r="AZ50" s="148"/>
      <c r="BA50" s="116"/>
      <c r="BB50" s="116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</row>
    <row r="51" spans="1:107" ht="15">
      <c r="A51" s="474"/>
      <c r="B51" s="474"/>
      <c r="C51" s="183" t="s">
        <v>22</v>
      </c>
      <c r="D51" s="183"/>
      <c r="E51" s="183"/>
      <c r="F51" s="183"/>
      <c r="G51" s="183"/>
      <c r="H51" s="183"/>
      <c r="I51" s="183"/>
      <c r="J51" s="183"/>
      <c r="K51" s="183"/>
      <c r="L51" s="183"/>
      <c r="M51" s="183"/>
      <c r="N51" s="183"/>
      <c r="O51" s="183"/>
      <c r="P51" s="272"/>
      <c r="Q51" s="147">
        <v>3</v>
      </c>
      <c r="R51" s="148"/>
      <c r="S51" s="148"/>
      <c r="T51" s="148"/>
      <c r="U51" s="148"/>
      <c r="V51" s="148"/>
      <c r="W51" s="148">
        <v>4</v>
      </c>
      <c r="X51" s="148"/>
      <c r="Y51" s="148"/>
      <c r="Z51" s="148"/>
      <c r="AA51" s="148"/>
      <c r="AB51" s="148"/>
      <c r="AC51" s="480">
        <f>SUM(W51)-SUM(Q51)</f>
        <v>1</v>
      </c>
      <c r="AD51" s="480"/>
      <c r="AE51" s="480"/>
      <c r="AF51" s="480"/>
      <c r="AG51" s="480"/>
      <c r="AH51" s="480"/>
      <c r="AI51" s="305">
        <f>W51*100/W$14</f>
        <v>0.07178750897343862</v>
      </c>
      <c r="AJ51" s="305"/>
      <c r="AK51" s="305"/>
      <c r="AL51" s="305"/>
      <c r="AM51" s="305"/>
      <c r="AN51" s="305"/>
      <c r="AO51" s="227" t="s">
        <v>532</v>
      </c>
      <c r="AP51" s="227"/>
      <c r="AQ51" s="227"/>
      <c r="AR51" s="227"/>
      <c r="AS51" s="227"/>
      <c r="AT51" s="227"/>
      <c r="AU51" s="148">
        <v>4</v>
      </c>
      <c r="AV51" s="148"/>
      <c r="AW51" s="148"/>
      <c r="AX51" s="148"/>
      <c r="AY51" s="148"/>
      <c r="AZ51" s="148"/>
      <c r="BA51" s="116"/>
      <c r="BB51" s="116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</row>
    <row r="52" spans="1:107" ht="15">
      <c r="A52" s="474"/>
      <c r="B52" s="474"/>
      <c r="C52" s="183" t="s">
        <v>23</v>
      </c>
      <c r="D52" s="183"/>
      <c r="E52" s="183"/>
      <c r="F52" s="183"/>
      <c r="G52" s="183"/>
      <c r="H52" s="183"/>
      <c r="I52" s="183"/>
      <c r="J52" s="183"/>
      <c r="K52" s="183"/>
      <c r="L52" s="183"/>
      <c r="M52" s="183"/>
      <c r="N52" s="183"/>
      <c r="O52" s="183"/>
      <c r="P52" s="272"/>
      <c r="Q52" s="147" t="s">
        <v>532</v>
      </c>
      <c r="R52" s="148"/>
      <c r="S52" s="148"/>
      <c r="T52" s="148"/>
      <c r="U52" s="148"/>
      <c r="V52" s="148"/>
      <c r="W52" s="148" t="s">
        <v>532</v>
      </c>
      <c r="X52" s="148"/>
      <c r="Y52" s="148"/>
      <c r="Z52" s="148"/>
      <c r="AA52" s="148"/>
      <c r="AB52" s="148"/>
      <c r="AC52" s="480" t="s">
        <v>244</v>
      </c>
      <c r="AD52" s="480"/>
      <c r="AE52" s="480"/>
      <c r="AF52" s="480"/>
      <c r="AG52" s="480"/>
      <c r="AH52" s="480"/>
      <c r="AI52" s="305" t="s">
        <v>244</v>
      </c>
      <c r="AJ52" s="305"/>
      <c r="AK52" s="305"/>
      <c r="AL52" s="305"/>
      <c r="AM52" s="305"/>
      <c r="AN52" s="305"/>
      <c r="AO52" s="227" t="s">
        <v>532</v>
      </c>
      <c r="AP52" s="227"/>
      <c r="AQ52" s="227"/>
      <c r="AR52" s="227"/>
      <c r="AS52" s="227"/>
      <c r="AT52" s="227"/>
      <c r="AU52" s="227" t="s">
        <v>532</v>
      </c>
      <c r="AV52" s="227"/>
      <c r="AW52" s="227"/>
      <c r="AX52" s="227"/>
      <c r="AY52" s="227"/>
      <c r="AZ52" s="227"/>
      <c r="BA52" s="121"/>
      <c r="BB52" s="121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</row>
    <row r="53" spans="1:107" ht="15">
      <c r="A53" s="474"/>
      <c r="B53" s="474"/>
      <c r="C53" s="183" t="s">
        <v>401</v>
      </c>
      <c r="D53" s="183"/>
      <c r="E53" s="183"/>
      <c r="F53" s="183"/>
      <c r="G53" s="183"/>
      <c r="H53" s="183"/>
      <c r="I53" s="183"/>
      <c r="J53" s="183"/>
      <c r="K53" s="183"/>
      <c r="L53" s="183"/>
      <c r="M53" s="183"/>
      <c r="N53" s="183"/>
      <c r="O53" s="183"/>
      <c r="P53" s="272"/>
      <c r="Q53" s="147" t="s">
        <v>532</v>
      </c>
      <c r="R53" s="148"/>
      <c r="S53" s="148"/>
      <c r="T53" s="148"/>
      <c r="U53" s="148"/>
      <c r="V53" s="148"/>
      <c r="W53" s="148">
        <v>1</v>
      </c>
      <c r="X53" s="148"/>
      <c r="Y53" s="148"/>
      <c r="Z53" s="148"/>
      <c r="AA53" s="148"/>
      <c r="AB53" s="148"/>
      <c r="AC53" s="480">
        <f>SUM(W53)-SUM(Q53)</f>
        <v>1</v>
      </c>
      <c r="AD53" s="480"/>
      <c r="AE53" s="480"/>
      <c r="AF53" s="480"/>
      <c r="AG53" s="480"/>
      <c r="AH53" s="480"/>
      <c r="AI53" s="481">
        <f>W53*100/W$14</f>
        <v>0.017946877243359655</v>
      </c>
      <c r="AJ53" s="481"/>
      <c r="AK53" s="481"/>
      <c r="AL53" s="481"/>
      <c r="AM53" s="481"/>
      <c r="AN53" s="481"/>
      <c r="AO53" s="227" t="s">
        <v>532</v>
      </c>
      <c r="AP53" s="227"/>
      <c r="AQ53" s="227"/>
      <c r="AR53" s="227"/>
      <c r="AS53" s="227"/>
      <c r="AT53" s="227"/>
      <c r="AU53" s="148">
        <v>1</v>
      </c>
      <c r="AV53" s="148"/>
      <c r="AW53" s="148"/>
      <c r="AX53" s="148"/>
      <c r="AY53" s="148"/>
      <c r="AZ53" s="148"/>
      <c r="BA53" s="116"/>
      <c r="BB53" s="116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</row>
    <row r="54" spans="1:107" ht="15">
      <c r="A54" s="474"/>
      <c r="B54" s="474"/>
      <c r="C54" s="183" t="s">
        <v>402</v>
      </c>
      <c r="D54" s="183"/>
      <c r="E54" s="183"/>
      <c r="F54" s="183"/>
      <c r="G54" s="183"/>
      <c r="H54" s="183"/>
      <c r="I54" s="183"/>
      <c r="J54" s="183"/>
      <c r="K54" s="183"/>
      <c r="L54" s="183"/>
      <c r="M54" s="183"/>
      <c r="N54" s="183"/>
      <c r="O54" s="183"/>
      <c r="P54" s="272"/>
      <c r="Q54" s="147" t="s">
        <v>532</v>
      </c>
      <c r="R54" s="148"/>
      <c r="S54" s="148"/>
      <c r="T54" s="148"/>
      <c r="U54" s="148"/>
      <c r="V54" s="148"/>
      <c r="W54" s="148" t="s">
        <v>532</v>
      </c>
      <c r="X54" s="148"/>
      <c r="Y54" s="148"/>
      <c r="Z54" s="148"/>
      <c r="AA54" s="148"/>
      <c r="AB54" s="148"/>
      <c r="AC54" s="480" t="s">
        <v>244</v>
      </c>
      <c r="AD54" s="480"/>
      <c r="AE54" s="480"/>
      <c r="AF54" s="480"/>
      <c r="AG54" s="480"/>
      <c r="AH54" s="480"/>
      <c r="AI54" s="305" t="s">
        <v>244</v>
      </c>
      <c r="AJ54" s="305"/>
      <c r="AK54" s="305"/>
      <c r="AL54" s="305"/>
      <c r="AM54" s="305"/>
      <c r="AN54" s="305"/>
      <c r="AO54" s="227" t="s">
        <v>532</v>
      </c>
      <c r="AP54" s="227"/>
      <c r="AQ54" s="227"/>
      <c r="AR54" s="227"/>
      <c r="AS54" s="227"/>
      <c r="AT54" s="227"/>
      <c r="AU54" s="227" t="s">
        <v>532</v>
      </c>
      <c r="AV54" s="227"/>
      <c r="AW54" s="227"/>
      <c r="AX54" s="227"/>
      <c r="AY54" s="227"/>
      <c r="AZ54" s="227"/>
      <c r="BA54" s="121"/>
      <c r="BB54" s="121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</row>
    <row r="55" spans="1:107" ht="15">
      <c r="A55" s="474"/>
      <c r="B55" s="474"/>
      <c r="C55" s="183" t="s">
        <v>534</v>
      </c>
      <c r="D55" s="183"/>
      <c r="E55" s="183"/>
      <c r="F55" s="183"/>
      <c r="G55" s="183"/>
      <c r="H55" s="231" t="s">
        <v>418</v>
      </c>
      <c r="I55" s="231"/>
      <c r="J55" s="231"/>
      <c r="K55" s="231"/>
      <c r="L55" s="231"/>
      <c r="M55" s="231"/>
      <c r="N55" s="231"/>
      <c r="O55" s="231"/>
      <c r="P55" s="232"/>
      <c r="Q55" s="147" t="s">
        <v>532</v>
      </c>
      <c r="R55" s="148"/>
      <c r="S55" s="148"/>
      <c r="T55" s="148"/>
      <c r="U55" s="148"/>
      <c r="V55" s="148"/>
      <c r="W55" s="148">
        <v>2</v>
      </c>
      <c r="X55" s="148"/>
      <c r="Y55" s="148"/>
      <c r="Z55" s="148"/>
      <c r="AA55" s="148"/>
      <c r="AB55" s="148"/>
      <c r="AC55" s="480">
        <f>SUM(W55)-SUM(Q55)</f>
        <v>2</v>
      </c>
      <c r="AD55" s="480"/>
      <c r="AE55" s="480"/>
      <c r="AF55" s="480"/>
      <c r="AG55" s="480"/>
      <c r="AH55" s="480"/>
      <c r="AI55" s="481">
        <f>W55*100/W$14</f>
        <v>0.03589375448671931</v>
      </c>
      <c r="AJ55" s="481"/>
      <c r="AK55" s="481"/>
      <c r="AL55" s="481"/>
      <c r="AM55" s="481"/>
      <c r="AN55" s="481"/>
      <c r="AO55" s="227" t="s">
        <v>532</v>
      </c>
      <c r="AP55" s="227"/>
      <c r="AQ55" s="227"/>
      <c r="AR55" s="227"/>
      <c r="AS55" s="227"/>
      <c r="AT55" s="227"/>
      <c r="AU55" s="148">
        <v>3</v>
      </c>
      <c r="AV55" s="148"/>
      <c r="AW55" s="148"/>
      <c r="AX55" s="148"/>
      <c r="AY55" s="148"/>
      <c r="AZ55" s="148"/>
      <c r="BA55" s="116"/>
      <c r="BB55" s="116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</row>
    <row r="56" spans="1:107" ht="15">
      <c r="A56" s="474"/>
      <c r="B56" s="474"/>
      <c r="C56" s="183" t="s">
        <v>403</v>
      </c>
      <c r="D56" s="183"/>
      <c r="E56" s="183"/>
      <c r="F56" s="183"/>
      <c r="G56" s="183"/>
      <c r="H56" s="183"/>
      <c r="I56" s="183"/>
      <c r="J56" s="183"/>
      <c r="K56" s="183"/>
      <c r="L56" s="183"/>
      <c r="M56" s="183"/>
      <c r="N56" s="183"/>
      <c r="O56" s="183"/>
      <c r="P56" s="272"/>
      <c r="Q56" s="147">
        <v>2</v>
      </c>
      <c r="R56" s="148"/>
      <c r="S56" s="148"/>
      <c r="T56" s="148"/>
      <c r="U56" s="148"/>
      <c r="V56" s="148"/>
      <c r="W56" s="148">
        <v>1</v>
      </c>
      <c r="X56" s="148"/>
      <c r="Y56" s="148"/>
      <c r="Z56" s="148"/>
      <c r="AA56" s="148"/>
      <c r="AB56" s="148"/>
      <c r="AC56" s="480">
        <f>SUM(W56)-SUM(Q56)</f>
        <v>-1</v>
      </c>
      <c r="AD56" s="480"/>
      <c r="AE56" s="480"/>
      <c r="AF56" s="480"/>
      <c r="AG56" s="480"/>
      <c r="AH56" s="480"/>
      <c r="AI56" s="481">
        <f>W56*100/W$14</f>
        <v>0.017946877243359655</v>
      </c>
      <c r="AJ56" s="481"/>
      <c r="AK56" s="481"/>
      <c r="AL56" s="481"/>
      <c r="AM56" s="481"/>
      <c r="AN56" s="481"/>
      <c r="AO56" s="227" t="s">
        <v>532</v>
      </c>
      <c r="AP56" s="227"/>
      <c r="AQ56" s="227"/>
      <c r="AR56" s="227"/>
      <c r="AS56" s="227"/>
      <c r="AT56" s="227"/>
      <c r="AU56" s="148">
        <v>2</v>
      </c>
      <c r="AV56" s="148"/>
      <c r="AW56" s="148"/>
      <c r="AX56" s="148"/>
      <c r="AY56" s="148"/>
      <c r="AZ56" s="148"/>
      <c r="BA56" s="116"/>
      <c r="BB56" s="116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</row>
    <row r="57" spans="1:107" ht="15">
      <c r="A57" s="474"/>
      <c r="B57" s="474"/>
      <c r="C57" s="183" t="s">
        <v>210</v>
      </c>
      <c r="D57" s="183"/>
      <c r="E57" s="183"/>
      <c r="F57" s="183"/>
      <c r="G57" s="183"/>
      <c r="H57" s="183"/>
      <c r="I57" s="183"/>
      <c r="J57" s="183"/>
      <c r="K57" s="183"/>
      <c r="L57" s="183"/>
      <c r="M57" s="183"/>
      <c r="N57" s="183"/>
      <c r="O57" s="183"/>
      <c r="P57" s="272"/>
      <c r="Q57" s="147" t="s">
        <v>532</v>
      </c>
      <c r="R57" s="148"/>
      <c r="S57" s="148"/>
      <c r="T57" s="148"/>
      <c r="U57" s="148"/>
      <c r="V57" s="148"/>
      <c r="W57" s="148">
        <v>1</v>
      </c>
      <c r="X57" s="148"/>
      <c r="Y57" s="148"/>
      <c r="Z57" s="148"/>
      <c r="AA57" s="148"/>
      <c r="AB57" s="148"/>
      <c r="AC57" s="480">
        <f>SUM(W57)-SUM(Q57)</f>
        <v>1</v>
      </c>
      <c r="AD57" s="480"/>
      <c r="AE57" s="480"/>
      <c r="AF57" s="480"/>
      <c r="AG57" s="480"/>
      <c r="AH57" s="480"/>
      <c r="AI57" s="481">
        <f>W57*100/W$14</f>
        <v>0.017946877243359655</v>
      </c>
      <c r="AJ57" s="481"/>
      <c r="AK57" s="481"/>
      <c r="AL57" s="481"/>
      <c r="AM57" s="481"/>
      <c r="AN57" s="481"/>
      <c r="AO57" s="227" t="s">
        <v>532</v>
      </c>
      <c r="AP57" s="227"/>
      <c r="AQ57" s="227"/>
      <c r="AR57" s="227"/>
      <c r="AS57" s="227"/>
      <c r="AT57" s="227"/>
      <c r="AU57" s="148">
        <v>1</v>
      </c>
      <c r="AV57" s="148"/>
      <c r="AW57" s="148"/>
      <c r="AX57" s="148"/>
      <c r="AY57" s="148"/>
      <c r="AZ57" s="148"/>
      <c r="BA57" s="116"/>
      <c r="BB57" s="116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</row>
    <row r="58" spans="1:107" ht="15">
      <c r="A58" s="474"/>
      <c r="B58" s="474"/>
      <c r="C58" s="183" t="s">
        <v>404</v>
      </c>
      <c r="D58" s="183"/>
      <c r="E58" s="183"/>
      <c r="F58" s="183"/>
      <c r="G58" s="183"/>
      <c r="H58" s="183"/>
      <c r="I58" s="183"/>
      <c r="J58" s="183"/>
      <c r="K58" s="183"/>
      <c r="L58" s="183"/>
      <c r="M58" s="183"/>
      <c r="N58" s="183"/>
      <c r="O58" s="183"/>
      <c r="P58" s="272"/>
      <c r="Q58" s="147" t="s">
        <v>532</v>
      </c>
      <c r="R58" s="148"/>
      <c r="S58" s="148"/>
      <c r="T58" s="148"/>
      <c r="U58" s="148"/>
      <c r="V58" s="148"/>
      <c r="W58" s="148" t="s">
        <v>532</v>
      </c>
      <c r="X58" s="148"/>
      <c r="Y58" s="148"/>
      <c r="Z58" s="148"/>
      <c r="AA58" s="148"/>
      <c r="AB58" s="148"/>
      <c r="AC58" s="480" t="s">
        <v>244</v>
      </c>
      <c r="AD58" s="480"/>
      <c r="AE58" s="480"/>
      <c r="AF58" s="480"/>
      <c r="AG58" s="480"/>
      <c r="AH58" s="480"/>
      <c r="AI58" s="305" t="s">
        <v>244</v>
      </c>
      <c r="AJ58" s="305"/>
      <c r="AK58" s="305"/>
      <c r="AL58" s="305"/>
      <c r="AM58" s="305"/>
      <c r="AN58" s="305"/>
      <c r="AO58" s="227" t="s">
        <v>532</v>
      </c>
      <c r="AP58" s="227"/>
      <c r="AQ58" s="227"/>
      <c r="AR58" s="227"/>
      <c r="AS58" s="227"/>
      <c r="AT58" s="227"/>
      <c r="AU58" s="148"/>
      <c r="AV58" s="148"/>
      <c r="AW58" s="148"/>
      <c r="AX58" s="148"/>
      <c r="AY58" s="148"/>
      <c r="AZ58" s="148"/>
      <c r="BA58" s="116"/>
      <c r="BB58" s="116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</row>
    <row r="59" spans="1:107" ht="15">
      <c r="A59" s="474"/>
      <c r="B59" s="474"/>
      <c r="C59" s="183" t="s">
        <v>405</v>
      </c>
      <c r="D59" s="183"/>
      <c r="E59" s="183"/>
      <c r="F59" s="183"/>
      <c r="G59" s="183"/>
      <c r="H59" s="183"/>
      <c r="I59" s="183"/>
      <c r="J59" s="183"/>
      <c r="K59" s="183"/>
      <c r="L59" s="183"/>
      <c r="M59" s="183"/>
      <c r="N59" s="183"/>
      <c r="O59" s="183"/>
      <c r="P59" s="272"/>
      <c r="Q59" s="147">
        <v>1</v>
      </c>
      <c r="R59" s="148"/>
      <c r="S59" s="148"/>
      <c r="T59" s="148"/>
      <c r="U59" s="148"/>
      <c r="V59" s="148"/>
      <c r="W59" s="148">
        <v>1</v>
      </c>
      <c r="X59" s="148"/>
      <c r="Y59" s="148"/>
      <c r="Z59" s="148"/>
      <c r="AA59" s="148"/>
      <c r="AB59" s="148"/>
      <c r="AC59" s="480">
        <f>SUM(W59)-SUM(Q59)</f>
        <v>0</v>
      </c>
      <c r="AD59" s="480"/>
      <c r="AE59" s="480"/>
      <c r="AF59" s="480"/>
      <c r="AG59" s="480"/>
      <c r="AH59" s="480"/>
      <c r="AI59" s="481">
        <f>W59*100/W$14</f>
        <v>0.017946877243359655</v>
      </c>
      <c r="AJ59" s="481"/>
      <c r="AK59" s="481"/>
      <c r="AL59" s="481"/>
      <c r="AM59" s="481"/>
      <c r="AN59" s="481"/>
      <c r="AO59" s="227" t="s">
        <v>532</v>
      </c>
      <c r="AP59" s="227"/>
      <c r="AQ59" s="227"/>
      <c r="AR59" s="227"/>
      <c r="AS59" s="227"/>
      <c r="AT59" s="227"/>
      <c r="AU59" s="148">
        <v>1</v>
      </c>
      <c r="AV59" s="148"/>
      <c r="AW59" s="148"/>
      <c r="AX59" s="148"/>
      <c r="AY59" s="148"/>
      <c r="AZ59" s="148"/>
      <c r="BA59" s="116"/>
      <c r="BB59" s="116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</row>
    <row r="60" spans="1:107" ht="15">
      <c r="A60" s="474"/>
      <c r="B60" s="474"/>
      <c r="C60" s="183" t="s">
        <v>406</v>
      </c>
      <c r="D60" s="183"/>
      <c r="E60" s="183"/>
      <c r="F60" s="183"/>
      <c r="G60" s="183"/>
      <c r="H60" s="183"/>
      <c r="I60" s="183"/>
      <c r="J60" s="183"/>
      <c r="K60" s="183"/>
      <c r="L60" s="183"/>
      <c r="M60" s="183"/>
      <c r="N60" s="183"/>
      <c r="O60" s="183"/>
      <c r="P60" s="272"/>
      <c r="Q60" s="147">
        <v>20</v>
      </c>
      <c r="R60" s="148"/>
      <c r="S60" s="148"/>
      <c r="T60" s="148"/>
      <c r="U60" s="148"/>
      <c r="V60" s="148"/>
      <c r="W60" s="148">
        <v>15</v>
      </c>
      <c r="X60" s="148"/>
      <c r="Y60" s="148"/>
      <c r="Z60" s="148"/>
      <c r="AA60" s="148"/>
      <c r="AB60" s="148"/>
      <c r="AC60" s="480">
        <f>SUM(W60)-SUM(Q60)</f>
        <v>-5</v>
      </c>
      <c r="AD60" s="480"/>
      <c r="AE60" s="480"/>
      <c r="AF60" s="480"/>
      <c r="AG60" s="480"/>
      <c r="AH60" s="480"/>
      <c r="AI60" s="305">
        <f>W60*100/W$14</f>
        <v>0.26920315865039485</v>
      </c>
      <c r="AJ60" s="305"/>
      <c r="AK60" s="305"/>
      <c r="AL60" s="305"/>
      <c r="AM60" s="305"/>
      <c r="AN60" s="305"/>
      <c r="AO60" s="227">
        <v>2</v>
      </c>
      <c r="AP60" s="227"/>
      <c r="AQ60" s="227"/>
      <c r="AR60" s="227"/>
      <c r="AS60" s="227"/>
      <c r="AT60" s="227"/>
      <c r="AU60" s="148">
        <v>21</v>
      </c>
      <c r="AV60" s="148"/>
      <c r="AW60" s="148"/>
      <c r="AX60" s="148"/>
      <c r="AY60" s="148"/>
      <c r="AZ60" s="148"/>
      <c r="BA60" s="116"/>
      <c r="BB60" s="116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</row>
    <row r="61" spans="1:107" ht="15">
      <c r="A61" s="474"/>
      <c r="B61" s="474"/>
      <c r="C61" s="44"/>
      <c r="D61" s="44"/>
      <c r="E61" s="44"/>
      <c r="F61" s="44"/>
      <c r="G61" s="44"/>
      <c r="H61" s="183" t="s">
        <v>25</v>
      </c>
      <c r="I61" s="183"/>
      <c r="J61" s="183"/>
      <c r="K61" s="183"/>
      <c r="L61" s="183"/>
      <c r="M61" s="183"/>
      <c r="N61" s="183"/>
      <c r="O61" s="183"/>
      <c r="P61" s="272"/>
      <c r="Q61" s="147" t="s">
        <v>532</v>
      </c>
      <c r="R61" s="148"/>
      <c r="S61" s="148"/>
      <c r="T61" s="148"/>
      <c r="U61" s="148"/>
      <c r="V61" s="148"/>
      <c r="W61" s="148" t="s">
        <v>532</v>
      </c>
      <c r="X61" s="148"/>
      <c r="Y61" s="148"/>
      <c r="Z61" s="148"/>
      <c r="AA61" s="148"/>
      <c r="AB61" s="148"/>
      <c r="AC61" s="480" t="s">
        <v>244</v>
      </c>
      <c r="AD61" s="480"/>
      <c r="AE61" s="480"/>
      <c r="AF61" s="480"/>
      <c r="AG61" s="480"/>
      <c r="AH61" s="480"/>
      <c r="AI61" s="305" t="s">
        <v>244</v>
      </c>
      <c r="AJ61" s="305"/>
      <c r="AK61" s="305"/>
      <c r="AL61" s="305"/>
      <c r="AM61" s="305"/>
      <c r="AN61" s="305"/>
      <c r="AO61" s="227" t="s">
        <v>532</v>
      </c>
      <c r="AP61" s="227"/>
      <c r="AQ61" s="227"/>
      <c r="AR61" s="227"/>
      <c r="AS61" s="227"/>
      <c r="AT61" s="227"/>
      <c r="AU61" s="227" t="s">
        <v>532</v>
      </c>
      <c r="AV61" s="227"/>
      <c r="AW61" s="227"/>
      <c r="AX61" s="227"/>
      <c r="AY61" s="227"/>
      <c r="AZ61" s="227"/>
      <c r="BA61" s="121"/>
      <c r="BB61" s="121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</row>
    <row r="62" spans="1:107" ht="15">
      <c r="A62" s="474"/>
      <c r="B62" s="474"/>
      <c r="C62" s="183" t="s">
        <v>24</v>
      </c>
      <c r="D62" s="183"/>
      <c r="E62" s="183"/>
      <c r="F62" s="183"/>
      <c r="G62" s="44"/>
      <c r="H62" s="183" t="s">
        <v>26</v>
      </c>
      <c r="I62" s="183"/>
      <c r="J62" s="183"/>
      <c r="K62" s="183"/>
      <c r="L62" s="183"/>
      <c r="M62" s="183"/>
      <c r="N62" s="183"/>
      <c r="O62" s="183"/>
      <c r="P62" s="272"/>
      <c r="Q62" s="147" t="s">
        <v>532</v>
      </c>
      <c r="R62" s="148"/>
      <c r="S62" s="148"/>
      <c r="T62" s="148"/>
      <c r="U62" s="148"/>
      <c r="V62" s="148"/>
      <c r="W62" s="148" t="s">
        <v>532</v>
      </c>
      <c r="X62" s="148"/>
      <c r="Y62" s="148"/>
      <c r="Z62" s="148"/>
      <c r="AA62" s="148"/>
      <c r="AB62" s="148"/>
      <c r="AC62" s="480" t="s">
        <v>244</v>
      </c>
      <c r="AD62" s="480"/>
      <c r="AE62" s="480"/>
      <c r="AF62" s="480"/>
      <c r="AG62" s="480"/>
      <c r="AH62" s="480"/>
      <c r="AI62" s="305" t="s">
        <v>244</v>
      </c>
      <c r="AJ62" s="305"/>
      <c r="AK62" s="305"/>
      <c r="AL62" s="305"/>
      <c r="AM62" s="305"/>
      <c r="AN62" s="305"/>
      <c r="AO62" s="227" t="s">
        <v>532</v>
      </c>
      <c r="AP62" s="227"/>
      <c r="AQ62" s="227"/>
      <c r="AR62" s="227"/>
      <c r="AS62" s="227"/>
      <c r="AT62" s="227"/>
      <c r="AU62" s="227" t="s">
        <v>532</v>
      </c>
      <c r="AV62" s="227"/>
      <c r="AW62" s="227"/>
      <c r="AX62" s="227"/>
      <c r="AY62" s="227"/>
      <c r="AZ62" s="227"/>
      <c r="BA62" s="121"/>
      <c r="BB62" s="121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</row>
    <row r="63" spans="1:107" ht="15">
      <c r="A63" s="474"/>
      <c r="B63" s="474"/>
      <c r="C63" s="44"/>
      <c r="D63" s="44"/>
      <c r="E63" s="44"/>
      <c r="F63" s="44"/>
      <c r="G63" s="44"/>
      <c r="H63" s="183" t="s">
        <v>83</v>
      </c>
      <c r="I63" s="183"/>
      <c r="J63" s="183"/>
      <c r="K63" s="183"/>
      <c r="L63" s="183"/>
      <c r="M63" s="183"/>
      <c r="N63" s="183"/>
      <c r="O63" s="183"/>
      <c r="P63" s="272"/>
      <c r="Q63" s="147">
        <v>28</v>
      </c>
      <c r="R63" s="148"/>
      <c r="S63" s="148"/>
      <c r="T63" s="148"/>
      <c r="U63" s="148"/>
      <c r="V63" s="148"/>
      <c r="W63" s="148">
        <v>30</v>
      </c>
      <c r="X63" s="148"/>
      <c r="Y63" s="148"/>
      <c r="Z63" s="148"/>
      <c r="AA63" s="148"/>
      <c r="AB63" s="148"/>
      <c r="AC63" s="480">
        <f>SUM(W63)-SUM(Q63)</f>
        <v>2</v>
      </c>
      <c r="AD63" s="480"/>
      <c r="AE63" s="480"/>
      <c r="AF63" s="480"/>
      <c r="AG63" s="480"/>
      <c r="AH63" s="480"/>
      <c r="AI63" s="305">
        <f>W63*100/W$14</f>
        <v>0.5384063173007897</v>
      </c>
      <c r="AJ63" s="305"/>
      <c r="AK63" s="305"/>
      <c r="AL63" s="305"/>
      <c r="AM63" s="305"/>
      <c r="AN63" s="305"/>
      <c r="AO63" s="227">
        <v>6</v>
      </c>
      <c r="AP63" s="227"/>
      <c r="AQ63" s="227"/>
      <c r="AR63" s="227"/>
      <c r="AS63" s="227"/>
      <c r="AT63" s="227"/>
      <c r="AU63" s="148">
        <v>48</v>
      </c>
      <c r="AV63" s="148"/>
      <c r="AW63" s="148"/>
      <c r="AX63" s="148"/>
      <c r="AY63" s="148"/>
      <c r="AZ63" s="148"/>
      <c r="BA63" s="116"/>
      <c r="BB63" s="116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</row>
    <row r="64" spans="1:107" ht="15">
      <c r="A64" s="474"/>
      <c r="B64" s="474"/>
      <c r="C64" s="183" t="s">
        <v>27</v>
      </c>
      <c r="D64" s="183"/>
      <c r="E64" s="183"/>
      <c r="F64" s="183"/>
      <c r="G64" s="183"/>
      <c r="H64" s="183"/>
      <c r="I64" s="183"/>
      <c r="J64" s="183"/>
      <c r="K64" s="183"/>
      <c r="L64" s="183"/>
      <c r="M64" s="183"/>
      <c r="N64" s="183"/>
      <c r="O64" s="183"/>
      <c r="P64" s="272"/>
      <c r="Q64" s="147" t="s">
        <v>532</v>
      </c>
      <c r="R64" s="148"/>
      <c r="S64" s="148"/>
      <c r="T64" s="148"/>
      <c r="U64" s="148"/>
      <c r="V64" s="148"/>
      <c r="W64" s="148" t="s">
        <v>532</v>
      </c>
      <c r="X64" s="148"/>
      <c r="Y64" s="148"/>
      <c r="Z64" s="148"/>
      <c r="AA64" s="148"/>
      <c r="AB64" s="148"/>
      <c r="AC64" s="480" t="s">
        <v>244</v>
      </c>
      <c r="AD64" s="480"/>
      <c r="AE64" s="480"/>
      <c r="AF64" s="480"/>
      <c r="AG64" s="480"/>
      <c r="AH64" s="480"/>
      <c r="AI64" s="305" t="s">
        <v>535</v>
      </c>
      <c r="AJ64" s="305"/>
      <c r="AK64" s="305"/>
      <c r="AL64" s="305"/>
      <c r="AM64" s="305"/>
      <c r="AN64" s="305"/>
      <c r="AO64" s="227" t="s">
        <v>532</v>
      </c>
      <c r="AP64" s="227"/>
      <c r="AQ64" s="227"/>
      <c r="AR64" s="227"/>
      <c r="AS64" s="227"/>
      <c r="AT64" s="227"/>
      <c r="AU64" s="227" t="s">
        <v>532</v>
      </c>
      <c r="AV64" s="227"/>
      <c r="AW64" s="227"/>
      <c r="AX64" s="227"/>
      <c r="AY64" s="227"/>
      <c r="AZ64" s="227"/>
      <c r="BA64" s="121"/>
      <c r="BB64" s="121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</row>
    <row r="65" spans="1:107" ht="15">
      <c r="A65" s="474"/>
      <c r="B65" s="474"/>
      <c r="C65" s="474" t="s">
        <v>28</v>
      </c>
      <c r="D65" s="474"/>
      <c r="E65" s="474"/>
      <c r="F65" s="474"/>
      <c r="G65" s="19"/>
      <c r="H65" s="183" t="s">
        <v>29</v>
      </c>
      <c r="I65" s="183"/>
      <c r="J65" s="183"/>
      <c r="K65" s="183"/>
      <c r="L65" s="183"/>
      <c r="M65" s="183"/>
      <c r="N65" s="183"/>
      <c r="O65" s="183"/>
      <c r="P65" s="272"/>
      <c r="Q65" s="147">
        <v>59</v>
      </c>
      <c r="R65" s="148"/>
      <c r="S65" s="148"/>
      <c r="T65" s="148"/>
      <c r="U65" s="148"/>
      <c r="V65" s="148"/>
      <c r="W65" s="148">
        <v>77</v>
      </c>
      <c r="X65" s="148"/>
      <c r="Y65" s="148"/>
      <c r="Z65" s="148"/>
      <c r="AA65" s="148"/>
      <c r="AB65" s="148"/>
      <c r="AC65" s="480">
        <f aca="true" t="shared" si="4" ref="AC65:AC77">SUM(W65)-SUM(Q65)</f>
        <v>18</v>
      </c>
      <c r="AD65" s="480"/>
      <c r="AE65" s="480"/>
      <c r="AF65" s="480"/>
      <c r="AG65" s="480"/>
      <c r="AH65" s="480"/>
      <c r="AI65" s="305">
        <f aca="true" t="shared" si="5" ref="AI65:AI70">W65*100/W$14</f>
        <v>1.3819095477386936</v>
      </c>
      <c r="AJ65" s="305"/>
      <c r="AK65" s="305"/>
      <c r="AL65" s="305"/>
      <c r="AM65" s="305"/>
      <c r="AN65" s="305"/>
      <c r="AO65" s="227">
        <v>1</v>
      </c>
      <c r="AP65" s="227"/>
      <c r="AQ65" s="227"/>
      <c r="AR65" s="227"/>
      <c r="AS65" s="227"/>
      <c r="AT65" s="227"/>
      <c r="AU65" s="148">
        <v>103</v>
      </c>
      <c r="AV65" s="148"/>
      <c r="AW65" s="148"/>
      <c r="AX65" s="148"/>
      <c r="AY65" s="148"/>
      <c r="AZ65" s="148"/>
      <c r="BA65" s="116"/>
      <c r="BB65" s="116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</row>
    <row r="66" spans="1:107" ht="15">
      <c r="A66" s="474"/>
      <c r="B66" s="474"/>
      <c r="C66" s="474"/>
      <c r="D66" s="474"/>
      <c r="E66" s="474"/>
      <c r="F66" s="474"/>
      <c r="G66" s="19"/>
      <c r="H66" s="183" t="s">
        <v>534</v>
      </c>
      <c r="I66" s="183"/>
      <c r="J66" s="183"/>
      <c r="K66" s="183"/>
      <c r="L66" s="231" t="s">
        <v>418</v>
      </c>
      <c r="M66" s="231"/>
      <c r="N66" s="231"/>
      <c r="O66" s="231"/>
      <c r="P66" s="232"/>
      <c r="Q66" s="147">
        <v>256</v>
      </c>
      <c r="R66" s="148"/>
      <c r="S66" s="148"/>
      <c r="T66" s="148"/>
      <c r="U66" s="148"/>
      <c r="V66" s="148"/>
      <c r="W66" s="148">
        <v>176</v>
      </c>
      <c r="X66" s="148"/>
      <c r="Y66" s="148"/>
      <c r="Z66" s="148"/>
      <c r="AA66" s="148"/>
      <c r="AB66" s="148"/>
      <c r="AC66" s="480">
        <f t="shared" si="4"/>
        <v>-80</v>
      </c>
      <c r="AD66" s="480"/>
      <c r="AE66" s="480"/>
      <c r="AF66" s="480"/>
      <c r="AG66" s="480"/>
      <c r="AH66" s="480"/>
      <c r="AI66" s="305">
        <f t="shared" si="5"/>
        <v>3.1586503948312994</v>
      </c>
      <c r="AJ66" s="305"/>
      <c r="AK66" s="305"/>
      <c r="AL66" s="305"/>
      <c r="AM66" s="305"/>
      <c r="AN66" s="305"/>
      <c r="AO66" s="227" t="s">
        <v>532</v>
      </c>
      <c r="AP66" s="227"/>
      <c r="AQ66" s="227"/>
      <c r="AR66" s="227"/>
      <c r="AS66" s="227"/>
      <c r="AT66" s="227"/>
      <c r="AU66" s="148">
        <v>230</v>
      </c>
      <c r="AV66" s="148"/>
      <c r="AW66" s="148"/>
      <c r="AX66" s="148"/>
      <c r="AY66" s="148"/>
      <c r="AZ66" s="148"/>
      <c r="BA66" s="116"/>
      <c r="BB66" s="116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</row>
    <row r="67" spans="1:107" ht="15">
      <c r="A67" s="474"/>
      <c r="B67" s="474"/>
      <c r="C67" s="474"/>
      <c r="D67" s="474"/>
      <c r="E67" s="474"/>
      <c r="F67" s="474"/>
      <c r="G67" s="19"/>
      <c r="H67" s="208" t="s">
        <v>528</v>
      </c>
      <c r="I67" s="208"/>
      <c r="J67" s="208"/>
      <c r="K67" s="19"/>
      <c r="L67" s="183" t="s">
        <v>30</v>
      </c>
      <c r="M67" s="183"/>
      <c r="N67" s="183"/>
      <c r="O67" s="183"/>
      <c r="P67" s="272"/>
      <c r="Q67" s="147">
        <v>317</v>
      </c>
      <c r="R67" s="148"/>
      <c r="S67" s="148"/>
      <c r="T67" s="148"/>
      <c r="U67" s="148"/>
      <c r="V67" s="148"/>
      <c r="W67" s="148">
        <v>325</v>
      </c>
      <c r="X67" s="148"/>
      <c r="Y67" s="148"/>
      <c r="Z67" s="148"/>
      <c r="AA67" s="148"/>
      <c r="AB67" s="148"/>
      <c r="AC67" s="480">
        <f t="shared" si="4"/>
        <v>8</v>
      </c>
      <c r="AD67" s="480"/>
      <c r="AE67" s="480"/>
      <c r="AF67" s="480"/>
      <c r="AG67" s="480"/>
      <c r="AH67" s="480"/>
      <c r="AI67" s="305">
        <f t="shared" si="5"/>
        <v>5.8327351040918884</v>
      </c>
      <c r="AJ67" s="305"/>
      <c r="AK67" s="305"/>
      <c r="AL67" s="305"/>
      <c r="AM67" s="305"/>
      <c r="AN67" s="305"/>
      <c r="AO67" s="227">
        <v>10</v>
      </c>
      <c r="AP67" s="227"/>
      <c r="AQ67" s="227"/>
      <c r="AR67" s="227"/>
      <c r="AS67" s="227"/>
      <c r="AT67" s="227"/>
      <c r="AU67" s="148">
        <v>431</v>
      </c>
      <c r="AV67" s="148"/>
      <c r="AW67" s="148"/>
      <c r="AX67" s="148"/>
      <c r="AY67" s="148"/>
      <c r="AZ67" s="148"/>
      <c r="BA67" s="116"/>
      <c r="BB67" s="116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</row>
    <row r="68" spans="1:107" ht="15">
      <c r="A68" s="474"/>
      <c r="B68" s="474"/>
      <c r="C68" s="474"/>
      <c r="D68" s="474"/>
      <c r="E68" s="474"/>
      <c r="F68" s="474"/>
      <c r="G68" s="19"/>
      <c r="H68" s="208"/>
      <c r="I68" s="208"/>
      <c r="J68" s="208"/>
      <c r="K68" s="19"/>
      <c r="L68" s="183" t="s">
        <v>31</v>
      </c>
      <c r="M68" s="183"/>
      <c r="N68" s="183"/>
      <c r="O68" s="183"/>
      <c r="P68" s="272"/>
      <c r="Q68" s="147">
        <v>664</v>
      </c>
      <c r="R68" s="148"/>
      <c r="S68" s="148"/>
      <c r="T68" s="148"/>
      <c r="U68" s="148"/>
      <c r="V68" s="148"/>
      <c r="W68" s="148">
        <v>730</v>
      </c>
      <c r="X68" s="148"/>
      <c r="Y68" s="148"/>
      <c r="Z68" s="148"/>
      <c r="AA68" s="148"/>
      <c r="AB68" s="148"/>
      <c r="AC68" s="480">
        <f t="shared" si="4"/>
        <v>66</v>
      </c>
      <c r="AD68" s="480"/>
      <c r="AE68" s="480"/>
      <c r="AF68" s="480"/>
      <c r="AG68" s="480"/>
      <c r="AH68" s="480"/>
      <c r="AI68" s="305">
        <f t="shared" si="5"/>
        <v>13.101220387652548</v>
      </c>
      <c r="AJ68" s="305"/>
      <c r="AK68" s="305"/>
      <c r="AL68" s="305"/>
      <c r="AM68" s="305"/>
      <c r="AN68" s="305"/>
      <c r="AO68" s="227">
        <v>12</v>
      </c>
      <c r="AP68" s="227"/>
      <c r="AQ68" s="227"/>
      <c r="AR68" s="227"/>
      <c r="AS68" s="227"/>
      <c r="AT68" s="227"/>
      <c r="AU68" s="148">
        <v>993</v>
      </c>
      <c r="AV68" s="148"/>
      <c r="AW68" s="148"/>
      <c r="AX68" s="148"/>
      <c r="AY68" s="148"/>
      <c r="AZ68" s="148"/>
      <c r="BA68" s="116"/>
      <c r="BB68" s="116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</row>
    <row r="69" spans="1:107" ht="15">
      <c r="A69" s="474"/>
      <c r="B69" s="474"/>
      <c r="C69" s="474"/>
      <c r="D69" s="474"/>
      <c r="E69" s="474"/>
      <c r="F69" s="474"/>
      <c r="G69" s="19"/>
      <c r="H69" s="183" t="s">
        <v>407</v>
      </c>
      <c r="I69" s="183"/>
      <c r="J69" s="183"/>
      <c r="K69" s="183"/>
      <c r="L69" s="183"/>
      <c r="M69" s="183"/>
      <c r="N69" s="183"/>
      <c r="O69" s="183"/>
      <c r="P69" s="272"/>
      <c r="Q69" s="147">
        <v>901</v>
      </c>
      <c r="R69" s="148"/>
      <c r="S69" s="148"/>
      <c r="T69" s="148"/>
      <c r="U69" s="148"/>
      <c r="V69" s="148"/>
      <c r="W69" s="148">
        <v>661</v>
      </c>
      <c r="X69" s="148"/>
      <c r="Y69" s="148"/>
      <c r="Z69" s="148"/>
      <c r="AA69" s="148"/>
      <c r="AB69" s="148"/>
      <c r="AC69" s="480">
        <f t="shared" si="4"/>
        <v>-240</v>
      </c>
      <c r="AD69" s="480"/>
      <c r="AE69" s="480"/>
      <c r="AF69" s="480"/>
      <c r="AG69" s="480"/>
      <c r="AH69" s="480"/>
      <c r="AI69" s="305">
        <f t="shared" si="5"/>
        <v>11.862885857860732</v>
      </c>
      <c r="AJ69" s="305"/>
      <c r="AK69" s="305"/>
      <c r="AL69" s="305"/>
      <c r="AM69" s="305"/>
      <c r="AN69" s="305"/>
      <c r="AO69" s="227" t="s">
        <v>532</v>
      </c>
      <c r="AP69" s="227"/>
      <c r="AQ69" s="227"/>
      <c r="AR69" s="227"/>
      <c r="AS69" s="227"/>
      <c r="AT69" s="227"/>
      <c r="AU69" s="148">
        <v>903</v>
      </c>
      <c r="AV69" s="148"/>
      <c r="AW69" s="148"/>
      <c r="AX69" s="148"/>
      <c r="AY69" s="148"/>
      <c r="AZ69" s="148"/>
      <c r="BA69" s="116"/>
      <c r="BB69" s="116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</row>
    <row r="70" spans="1:107" ht="15">
      <c r="A70" s="474"/>
      <c r="B70" s="474"/>
      <c r="C70" s="474"/>
      <c r="D70" s="474"/>
      <c r="E70" s="474"/>
      <c r="F70" s="474"/>
      <c r="G70" s="19"/>
      <c r="H70" s="208" t="s">
        <v>529</v>
      </c>
      <c r="I70" s="208"/>
      <c r="J70" s="208"/>
      <c r="K70" s="19"/>
      <c r="L70" s="183" t="s">
        <v>32</v>
      </c>
      <c r="M70" s="183"/>
      <c r="N70" s="183"/>
      <c r="O70" s="183"/>
      <c r="P70" s="272"/>
      <c r="Q70" s="147">
        <v>802</v>
      </c>
      <c r="R70" s="148"/>
      <c r="S70" s="148"/>
      <c r="T70" s="148"/>
      <c r="U70" s="148"/>
      <c r="V70" s="148"/>
      <c r="W70" s="148">
        <v>796</v>
      </c>
      <c r="X70" s="148"/>
      <c r="Y70" s="148"/>
      <c r="Z70" s="148"/>
      <c r="AA70" s="148"/>
      <c r="AB70" s="148"/>
      <c r="AC70" s="480">
        <f t="shared" si="4"/>
        <v>-6</v>
      </c>
      <c r="AD70" s="480"/>
      <c r="AE70" s="480"/>
      <c r="AF70" s="480"/>
      <c r="AG70" s="480"/>
      <c r="AH70" s="480"/>
      <c r="AI70" s="305">
        <f t="shared" si="5"/>
        <v>14.285714285714286</v>
      </c>
      <c r="AJ70" s="305"/>
      <c r="AK70" s="305"/>
      <c r="AL70" s="305"/>
      <c r="AM70" s="305"/>
      <c r="AN70" s="305"/>
      <c r="AO70" s="227">
        <v>8</v>
      </c>
      <c r="AP70" s="227"/>
      <c r="AQ70" s="227"/>
      <c r="AR70" s="227"/>
      <c r="AS70" s="227"/>
      <c r="AT70" s="227"/>
      <c r="AU70" s="148">
        <v>917</v>
      </c>
      <c r="AV70" s="148"/>
      <c r="AW70" s="148"/>
      <c r="AX70" s="148"/>
      <c r="AY70" s="148"/>
      <c r="AZ70" s="148"/>
      <c r="BA70" s="116"/>
      <c r="BB70" s="116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</row>
    <row r="71" spans="1:107" ht="15">
      <c r="A71" s="474"/>
      <c r="B71" s="474"/>
      <c r="C71" s="474"/>
      <c r="D71" s="474"/>
      <c r="E71" s="474"/>
      <c r="F71" s="474"/>
      <c r="G71" s="19"/>
      <c r="H71" s="208"/>
      <c r="I71" s="208"/>
      <c r="J71" s="208"/>
      <c r="K71" s="19"/>
      <c r="L71" s="183" t="s">
        <v>41</v>
      </c>
      <c r="M71" s="183"/>
      <c r="N71" s="183"/>
      <c r="O71" s="183"/>
      <c r="P71" s="272"/>
      <c r="Q71" s="147">
        <v>245</v>
      </c>
      <c r="R71" s="148"/>
      <c r="S71" s="148"/>
      <c r="T71" s="148"/>
      <c r="U71" s="148"/>
      <c r="V71" s="148"/>
      <c r="W71" s="148">
        <v>248</v>
      </c>
      <c r="X71" s="148"/>
      <c r="Y71" s="148"/>
      <c r="Z71" s="148"/>
      <c r="AA71" s="148"/>
      <c r="AB71" s="148"/>
      <c r="AC71" s="480">
        <f t="shared" si="4"/>
        <v>3</v>
      </c>
      <c r="AD71" s="480"/>
      <c r="AE71" s="480"/>
      <c r="AF71" s="480"/>
      <c r="AG71" s="480"/>
      <c r="AH71" s="480"/>
      <c r="AI71" s="305">
        <f aca="true" t="shared" si="6" ref="AI71:AI77">W71*100/W$14</f>
        <v>4.450825556353195</v>
      </c>
      <c r="AJ71" s="305"/>
      <c r="AK71" s="305"/>
      <c r="AL71" s="305"/>
      <c r="AM71" s="305"/>
      <c r="AN71" s="305"/>
      <c r="AO71" s="227" t="s">
        <v>532</v>
      </c>
      <c r="AP71" s="227"/>
      <c r="AQ71" s="227"/>
      <c r="AR71" s="227"/>
      <c r="AS71" s="227"/>
      <c r="AT71" s="227"/>
      <c r="AU71" s="148">
        <v>280</v>
      </c>
      <c r="AV71" s="148"/>
      <c r="AW71" s="148"/>
      <c r="AX71" s="148"/>
      <c r="AY71" s="148"/>
      <c r="AZ71" s="148"/>
      <c r="BA71" s="116"/>
      <c r="BB71" s="116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</row>
    <row r="72" spans="1:107" ht="15">
      <c r="A72" s="474"/>
      <c r="B72" s="474"/>
      <c r="C72" s="474"/>
      <c r="D72" s="474"/>
      <c r="E72" s="474"/>
      <c r="F72" s="474"/>
      <c r="G72" s="19"/>
      <c r="H72" s="183" t="s">
        <v>33</v>
      </c>
      <c r="I72" s="183"/>
      <c r="J72" s="183"/>
      <c r="K72" s="183"/>
      <c r="L72" s="183"/>
      <c r="M72" s="183"/>
      <c r="N72" s="183"/>
      <c r="O72" s="183"/>
      <c r="P72" s="272"/>
      <c r="Q72" s="147">
        <v>706</v>
      </c>
      <c r="R72" s="148"/>
      <c r="S72" s="148"/>
      <c r="T72" s="148"/>
      <c r="U72" s="148"/>
      <c r="V72" s="148"/>
      <c r="W72" s="148">
        <v>640</v>
      </c>
      <c r="X72" s="148"/>
      <c r="Y72" s="148"/>
      <c r="Z72" s="148"/>
      <c r="AA72" s="148"/>
      <c r="AB72" s="148"/>
      <c r="AC72" s="480">
        <f t="shared" si="4"/>
        <v>-66</v>
      </c>
      <c r="AD72" s="480"/>
      <c r="AE72" s="480"/>
      <c r="AF72" s="480"/>
      <c r="AG72" s="480"/>
      <c r="AH72" s="480"/>
      <c r="AI72" s="305">
        <f t="shared" si="6"/>
        <v>11.486001435750179</v>
      </c>
      <c r="AJ72" s="305"/>
      <c r="AK72" s="305"/>
      <c r="AL72" s="305"/>
      <c r="AM72" s="305"/>
      <c r="AN72" s="305"/>
      <c r="AO72" s="227">
        <v>9</v>
      </c>
      <c r="AP72" s="227"/>
      <c r="AQ72" s="227"/>
      <c r="AR72" s="227"/>
      <c r="AS72" s="227"/>
      <c r="AT72" s="227"/>
      <c r="AU72" s="148">
        <v>728</v>
      </c>
      <c r="AV72" s="148"/>
      <c r="AW72" s="148"/>
      <c r="AX72" s="148"/>
      <c r="AY72" s="148"/>
      <c r="AZ72" s="148"/>
      <c r="BA72" s="116"/>
      <c r="BB72" s="116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</row>
    <row r="73" spans="1:107" ht="15">
      <c r="A73" s="474"/>
      <c r="B73" s="474"/>
      <c r="C73" s="474"/>
      <c r="D73" s="474"/>
      <c r="E73" s="474"/>
      <c r="F73" s="474"/>
      <c r="G73" s="19"/>
      <c r="H73" s="183" t="s">
        <v>34</v>
      </c>
      <c r="I73" s="183"/>
      <c r="J73" s="183"/>
      <c r="K73" s="183"/>
      <c r="L73" s="183"/>
      <c r="M73" s="183"/>
      <c r="N73" s="183"/>
      <c r="O73" s="183"/>
      <c r="P73" s="272"/>
      <c r="Q73" s="147">
        <v>13</v>
      </c>
      <c r="R73" s="148"/>
      <c r="S73" s="148"/>
      <c r="T73" s="148"/>
      <c r="U73" s="148"/>
      <c r="V73" s="148"/>
      <c r="W73" s="148">
        <v>15</v>
      </c>
      <c r="X73" s="148"/>
      <c r="Y73" s="148"/>
      <c r="Z73" s="148"/>
      <c r="AA73" s="148"/>
      <c r="AB73" s="148"/>
      <c r="AC73" s="480">
        <f t="shared" si="4"/>
        <v>2</v>
      </c>
      <c r="AD73" s="480"/>
      <c r="AE73" s="480"/>
      <c r="AF73" s="480"/>
      <c r="AG73" s="480"/>
      <c r="AH73" s="480"/>
      <c r="AI73" s="305">
        <f t="shared" si="6"/>
        <v>0.26920315865039485</v>
      </c>
      <c r="AJ73" s="305"/>
      <c r="AK73" s="305"/>
      <c r="AL73" s="305"/>
      <c r="AM73" s="305"/>
      <c r="AN73" s="305"/>
      <c r="AO73" s="148" t="s">
        <v>532</v>
      </c>
      <c r="AP73" s="148"/>
      <c r="AQ73" s="148"/>
      <c r="AR73" s="148"/>
      <c r="AS73" s="148"/>
      <c r="AT73" s="148"/>
      <c r="AU73" s="148">
        <v>18</v>
      </c>
      <c r="AV73" s="148"/>
      <c r="AW73" s="148"/>
      <c r="AX73" s="148"/>
      <c r="AY73" s="148"/>
      <c r="AZ73" s="148"/>
      <c r="BA73" s="116"/>
      <c r="BB73" s="116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</row>
    <row r="74" spans="1:107" ht="15">
      <c r="A74" s="474"/>
      <c r="B74" s="474"/>
      <c r="C74" s="474"/>
      <c r="D74" s="474"/>
      <c r="E74" s="474"/>
      <c r="F74" s="474"/>
      <c r="G74" s="19"/>
      <c r="H74" s="183" t="s">
        <v>83</v>
      </c>
      <c r="I74" s="183"/>
      <c r="J74" s="183"/>
      <c r="K74" s="183"/>
      <c r="L74" s="183"/>
      <c r="M74" s="183"/>
      <c r="N74" s="183"/>
      <c r="O74" s="183"/>
      <c r="P74" s="272"/>
      <c r="Q74" s="147">
        <v>21</v>
      </c>
      <c r="R74" s="148"/>
      <c r="S74" s="148"/>
      <c r="T74" s="148"/>
      <c r="U74" s="148"/>
      <c r="V74" s="148"/>
      <c r="W74" s="148">
        <v>28</v>
      </c>
      <c r="X74" s="148"/>
      <c r="Y74" s="148"/>
      <c r="Z74" s="148"/>
      <c r="AA74" s="148"/>
      <c r="AB74" s="148"/>
      <c r="AC74" s="480">
        <f t="shared" si="4"/>
        <v>7</v>
      </c>
      <c r="AD74" s="480"/>
      <c r="AE74" s="480"/>
      <c r="AF74" s="480"/>
      <c r="AG74" s="480"/>
      <c r="AH74" s="480"/>
      <c r="AI74" s="305">
        <f t="shared" si="6"/>
        <v>0.5025125628140703</v>
      </c>
      <c r="AJ74" s="305"/>
      <c r="AK74" s="305"/>
      <c r="AL74" s="305"/>
      <c r="AM74" s="305"/>
      <c r="AN74" s="305"/>
      <c r="AO74" s="148" t="s">
        <v>532</v>
      </c>
      <c r="AP74" s="148"/>
      <c r="AQ74" s="148"/>
      <c r="AR74" s="148"/>
      <c r="AS74" s="148"/>
      <c r="AT74" s="148"/>
      <c r="AU74" s="148">
        <v>33</v>
      </c>
      <c r="AV74" s="148"/>
      <c r="AW74" s="148"/>
      <c r="AX74" s="148"/>
      <c r="AY74" s="148"/>
      <c r="AZ74" s="148"/>
      <c r="BA74" s="116"/>
      <c r="BB74" s="116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</row>
    <row r="75" spans="1:107" ht="15">
      <c r="A75" s="474"/>
      <c r="B75" s="474"/>
      <c r="C75" s="183" t="s">
        <v>408</v>
      </c>
      <c r="D75" s="183"/>
      <c r="E75" s="183"/>
      <c r="F75" s="183"/>
      <c r="G75" s="183"/>
      <c r="H75" s="183"/>
      <c r="I75" s="183"/>
      <c r="J75" s="183"/>
      <c r="K75" s="183"/>
      <c r="L75" s="183"/>
      <c r="M75" s="183"/>
      <c r="N75" s="183"/>
      <c r="O75" s="183"/>
      <c r="P75" s="272"/>
      <c r="Q75" s="147">
        <v>2</v>
      </c>
      <c r="R75" s="148"/>
      <c r="S75" s="148"/>
      <c r="T75" s="148"/>
      <c r="U75" s="148"/>
      <c r="V75" s="148"/>
      <c r="W75" s="148">
        <v>1</v>
      </c>
      <c r="X75" s="148"/>
      <c r="Y75" s="148"/>
      <c r="Z75" s="148"/>
      <c r="AA75" s="148"/>
      <c r="AB75" s="148"/>
      <c r="AC75" s="480">
        <f t="shared" si="4"/>
        <v>-1</v>
      </c>
      <c r="AD75" s="480"/>
      <c r="AE75" s="480"/>
      <c r="AF75" s="480"/>
      <c r="AG75" s="480"/>
      <c r="AH75" s="480"/>
      <c r="AI75" s="481">
        <f t="shared" si="6"/>
        <v>0.017946877243359655</v>
      </c>
      <c r="AJ75" s="481"/>
      <c r="AK75" s="481"/>
      <c r="AL75" s="481"/>
      <c r="AM75" s="481"/>
      <c r="AN75" s="481"/>
      <c r="AO75" s="148" t="s">
        <v>532</v>
      </c>
      <c r="AP75" s="148"/>
      <c r="AQ75" s="148"/>
      <c r="AR75" s="148"/>
      <c r="AS75" s="148"/>
      <c r="AT75" s="148"/>
      <c r="AU75" s="148">
        <v>1</v>
      </c>
      <c r="AV75" s="148"/>
      <c r="AW75" s="148"/>
      <c r="AX75" s="148"/>
      <c r="AY75" s="148"/>
      <c r="AZ75" s="148"/>
      <c r="BA75" s="116"/>
      <c r="BB75" s="116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</row>
    <row r="76" spans="1:107" ht="15">
      <c r="A76" s="474"/>
      <c r="B76" s="474"/>
      <c r="C76" s="183" t="s">
        <v>35</v>
      </c>
      <c r="D76" s="183"/>
      <c r="E76" s="183"/>
      <c r="F76" s="183"/>
      <c r="G76" s="183"/>
      <c r="H76" s="183"/>
      <c r="I76" s="183"/>
      <c r="J76" s="183"/>
      <c r="K76" s="183"/>
      <c r="L76" s="183"/>
      <c r="M76" s="183"/>
      <c r="N76" s="183"/>
      <c r="O76" s="183"/>
      <c r="P76" s="272"/>
      <c r="Q76" s="147">
        <v>59</v>
      </c>
      <c r="R76" s="148"/>
      <c r="S76" s="148"/>
      <c r="T76" s="148"/>
      <c r="U76" s="148"/>
      <c r="V76" s="148"/>
      <c r="W76" s="148">
        <v>19</v>
      </c>
      <c r="X76" s="148"/>
      <c r="Y76" s="148"/>
      <c r="Z76" s="148"/>
      <c r="AA76" s="148"/>
      <c r="AB76" s="148"/>
      <c r="AC76" s="480">
        <f t="shared" si="4"/>
        <v>-40</v>
      </c>
      <c r="AD76" s="480"/>
      <c r="AE76" s="480"/>
      <c r="AF76" s="480"/>
      <c r="AG76" s="480"/>
      <c r="AH76" s="480"/>
      <c r="AI76" s="305">
        <f t="shared" si="6"/>
        <v>0.34099066762383345</v>
      </c>
      <c r="AJ76" s="305"/>
      <c r="AK76" s="305"/>
      <c r="AL76" s="305"/>
      <c r="AM76" s="305"/>
      <c r="AN76" s="305"/>
      <c r="AO76" s="148" t="s">
        <v>532</v>
      </c>
      <c r="AP76" s="148"/>
      <c r="AQ76" s="148"/>
      <c r="AR76" s="148"/>
      <c r="AS76" s="148"/>
      <c r="AT76" s="148"/>
      <c r="AU76" s="148">
        <v>9</v>
      </c>
      <c r="AV76" s="148"/>
      <c r="AW76" s="148"/>
      <c r="AX76" s="148"/>
      <c r="AY76" s="148"/>
      <c r="AZ76" s="148"/>
      <c r="BA76" s="116"/>
      <c r="BB76" s="116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</row>
    <row r="77" spans="1:107" ht="15">
      <c r="A77" s="474"/>
      <c r="B77" s="474"/>
      <c r="C77" s="183" t="s">
        <v>36</v>
      </c>
      <c r="D77" s="183"/>
      <c r="E77" s="183"/>
      <c r="F77" s="183"/>
      <c r="G77" s="183"/>
      <c r="H77" s="183"/>
      <c r="I77" s="183"/>
      <c r="J77" s="183"/>
      <c r="K77" s="183"/>
      <c r="L77" s="183"/>
      <c r="M77" s="183"/>
      <c r="N77" s="183"/>
      <c r="O77" s="183"/>
      <c r="P77" s="272"/>
      <c r="Q77" s="147">
        <v>7</v>
      </c>
      <c r="R77" s="148"/>
      <c r="S77" s="148"/>
      <c r="T77" s="148"/>
      <c r="U77" s="148"/>
      <c r="V77" s="148"/>
      <c r="W77" s="148">
        <v>5</v>
      </c>
      <c r="X77" s="148"/>
      <c r="Y77" s="148"/>
      <c r="Z77" s="148"/>
      <c r="AA77" s="148"/>
      <c r="AB77" s="148"/>
      <c r="AC77" s="480">
        <f t="shared" si="4"/>
        <v>-2</v>
      </c>
      <c r="AD77" s="480"/>
      <c r="AE77" s="480"/>
      <c r="AF77" s="480"/>
      <c r="AG77" s="480"/>
      <c r="AH77" s="480"/>
      <c r="AI77" s="305">
        <f t="shared" si="6"/>
        <v>0.08973438621679827</v>
      </c>
      <c r="AJ77" s="305"/>
      <c r="AK77" s="305"/>
      <c r="AL77" s="305"/>
      <c r="AM77" s="305"/>
      <c r="AN77" s="305"/>
      <c r="AO77" s="148" t="s">
        <v>532</v>
      </c>
      <c r="AP77" s="148"/>
      <c r="AQ77" s="148"/>
      <c r="AR77" s="148"/>
      <c r="AS77" s="148"/>
      <c r="AT77" s="148"/>
      <c r="AU77" s="148">
        <v>5</v>
      </c>
      <c r="AV77" s="148"/>
      <c r="AW77" s="148"/>
      <c r="AX77" s="148"/>
      <c r="AY77" s="148"/>
      <c r="AZ77" s="148"/>
      <c r="BA77" s="116"/>
      <c r="BB77" s="116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</row>
    <row r="78" spans="1:107" ht="15">
      <c r="A78" s="474"/>
      <c r="B78" s="474"/>
      <c r="C78" s="183" t="s">
        <v>37</v>
      </c>
      <c r="D78" s="183"/>
      <c r="E78" s="183"/>
      <c r="F78" s="183"/>
      <c r="G78" s="183"/>
      <c r="H78" s="183"/>
      <c r="I78" s="183"/>
      <c r="J78" s="183"/>
      <c r="K78" s="183"/>
      <c r="L78" s="183"/>
      <c r="M78" s="183"/>
      <c r="N78" s="183"/>
      <c r="O78" s="183"/>
      <c r="P78" s="272"/>
      <c r="Q78" s="147" t="s">
        <v>532</v>
      </c>
      <c r="R78" s="148"/>
      <c r="S78" s="148"/>
      <c r="T78" s="148"/>
      <c r="U78" s="148"/>
      <c r="V78" s="148"/>
      <c r="W78" s="148" t="s">
        <v>532</v>
      </c>
      <c r="X78" s="148"/>
      <c r="Y78" s="148"/>
      <c r="Z78" s="148"/>
      <c r="AA78" s="148"/>
      <c r="AB78" s="148"/>
      <c r="AC78" s="148" t="s">
        <v>244</v>
      </c>
      <c r="AD78" s="148"/>
      <c r="AE78" s="148"/>
      <c r="AF78" s="148"/>
      <c r="AG78" s="148"/>
      <c r="AH78" s="148"/>
      <c r="AI78" s="148" t="s">
        <v>244</v>
      </c>
      <c r="AJ78" s="148"/>
      <c r="AK78" s="148"/>
      <c r="AL78" s="148"/>
      <c r="AM78" s="148"/>
      <c r="AN78" s="148"/>
      <c r="AO78" s="148" t="s">
        <v>532</v>
      </c>
      <c r="AP78" s="148"/>
      <c r="AQ78" s="148"/>
      <c r="AR78" s="148"/>
      <c r="AS78" s="148"/>
      <c r="AT78" s="148"/>
      <c r="AU78" s="227" t="s">
        <v>532</v>
      </c>
      <c r="AV78" s="227"/>
      <c r="AW78" s="227"/>
      <c r="AX78" s="227"/>
      <c r="AY78" s="227"/>
      <c r="AZ78" s="227"/>
      <c r="BA78" s="121"/>
      <c r="BB78" s="121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</row>
    <row r="79" spans="1:107" ht="15">
      <c r="A79" s="474"/>
      <c r="B79" s="474"/>
      <c r="C79" s="183" t="s">
        <v>38</v>
      </c>
      <c r="D79" s="183"/>
      <c r="E79" s="183"/>
      <c r="F79" s="183"/>
      <c r="G79" s="183"/>
      <c r="H79" s="183"/>
      <c r="I79" s="183"/>
      <c r="J79" s="183"/>
      <c r="K79" s="183"/>
      <c r="L79" s="183"/>
      <c r="M79" s="183"/>
      <c r="N79" s="183"/>
      <c r="O79" s="183"/>
      <c r="P79" s="272"/>
      <c r="Q79" s="147" t="s">
        <v>532</v>
      </c>
      <c r="R79" s="148"/>
      <c r="S79" s="148"/>
      <c r="T79" s="148"/>
      <c r="U79" s="148"/>
      <c r="V79" s="148"/>
      <c r="W79" s="148" t="s">
        <v>532</v>
      </c>
      <c r="X79" s="148"/>
      <c r="Y79" s="148"/>
      <c r="Z79" s="148"/>
      <c r="AA79" s="148"/>
      <c r="AB79" s="148"/>
      <c r="AC79" s="148" t="s">
        <v>244</v>
      </c>
      <c r="AD79" s="148"/>
      <c r="AE79" s="148"/>
      <c r="AF79" s="148"/>
      <c r="AG79" s="148"/>
      <c r="AH79" s="148"/>
      <c r="AI79" s="148" t="s">
        <v>244</v>
      </c>
      <c r="AJ79" s="148"/>
      <c r="AK79" s="148"/>
      <c r="AL79" s="148"/>
      <c r="AM79" s="148"/>
      <c r="AN79" s="148"/>
      <c r="AO79" s="148" t="s">
        <v>532</v>
      </c>
      <c r="AP79" s="148"/>
      <c r="AQ79" s="148"/>
      <c r="AR79" s="148"/>
      <c r="AS79" s="148"/>
      <c r="AT79" s="148"/>
      <c r="AU79" s="227" t="s">
        <v>532</v>
      </c>
      <c r="AV79" s="227"/>
      <c r="AW79" s="227"/>
      <c r="AX79" s="227"/>
      <c r="AY79" s="227"/>
      <c r="AZ79" s="227"/>
      <c r="BA79" s="121"/>
      <c r="BB79" s="121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</row>
    <row r="80" spans="1:107" ht="15">
      <c r="A80" s="474"/>
      <c r="B80" s="474"/>
      <c r="C80" s="183" t="s">
        <v>39</v>
      </c>
      <c r="D80" s="183"/>
      <c r="E80" s="183"/>
      <c r="F80" s="183"/>
      <c r="G80" s="183"/>
      <c r="H80" s="183"/>
      <c r="I80" s="183"/>
      <c r="J80" s="183"/>
      <c r="K80" s="183"/>
      <c r="L80" s="183"/>
      <c r="M80" s="183"/>
      <c r="N80" s="183"/>
      <c r="O80" s="183"/>
      <c r="P80" s="272"/>
      <c r="Q80" s="147" t="s">
        <v>532</v>
      </c>
      <c r="R80" s="148"/>
      <c r="S80" s="148"/>
      <c r="T80" s="148"/>
      <c r="U80" s="148"/>
      <c r="V80" s="148"/>
      <c r="W80" s="148" t="s">
        <v>532</v>
      </c>
      <c r="X80" s="148"/>
      <c r="Y80" s="148"/>
      <c r="Z80" s="148"/>
      <c r="AA80" s="148"/>
      <c r="AB80" s="148"/>
      <c r="AC80" s="148" t="s">
        <v>244</v>
      </c>
      <c r="AD80" s="148"/>
      <c r="AE80" s="148"/>
      <c r="AF80" s="148"/>
      <c r="AG80" s="148"/>
      <c r="AH80" s="148"/>
      <c r="AI80" s="148" t="s">
        <v>244</v>
      </c>
      <c r="AJ80" s="148"/>
      <c r="AK80" s="148"/>
      <c r="AL80" s="148"/>
      <c r="AM80" s="148"/>
      <c r="AN80" s="148"/>
      <c r="AO80" s="148" t="s">
        <v>532</v>
      </c>
      <c r="AP80" s="148"/>
      <c r="AQ80" s="148"/>
      <c r="AR80" s="148"/>
      <c r="AS80" s="148"/>
      <c r="AT80" s="148"/>
      <c r="AU80" s="227" t="s">
        <v>532</v>
      </c>
      <c r="AV80" s="227"/>
      <c r="AW80" s="227"/>
      <c r="AX80" s="227"/>
      <c r="AY80" s="227"/>
      <c r="AZ80" s="227"/>
      <c r="BA80" s="121"/>
      <c r="BB80" s="121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</row>
    <row r="81" spans="1:107" ht="15">
      <c r="A81" s="474"/>
      <c r="B81" s="474"/>
      <c r="C81" s="183" t="s">
        <v>184</v>
      </c>
      <c r="D81" s="183"/>
      <c r="E81" s="183"/>
      <c r="F81" s="183"/>
      <c r="G81" s="183"/>
      <c r="H81" s="183"/>
      <c r="I81" s="183"/>
      <c r="J81" s="183"/>
      <c r="K81" s="183"/>
      <c r="L81" s="183"/>
      <c r="M81" s="183"/>
      <c r="N81" s="183"/>
      <c r="O81" s="183"/>
      <c r="P81" s="272"/>
      <c r="Q81" s="147" t="s">
        <v>532</v>
      </c>
      <c r="R81" s="148"/>
      <c r="S81" s="148"/>
      <c r="T81" s="148"/>
      <c r="U81" s="148"/>
      <c r="V81" s="148"/>
      <c r="W81" s="148" t="s">
        <v>532</v>
      </c>
      <c r="X81" s="148"/>
      <c r="Y81" s="148"/>
      <c r="Z81" s="148"/>
      <c r="AA81" s="148"/>
      <c r="AB81" s="148"/>
      <c r="AC81" s="148" t="s">
        <v>244</v>
      </c>
      <c r="AD81" s="148"/>
      <c r="AE81" s="148"/>
      <c r="AF81" s="148"/>
      <c r="AG81" s="148"/>
      <c r="AH81" s="148"/>
      <c r="AI81" s="148" t="s">
        <v>244</v>
      </c>
      <c r="AJ81" s="148"/>
      <c r="AK81" s="148"/>
      <c r="AL81" s="148"/>
      <c r="AM81" s="148"/>
      <c r="AN81" s="148"/>
      <c r="AO81" s="148" t="s">
        <v>532</v>
      </c>
      <c r="AP81" s="148"/>
      <c r="AQ81" s="148"/>
      <c r="AR81" s="148"/>
      <c r="AS81" s="148"/>
      <c r="AT81" s="148"/>
      <c r="AU81" s="227" t="s">
        <v>532</v>
      </c>
      <c r="AV81" s="227"/>
      <c r="AW81" s="227"/>
      <c r="AX81" s="227"/>
      <c r="AY81" s="227"/>
      <c r="AZ81" s="227"/>
      <c r="BA81" s="121"/>
      <c r="BB81" s="121"/>
      <c r="BC81" s="13"/>
      <c r="BD81" s="405" t="s">
        <v>432</v>
      </c>
      <c r="BE81" s="405"/>
      <c r="BF81" s="405"/>
      <c r="BG81" s="405"/>
      <c r="BH81" s="405"/>
      <c r="BI81" s="405"/>
      <c r="BJ81" s="405"/>
      <c r="BK81" s="405"/>
      <c r="BL81" s="405"/>
      <c r="BM81" s="405"/>
      <c r="BN81" s="405"/>
      <c r="BO81" s="405"/>
      <c r="BP81" s="405"/>
      <c r="BQ81" s="405"/>
      <c r="BR81" s="405"/>
      <c r="BS81" s="405"/>
      <c r="BT81" s="405"/>
      <c r="BU81" s="405"/>
      <c r="BV81" s="405"/>
      <c r="BW81" s="405"/>
      <c r="BX81" s="405"/>
      <c r="BY81" s="405"/>
      <c r="BZ81" s="405"/>
      <c r="CA81" s="405"/>
      <c r="CB81" s="405"/>
      <c r="CC81" s="405"/>
      <c r="CD81" s="405"/>
      <c r="CE81" s="405"/>
      <c r="CF81" s="405"/>
      <c r="CG81" s="405"/>
      <c r="CH81" s="405"/>
      <c r="CI81" s="405"/>
      <c r="CJ81" s="405"/>
      <c r="CK81" s="405"/>
      <c r="CL81" s="405"/>
      <c r="CM81" s="405"/>
      <c r="CN81" s="405"/>
      <c r="CO81" s="405"/>
      <c r="CP81" s="405"/>
      <c r="CQ81" s="405"/>
      <c r="CR81" s="405"/>
      <c r="CS81" s="405"/>
      <c r="CT81" s="405"/>
      <c r="CU81" s="405"/>
      <c r="CV81" s="405"/>
      <c r="CW81" s="405"/>
      <c r="CX81" s="405"/>
      <c r="CY81" s="405"/>
      <c r="CZ81" s="405"/>
      <c r="DA81" s="405"/>
      <c r="DB81" s="405"/>
      <c r="DC81" s="405"/>
    </row>
    <row r="82" spans="1:107" ht="15">
      <c r="A82" s="474"/>
      <c r="B82" s="474"/>
      <c r="C82" s="183" t="s">
        <v>40</v>
      </c>
      <c r="D82" s="183"/>
      <c r="E82" s="183"/>
      <c r="F82" s="183"/>
      <c r="G82" s="183"/>
      <c r="H82" s="183"/>
      <c r="I82" s="183"/>
      <c r="J82" s="183"/>
      <c r="K82" s="183"/>
      <c r="L82" s="183"/>
      <c r="M82" s="183"/>
      <c r="N82" s="183"/>
      <c r="O82" s="183"/>
      <c r="P82" s="272"/>
      <c r="Q82" s="147" t="s">
        <v>532</v>
      </c>
      <c r="R82" s="148"/>
      <c r="S82" s="148"/>
      <c r="T82" s="148"/>
      <c r="U82" s="148"/>
      <c r="V82" s="148"/>
      <c r="W82" s="148" t="s">
        <v>532</v>
      </c>
      <c r="X82" s="148"/>
      <c r="Y82" s="148"/>
      <c r="Z82" s="148"/>
      <c r="AA82" s="148"/>
      <c r="AB82" s="148"/>
      <c r="AC82" s="148" t="s">
        <v>244</v>
      </c>
      <c r="AD82" s="148"/>
      <c r="AE82" s="148"/>
      <c r="AF82" s="148"/>
      <c r="AG82" s="148"/>
      <c r="AH82" s="148"/>
      <c r="AI82" s="148" t="s">
        <v>244</v>
      </c>
      <c r="AJ82" s="148"/>
      <c r="AK82" s="148"/>
      <c r="AL82" s="148"/>
      <c r="AM82" s="148"/>
      <c r="AN82" s="148"/>
      <c r="AO82" s="148" t="s">
        <v>532</v>
      </c>
      <c r="AP82" s="148"/>
      <c r="AQ82" s="148"/>
      <c r="AR82" s="148"/>
      <c r="AS82" s="148"/>
      <c r="AT82" s="148"/>
      <c r="AU82" s="227" t="s">
        <v>532</v>
      </c>
      <c r="AV82" s="227"/>
      <c r="AW82" s="227"/>
      <c r="AX82" s="227"/>
      <c r="AY82" s="227"/>
      <c r="AZ82" s="227"/>
      <c r="BA82" s="121"/>
      <c r="BB82" s="121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</row>
    <row r="83" spans="1:107" ht="15.75" thickBot="1">
      <c r="A83" s="474"/>
      <c r="B83" s="474"/>
      <c r="C83" s="474" t="s">
        <v>409</v>
      </c>
      <c r="D83" s="231"/>
      <c r="E83" s="19"/>
      <c r="F83" s="19"/>
      <c r="G83" s="19"/>
      <c r="H83" s="183" t="s">
        <v>410</v>
      </c>
      <c r="I83" s="183"/>
      <c r="J83" s="183"/>
      <c r="K83" s="183"/>
      <c r="L83" s="183"/>
      <c r="M83" s="183"/>
      <c r="N83" s="183"/>
      <c r="O83" s="183"/>
      <c r="P83" s="272"/>
      <c r="Q83" s="147" t="s">
        <v>532</v>
      </c>
      <c r="R83" s="148"/>
      <c r="S83" s="148"/>
      <c r="T83" s="148"/>
      <c r="U83" s="148"/>
      <c r="V83" s="148"/>
      <c r="W83" s="148" t="s">
        <v>532</v>
      </c>
      <c r="X83" s="148"/>
      <c r="Y83" s="148"/>
      <c r="Z83" s="148"/>
      <c r="AA83" s="148"/>
      <c r="AB83" s="148"/>
      <c r="AC83" s="148" t="s">
        <v>244</v>
      </c>
      <c r="AD83" s="148"/>
      <c r="AE83" s="148"/>
      <c r="AF83" s="148"/>
      <c r="AG83" s="148"/>
      <c r="AH83" s="148"/>
      <c r="AI83" s="148" t="s">
        <v>244</v>
      </c>
      <c r="AJ83" s="148"/>
      <c r="AK83" s="148"/>
      <c r="AL83" s="148"/>
      <c r="AM83" s="148"/>
      <c r="AN83" s="148"/>
      <c r="AO83" s="148" t="s">
        <v>532</v>
      </c>
      <c r="AP83" s="148"/>
      <c r="AQ83" s="148"/>
      <c r="AR83" s="148"/>
      <c r="AS83" s="148"/>
      <c r="AT83" s="148"/>
      <c r="AU83" s="227" t="s">
        <v>532</v>
      </c>
      <c r="AV83" s="227"/>
      <c r="AW83" s="227"/>
      <c r="AX83" s="227"/>
      <c r="AY83" s="227"/>
      <c r="AZ83" s="227"/>
      <c r="BA83" s="121"/>
      <c r="BB83" s="121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</row>
    <row r="84" spans="1:107" ht="15">
      <c r="A84" s="474"/>
      <c r="B84" s="474"/>
      <c r="C84" s="474"/>
      <c r="D84" s="231"/>
      <c r="E84" s="19"/>
      <c r="F84" s="19"/>
      <c r="G84" s="19"/>
      <c r="H84" s="183" t="s">
        <v>185</v>
      </c>
      <c r="I84" s="183"/>
      <c r="J84" s="183"/>
      <c r="K84" s="183"/>
      <c r="L84" s="183"/>
      <c r="M84" s="183"/>
      <c r="N84" s="183"/>
      <c r="O84" s="183"/>
      <c r="P84" s="272"/>
      <c r="Q84" s="147" t="s">
        <v>532</v>
      </c>
      <c r="R84" s="148"/>
      <c r="S84" s="148"/>
      <c r="T84" s="148"/>
      <c r="U84" s="148"/>
      <c r="V84" s="148"/>
      <c r="W84" s="148" t="s">
        <v>532</v>
      </c>
      <c r="X84" s="148"/>
      <c r="Y84" s="148"/>
      <c r="Z84" s="148"/>
      <c r="AA84" s="148"/>
      <c r="AB84" s="148"/>
      <c r="AC84" s="148" t="s">
        <v>244</v>
      </c>
      <c r="AD84" s="148"/>
      <c r="AE84" s="148"/>
      <c r="AF84" s="148"/>
      <c r="AG84" s="148"/>
      <c r="AH84" s="148"/>
      <c r="AI84" s="148" t="s">
        <v>244</v>
      </c>
      <c r="AJ84" s="148"/>
      <c r="AK84" s="148"/>
      <c r="AL84" s="148"/>
      <c r="AM84" s="148"/>
      <c r="AN84" s="148"/>
      <c r="AO84" s="148" t="s">
        <v>532</v>
      </c>
      <c r="AP84" s="148"/>
      <c r="AQ84" s="148"/>
      <c r="AR84" s="148"/>
      <c r="AS84" s="148"/>
      <c r="AT84" s="148"/>
      <c r="AU84" s="227" t="s">
        <v>532</v>
      </c>
      <c r="AV84" s="227"/>
      <c r="AW84" s="227"/>
      <c r="AX84" s="227"/>
      <c r="AY84" s="227"/>
      <c r="AZ84" s="227"/>
      <c r="BA84" s="121"/>
      <c r="BB84" s="121"/>
      <c r="BC84" s="13"/>
      <c r="BD84" s="453" t="s">
        <v>174</v>
      </c>
      <c r="BE84" s="453"/>
      <c r="BF84" s="453"/>
      <c r="BG84" s="453"/>
      <c r="BH84" s="454"/>
      <c r="BI84" s="197" t="s">
        <v>79</v>
      </c>
      <c r="BJ84" s="198"/>
      <c r="BK84" s="198"/>
      <c r="BL84" s="199"/>
      <c r="BM84" s="102"/>
      <c r="BN84" s="103"/>
      <c r="BO84" s="104"/>
      <c r="BP84" s="175" t="s">
        <v>175</v>
      </c>
      <c r="BQ84" s="175"/>
      <c r="BR84" s="175"/>
      <c r="BS84" s="181" t="s">
        <v>176</v>
      </c>
      <c r="BT84" s="181"/>
      <c r="BU84" s="181"/>
      <c r="BV84" s="181"/>
      <c r="BW84" s="181"/>
      <c r="BX84" s="181"/>
      <c r="BY84" s="181" t="s">
        <v>177</v>
      </c>
      <c r="BZ84" s="181"/>
      <c r="CA84" s="181"/>
      <c r="CB84" s="181"/>
      <c r="CC84" s="181"/>
      <c r="CD84" s="181"/>
      <c r="CE84" s="181" t="s">
        <v>178</v>
      </c>
      <c r="CF84" s="181"/>
      <c r="CG84" s="181"/>
      <c r="CH84" s="181"/>
      <c r="CI84" s="181"/>
      <c r="CJ84" s="181"/>
      <c r="CK84" s="181"/>
      <c r="CL84" s="181"/>
      <c r="CM84" s="181"/>
      <c r="CN84" s="181"/>
      <c r="CO84" s="181"/>
      <c r="CP84" s="181" t="s">
        <v>179</v>
      </c>
      <c r="CQ84" s="181"/>
      <c r="CR84" s="181"/>
      <c r="CS84" s="181"/>
      <c r="CT84" s="181"/>
      <c r="CU84" s="181"/>
      <c r="CV84" s="181"/>
      <c r="CW84" s="181"/>
      <c r="CX84" s="457" t="s">
        <v>530</v>
      </c>
      <c r="CY84" s="213"/>
      <c r="CZ84" s="214"/>
      <c r="DA84" s="175" t="s">
        <v>83</v>
      </c>
      <c r="DB84" s="175"/>
      <c r="DC84" s="176"/>
    </row>
    <row r="85" spans="1:107" ht="15">
      <c r="A85" s="474"/>
      <c r="B85" s="474"/>
      <c r="C85" s="474"/>
      <c r="D85" s="231"/>
      <c r="E85" s="19"/>
      <c r="F85" s="19"/>
      <c r="G85" s="19"/>
      <c r="H85" s="183" t="s">
        <v>405</v>
      </c>
      <c r="I85" s="183"/>
      <c r="J85" s="183"/>
      <c r="K85" s="183"/>
      <c r="L85" s="183"/>
      <c r="M85" s="183"/>
      <c r="N85" s="183"/>
      <c r="O85" s="183"/>
      <c r="P85" s="272"/>
      <c r="Q85" s="147" t="s">
        <v>532</v>
      </c>
      <c r="R85" s="148"/>
      <c r="S85" s="148"/>
      <c r="T85" s="148"/>
      <c r="U85" s="148"/>
      <c r="V85" s="148"/>
      <c r="W85" s="148" t="s">
        <v>532</v>
      </c>
      <c r="X85" s="148"/>
      <c r="Y85" s="148"/>
      <c r="Z85" s="148"/>
      <c r="AA85" s="148"/>
      <c r="AB85" s="148"/>
      <c r="AC85" s="148" t="s">
        <v>244</v>
      </c>
      <c r="AD85" s="148"/>
      <c r="AE85" s="148"/>
      <c r="AF85" s="148"/>
      <c r="AG85" s="148"/>
      <c r="AH85" s="148"/>
      <c r="AI85" s="148" t="s">
        <v>244</v>
      </c>
      <c r="AJ85" s="148"/>
      <c r="AK85" s="148"/>
      <c r="AL85" s="148"/>
      <c r="AM85" s="148"/>
      <c r="AN85" s="148"/>
      <c r="AO85" s="148" t="s">
        <v>532</v>
      </c>
      <c r="AP85" s="148"/>
      <c r="AQ85" s="148"/>
      <c r="AR85" s="148"/>
      <c r="AS85" s="148"/>
      <c r="AT85" s="148"/>
      <c r="AU85" s="227" t="s">
        <v>532</v>
      </c>
      <c r="AV85" s="227"/>
      <c r="AW85" s="227"/>
      <c r="AX85" s="227"/>
      <c r="AY85" s="227"/>
      <c r="AZ85" s="227"/>
      <c r="BA85" s="121"/>
      <c r="BB85" s="121"/>
      <c r="BC85" s="13"/>
      <c r="BD85" s="183"/>
      <c r="BE85" s="183"/>
      <c r="BF85" s="183"/>
      <c r="BG85" s="183"/>
      <c r="BH85" s="272"/>
      <c r="BI85" s="200"/>
      <c r="BJ85" s="162"/>
      <c r="BK85" s="162"/>
      <c r="BL85" s="163"/>
      <c r="BM85" s="452" t="s">
        <v>565</v>
      </c>
      <c r="BN85" s="208"/>
      <c r="BO85" s="209"/>
      <c r="BP85" s="178"/>
      <c r="BQ85" s="178"/>
      <c r="BR85" s="178"/>
      <c r="BS85" s="177"/>
      <c r="BT85" s="177"/>
      <c r="BU85" s="177"/>
      <c r="BV85" s="177"/>
      <c r="BW85" s="177"/>
      <c r="BX85" s="177"/>
      <c r="BY85" s="177"/>
      <c r="BZ85" s="177"/>
      <c r="CA85" s="177"/>
      <c r="CB85" s="177"/>
      <c r="CC85" s="177"/>
      <c r="CD85" s="177"/>
      <c r="CE85" s="177"/>
      <c r="CF85" s="177"/>
      <c r="CG85" s="177"/>
      <c r="CH85" s="177"/>
      <c r="CI85" s="177"/>
      <c r="CJ85" s="177"/>
      <c r="CK85" s="177"/>
      <c r="CL85" s="177"/>
      <c r="CM85" s="177"/>
      <c r="CN85" s="177"/>
      <c r="CO85" s="177"/>
      <c r="CP85" s="177"/>
      <c r="CQ85" s="177"/>
      <c r="CR85" s="177"/>
      <c r="CS85" s="177"/>
      <c r="CT85" s="177"/>
      <c r="CU85" s="177"/>
      <c r="CV85" s="177"/>
      <c r="CW85" s="177"/>
      <c r="CX85" s="207"/>
      <c r="CY85" s="208"/>
      <c r="CZ85" s="209"/>
      <c r="DA85" s="178"/>
      <c r="DB85" s="178"/>
      <c r="DC85" s="179"/>
    </row>
    <row r="86" spans="1:107" ht="15">
      <c r="A86" s="474"/>
      <c r="B86" s="474"/>
      <c r="C86" s="474"/>
      <c r="D86" s="231"/>
      <c r="E86" s="19"/>
      <c r="F86" s="19"/>
      <c r="G86" s="19"/>
      <c r="H86" s="183" t="s">
        <v>406</v>
      </c>
      <c r="I86" s="183"/>
      <c r="J86" s="183"/>
      <c r="K86" s="183"/>
      <c r="L86" s="183"/>
      <c r="M86" s="183"/>
      <c r="N86" s="183"/>
      <c r="O86" s="183"/>
      <c r="P86" s="272"/>
      <c r="Q86" s="147" t="s">
        <v>532</v>
      </c>
      <c r="R86" s="148"/>
      <c r="S86" s="148"/>
      <c r="T86" s="148"/>
      <c r="U86" s="148"/>
      <c r="V86" s="148"/>
      <c r="W86" s="148" t="s">
        <v>532</v>
      </c>
      <c r="X86" s="148"/>
      <c r="Y86" s="148"/>
      <c r="Z86" s="148"/>
      <c r="AA86" s="148"/>
      <c r="AB86" s="148"/>
      <c r="AC86" s="148" t="s">
        <v>244</v>
      </c>
      <c r="AD86" s="148"/>
      <c r="AE86" s="148"/>
      <c r="AF86" s="148"/>
      <c r="AG86" s="148"/>
      <c r="AH86" s="148"/>
      <c r="AI86" s="148" t="s">
        <v>244</v>
      </c>
      <c r="AJ86" s="148"/>
      <c r="AK86" s="148"/>
      <c r="AL86" s="148"/>
      <c r="AM86" s="148"/>
      <c r="AN86" s="148"/>
      <c r="AO86" s="148" t="s">
        <v>532</v>
      </c>
      <c r="AP86" s="148"/>
      <c r="AQ86" s="148"/>
      <c r="AR86" s="148"/>
      <c r="AS86" s="148"/>
      <c r="AT86" s="148"/>
      <c r="AU86" s="227" t="s">
        <v>532</v>
      </c>
      <c r="AV86" s="227"/>
      <c r="AW86" s="227"/>
      <c r="AX86" s="227"/>
      <c r="AY86" s="227"/>
      <c r="AZ86" s="227"/>
      <c r="BA86" s="121"/>
      <c r="BB86" s="121"/>
      <c r="BC86" s="13"/>
      <c r="BD86" s="183"/>
      <c r="BE86" s="183"/>
      <c r="BF86" s="183"/>
      <c r="BG86" s="183"/>
      <c r="BH86" s="272"/>
      <c r="BI86" s="200"/>
      <c r="BJ86" s="162"/>
      <c r="BK86" s="162"/>
      <c r="BL86" s="163"/>
      <c r="BM86" s="207"/>
      <c r="BN86" s="208"/>
      <c r="BO86" s="209"/>
      <c r="BP86" s="178"/>
      <c r="BQ86" s="178"/>
      <c r="BR86" s="178"/>
      <c r="BS86" s="178" t="s">
        <v>180</v>
      </c>
      <c r="BT86" s="178"/>
      <c r="BU86" s="178"/>
      <c r="BV86" s="178" t="s">
        <v>181</v>
      </c>
      <c r="BW86" s="178"/>
      <c r="BX86" s="178"/>
      <c r="BY86" s="178" t="s">
        <v>180</v>
      </c>
      <c r="BZ86" s="178"/>
      <c r="CA86" s="178"/>
      <c r="CB86" s="178" t="s">
        <v>181</v>
      </c>
      <c r="CC86" s="178"/>
      <c r="CD86" s="178"/>
      <c r="CE86" s="178" t="s">
        <v>424</v>
      </c>
      <c r="CF86" s="178"/>
      <c r="CG86" s="178"/>
      <c r="CH86" s="178" t="s">
        <v>425</v>
      </c>
      <c r="CI86" s="178"/>
      <c r="CJ86" s="178"/>
      <c r="CK86" s="178" t="s">
        <v>426</v>
      </c>
      <c r="CL86" s="178"/>
      <c r="CM86" s="178"/>
      <c r="CN86" s="178" t="s">
        <v>427</v>
      </c>
      <c r="CO86" s="178"/>
      <c r="CP86" s="178" t="s">
        <v>424</v>
      </c>
      <c r="CQ86" s="178"/>
      <c r="CR86" s="178"/>
      <c r="CS86" s="178" t="s">
        <v>425</v>
      </c>
      <c r="CT86" s="178"/>
      <c r="CU86" s="178"/>
      <c r="CV86" s="178" t="s">
        <v>426</v>
      </c>
      <c r="CW86" s="178"/>
      <c r="CX86" s="207"/>
      <c r="CY86" s="208"/>
      <c r="CZ86" s="209"/>
      <c r="DA86" s="178"/>
      <c r="DB86" s="178"/>
      <c r="DC86" s="179"/>
    </row>
    <row r="87" spans="1:107" ht="15">
      <c r="A87" s="474"/>
      <c r="B87" s="474"/>
      <c r="C87" s="474"/>
      <c r="D87" s="231"/>
      <c r="E87" s="231" t="s">
        <v>412</v>
      </c>
      <c r="F87" s="231"/>
      <c r="G87" s="231"/>
      <c r="H87" s="183" t="s">
        <v>208</v>
      </c>
      <c r="I87" s="183"/>
      <c r="J87" s="183"/>
      <c r="K87" s="183"/>
      <c r="L87" s="183"/>
      <c r="M87" s="183"/>
      <c r="N87" s="183"/>
      <c r="O87" s="183"/>
      <c r="P87" s="272"/>
      <c r="Q87" s="147" t="s">
        <v>532</v>
      </c>
      <c r="R87" s="148"/>
      <c r="S87" s="148"/>
      <c r="T87" s="148"/>
      <c r="U87" s="148"/>
      <c r="V87" s="148"/>
      <c r="W87" s="148" t="s">
        <v>532</v>
      </c>
      <c r="X87" s="148"/>
      <c r="Y87" s="148"/>
      <c r="Z87" s="148"/>
      <c r="AA87" s="148"/>
      <c r="AB87" s="148"/>
      <c r="AC87" s="148" t="s">
        <v>244</v>
      </c>
      <c r="AD87" s="148"/>
      <c r="AE87" s="148"/>
      <c r="AF87" s="148"/>
      <c r="AG87" s="148"/>
      <c r="AH87" s="148"/>
      <c r="AI87" s="148" t="s">
        <v>244</v>
      </c>
      <c r="AJ87" s="148"/>
      <c r="AK87" s="148"/>
      <c r="AL87" s="148"/>
      <c r="AM87" s="148"/>
      <c r="AN87" s="148"/>
      <c r="AO87" s="148" t="s">
        <v>532</v>
      </c>
      <c r="AP87" s="148"/>
      <c r="AQ87" s="148"/>
      <c r="AR87" s="148"/>
      <c r="AS87" s="148"/>
      <c r="AT87" s="148"/>
      <c r="AU87" s="227" t="s">
        <v>532</v>
      </c>
      <c r="AV87" s="227"/>
      <c r="AW87" s="227"/>
      <c r="AX87" s="227"/>
      <c r="AY87" s="227"/>
      <c r="AZ87" s="227"/>
      <c r="BA87" s="121"/>
      <c r="BB87" s="121"/>
      <c r="BC87" s="13"/>
      <c r="BD87" s="455"/>
      <c r="BE87" s="455"/>
      <c r="BF87" s="455"/>
      <c r="BG87" s="455"/>
      <c r="BH87" s="456"/>
      <c r="BI87" s="201"/>
      <c r="BJ87" s="202"/>
      <c r="BK87" s="202"/>
      <c r="BL87" s="203"/>
      <c r="BM87" s="210"/>
      <c r="BN87" s="211"/>
      <c r="BO87" s="212"/>
      <c r="BP87" s="178"/>
      <c r="BQ87" s="178"/>
      <c r="BR87" s="178"/>
      <c r="BS87" s="178"/>
      <c r="BT87" s="178"/>
      <c r="BU87" s="178"/>
      <c r="BV87" s="178"/>
      <c r="BW87" s="178"/>
      <c r="BX87" s="178"/>
      <c r="BY87" s="178"/>
      <c r="BZ87" s="178"/>
      <c r="CA87" s="178"/>
      <c r="CB87" s="178"/>
      <c r="CC87" s="178"/>
      <c r="CD87" s="178"/>
      <c r="CE87" s="178"/>
      <c r="CF87" s="178"/>
      <c r="CG87" s="178"/>
      <c r="CH87" s="178"/>
      <c r="CI87" s="178"/>
      <c r="CJ87" s="178"/>
      <c r="CK87" s="178"/>
      <c r="CL87" s="178"/>
      <c r="CM87" s="178"/>
      <c r="CN87" s="178"/>
      <c r="CO87" s="178"/>
      <c r="CP87" s="178"/>
      <c r="CQ87" s="178"/>
      <c r="CR87" s="178"/>
      <c r="CS87" s="178"/>
      <c r="CT87" s="178"/>
      <c r="CU87" s="178"/>
      <c r="CV87" s="178"/>
      <c r="CW87" s="178"/>
      <c r="CX87" s="210"/>
      <c r="CY87" s="211"/>
      <c r="CZ87" s="212"/>
      <c r="DA87" s="178"/>
      <c r="DB87" s="178"/>
      <c r="DC87" s="179"/>
    </row>
    <row r="88" spans="1:107" ht="15">
      <c r="A88" s="474"/>
      <c r="B88" s="474"/>
      <c r="C88" s="474"/>
      <c r="D88" s="231"/>
      <c r="E88" s="231"/>
      <c r="F88" s="231"/>
      <c r="G88" s="231"/>
      <c r="H88" s="183" t="s">
        <v>411</v>
      </c>
      <c r="I88" s="183"/>
      <c r="J88" s="183"/>
      <c r="K88" s="183"/>
      <c r="L88" s="183"/>
      <c r="M88" s="183"/>
      <c r="N88" s="183"/>
      <c r="O88" s="183"/>
      <c r="P88" s="272"/>
      <c r="Q88" s="147" t="s">
        <v>532</v>
      </c>
      <c r="R88" s="148"/>
      <c r="S88" s="148"/>
      <c r="T88" s="148"/>
      <c r="U88" s="148"/>
      <c r="V88" s="148"/>
      <c r="W88" s="148">
        <v>1</v>
      </c>
      <c r="X88" s="148"/>
      <c r="Y88" s="148"/>
      <c r="Z88" s="148"/>
      <c r="AA88" s="148"/>
      <c r="AB88" s="148"/>
      <c r="AC88" s="480">
        <f>SUM(W88)-SUM(Q88)</f>
        <v>1</v>
      </c>
      <c r="AD88" s="480"/>
      <c r="AE88" s="480"/>
      <c r="AF88" s="480"/>
      <c r="AG88" s="480"/>
      <c r="AH88" s="480"/>
      <c r="AI88" s="481">
        <f>W88*100/W$14</f>
        <v>0.017946877243359655</v>
      </c>
      <c r="AJ88" s="481"/>
      <c r="AK88" s="481"/>
      <c r="AL88" s="481"/>
      <c r="AM88" s="481"/>
      <c r="AN88" s="481"/>
      <c r="AO88" s="148" t="s">
        <v>532</v>
      </c>
      <c r="AP88" s="148"/>
      <c r="AQ88" s="148"/>
      <c r="AR88" s="148"/>
      <c r="AS88" s="148"/>
      <c r="AT88" s="148"/>
      <c r="AU88" s="148">
        <v>3</v>
      </c>
      <c r="AV88" s="148"/>
      <c r="AW88" s="148"/>
      <c r="AX88" s="148"/>
      <c r="AY88" s="148"/>
      <c r="AZ88" s="148"/>
      <c r="BA88" s="116"/>
      <c r="BB88" s="116"/>
      <c r="BC88" s="13"/>
      <c r="BD88" s="82"/>
      <c r="BE88" s="82"/>
      <c r="BF88" s="82"/>
      <c r="BG88" s="82"/>
      <c r="BH88" s="8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  <c r="DA88" s="13"/>
      <c r="DB88" s="13"/>
      <c r="DC88" s="13"/>
    </row>
    <row r="89" spans="1:107" ht="15.75">
      <c r="A89" s="474"/>
      <c r="B89" s="474"/>
      <c r="C89" s="474"/>
      <c r="D89" s="231"/>
      <c r="E89" s="19"/>
      <c r="F89" s="19"/>
      <c r="G89" s="19"/>
      <c r="H89" s="183" t="s">
        <v>186</v>
      </c>
      <c r="I89" s="183"/>
      <c r="J89" s="183"/>
      <c r="K89" s="183"/>
      <c r="L89" s="183"/>
      <c r="M89" s="183"/>
      <c r="N89" s="183"/>
      <c r="O89" s="183"/>
      <c r="P89" s="272"/>
      <c r="Q89" s="147" t="s">
        <v>532</v>
      </c>
      <c r="R89" s="148"/>
      <c r="S89" s="148"/>
      <c r="T89" s="148"/>
      <c r="U89" s="148"/>
      <c r="V89" s="148"/>
      <c r="W89" s="148" t="s">
        <v>532</v>
      </c>
      <c r="X89" s="148"/>
      <c r="Y89" s="148"/>
      <c r="Z89" s="148"/>
      <c r="AA89" s="148"/>
      <c r="AB89" s="148"/>
      <c r="AC89" s="148" t="s">
        <v>244</v>
      </c>
      <c r="AD89" s="148"/>
      <c r="AE89" s="148"/>
      <c r="AF89" s="148"/>
      <c r="AG89" s="148"/>
      <c r="AH89" s="148"/>
      <c r="AI89" s="148" t="s">
        <v>244</v>
      </c>
      <c r="AJ89" s="148"/>
      <c r="AK89" s="148"/>
      <c r="AL89" s="148"/>
      <c r="AM89" s="148"/>
      <c r="AN89" s="148"/>
      <c r="AO89" s="148" t="s">
        <v>532</v>
      </c>
      <c r="AP89" s="148"/>
      <c r="AQ89" s="148"/>
      <c r="AR89" s="148"/>
      <c r="AS89" s="148"/>
      <c r="AT89" s="148"/>
      <c r="AU89" s="227" t="s">
        <v>532</v>
      </c>
      <c r="AV89" s="227"/>
      <c r="AW89" s="227"/>
      <c r="AX89" s="227"/>
      <c r="AY89" s="227"/>
      <c r="AZ89" s="227"/>
      <c r="BA89" s="121"/>
      <c r="BB89" s="121"/>
      <c r="BC89" s="13"/>
      <c r="BD89" s="184" t="s">
        <v>79</v>
      </c>
      <c r="BE89" s="184"/>
      <c r="BF89" s="184"/>
      <c r="BG89" s="184"/>
      <c r="BH89" s="246"/>
      <c r="BI89" s="150">
        <f>SUM(BI92:BL109)</f>
        <v>7131</v>
      </c>
      <c r="BJ89" s="151"/>
      <c r="BK89" s="151"/>
      <c r="BL89" s="151"/>
      <c r="BM89" s="304">
        <f>BI89*100/BI$89</f>
        <v>100</v>
      </c>
      <c r="BN89" s="304"/>
      <c r="BO89" s="304"/>
      <c r="BP89" s="151">
        <f>SUM(BP92:BR109)</f>
        <v>956</v>
      </c>
      <c r="BQ89" s="151"/>
      <c r="BR89" s="151"/>
      <c r="BS89" s="151">
        <f>SUM(BS92:BU109)</f>
        <v>2217</v>
      </c>
      <c r="BT89" s="151"/>
      <c r="BU89" s="151"/>
      <c r="BV89" s="151">
        <f>SUM(BV92:BX109)</f>
        <v>974</v>
      </c>
      <c r="BW89" s="151"/>
      <c r="BX89" s="151"/>
      <c r="BY89" s="151">
        <f>SUM(BY92:CA109)</f>
        <v>855</v>
      </c>
      <c r="BZ89" s="151"/>
      <c r="CA89" s="151"/>
      <c r="CB89" s="151">
        <f>SUM(CB92:CD109)</f>
        <v>195</v>
      </c>
      <c r="CC89" s="151"/>
      <c r="CD89" s="151"/>
      <c r="CE89" s="151">
        <f>SUM(CE92:CG109)</f>
        <v>131</v>
      </c>
      <c r="CF89" s="151"/>
      <c r="CG89" s="151"/>
      <c r="CH89" s="151">
        <f>SUM(CH92:CJ109)</f>
        <v>99</v>
      </c>
      <c r="CI89" s="151"/>
      <c r="CJ89" s="151"/>
      <c r="CK89" s="151">
        <f>SUM(CK92:CM109)</f>
        <v>61</v>
      </c>
      <c r="CL89" s="151"/>
      <c r="CM89" s="151"/>
      <c r="CN89" s="158">
        <f>SUM(CN92:CO109)</f>
        <v>719</v>
      </c>
      <c r="CO89" s="158"/>
      <c r="CP89" s="151">
        <f>SUM(CP92:CR109)</f>
        <v>18</v>
      </c>
      <c r="CQ89" s="151"/>
      <c r="CR89" s="151"/>
      <c r="CS89" s="151">
        <f>SUM(CS92:CU109)</f>
        <v>7</v>
      </c>
      <c r="CT89" s="151"/>
      <c r="CU89" s="151"/>
      <c r="CV89" s="158">
        <f>SUM(CV92:CW109)</f>
        <v>2</v>
      </c>
      <c r="CW89" s="158"/>
      <c r="CX89" s="151">
        <f>SUM(CX92:CZ109)</f>
        <v>891</v>
      </c>
      <c r="CY89" s="151"/>
      <c r="CZ89" s="151"/>
      <c r="DA89" s="151">
        <f>SUM(DA92:DC109)</f>
        <v>6</v>
      </c>
      <c r="DB89" s="151"/>
      <c r="DC89" s="151"/>
    </row>
    <row r="90" spans="1:107" ht="15">
      <c r="A90" s="474"/>
      <c r="B90" s="474"/>
      <c r="C90" s="183" t="s">
        <v>83</v>
      </c>
      <c r="D90" s="183"/>
      <c r="E90" s="183"/>
      <c r="F90" s="183"/>
      <c r="G90" s="183"/>
      <c r="H90" s="183"/>
      <c r="I90" s="183"/>
      <c r="J90" s="183"/>
      <c r="K90" s="183"/>
      <c r="L90" s="183"/>
      <c r="M90" s="183"/>
      <c r="N90" s="183"/>
      <c r="O90" s="183"/>
      <c r="P90" s="272"/>
      <c r="Q90" s="147">
        <v>6</v>
      </c>
      <c r="R90" s="148"/>
      <c r="S90" s="148"/>
      <c r="T90" s="148"/>
      <c r="U90" s="148"/>
      <c r="V90" s="148"/>
      <c r="W90" s="148">
        <v>4</v>
      </c>
      <c r="X90" s="148"/>
      <c r="Y90" s="148"/>
      <c r="Z90" s="148"/>
      <c r="AA90" s="148"/>
      <c r="AB90" s="148"/>
      <c r="AC90" s="480">
        <f>SUM(W90)-SUM(Q90)</f>
        <v>-2</v>
      </c>
      <c r="AD90" s="480"/>
      <c r="AE90" s="480"/>
      <c r="AF90" s="480"/>
      <c r="AG90" s="480"/>
      <c r="AH90" s="480"/>
      <c r="AI90" s="305">
        <f>W90*100/W$14</f>
        <v>0.07178750897343862</v>
      </c>
      <c r="AJ90" s="305"/>
      <c r="AK90" s="305"/>
      <c r="AL90" s="305"/>
      <c r="AM90" s="305"/>
      <c r="AN90" s="305"/>
      <c r="AO90" s="148" t="s">
        <v>532</v>
      </c>
      <c r="AP90" s="148"/>
      <c r="AQ90" s="148"/>
      <c r="AR90" s="148"/>
      <c r="AS90" s="148"/>
      <c r="AT90" s="148"/>
      <c r="AU90" s="148">
        <v>6</v>
      </c>
      <c r="AV90" s="148"/>
      <c r="AW90" s="148"/>
      <c r="AX90" s="148"/>
      <c r="AY90" s="148"/>
      <c r="AZ90" s="148"/>
      <c r="BA90" s="116"/>
      <c r="BB90" s="116"/>
      <c r="BC90" s="13"/>
      <c r="BD90" s="44"/>
      <c r="BE90" s="44"/>
      <c r="BF90" s="44"/>
      <c r="BG90" s="44"/>
      <c r="BH90" s="85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  <c r="CZ90" s="13"/>
      <c r="DA90" s="13"/>
      <c r="DB90" s="13"/>
      <c r="DC90" s="13"/>
    </row>
    <row r="91" spans="1:107" ht="15">
      <c r="A91" s="474"/>
      <c r="B91" s="474"/>
      <c r="C91" s="183" t="s">
        <v>187</v>
      </c>
      <c r="D91" s="183"/>
      <c r="E91" s="183"/>
      <c r="F91" s="183"/>
      <c r="G91" s="183"/>
      <c r="H91" s="183"/>
      <c r="I91" s="183"/>
      <c r="J91" s="183"/>
      <c r="K91" s="183"/>
      <c r="L91" s="183"/>
      <c r="M91" s="183"/>
      <c r="N91" s="183"/>
      <c r="O91" s="183"/>
      <c r="P91" s="272"/>
      <c r="Q91" s="147">
        <v>4</v>
      </c>
      <c r="R91" s="148"/>
      <c r="S91" s="148"/>
      <c r="T91" s="148"/>
      <c r="U91" s="148"/>
      <c r="V91" s="148"/>
      <c r="W91" s="148">
        <v>3</v>
      </c>
      <c r="X91" s="148"/>
      <c r="Y91" s="148"/>
      <c r="Z91" s="148"/>
      <c r="AA91" s="148"/>
      <c r="AB91" s="148"/>
      <c r="AC91" s="480">
        <f>SUM(W91)-SUM(Q91)</f>
        <v>-1</v>
      </c>
      <c r="AD91" s="480"/>
      <c r="AE91" s="480"/>
      <c r="AF91" s="480"/>
      <c r="AG91" s="480"/>
      <c r="AH91" s="480"/>
      <c r="AI91" s="305">
        <f>W91*100/W$14</f>
        <v>0.05384063173007897</v>
      </c>
      <c r="AJ91" s="305"/>
      <c r="AK91" s="305"/>
      <c r="AL91" s="305"/>
      <c r="AM91" s="305"/>
      <c r="AN91" s="305"/>
      <c r="AO91" s="148">
        <v>2</v>
      </c>
      <c r="AP91" s="148"/>
      <c r="AQ91" s="148"/>
      <c r="AR91" s="148"/>
      <c r="AS91" s="148"/>
      <c r="AT91" s="148"/>
      <c r="AU91" s="148">
        <v>1</v>
      </c>
      <c r="AV91" s="148"/>
      <c r="AW91" s="148"/>
      <c r="AX91" s="148"/>
      <c r="AY91" s="148"/>
      <c r="AZ91" s="148"/>
      <c r="BA91" s="116"/>
      <c r="BB91" s="116"/>
      <c r="BC91" s="13"/>
      <c r="BD91" s="183" t="s">
        <v>428</v>
      </c>
      <c r="BE91" s="183"/>
      <c r="BF91" s="183"/>
      <c r="BG91" s="183"/>
      <c r="BH91" s="272"/>
      <c r="BI91" s="482">
        <v>100</v>
      </c>
      <c r="BJ91" s="305"/>
      <c r="BK91" s="305"/>
      <c r="BL91" s="305"/>
      <c r="BM91" s="13"/>
      <c r="BN91" s="13"/>
      <c r="BO91" s="13"/>
      <c r="BP91" s="305">
        <f>BP89*100/$BI$89</f>
        <v>13.406254382274575</v>
      </c>
      <c r="BQ91" s="305"/>
      <c r="BR91" s="305"/>
      <c r="BS91" s="305">
        <f>BS89*100/$BI$89</f>
        <v>31.089608750525873</v>
      </c>
      <c r="BT91" s="305"/>
      <c r="BU91" s="305"/>
      <c r="BV91" s="305">
        <f>BV89*100/$BI$89</f>
        <v>13.658673397840415</v>
      </c>
      <c r="BW91" s="305"/>
      <c r="BX91" s="305"/>
      <c r="BY91" s="305">
        <f>BY89*100/$BI$89</f>
        <v>11.989903239377366</v>
      </c>
      <c r="BZ91" s="305"/>
      <c r="CA91" s="305"/>
      <c r="CB91" s="305">
        <f>CB89*100/$BI$89</f>
        <v>2.7345393352965925</v>
      </c>
      <c r="CC91" s="305"/>
      <c r="CD91" s="305"/>
      <c r="CE91" s="305">
        <f>CE89*100/$BI$89</f>
        <v>1.8370495021736082</v>
      </c>
      <c r="CF91" s="305"/>
      <c r="CG91" s="305"/>
      <c r="CH91" s="305">
        <f>CH89*100/$BI$89</f>
        <v>1.3883045856121161</v>
      </c>
      <c r="CI91" s="305"/>
      <c r="CJ91" s="305"/>
      <c r="CK91" s="305">
        <f>CK89*100/$BI$89</f>
        <v>0.8554199971953442</v>
      </c>
      <c r="CL91" s="305"/>
      <c r="CM91" s="305"/>
      <c r="CN91" s="305">
        <f>CN89*100/$BI$89</f>
        <v>10.082737343991026</v>
      </c>
      <c r="CO91" s="305"/>
      <c r="CP91" s="305">
        <f>CP89*100/$BI$89</f>
        <v>0.2524190155658393</v>
      </c>
      <c r="CQ91" s="305"/>
      <c r="CR91" s="305"/>
      <c r="CS91" s="305">
        <f>CS89*100/$BI$89</f>
        <v>0.09816295049782639</v>
      </c>
      <c r="CT91" s="305"/>
      <c r="CU91" s="305"/>
      <c r="CV91" s="481">
        <f>CV89*100/$BI$89</f>
        <v>0.028046557285093254</v>
      </c>
      <c r="CW91" s="481"/>
      <c r="CX91" s="305">
        <f>CX89*100/$BI$89</f>
        <v>12.494741270509046</v>
      </c>
      <c r="CY91" s="305"/>
      <c r="CZ91" s="305"/>
      <c r="DA91" s="305">
        <f>DA89*100/$BI$89</f>
        <v>0.08413967185527976</v>
      </c>
      <c r="DB91" s="305"/>
      <c r="DC91" s="305"/>
    </row>
    <row r="92" spans="1:107" ht="1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37"/>
      <c r="Q92" s="147"/>
      <c r="R92" s="148"/>
      <c r="S92" s="148"/>
      <c r="T92" s="148"/>
      <c r="U92" s="148"/>
      <c r="V92" s="148"/>
      <c r="W92" s="148"/>
      <c r="X92" s="148"/>
      <c r="Y92" s="148"/>
      <c r="Z92" s="148"/>
      <c r="AA92" s="148"/>
      <c r="AB92" s="148"/>
      <c r="AC92" s="480"/>
      <c r="AD92" s="480"/>
      <c r="AE92" s="480"/>
      <c r="AF92" s="480"/>
      <c r="AG92" s="480"/>
      <c r="AH92" s="480"/>
      <c r="AI92" s="305"/>
      <c r="AJ92" s="305"/>
      <c r="AK92" s="305"/>
      <c r="AL92" s="305"/>
      <c r="AM92" s="305"/>
      <c r="AN92" s="305"/>
      <c r="AO92" s="227"/>
      <c r="AP92" s="227"/>
      <c r="AQ92" s="227"/>
      <c r="AR92" s="227"/>
      <c r="AS92" s="227"/>
      <c r="AT92" s="227"/>
      <c r="AU92" s="148"/>
      <c r="AV92" s="148"/>
      <c r="AW92" s="148"/>
      <c r="AX92" s="148"/>
      <c r="AY92" s="148"/>
      <c r="AZ92" s="148"/>
      <c r="BA92" s="116"/>
      <c r="BB92" s="116"/>
      <c r="BC92" s="13"/>
      <c r="BD92" s="53">
        <v>6</v>
      </c>
      <c r="BE92" s="183" t="s">
        <v>536</v>
      </c>
      <c r="BF92" s="183"/>
      <c r="BG92" s="183"/>
      <c r="BH92" s="272"/>
      <c r="BI92" s="147">
        <v>229</v>
      </c>
      <c r="BJ92" s="148"/>
      <c r="BK92" s="148"/>
      <c r="BL92" s="148"/>
      <c r="BM92" s="305">
        <f>BI92*100/$BI$89</f>
        <v>3.2113308091431776</v>
      </c>
      <c r="BN92" s="305"/>
      <c r="BO92" s="305"/>
      <c r="BP92" s="148">
        <v>169</v>
      </c>
      <c r="BQ92" s="148"/>
      <c r="BR92" s="148"/>
      <c r="BS92" s="148" t="s">
        <v>532</v>
      </c>
      <c r="BT92" s="148"/>
      <c r="BU92" s="148"/>
      <c r="BV92" s="148">
        <v>33</v>
      </c>
      <c r="BW92" s="148"/>
      <c r="BX92" s="148"/>
      <c r="BY92" s="148" t="s">
        <v>532</v>
      </c>
      <c r="BZ92" s="148"/>
      <c r="CA92" s="148"/>
      <c r="CB92" s="148">
        <v>9</v>
      </c>
      <c r="CC92" s="148"/>
      <c r="CD92" s="148"/>
      <c r="CE92" s="148" t="s">
        <v>532</v>
      </c>
      <c r="CF92" s="148"/>
      <c r="CG92" s="148"/>
      <c r="CH92" s="148" t="s">
        <v>532</v>
      </c>
      <c r="CI92" s="148"/>
      <c r="CJ92" s="148"/>
      <c r="CK92" s="148" t="s">
        <v>532</v>
      </c>
      <c r="CL92" s="148"/>
      <c r="CM92" s="148"/>
      <c r="CN92" s="155" t="s">
        <v>535</v>
      </c>
      <c r="CO92" s="155"/>
      <c r="CP92" s="148" t="s">
        <v>532</v>
      </c>
      <c r="CQ92" s="148"/>
      <c r="CR92" s="148"/>
      <c r="CS92" s="148" t="s">
        <v>532</v>
      </c>
      <c r="CT92" s="148"/>
      <c r="CU92" s="148"/>
      <c r="CV92" s="155" t="s">
        <v>535</v>
      </c>
      <c r="CW92" s="155"/>
      <c r="CX92" s="148">
        <v>18</v>
      </c>
      <c r="CY92" s="148"/>
      <c r="CZ92" s="148"/>
      <c r="DA92" s="148" t="s">
        <v>532</v>
      </c>
      <c r="DB92" s="148"/>
      <c r="DC92" s="148"/>
    </row>
    <row r="93" spans="1:107" ht="15">
      <c r="A93" s="474" t="s">
        <v>544</v>
      </c>
      <c r="B93" s="474"/>
      <c r="C93" s="19"/>
      <c r="D93" s="19"/>
      <c r="E93" s="183" t="s">
        <v>166</v>
      </c>
      <c r="F93" s="183"/>
      <c r="G93" s="183"/>
      <c r="H93" s="183"/>
      <c r="I93" s="183"/>
      <c r="J93" s="183"/>
      <c r="K93" s="183"/>
      <c r="L93" s="183"/>
      <c r="M93" s="183"/>
      <c r="N93" s="183"/>
      <c r="O93" s="19"/>
      <c r="P93" s="37"/>
      <c r="Q93" s="148">
        <f>SUM(Q94:V110)</f>
        <v>25</v>
      </c>
      <c r="R93" s="148"/>
      <c r="S93" s="148"/>
      <c r="T93" s="148"/>
      <c r="U93" s="148"/>
      <c r="V93" s="148"/>
      <c r="W93" s="148">
        <f>SUM(W94:AB110)</f>
        <v>19</v>
      </c>
      <c r="X93" s="148"/>
      <c r="Y93" s="148"/>
      <c r="Z93" s="148"/>
      <c r="AA93" s="148"/>
      <c r="AB93" s="148"/>
      <c r="AC93" s="480">
        <f>SUM(W93)-SUM(Q93)</f>
        <v>-6</v>
      </c>
      <c r="AD93" s="480"/>
      <c r="AE93" s="480"/>
      <c r="AF93" s="480"/>
      <c r="AG93" s="480"/>
      <c r="AH93" s="480"/>
      <c r="AI93" s="305">
        <f>W93*100/W$14</f>
        <v>0.34099066762383345</v>
      </c>
      <c r="AJ93" s="305"/>
      <c r="AK93" s="305"/>
      <c r="AL93" s="305"/>
      <c r="AM93" s="305"/>
      <c r="AN93" s="305"/>
      <c r="AO93" s="148" t="s">
        <v>532</v>
      </c>
      <c r="AP93" s="148"/>
      <c r="AQ93" s="148"/>
      <c r="AR93" s="148"/>
      <c r="AS93" s="148"/>
      <c r="AT93" s="148"/>
      <c r="AU93" s="148">
        <f>SUM(AU94:AZ110)</f>
        <v>19</v>
      </c>
      <c r="AV93" s="148"/>
      <c r="AW93" s="148"/>
      <c r="AX93" s="148"/>
      <c r="AY93" s="148"/>
      <c r="AZ93" s="148"/>
      <c r="BA93" s="116"/>
      <c r="BB93" s="116"/>
      <c r="BC93" s="13"/>
      <c r="BD93" s="53">
        <v>6</v>
      </c>
      <c r="BE93" s="231"/>
      <c r="BF93" s="231"/>
      <c r="BG93" s="231"/>
      <c r="BH93" s="42">
        <v>8</v>
      </c>
      <c r="BI93" s="147">
        <v>304</v>
      </c>
      <c r="BJ93" s="148"/>
      <c r="BK93" s="148"/>
      <c r="BL93" s="148"/>
      <c r="BM93" s="305">
        <f aca="true" t="shared" si="7" ref="BM93:BM99">BI93*100/$BI$89</f>
        <v>4.263076707334175</v>
      </c>
      <c r="BN93" s="305"/>
      <c r="BO93" s="305"/>
      <c r="BP93" s="148">
        <v>154</v>
      </c>
      <c r="BQ93" s="148"/>
      <c r="BR93" s="148"/>
      <c r="BS93" s="148" t="s">
        <v>532</v>
      </c>
      <c r="BT93" s="148"/>
      <c r="BU93" s="148"/>
      <c r="BV93" s="148">
        <v>27</v>
      </c>
      <c r="BW93" s="148"/>
      <c r="BX93" s="148"/>
      <c r="BY93" s="148" t="s">
        <v>532</v>
      </c>
      <c r="BZ93" s="148"/>
      <c r="CA93" s="148"/>
      <c r="CB93" s="148">
        <v>5</v>
      </c>
      <c r="CC93" s="148"/>
      <c r="CD93" s="148"/>
      <c r="CE93" s="148" t="s">
        <v>532</v>
      </c>
      <c r="CF93" s="148"/>
      <c r="CG93" s="148"/>
      <c r="CH93" s="148" t="s">
        <v>532</v>
      </c>
      <c r="CI93" s="148"/>
      <c r="CJ93" s="148"/>
      <c r="CK93" s="148" t="s">
        <v>532</v>
      </c>
      <c r="CL93" s="148"/>
      <c r="CM93" s="148"/>
      <c r="CN93" s="155" t="s">
        <v>535</v>
      </c>
      <c r="CO93" s="155"/>
      <c r="CP93" s="148" t="s">
        <v>532</v>
      </c>
      <c r="CQ93" s="148"/>
      <c r="CR93" s="148"/>
      <c r="CS93" s="148" t="s">
        <v>532</v>
      </c>
      <c r="CT93" s="148"/>
      <c r="CU93" s="148"/>
      <c r="CV93" s="155" t="s">
        <v>535</v>
      </c>
      <c r="CW93" s="155"/>
      <c r="CX93" s="148">
        <v>118</v>
      </c>
      <c r="CY93" s="148"/>
      <c r="CZ93" s="148"/>
      <c r="DA93" s="148" t="s">
        <v>532</v>
      </c>
      <c r="DB93" s="148"/>
      <c r="DC93" s="148"/>
    </row>
    <row r="94" spans="1:107" ht="15">
      <c r="A94" s="474"/>
      <c r="B94" s="474"/>
      <c r="C94" s="183" t="s">
        <v>167</v>
      </c>
      <c r="D94" s="183"/>
      <c r="E94" s="183"/>
      <c r="F94" s="183"/>
      <c r="G94" s="183"/>
      <c r="H94" s="183"/>
      <c r="I94" s="183"/>
      <c r="J94" s="183"/>
      <c r="K94" s="183"/>
      <c r="L94" s="183"/>
      <c r="M94" s="183"/>
      <c r="N94" s="183"/>
      <c r="O94" s="183"/>
      <c r="P94" s="272"/>
      <c r="Q94" s="147">
        <v>4</v>
      </c>
      <c r="R94" s="148"/>
      <c r="S94" s="148"/>
      <c r="T94" s="148"/>
      <c r="U94" s="148"/>
      <c r="V94" s="148"/>
      <c r="W94" s="148">
        <v>5</v>
      </c>
      <c r="X94" s="148"/>
      <c r="Y94" s="148"/>
      <c r="Z94" s="148"/>
      <c r="AA94" s="148"/>
      <c r="AB94" s="148"/>
      <c r="AC94" s="480">
        <f>SUM(W94)-SUM(Q94)</f>
        <v>1</v>
      </c>
      <c r="AD94" s="480"/>
      <c r="AE94" s="480"/>
      <c r="AF94" s="480"/>
      <c r="AG94" s="480"/>
      <c r="AH94" s="480"/>
      <c r="AI94" s="305">
        <f>W94*100/W$14</f>
        <v>0.08973438621679827</v>
      </c>
      <c r="AJ94" s="305"/>
      <c r="AK94" s="305"/>
      <c r="AL94" s="305"/>
      <c r="AM94" s="305"/>
      <c r="AN94" s="305"/>
      <c r="AO94" s="148" t="s">
        <v>532</v>
      </c>
      <c r="AP94" s="148"/>
      <c r="AQ94" s="148"/>
      <c r="AR94" s="148"/>
      <c r="AS94" s="148"/>
      <c r="AT94" s="148"/>
      <c r="AU94" s="148">
        <v>5</v>
      </c>
      <c r="AV94" s="148"/>
      <c r="AW94" s="148"/>
      <c r="AX94" s="148"/>
      <c r="AY94" s="148"/>
      <c r="AZ94" s="148"/>
      <c r="BA94" s="116"/>
      <c r="BB94" s="116"/>
      <c r="BC94" s="13"/>
      <c r="BD94" s="53">
        <v>9</v>
      </c>
      <c r="BE94" s="231"/>
      <c r="BF94" s="231"/>
      <c r="BG94" s="231"/>
      <c r="BH94" s="37">
        <v>11</v>
      </c>
      <c r="BI94" s="147">
        <v>179</v>
      </c>
      <c r="BJ94" s="148"/>
      <c r="BK94" s="148"/>
      <c r="BL94" s="148"/>
      <c r="BM94" s="305">
        <f t="shared" si="7"/>
        <v>2.5101668770158465</v>
      </c>
      <c r="BN94" s="305"/>
      <c r="BO94" s="305"/>
      <c r="BP94" s="148">
        <v>56</v>
      </c>
      <c r="BQ94" s="148"/>
      <c r="BR94" s="148"/>
      <c r="BS94" s="148" t="s">
        <v>532</v>
      </c>
      <c r="BT94" s="148"/>
      <c r="BU94" s="148"/>
      <c r="BV94" s="148">
        <v>24</v>
      </c>
      <c r="BW94" s="148"/>
      <c r="BX94" s="148"/>
      <c r="BY94" s="148" t="s">
        <v>532</v>
      </c>
      <c r="BZ94" s="148"/>
      <c r="CA94" s="148"/>
      <c r="CB94" s="148">
        <v>11</v>
      </c>
      <c r="CC94" s="148"/>
      <c r="CD94" s="148"/>
      <c r="CE94" s="148" t="s">
        <v>532</v>
      </c>
      <c r="CF94" s="148"/>
      <c r="CG94" s="148"/>
      <c r="CH94" s="148" t="s">
        <v>532</v>
      </c>
      <c r="CI94" s="148"/>
      <c r="CJ94" s="148"/>
      <c r="CK94" s="148" t="s">
        <v>532</v>
      </c>
      <c r="CL94" s="148"/>
      <c r="CM94" s="148"/>
      <c r="CN94" s="155" t="s">
        <v>535</v>
      </c>
      <c r="CO94" s="155"/>
      <c r="CP94" s="148" t="s">
        <v>532</v>
      </c>
      <c r="CQ94" s="148"/>
      <c r="CR94" s="148"/>
      <c r="CS94" s="148" t="s">
        <v>532</v>
      </c>
      <c r="CT94" s="148"/>
      <c r="CU94" s="148"/>
      <c r="CV94" s="155" t="s">
        <v>535</v>
      </c>
      <c r="CW94" s="155"/>
      <c r="CX94" s="148">
        <v>88</v>
      </c>
      <c r="CY94" s="148"/>
      <c r="CZ94" s="148"/>
      <c r="DA94" s="148" t="s">
        <v>532</v>
      </c>
      <c r="DB94" s="148"/>
      <c r="DC94" s="148"/>
    </row>
    <row r="95" spans="1:107" ht="15">
      <c r="A95" s="474"/>
      <c r="B95" s="474"/>
      <c r="C95" s="44"/>
      <c r="D95" s="44"/>
      <c r="E95" s="44"/>
      <c r="F95" s="44"/>
      <c r="G95" s="44"/>
      <c r="H95" s="183" t="s">
        <v>188</v>
      </c>
      <c r="I95" s="183"/>
      <c r="J95" s="183"/>
      <c r="K95" s="183"/>
      <c r="L95" s="183"/>
      <c r="M95" s="183"/>
      <c r="N95" s="183"/>
      <c r="O95" s="183"/>
      <c r="P95" s="272"/>
      <c r="Q95" s="147" t="s">
        <v>532</v>
      </c>
      <c r="R95" s="148"/>
      <c r="S95" s="148"/>
      <c r="T95" s="148"/>
      <c r="U95" s="148"/>
      <c r="V95" s="148"/>
      <c r="W95" s="148" t="s">
        <v>532</v>
      </c>
      <c r="X95" s="148"/>
      <c r="Y95" s="148"/>
      <c r="Z95" s="148"/>
      <c r="AA95" s="148"/>
      <c r="AB95" s="148"/>
      <c r="AC95" s="148" t="s">
        <v>244</v>
      </c>
      <c r="AD95" s="148"/>
      <c r="AE95" s="148"/>
      <c r="AF95" s="148"/>
      <c r="AG95" s="148"/>
      <c r="AH95" s="148"/>
      <c r="AI95" s="148" t="s">
        <v>244</v>
      </c>
      <c r="AJ95" s="148"/>
      <c r="AK95" s="148"/>
      <c r="AL95" s="148"/>
      <c r="AM95" s="148"/>
      <c r="AN95" s="148"/>
      <c r="AO95" s="148" t="s">
        <v>532</v>
      </c>
      <c r="AP95" s="148"/>
      <c r="AQ95" s="148"/>
      <c r="AR95" s="148"/>
      <c r="AS95" s="148"/>
      <c r="AT95" s="148"/>
      <c r="AU95" s="148" t="s">
        <v>532</v>
      </c>
      <c r="AV95" s="148"/>
      <c r="AW95" s="148"/>
      <c r="AX95" s="148"/>
      <c r="AY95" s="148"/>
      <c r="AZ95" s="148"/>
      <c r="BA95" s="116"/>
      <c r="BB95" s="116"/>
      <c r="BC95" s="13"/>
      <c r="BD95" s="19">
        <v>12</v>
      </c>
      <c r="BE95" s="231"/>
      <c r="BF95" s="231"/>
      <c r="BG95" s="231"/>
      <c r="BH95" s="37">
        <v>14</v>
      </c>
      <c r="BI95" s="147">
        <v>159</v>
      </c>
      <c r="BJ95" s="148"/>
      <c r="BK95" s="148"/>
      <c r="BL95" s="148"/>
      <c r="BM95" s="305">
        <f t="shared" si="7"/>
        <v>2.2297013041649136</v>
      </c>
      <c r="BN95" s="305"/>
      <c r="BO95" s="305"/>
      <c r="BP95" s="148">
        <v>26</v>
      </c>
      <c r="BQ95" s="148"/>
      <c r="BR95" s="148"/>
      <c r="BS95" s="148" t="s">
        <v>532</v>
      </c>
      <c r="BT95" s="148"/>
      <c r="BU95" s="148"/>
      <c r="BV95" s="148">
        <v>20</v>
      </c>
      <c r="BW95" s="148"/>
      <c r="BX95" s="148"/>
      <c r="BY95" s="148">
        <v>1</v>
      </c>
      <c r="BZ95" s="148"/>
      <c r="CA95" s="148"/>
      <c r="CB95" s="148">
        <v>4</v>
      </c>
      <c r="CC95" s="148"/>
      <c r="CD95" s="148"/>
      <c r="CE95" s="148" t="s">
        <v>532</v>
      </c>
      <c r="CF95" s="148"/>
      <c r="CG95" s="148"/>
      <c r="CH95" s="148" t="s">
        <v>532</v>
      </c>
      <c r="CI95" s="148"/>
      <c r="CJ95" s="148"/>
      <c r="CK95" s="148" t="s">
        <v>532</v>
      </c>
      <c r="CL95" s="148"/>
      <c r="CM95" s="148"/>
      <c r="CN95" s="155">
        <v>2</v>
      </c>
      <c r="CO95" s="155"/>
      <c r="CP95" s="148" t="s">
        <v>532</v>
      </c>
      <c r="CQ95" s="148"/>
      <c r="CR95" s="148"/>
      <c r="CS95" s="148" t="s">
        <v>532</v>
      </c>
      <c r="CT95" s="148"/>
      <c r="CU95" s="148"/>
      <c r="CV95" s="155" t="s">
        <v>535</v>
      </c>
      <c r="CW95" s="155"/>
      <c r="CX95" s="148">
        <v>106</v>
      </c>
      <c r="CY95" s="148"/>
      <c r="CZ95" s="148"/>
      <c r="DA95" s="148" t="s">
        <v>532</v>
      </c>
      <c r="DB95" s="148"/>
      <c r="DC95" s="148"/>
    </row>
    <row r="96" spans="1:107" ht="15">
      <c r="A96" s="474"/>
      <c r="B96" s="474"/>
      <c r="C96" s="183" t="s">
        <v>169</v>
      </c>
      <c r="D96" s="183"/>
      <c r="E96" s="183"/>
      <c r="F96" s="183"/>
      <c r="G96" s="44"/>
      <c r="H96" s="183" t="s">
        <v>189</v>
      </c>
      <c r="I96" s="183"/>
      <c r="J96" s="183"/>
      <c r="K96" s="183"/>
      <c r="L96" s="183"/>
      <c r="M96" s="183"/>
      <c r="N96" s="183"/>
      <c r="O96" s="183"/>
      <c r="P96" s="272"/>
      <c r="Q96" s="147" t="s">
        <v>532</v>
      </c>
      <c r="R96" s="148"/>
      <c r="S96" s="148"/>
      <c r="T96" s="148"/>
      <c r="U96" s="148"/>
      <c r="V96" s="148"/>
      <c r="W96" s="148" t="s">
        <v>532</v>
      </c>
      <c r="X96" s="148"/>
      <c r="Y96" s="148"/>
      <c r="Z96" s="148"/>
      <c r="AA96" s="148"/>
      <c r="AB96" s="148"/>
      <c r="AC96" s="148" t="s">
        <v>244</v>
      </c>
      <c r="AD96" s="148"/>
      <c r="AE96" s="148"/>
      <c r="AF96" s="148"/>
      <c r="AG96" s="148"/>
      <c r="AH96" s="148"/>
      <c r="AI96" s="148" t="s">
        <v>244</v>
      </c>
      <c r="AJ96" s="148"/>
      <c r="AK96" s="148"/>
      <c r="AL96" s="148"/>
      <c r="AM96" s="148"/>
      <c r="AN96" s="148"/>
      <c r="AO96" s="148" t="s">
        <v>532</v>
      </c>
      <c r="AP96" s="148"/>
      <c r="AQ96" s="148"/>
      <c r="AR96" s="148"/>
      <c r="AS96" s="148"/>
      <c r="AT96" s="148"/>
      <c r="AU96" s="148" t="s">
        <v>532</v>
      </c>
      <c r="AV96" s="148"/>
      <c r="AW96" s="148"/>
      <c r="AX96" s="148"/>
      <c r="AY96" s="148"/>
      <c r="AZ96" s="148"/>
      <c r="BA96" s="116"/>
      <c r="BB96" s="116"/>
      <c r="BC96" s="13"/>
      <c r="BD96" s="19">
        <v>15</v>
      </c>
      <c r="BE96" s="231"/>
      <c r="BF96" s="231"/>
      <c r="BG96" s="231"/>
      <c r="BH96" s="37">
        <v>17</v>
      </c>
      <c r="BI96" s="147">
        <v>404</v>
      </c>
      <c r="BJ96" s="148"/>
      <c r="BK96" s="148"/>
      <c r="BL96" s="148"/>
      <c r="BM96" s="305">
        <f t="shared" si="7"/>
        <v>5.665404571588837</v>
      </c>
      <c r="BN96" s="305"/>
      <c r="BO96" s="305"/>
      <c r="BP96" s="148">
        <v>31</v>
      </c>
      <c r="BQ96" s="148"/>
      <c r="BR96" s="148"/>
      <c r="BS96" s="148">
        <v>5</v>
      </c>
      <c r="BT96" s="148"/>
      <c r="BU96" s="148"/>
      <c r="BV96" s="148">
        <v>69</v>
      </c>
      <c r="BW96" s="148"/>
      <c r="BX96" s="148"/>
      <c r="BY96" s="148" t="s">
        <v>532</v>
      </c>
      <c r="BZ96" s="148"/>
      <c r="CA96" s="148"/>
      <c r="CB96" s="148">
        <v>10</v>
      </c>
      <c r="CC96" s="148"/>
      <c r="CD96" s="148"/>
      <c r="CE96" s="148">
        <v>62</v>
      </c>
      <c r="CF96" s="148"/>
      <c r="CG96" s="148"/>
      <c r="CH96" s="148">
        <v>17</v>
      </c>
      <c r="CI96" s="148"/>
      <c r="CJ96" s="148"/>
      <c r="CK96" s="148" t="s">
        <v>532</v>
      </c>
      <c r="CL96" s="148"/>
      <c r="CM96" s="148"/>
      <c r="CN96" s="155">
        <v>52</v>
      </c>
      <c r="CO96" s="155"/>
      <c r="CP96" s="148">
        <v>12</v>
      </c>
      <c r="CQ96" s="148"/>
      <c r="CR96" s="148"/>
      <c r="CS96" s="148">
        <v>4</v>
      </c>
      <c r="CT96" s="148"/>
      <c r="CU96" s="148"/>
      <c r="CV96" s="155" t="s">
        <v>535</v>
      </c>
      <c r="CW96" s="155"/>
      <c r="CX96" s="148">
        <v>142</v>
      </c>
      <c r="CY96" s="148"/>
      <c r="CZ96" s="148"/>
      <c r="DA96" s="148" t="s">
        <v>532</v>
      </c>
      <c r="DB96" s="148"/>
      <c r="DC96" s="148"/>
    </row>
    <row r="97" spans="1:107" ht="15">
      <c r="A97" s="474"/>
      <c r="B97" s="474"/>
      <c r="C97" s="44"/>
      <c r="D97" s="44"/>
      <c r="E97" s="44"/>
      <c r="F97" s="44"/>
      <c r="G97" s="44"/>
      <c r="H97" s="183" t="s">
        <v>190</v>
      </c>
      <c r="I97" s="183"/>
      <c r="J97" s="183"/>
      <c r="K97" s="183"/>
      <c r="L97" s="183"/>
      <c r="M97" s="183"/>
      <c r="N97" s="183"/>
      <c r="O97" s="183"/>
      <c r="P97" s="272"/>
      <c r="Q97" s="147" t="s">
        <v>532</v>
      </c>
      <c r="R97" s="148"/>
      <c r="S97" s="148"/>
      <c r="T97" s="148"/>
      <c r="U97" s="148"/>
      <c r="V97" s="148"/>
      <c r="W97" s="148" t="s">
        <v>532</v>
      </c>
      <c r="X97" s="148"/>
      <c r="Y97" s="148"/>
      <c r="Z97" s="148"/>
      <c r="AA97" s="148"/>
      <c r="AB97" s="148"/>
      <c r="AC97" s="148" t="s">
        <v>244</v>
      </c>
      <c r="AD97" s="148"/>
      <c r="AE97" s="148"/>
      <c r="AF97" s="148"/>
      <c r="AG97" s="148"/>
      <c r="AH97" s="148"/>
      <c r="AI97" s="148" t="s">
        <v>244</v>
      </c>
      <c r="AJ97" s="148"/>
      <c r="AK97" s="148"/>
      <c r="AL97" s="148"/>
      <c r="AM97" s="148"/>
      <c r="AN97" s="148"/>
      <c r="AO97" s="148" t="s">
        <v>532</v>
      </c>
      <c r="AP97" s="148"/>
      <c r="AQ97" s="148"/>
      <c r="AR97" s="148"/>
      <c r="AS97" s="148"/>
      <c r="AT97" s="148"/>
      <c r="AU97" s="148" t="s">
        <v>532</v>
      </c>
      <c r="AV97" s="148"/>
      <c r="AW97" s="148"/>
      <c r="AX97" s="148"/>
      <c r="AY97" s="148"/>
      <c r="AZ97" s="148"/>
      <c r="BA97" s="116"/>
      <c r="BB97" s="116"/>
      <c r="BC97" s="13"/>
      <c r="BD97" s="19">
        <v>18</v>
      </c>
      <c r="BE97" s="231"/>
      <c r="BF97" s="231"/>
      <c r="BG97" s="231"/>
      <c r="BH97" s="37">
        <v>19</v>
      </c>
      <c r="BI97" s="147">
        <v>549</v>
      </c>
      <c r="BJ97" s="148"/>
      <c r="BK97" s="148"/>
      <c r="BL97" s="148"/>
      <c r="BM97" s="305">
        <f t="shared" si="7"/>
        <v>7.698779974758098</v>
      </c>
      <c r="BN97" s="305"/>
      <c r="BO97" s="305"/>
      <c r="BP97" s="148">
        <v>15</v>
      </c>
      <c r="BQ97" s="148"/>
      <c r="BR97" s="148"/>
      <c r="BS97" s="148">
        <v>205</v>
      </c>
      <c r="BT97" s="148"/>
      <c r="BU97" s="148"/>
      <c r="BV97" s="148">
        <v>110</v>
      </c>
      <c r="BW97" s="148"/>
      <c r="BX97" s="148"/>
      <c r="BY97" s="148">
        <v>49</v>
      </c>
      <c r="BZ97" s="148"/>
      <c r="CA97" s="148"/>
      <c r="CB97" s="148">
        <v>8</v>
      </c>
      <c r="CC97" s="148"/>
      <c r="CD97" s="148"/>
      <c r="CE97" s="148">
        <v>17</v>
      </c>
      <c r="CF97" s="148"/>
      <c r="CG97" s="148"/>
      <c r="CH97" s="148">
        <v>8</v>
      </c>
      <c r="CI97" s="148"/>
      <c r="CJ97" s="148"/>
      <c r="CK97" s="148">
        <v>5</v>
      </c>
      <c r="CL97" s="148"/>
      <c r="CM97" s="148"/>
      <c r="CN97" s="155">
        <v>94</v>
      </c>
      <c r="CO97" s="155"/>
      <c r="CP97" s="148">
        <v>3</v>
      </c>
      <c r="CQ97" s="148"/>
      <c r="CR97" s="148"/>
      <c r="CS97" s="148">
        <v>2</v>
      </c>
      <c r="CT97" s="148"/>
      <c r="CU97" s="148"/>
      <c r="CV97" s="155" t="s">
        <v>535</v>
      </c>
      <c r="CW97" s="155"/>
      <c r="CX97" s="148">
        <v>33</v>
      </c>
      <c r="CY97" s="148"/>
      <c r="CZ97" s="148"/>
      <c r="DA97" s="148" t="s">
        <v>532</v>
      </c>
      <c r="DB97" s="148"/>
      <c r="DC97" s="148"/>
    </row>
    <row r="98" spans="1:107" ht="15">
      <c r="A98" s="474"/>
      <c r="B98" s="474"/>
      <c r="C98" s="44"/>
      <c r="D98" s="44"/>
      <c r="E98" s="44"/>
      <c r="F98" s="44"/>
      <c r="G98" s="44"/>
      <c r="H98" s="183" t="s">
        <v>413</v>
      </c>
      <c r="I98" s="183"/>
      <c r="J98" s="183"/>
      <c r="K98" s="183"/>
      <c r="L98" s="183"/>
      <c r="M98" s="183"/>
      <c r="N98" s="183"/>
      <c r="O98" s="183"/>
      <c r="P98" s="272"/>
      <c r="Q98" s="147">
        <v>9</v>
      </c>
      <c r="R98" s="148"/>
      <c r="S98" s="148"/>
      <c r="T98" s="148"/>
      <c r="U98" s="148"/>
      <c r="V98" s="148"/>
      <c r="W98" s="148">
        <v>3</v>
      </c>
      <c r="X98" s="148"/>
      <c r="Y98" s="148"/>
      <c r="Z98" s="148"/>
      <c r="AA98" s="148"/>
      <c r="AB98" s="148"/>
      <c r="AC98" s="480">
        <f>SUM(W98)-SUM(Q98)</f>
        <v>-6</v>
      </c>
      <c r="AD98" s="480"/>
      <c r="AE98" s="480"/>
      <c r="AF98" s="480"/>
      <c r="AG98" s="480"/>
      <c r="AH98" s="480"/>
      <c r="AI98" s="305">
        <f>W98*100/W$14</f>
        <v>0.05384063173007897</v>
      </c>
      <c r="AJ98" s="305"/>
      <c r="AK98" s="305"/>
      <c r="AL98" s="305"/>
      <c r="AM98" s="305"/>
      <c r="AN98" s="305"/>
      <c r="AO98" s="148" t="s">
        <v>532</v>
      </c>
      <c r="AP98" s="148"/>
      <c r="AQ98" s="148"/>
      <c r="AR98" s="148"/>
      <c r="AS98" s="148"/>
      <c r="AT98" s="148"/>
      <c r="AU98" s="148">
        <v>3</v>
      </c>
      <c r="AV98" s="148"/>
      <c r="AW98" s="148"/>
      <c r="AX98" s="148"/>
      <c r="AY98" s="148"/>
      <c r="AZ98" s="148"/>
      <c r="BA98" s="116"/>
      <c r="BB98" s="116"/>
      <c r="BC98" s="13"/>
      <c r="BD98" s="19">
        <v>20</v>
      </c>
      <c r="BE98" s="231"/>
      <c r="BF98" s="231"/>
      <c r="BG98" s="231"/>
      <c r="BH98" s="37">
        <v>24</v>
      </c>
      <c r="BI98" s="147">
        <v>1030</v>
      </c>
      <c r="BJ98" s="148"/>
      <c r="BK98" s="148"/>
      <c r="BL98" s="148"/>
      <c r="BM98" s="305">
        <f t="shared" si="7"/>
        <v>14.443977001823026</v>
      </c>
      <c r="BN98" s="305"/>
      <c r="BO98" s="305"/>
      <c r="BP98" s="148">
        <v>24</v>
      </c>
      <c r="BQ98" s="148"/>
      <c r="BR98" s="148"/>
      <c r="BS98" s="148">
        <v>451</v>
      </c>
      <c r="BT98" s="148"/>
      <c r="BU98" s="148"/>
      <c r="BV98" s="148">
        <v>155</v>
      </c>
      <c r="BW98" s="148"/>
      <c r="BX98" s="148"/>
      <c r="BY98" s="148">
        <v>138</v>
      </c>
      <c r="BZ98" s="148"/>
      <c r="CA98" s="148"/>
      <c r="CB98" s="148">
        <v>26</v>
      </c>
      <c r="CC98" s="148"/>
      <c r="CD98" s="148"/>
      <c r="CE98" s="148">
        <v>34</v>
      </c>
      <c r="CF98" s="148"/>
      <c r="CG98" s="148"/>
      <c r="CH98" s="148">
        <v>55</v>
      </c>
      <c r="CI98" s="148"/>
      <c r="CJ98" s="148"/>
      <c r="CK98" s="148">
        <v>10</v>
      </c>
      <c r="CL98" s="148"/>
      <c r="CM98" s="148"/>
      <c r="CN98" s="155">
        <v>120</v>
      </c>
      <c r="CO98" s="155"/>
      <c r="CP98" s="148">
        <v>2</v>
      </c>
      <c r="CQ98" s="148"/>
      <c r="CR98" s="148"/>
      <c r="CS98" s="148">
        <v>1</v>
      </c>
      <c r="CT98" s="148"/>
      <c r="CU98" s="148"/>
      <c r="CV98" s="155" t="s">
        <v>535</v>
      </c>
      <c r="CW98" s="155"/>
      <c r="CX98" s="148">
        <v>13</v>
      </c>
      <c r="CY98" s="148"/>
      <c r="CZ98" s="148"/>
      <c r="DA98" s="148">
        <v>1</v>
      </c>
      <c r="DB98" s="148"/>
      <c r="DC98" s="148"/>
    </row>
    <row r="99" spans="1:107" ht="15">
      <c r="A99" s="474"/>
      <c r="B99" s="474"/>
      <c r="C99" s="44"/>
      <c r="D99" s="44"/>
      <c r="E99" s="44"/>
      <c r="F99" s="44"/>
      <c r="G99" s="44"/>
      <c r="H99" s="183" t="s">
        <v>191</v>
      </c>
      <c r="I99" s="183"/>
      <c r="J99" s="183"/>
      <c r="K99" s="183"/>
      <c r="L99" s="183"/>
      <c r="M99" s="183"/>
      <c r="N99" s="183"/>
      <c r="O99" s="183"/>
      <c r="P99" s="272"/>
      <c r="Q99" s="147" t="s">
        <v>532</v>
      </c>
      <c r="R99" s="148"/>
      <c r="S99" s="148"/>
      <c r="T99" s="148"/>
      <c r="U99" s="148"/>
      <c r="V99" s="148"/>
      <c r="W99" s="148" t="s">
        <v>532</v>
      </c>
      <c r="X99" s="148"/>
      <c r="Y99" s="148"/>
      <c r="Z99" s="148"/>
      <c r="AA99" s="148"/>
      <c r="AB99" s="148"/>
      <c r="AC99" s="148" t="s">
        <v>244</v>
      </c>
      <c r="AD99" s="148"/>
      <c r="AE99" s="148"/>
      <c r="AF99" s="148"/>
      <c r="AG99" s="148"/>
      <c r="AH99" s="148"/>
      <c r="AI99" s="148" t="s">
        <v>244</v>
      </c>
      <c r="AJ99" s="148"/>
      <c r="AK99" s="148"/>
      <c r="AL99" s="148"/>
      <c r="AM99" s="148"/>
      <c r="AN99" s="148"/>
      <c r="AO99" s="148" t="s">
        <v>532</v>
      </c>
      <c r="AP99" s="148"/>
      <c r="AQ99" s="148"/>
      <c r="AR99" s="148"/>
      <c r="AS99" s="148"/>
      <c r="AT99" s="148"/>
      <c r="AU99" s="148" t="s">
        <v>532</v>
      </c>
      <c r="AV99" s="148"/>
      <c r="AW99" s="148"/>
      <c r="AX99" s="148"/>
      <c r="AY99" s="148"/>
      <c r="AZ99" s="148"/>
      <c r="BA99" s="116"/>
      <c r="BB99" s="116"/>
      <c r="BC99" s="13"/>
      <c r="BD99" s="19">
        <v>25</v>
      </c>
      <c r="BE99" s="231"/>
      <c r="BF99" s="231"/>
      <c r="BG99" s="231"/>
      <c r="BH99" s="37">
        <v>29</v>
      </c>
      <c r="BI99" s="147">
        <v>588</v>
      </c>
      <c r="BJ99" s="148"/>
      <c r="BK99" s="148"/>
      <c r="BL99" s="148"/>
      <c r="BM99" s="305">
        <f t="shared" si="7"/>
        <v>8.245687841817418</v>
      </c>
      <c r="BN99" s="305"/>
      <c r="BO99" s="305"/>
      <c r="BP99" s="148">
        <v>25</v>
      </c>
      <c r="BQ99" s="148"/>
      <c r="BR99" s="148"/>
      <c r="BS99" s="148">
        <v>300</v>
      </c>
      <c r="BT99" s="148"/>
      <c r="BU99" s="148"/>
      <c r="BV99" s="148">
        <v>76</v>
      </c>
      <c r="BW99" s="148"/>
      <c r="BX99" s="148"/>
      <c r="BY99" s="148">
        <v>101</v>
      </c>
      <c r="BZ99" s="148"/>
      <c r="CA99" s="148"/>
      <c r="CB99" s="148">
        <v>14</v>
      </c>
      <c r="CC99" s="148"/>
      <c r="CD99" s="148"/>
      <c r="CE99" s="148">
        <v>9</v>
      </c>
      <c r="CF99" s="148"/>
      <c r="CG99" s="148"/>
      <c r="CH99" s="148">
        <v>7</v>
      </c>
      <c r="CI99" s="148"/>
      <c r="CJ99" s="148"/>
      <c r="CK99" s="148">
        <v>2</v>
      </c>
      <c r="CL99" s="148"/>
      <c r="CM99" s="148"/>
      <c r="CN99" s="155">
        <v>38</v>
      </c>
      <c r="CO99" s="155"/>
      <c r="CP99" s="148">
        <v>1</v>
      </c>
      <c r="CQ99" s="148"/>
      <c r="CR99" s="148"/>
      <c r="CS99" s="148" t="s">
        <v>532</v>
      </c>
      <c r="CT99" s="148"/>
      <c r="CU99" s="148"/>
      <c r="CV99" s="155" t="s">
        <v>535</v>
      </c>
      <c r="CW99" s="155"/>
      <c r="CX99" s="148">
        <v>15</v>
      </c>
      <c r="CY99" s="148"/>
      <c r="CZ99" s="148"/>
      <c r="DA99" s="148" t="s">
        <v>532</v>
      </c>
      <c r="DB99" s="148"/>
      <c r="DC99" s="148"/>
    </row>
    <row r="100" spans="1:107" ht="15">
      <c r="A100" s="474"/>
      <c r="B100" s="474"/>
      <c r="C100" s="183" t="s">
        <v>435</v>
      </c>
      <c r="D100" s="183"/>
      <c r="E100" s="183"/>
      <c r="F100" s="183"/>
      <c r="G100" s="44"/>
      <c r="H100" s="475" t="s">
        <v>192</v>
      </c>
      <c r="I100" s="475"/>
      <c r="J100" s="475"/>
      <c r="K100" s="475"/>
      <c r="L100" s="475"/>
      <c r="M100" s="475"/>
      <c r="N100" s="475"/>
      <c r="O100" s="475"/>
      <c r="P100" s="476"/>
      <c r="Q100" s="147" t="s">
        <v>532</v>
      </c>
      <c r="R100" s="148"/>
      <c r="S100" s="148"/>
      <c r="T100" s="148"/>
      <c r="U100" s="148"/>
      <c r="V100" s="148"/>
      <c r="W100" s="148" t="s">
        <v>532</v>
      </c>
      <c r="X100" s="148"/>
      <c r="Y100" s="148"/>
      <c r="Z100" s="148"/>
      <c r="AA100" s="148"/>
      <c r="AB100" s="148"/>
      <c r="AC100" s="148" t="s">
        <v>244</v>
      </c>
      <c r="AD100" s="148"/>
      <c r="AE100" s="148"/>
      <c r="AF100" s="148"/>
      <c r="AG100" s="148"/>
      <c r="AH100" s="148"/>
      <c r="AI100" s="148" t="s">
        <v>244</v>
      </c>
      <c r="AJ100" s="148"/>
      <c r="AK100" s="148"/>
      <c r="AL100" s="148"/>
      <c r="AM100" s="148"/>
      <c r="AN100" s="148"/>
      <c r="AO100" s="148" t="s">
        <v>532</v>
      </c>
      <c r="AP100" s="148"/>
      <c r="AQ100" s="148"/>
      <c r="AR100" s="148"/>
      <c r="AS100" s="148"/>
      <c r="AT100" s="148"/>
      <c r="AU100" s="148" t="s">
        <v>532</v>
      </c>
      <c r="AV100" s="148"/>
      <c r="AW100" s="148"/>
      <c r="AX100" s="148"/>
      <c r="AY100" s="148"/>
      <c r="AZ100" s="148"/>
      <c r="BA100" s="116"/>
      <c r="BB100" s="116"/>
      <c r="BC100" s="13"/>
      <c r="BD100" s="19"/>
      <c r="BE100" s="19"/>
      <c r="BF100" s="19"/>
      <c r="BG100" s="19"/>
      <c r="BH100" s="37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  <c r="DA100" s="13"/>
      <c r="DB100" s="13"/>
      <c r="DC100" s="13"/>
    </row>
    <row r="101" spans="1:107" ht="15">
      <c r="A101" s="474"/>
      <c r="B101" s="474"/>
      <c r="C101" s="19"/>
      <c r="D101" s="19"/>
      <c r="E101" s="19"/>
      <c r="F101" s="19"/>
      <c r="G101" s="19"/>
      <c r="H101" s="183" t="s">
        <v>414</v>
      </c>
      <c r="I101" s="183"/>
      <c r="J101" s="183"/>
      <c r="K101" s="183"/>
      <c r="L101" s="183"/>
      <c r="M101" s="231" t="s">
        <v>418</v>
      </c>
      <c r="N101" s="231"/>
      <c r="O101" s="231"/>
      <c r="P101" s="232"/>
      <c r="Q101" s="147" t="s">
        <v>532</v>
      </c>
      <c r="R101" s="148"/>
      <c r="S101" s="148"/>
      <c r="T101" s="148"/>
      <c r="U101" s="148"/>
      <c r="V101" s="148"/>
      <c r="W101" s="148" t="s">
        <v>532</v>
      </c>
      <c r="X101" s="148"/>
      <c r="Y101" s="148"/>
      <c r="Z101" s="148"/>
      <c r="AA101" s="148"/>
      <c r="AB101" s="148"/>
      <c r="AC101" s="148" t="s">
        <v>244</v>
      </c>
      <c r="AD101" s="148"/>
      <c r="AE101" s="148"/>
      <c r="AF101" s="148"/>
      <c r="AG101" s="148"/>
      <c r="AH101" s="148"/>
      <c r="AI101" s="148" t="s">
        <v>244</v>
      </c>
      <c r="AJ101" s="148"/>
      <c r="AK101" s="148"/>
      <c r="AL101" s="148"/>
      <c r="AM101" s="148"/>
      <c r="AN101" s="148"/>
      <c r="AO101" s="148" t="s">
        <v>532</v>
      </c>
      <c r="AP101" s="148"/>
      <c r="AQ101" s="148"/>
      <c r="AR101" s="148"/>
      <c r="AS101" s="148"/>
      <c r="AT101" s="148"/>
      <c r="AU101" s="148" t="s">
        <v>532</v>
      </c>
      <c r="AV101" s="148"/>
      <c r="AW101" s="148"/>
      <c r="AX101" s="148"/>
      <c r="AY101" s="148"/>
      <c r="AZ101" s="148"/>
      <c r="BA101" s="116"/>
      <c r="BB101" s="116"/>
      <c r="BC101" s="13"/>
      <c r="BD101" s="19">
        <v>30</v>
      </c>
      <c r="BE101" s="231"/>
      <c r="BF101" s="231"/>
      <c r="BG101" s="231"/>
      <c r="BH101" s="37">
        <v>34</v>
      </c>
      <c r="BI101" s="147">
        <v>572</v>
      </c>
      <c r="BJ101" s="148"/>
      <c r="BK101" s="148"/>
      <c r="BL101" s="148"/>
      <c r="BM101" s="305">
        <f>BI101*100/$BI$89</f>
        <v>8.02131538353667</v>
      </c>
      <c r="BN101" s="305"/>
      <c r="BO101" s="305"/>
      <c r="BP101" s="148">
        <v>29</v>
      </c>
      <c r="BQ101" s="148"/>
      <c r="BR101" s="148"/>
      <c r="BS101" s="148">
        <v>253</v>
      </c>
      <c r="BT101" s="148"/>
      <c r="BU101" s="148"/>
      <c r="BV101" s="148">
        <v>74</v>
      </c>
      <c r="BW101" s="148"/>
      <c r="BX101" s="148"/>
      <c r="BY101" s="148">
        <v>123</v>
      </c>
      <c r="BZ101" s="148"/>
      <c r="CA101" s="148"/>
      <c r="CB101" s="148">
        <v>16</v>
      </c>
      <c r="CC101" s="148"/>
      <c r="CD101" s="148"/>
      <c r="CE101" s="148">
        <v>8</v>
      </c>
      <c r="CF101" s="148"/>
      <c r="CG101" s="148"/>
      <c r="CH101" s="148">
        <v>7</v>
      </c>
      <c r="CI101" s="148"/>
      <c r="CJ101" s="148"/>
      <c r="CK101" s="148">
        <v>6</v>
      </c>
      <c r="CL101" s="148"/>
      <c r="CM101" s="148"/>
      <c r="CN101" s="155">
        <v>41</v>
      </c>
      <c r="CO101" s="155"/>
      <c r="CP101" s="148" t="s">
        <v>532</v>
      </c>
      <c r="CQ101" s="148"/>
      <c r="CR101" s="148"/>
      <c r="CS101" s="148" t="s">
        <v>532</v>
      </c>
      <c r="CT101" s="148"/>
      <c r="CU101" s="148"/>
      <c r="CV101" s="155" t="s">
        <v>535</v>
      </c>
      <c r="CW101" s="155"/>
      <c r="CX101" s="148">
        <v>15</v>
      </c>
      <c r="CY101" s="148"/>
      <c r="CZ101" s="148"/>
      <c r="DA101" s="148" t="s">
        <v>532</v>
      </c>
      <c r="DB101" s="148"/>
      <c r="DC101" s="148"/>
    </row>
    <row r="102" spans="1:107" ht="15">
      <c r="A102" s="474"/>
      <c r="B102" s="474"/>
      <c r="C102" s="44"/>
      <c r="D102" s="44"/>
      <c r="E102" s="44"/>
      <c r="F102" s="44"/>
      <c r="G102" s="44"/>
      <c r="H102" s="183" t="s">
        <v>193</v>
      </c>
      <c r="I102" s="183"/>
      <c r="J102" s="183"/>
      <c r="K102" s="183"/>
      <c r="L102" s="183"/>
      <c r="M102" s="183"/>
      <c r="N102" s="183"/>
      <c r="O102" s="183"/>
      <c r="P102" s="272"/>
      <c r="Q102" s="147" t="s">
        <v>532</v>
      </c>
      <c r="R102" s="148"/>
      <c r="S102" s="148"/>
      <c r="T102" s="148"/>
      <c r="U102" s="148"/>
      <c r="V102" s="148"/>
      <c r="W102" s="148" t="s">
        <v>532</v>
      </c>
      <c r="X102" s="148"/>
      <c r="Y102" s="148"/>
      <c r="Z102" s="148"/>
      <c r="AA102" s="148"/>
      <c r="AB102" s="148"/>
      <c r="AC102" s="148" t="s">
        <v>244</v>
      </c>
      <c r="AD102" s="148"/>
      <c r="AE102" s="148"/>
      <c r="AF102" s="148"/>
      <c r="AG102" s="148"/>
      <c r="AH102" s="148"/>
      <c r="AI102" s="148" t="s">
        <v>244</v>
      </c>
      <c r="AJ102" s="148"/>
      <c r="AK102" s="148"/>
      <c r="AL102" s="148"/>
      <c r="AM102" s="148"/>
      <c r="AN102" s="148"/>
      <c r="AO102" s="148" t="s">
        <v>532</v>
      </c>
      <c r="AP102" s="148"/>
      <c r="AQ102" s="148"/>
      <c r="AR102" s="148"/>
      <c r="AS102" s="148"/>
      <c r="AT102" s="148"/>
      <c r="AU102" s="148" t="s">
        <v>532</v>
      </c>
      <c r="AV102" s="148"/>
      <c r="AW102" s="148"/>
      <c r="AX102" s="148"/>
      <c r="AY102" s="148"/>
      <c r="AZ102" s="148"/>
      <c r="BA102" s="116"/>
      <c r="BB102" s="116"/>
      <c r="BC102" s="13"/>
      <c r="BD102" s="19">
        <v>35</v>
      </c>
      <c r="BE102" s="231"/>
      <c r="BF102" s="231"/>
      <c r="BG102" s="231"/>
      <c r="BH102" s="37">
        <v>39</v>
      </c>
      <c r="BI102" s="147">
        <v>702</v>
      </c>
      <c r="BJ102" s="148"/>
      <c r="BK102" s="148"/>
      <c r="BL102" s="148"/>
      <c r="BM102" s="305">
        <f aca="true" t="shared" si="8" ref="BM102:BM109">BI102*100/$BI$89</f>
        <v>9.844341607067733</v>
      </c>
      <c r="BN102" s="305"/>
      <c r="BO102" s="305"/>
      <c r="BP102" s="148">
        <v>32</v>
      </c>
      <c r="BQ102" s="148"/>
      <c r="BR102" s="148"/>
      <c r="BS102" s="148">
        <v>327</v>
      </c>
      <c r="BT102" s="148"/>
      <c r="BU102" s="148"/>
      <c r="BV102" s="148">
        <v>102</v>
      </c>
      <c r="BW102" s="148"/>
      <c r="BX102" s="148"/>
      <c r="BY102" s="148">
        <v>123</v>
      </c>
      <c r="BZ102" s="148"/>
      <c r="CA102" s="148"/>
      <c r="CB102" s="148">
        <v>20</v>
      </c>
      <c r="CC102" s="148"/>
      <c r="CD102" s="148"/>
      <c r="CE102" s="148" t="s">
        <v>532</v>
      </c>
      <c r="CF102" s="148"/>
      <c r="CG102" s="148"/>
      <c r="CH102" s="148">
        <v>2</v>
      </c>
      <c r="CI102" s="148"/>
      <c r="CJ102" s="148"/>
      <c r="CK102" s="148">
        <v>3</v>
      </c>
      <c r="CL102" s="148"/>
      <c r="CM102" s="148"/>
      <c r="CN102" s="155">
        <v>68</v>
      </c>
      <c r="CO102" s="155"/>
      <c r="CP102" s="148" t="s">
        <v>532</v>
      </c>
      <c r="CQ102" s="148"/>
      <c r="CR102" s="148"/>
      <c r="CS102" s="148" t="s">
        <v>532</v>
      </c>
      <c r="CT102" s="148"/>
      <c r="CU102" s="148"/>
      <c r="CV102" s="155" t="s">
        <v>535</v>
      </c>
      <c r="CW102" s="155"/>
      <c r="CX102" s="148">
        <v>25</v>
      </c>
      <c r="CY102" s="148"/>
      <c r="CZ102" s="148"/>
      <c r="DA102" s="148" t="s">
        <v>532</v>
      </c>
      <c r="DB102" s="148"/>
      <c r="DC102" s="148"/>
    </row>
    <row r="103" spans="1:107" ht="15">
      <c r="A103" s="474"/>
      <c r="B103" s="474"/>
      <c r="C103" s="183" t="s">
        <v>194</v>
      </c>
      <c r="D103" s="183"/>
      <c r="E103" s="183"/>
      <c r="F103" s="183"/>
      <c r="G103" s="183"/>
      <c r="H103" s="183"/>
      <c r="I103" s="183"/>
      <c r="J103" s="183"/>
      <c r="K103" s="183"/>
      <c r="L103" s="183"/>
      <c r="M103" s="183"/>
      <c r="N103" s="183"/>
      <c r="O103" s="183"/>
      <c r="P103" s="272"/>
      <c r="Q103" s="147" t="s">
        <v>532</v>
      </c>
      <c r="R103" s="148"/>
      <c r="S103" s="148"/>
      <c r="T103" s="148"/>
      <c r="U103" s="148"/>
      <c r="V103" s="148"/>
      <c r="W103" s="148">
        <v>2</v>
      </c>
      <c r="X103" s="148"/>
      <c r="Y103" s="148"/>
      <c r="Z103" s="148"/>
      <c r="AA103" s="148"/>
      <c r="AB103" s="148"/>
      <c r="AC103" s="480">
        <f>SUM(W103)-SUM(Q103)</f>
        <v>2</v>
      </c>
      <c r="AD103" s="480"/>
      <c r="AE103" s="480"/>
      <c r="AF103" s="480"/>
      <c r="AG103" s="480"/>
      <c r="AH103" s="480"/>
      <c r="AI103" s="481">
        <f>W103*100/W$14</f>
        <v>0.03589375448671931</v>
      </c>
      <c r="AJ103" s="481"/>
      <c r="AK103" s="481"/>
      <c r="AL103" s="481"/>
      <c r="AM103" s="481"/>
      <c r="AN103" s="481"/>
      <c r="AO103" s="148" t="s">
        <v>532</v>
      </c>
      <c r="AP103" s="148"/>
      <c r="AQ103" s="148"/>
      <c r="AR103" s="148"/>
      <c r="AS103" s="148"/>
      <c r="AT103" s="148"/>
      <c r="AU103" s="148">
        <v>2</v>
      </c>
      <c r="AV103" s="148"/>
      <c r="AW103" s="148"/>
      <c r="AX103" s="148"/>
      <c r="AY103" s="148"/>
      <c r="AZ103" s="148"/>
      <c r="BA103" s="116"/>
      <c r="BB103" s="116"/>
      <c r="BC103" s="13"/>
      <c r="BD103" s="19">
        <v>40</v>
      </c>
      <c r="BE103" s="231"/>
      <c r="BF103" s="231"/>
      <c r="BG103" s="231"/>
      <c r="BH103" s="37">
        <v>44</v>
      </c>
      <c r="BI103" s="147">
        <v>566</v>
      </c>
      <c r="BJ103" s="148"/>
      <c r="BK103" s="148"/>
      <c r="BL103" s="148"/>
      <c r="BM103" s="305">
        <f t="shared" si="8"/>
        <v>7.937175711681391</v>
      </c>
      <c r="BN103" s="305"/>
      <c r="BO103" s="305"/>
      <c r="BP103" s="148">
        <v>42</v>
      </c>
      <c r="BQ103" s="148"/>
      <c r="BR103" s="148"/>
      <c r="BS103" s="148">
        <v>240</v>
      </c>
      <c r="BT103" s="148"/>
      <c r="BU103" s="148"/>
      <c r="BV103" s="148">
        <v>59</v>
      </c>
      <c r="BW103" s="148"/>
      <c r="BX103" s="148"/>
      <c r="BY103" s="148">
        <v>102</v>
      </c>
      <c r="BZ103" s="148"/>
      <c r="CA103" s="148"/>
      <c r="CB103" s="148">
        <v>14</v>
      </c>
      <c r="CC103" s="148"/>
      <c r="CD103" s="148"/>
      <c r="CE103" s="148" t="s">
        <v>532</v>
      </c>
      <c r="CF103" s="148"/>
      <c r="CG103" s="148"/>
      <c r="CH103" s="148" t="s">
        <v>532</v>
      </c>
      <c r="CI103" s="148"/>
      <c r="CJ103" s="148"/>
      <c r="CK103" s="148">
        <v>3</v>
      </c>
      <c r="CL103" s="148"/>
      <c r="CM103" s="148"/>
      <c r="CN103" s="155">
        <v>65</v>
      </c>
      <c r="CO103" s="155"/>
      <c r="CP103" s="148" t="s">
        <v>532</v>
      </c>
      <c r="CQ103" s="148"/>
      <c r="CR103" s="148"/>
      <c r="CS103" s="148" t="s">
        <v>532</v>
      </c>
      <c r="CT103" s="148"/>
      <c r="CU103" s="148"/>
      <c r="CV103" s="155" t="s">
        <v>535</v>
      </c>
      <c r="CW103" s="155"/>
      <c r="CX103" s="148">
        <v>41</v>
      </c>
      <c r="CY103" s="148"/>
      <c r="CZ103" s="148"/>
      <c r="DA103" s="148" t="s">
        <v>532</v>
      </c>
      <c r="DB103" s="148"/>
      <c r="DC103" s="148"/>
    </row>
    <row r="104" spans="1:107" ht="15">
      <c r="A104" s="474"/>
      <c r="B104" s="474"/>
      <c r="C104" s="183" t="s">
        <v>415</v>
      </c>
      <c r="D104" s="183"/>
      <c r="E104" s="183"/>
      <c r="F104" s="183"/>
      <c r="G104" s="183"/>
      <c r="H104" s="183"/>
      <c r="I104" s="183"/>
      <c r="J104" s="183"/>
      <c r="K104" s="183"/>
      <c r="L104" s="183"/>
      <c r="M104" s="183"/>
      <c r="N104" s="183"/>
      <c r="O104" s="183"/>
      <c r="P104" s="272"/>
      <c r="Q104" s="147" t="s">
        <v>532</v>
      </c>
      <c r="R104" s="148"/>
      <c r="S104" s="148"/>
      <c r="T104" s="148"/>
      <c r="U104" s="148"/>
      <c r="V104" s="148"/>
      <c r="W104" s="148" t="s">
        <v>532</v>
      </c>
      <c r="X104" s="148"/>
      <c r="Y104" s="148"/>
      <c r="Z104" s="148"/>
      <c r="AA104" s="148"/>
      <c r="AB104" s="148"/>
      <c r="AC104" s="148" t="s">
        <v>244</v>
      </c>
      <c r="AD104" s="148"/>
      <c r="AE104" s="148"/>
      <c r="AF104" s="148"/>
      <c r="AG104" s="148"/>
      <c r="AH104" s="148"/>
      <c r="AI104" s="148" t="s">
        <v>244</v>
      </c>
      <c r="AJ104" s="148"/>
      <c r="AK104" s="148"/>
      <c r="AL104" s="148"/>
      <c r="AM104" s="148"/>
      <c r="AN104" s="148"/>
      <c r="AO104" s="148" t="s">
        <v>532</v>
      </c>
      <c r="AP104" s="148"/>
      <c r="AQ104" s="148"/>
      <c r="AR104" s="148"/>
      <c r="AS104" s="148"/>
      <c r="AT104" s="148"/>
      <c r="AU104" s="148" t="s">
        <v>532</v>
      </c>
      <c r="AV104" s="148"/>
      <c r="AW104" s="148"/>
      <c r="AX104" s="148"/>
      <c r="AY104" s="148"/>
      <c r="AZ104" s="148"/>
      <c r="BA104" s="116"/>
      <c r="BB104" s="116"/>
      <c r="BC104" s="13"/>
      <c r="BD104" s="19">
        <v>45</v>
      </c>
      <c r="BE104" s="231"/>
      <c r="BF104" s="231"/>
      <c r="BG104" s="231"/>
      <c r="BH104" s="37">
        <v>49</v>
      </c>
      <c r="BI104" s="147">
        <v>439</v>
      </c>
      <c r="BJ104" s="148"/>
      <c r="BK104" s="148"/>
      <c r="BL104" s="148"/>
      <c r="BM104" s="305">
        <f t="shared" si="8"/>
        <v>6.156219324077969</v>
      </c>
      <c r="BN104" s="305"/>
      <c r="BO104" s="305"/>
      <c r="BP104" s="148">
        <v>40</v>
      </c>
      <c r="BQ104" s="148"/>
      <c r="BR104" s="148"/>
      <c r="BS104" s="148">
        <v>158</v>
      </c>
      <c r="BT104" s="148"/>
      <c r="BU104" s="148"/>
      <c r="BV104" s="148">
        <v>48</v>
      </c>
      <c r="BW104" s="148"/>
      <c r="BX104" s="148"/>
      <c r="BY104" s="148">
        <v>71</v>
      </c>
      <c r="BZ104" s="148"/>
      <c r="CA104" s="148"/>
      <c r="CB104" s="148">
        <v>20</v>
      </c>
      <c r="CC104" s="148"/>
      <c r="CD104" s="148"/>
      <c r="CE104" s="148">
        <v>1</v>
      </c>
      <c r="CF104" s="148"/>
      <c r="CG104" s="148"/>
      <c r="CH104" s="148">
        <v>2</v>
      </c>
      <c r="CI104" s="148"/>
      <c r="CJ104" s="148"/>
      <c r="CK104" s="148">
        <v>2</v>
      </c>
      <c r="CL104" s="148"/>
      <c r="CM104" s="148"/>
      <c r="CN104" s="155">
        <v>57</v>
      </c>
      <c r="CO104" s="155"/>
      <c r="CP104" s="148" t="s">
        <v>532</v>
      </c>
      <c r="CQ104" s="148"/>
      <c r="CR104" s="148"/>
      <c r="CS104" s="148" t="s">
        <v>532</v>
      </c>
      <c r="CT104" s="148"/>
      <c r="CU104" s="148"/>
      <c r="CV104" s="155" t="s">
        <v>535</v>
      </c>
      <c r="CW104" s="155"/>
      <c r="CX104" s="148">
        <v>40</v>
      </c>
      <c r="CY104" s="148"/>
      <c r="CZ104" s="148"/>
      <c r="DA104" s="148" t="s">
        <v>532</v>
      </c>
      <c r="DB104" s="148"/>
      <c r="DC104" s="148"/>
    </row>
    <row r="105" spans="1:107" ht="15">
      <c r="A105" s="474"/>
      <c r="B105" s="474"/>
      <c r="C105" s="183" t="s">
        <v>537</v>
      </c>
      <c r="D105" s="183"/>
      <c r="E105" s="183"/>
      <c r="F105" s="183"/>
      <c r="G105" s="183"/>
      <c r="H105" s="183"/>
      <c r="I105" s="183"/>
      <c r="J105" s="183"/>
      <c r="K105" s="183"/>
      <c r="L105" s="183"/>
      <c r="M105" s="183"/>
      <c r="N105" s="183"/>
      <c r="O105" s="183"/>
      <c r="P105" s="272"/>
      <c r="Q105" s="147" t="s">
        <v>532</v>
      </c>
      <c r="R105" s="148"/>
      <c r="S105" s="148"/>
      <c r="T105" s="148"/>
      <c r="U105" s="148"/>
      <c r="V105" s="148"/>
      <c r="W105" s="148" t="s">
        <v>532</v>
      </c>
      <c r="X105" s="148"/>
      <c r="Y105" s="148"/>
      <c r="Z105" s="148"/>
      <c r="AA105" s="148"/>
      <c r="AB105" s="148"/>
      <c r="AC105" s="148" t="s">
        <v>244</v>
      </c>
      <c r="AD105" s="148"/>
      <c r="AE105" s="148"/>
      <c r="AF105" s="148"/>
      <c r="AG105" s="148"/>
      <c r="AH105" s="148"/>
      <c r="AI105" s="148" t="s">
        <v>244</v>
      </c>
      <c r="AJ105" s="148"/>
      <c r="AK105" s="148"/>
      <c r="AL105" s="148"/>
      <c r="AM105" s="148"/>
      <c r="AN105" s="148"/>
      <c r="AO105" s="148" t="s">
        <v>532</v>
      </c>
      <c r="AP105" s="148"/>
      <c r="AQ105" s="148"/>
      <c r="AR105" s="148"/>
      <c r="AS105" s="148"/>
      <c r="AT105" s="148"/>
      <c r="AU105" s="148" t="s">
        <v>532</v>
      </c>
      <c r="AV105" s="148"/>
      <c r="AW105" s="148"/>
      <c r="AX105" s="148"/>
      <c r="AY105" s="148"/>
      <c r="AZ105" s="148"/>
      <c r="BA105" s="116"/>
      <c r="BB105" s="116"/>
      <c r="BC105" s="13"/>
      <c r="BD105" s="19">
        <v>50</v>
      </c>
      <c r="BE105" s="231"/>
      <c r="BF105" s="231"/>
      <c r="BG105" s="231"/>
      <c r="BH105" s="37">
        <v>54</v>
      </c>
      <c r="BI105" s="147">
        <v>392</v>
      </c>
      <c r="BJ105" s="148"/>
      <c r="BK105" s="148"/>
      <c r="BL105" s="148"/>
      <c r="BM105" s="305">
        <f t="shared" si="8"/>
        <v>5.497125227878278</v>
      </c>
      <c r="BN105" s="305"/>
      <c r="BO105" s="305"/>
      <c r="BP105" s="148">
        <v>50</v>
      </c>
      <c r="BQ105" s="148"/>
      <c r="BR105" s="148"/>
      <c r="BS105" s="148">
        <v>114</v>
      </c>
      <c r="BT105" s="148"/>
      <c r="BU105" s="148"/>
      <c r="BV105" s="148">
        <v>59</v>
      </c>
      <c r="BW105" s="148"/>
      <c r="BX105" s="148"/>
      <c r="BY105" s="148">
        <v>53</v>
      </c>
      <c r="BZ105" s="148"/>
      <c r="CA105" s="148"/>
      <c r="CB105" s="148">
        <v>10</v>
      </c>
      <c r="CC105" s="148"/>
      <c r="CD105" s="148"/>
      <c r="CE105" s="148" t="s">
        <v>532</v>
      </c>
      <c r="CF105" s="148"/>
      <c r="CG105" s="148"/>
      <c r="CH105" s="148" t="s">
        <v>532</v>
      </c>
      <c r="CI105" s="148"/>
      <c r="CJ105" s="148"/>
      <c r="CK105" s="148">
        <v>10</v>
      </c>
      <c r="CL105" s="148"/>
      <c r="CM105" s="148"/>
      <c r="CN105" s="155">
        <v>48</v>
      </c>
      <c r="CO105" s="155"/>
      <c r="CP105" s="148" t="s">
        <v>532</v>
      </c>
      <c r="CQ105" s="148"/>
      <c r="CR105" s="148"/>
      <c r="CS105" s="148" t="s">
        <v>532</v>
      </c>
      <c r="CT105" s="148"/>
      <c r="CU105" s="148"/>
      <c r="CV105" s="155" t="s">
        <v>535</v>
      </c>
      <c r="CW105" s="155"/>
      <c r="CX105" s="148">
        <v>47</v>
      </c>
      <c r="CY105" s="148"/>
      <c r="CZ105" s="148"/>
      <c r="DA105" s="148">
        <v>1</v>
      </c>
      <c r="DB105" s="148"/>
      <c r="DC105" s="148"/>
    </row>
    <row r="106" spans="1:107" ht="15">
      <c r="A106" s="474"/>
      <c r="B106" s="474"/>
      <c r="C106" s="183" t="s">
        <v>195</v>
      </c>
      <c r="D106" s="183"/>
      <c r="E106" s="183"/>
      <c r="F106" s="183"/>
      <c r="G106" s="183"/>
      <c r="H106" s="183"/>
      <c r="I106" s="183"/>
      <c r="J106" s="183"/>
      <c r="K106" s="183"/>
      <c r="L106" s="183"/>
      <c r="M106" s="183"/>
      <c r="N106" s="183"/>
      <c r="O106" s="183"/>
      <c r="P106" s="272"/>
      <c r="Q106" s="147" t="s">
        <v>532</v>
      </c>
      <c r="R106" s="148"/>
      <c r="S106" s="148"/>
      <c r="T106" s="148"/>
      <c r="U106" s="148"/>
      <c r="V106" s="148"/>
      <c r="W106" s="148" t="s">
        <v>532</v>
      </c>
      <c r="X106" s="148"/>
      <c r="Y106" s="148"/>
      <c r="Z106" s="148"/>
      <c r="AA106" s="148"/>
      <c r="AB106" s="148"/>
      <c r="AC106" s="148" t="s">
        <v>244</v>
      </c>
      <c r="AD106" s="148"/>
      <c r="AE106" s="148"/>
      <c r="AF106" s="148"/>
      <c r="AG106" s="148"/>
      <c r="AH106" s="148"/>
      <c r="AI106" s="148" t="s">
        <v>244</v>
      </c>
      <c r="AJ106" s="148"/>
      <c r="AK106" s="148"/>
      <c r="AL106" s="148"/>
      <c r="AM106" s="148"/>
      <c r="AN106" s="148"/>
      <c r="AO106" s="148" t="s">
        <v>532</v>
      </c>
      <c r="AP106" s="148"/>
      <c r="AQ106" s="148"/>
      <c r="AR106" s="148"/>
      <c r="AS106" s="148"/>
      <c r="AT106" s="148"/>
      <c r="AU106" s="148" t="s">
        <v>532</v>
      </c>
      <c r="AV106" s="148"/>
      <c r="AW106" s="148"/>
      <c r="AX106" s="148"/>
      <c r="AY106" s="148"/>
      <c r="AZ106" s="148"/>
      <c r="BA106" s="116"/>
      <c r="BB106" s="116"/>
      <c r="BC106" s="13"/>
      <c r="BD106" s="19">
        <v>55</v>
      </c>
      <c r="BE106" s="231"/>
      <c r="BF106" s="231"/>
      <c r="BG106" s="231"/>
      <c r="BH106" s="37">
        <v>59</v>
      </c>
      <c r="BI106" s="147">
        <v>354</v>
      </c>
      <c r="BJ106" s="148"/>
      <c r="BK106" s="148"/>
      <c r="BL106" s="148"/>
      <c r="BM106" s="305">
        <f t="shared" si="8"/>
        <v>4.964240639461506</v>
      </c>
      <c r="BN106" s="305"/>
      <c r="BO106" s="305"/>
      <c r="BP106" s="148">
        <v>51</v>
      </c>
      <c r="BQ106" s="148"/>
      <c r="BR106" s="148"/>
      <c r="BS106" s="148">
        <v>88</v>
      </c>
      <c r="BT106" s="148"/>
      <c r="BU106" s="148"/>
      <c r="BV106" s="148">
        <v>61</v>
      </c>
      <c r="BW106" s="148"/>
      <c r="BX106" s="148"/>
      <c r="BY106" s="148">
        <v>49</v>
      </c>
      <c r="BZ106" s="148"/>
      <c r="CA106" s="148"/>
      <c r="CB106" s="148">
        <v>8</v>
      </c>
      <c r="CC106" s="148"/>
      <c r="CD106" s="148"/>
      <c r="CE106" s="148" t="s">
        <v>532</v>
      </c>
      <c r="CF106" s="148"/>
      <c r="CG106" s="148"/>
      <c r="CH106" s="148" t="s">
        <v>532</v>
      </c>
      <c r="CI106" s="148"/>
      <c r="CJ106" s="148"/>
      <c r="CK106" s="148">
        <v>5</v>
      </c>
      <c r="CL106" s="148"/>
      <c r="CM106" s="148"/>
      <c r="CN106" s="155">
        <v>45</v>
      </c>
      <c r="CO106" s="155"/>
      <c r="CP106" s="148" t="s">
        <v>532</v>
      </c>
      <c r="CQ106" s="148"/>
      <c r="CR106" s="148"/>
      <c r="CS106" s="148" t="s">
        <v>532</v>
      </c>
      <c r="CT106" s="148"/>
      <c r="CU106" s="148"/>
      <c r="CV106" s="155">
        <v>1</v>
      </c>
      <c r="CW106" s="155"/>
      <c r="CX106" s="148">
        <v>44</v>
      </c>
      <c r="CY106" s="148"/>
      <c r="CZ106" s="148"/>
      <c r="DA106" s="148">
        <v>2</v>
      </c>
      <c r="DB106" s="148"/>
      <c r="DC106" s="148"/>
    </row>
    <row r="107" spans="1:107" ht="15">
      <c r="A107" s="474"/>
      <c r="B107" s="474"/>
      <c r="C107" s="183" t="s">
        <v>196</v>
      </c>
      <c r="D107" s="183"/>
      <c r="E107" s="183"/>
      <c r="F107" s="183"/>
      <c r="G107" s="183"/>
      <c r="H107" s="183"/>
      <c r="I107" s="183"/>
      <c r="J107" s="183"/>
      <c r="K107" s="183"/>
      <c r="L107" s="183"/>
      <c r="M107" s="183"/>
      <c r="N107" s="183"/>
      <c r="O107" s="183"/>
      <c r="P107" s="272"/>
      <c r="Q107" s="147" t="s">
        <v>532</v>
      </c>
      <c r="R107" s="148"/>
      <c r="S107" s="148"/>
      <c r="T107" s="148"/>
      <c r="U107" s="148"/>
      <c r="V107" s="148"/>
      <c r="W107" s="148" t="s">
        <v>532</v>
      </c>
      <c r="X107" s="148"/>
      <c r="Y107" s="148"/>
      <c r="Z107" s="148"/>
      <c r="AA107" s="148"/>
      <c r="AB107" s="148"/>
      <c r="AC107" s="148" t="s">
        <v>244</v>
      </c>
      <c r="AD107" s="148"/>
      <c r="AE107" s="148"/>
      <c r="AF107" s="148"/>
      <c r="AG107" s="148"/>
      <c r="AH107" s="148"/>
      <c r="AI107" s="148" t="s">
        <v>244</v>
      </c>
      <c r="AJ107" s="148"/>
      <c r="AK107" s="148"/>
      <c r="AL107" s="148"/>
      <c r="AM107" s="148"/>
      <c r="AN107" s="148"/>
      <c r="AO107" s="148" t="s">
        <v>532</v>
      </c>
      <c r="AP107" s="148"/>
      <c r="AQ107" s="148"/>
      <c r="AR107" s="148"/>
      <c r="AS107" s="148"/>
      <c r="AT107" s="148"/>
      <c r="AU107" s="148" t="s">
        <v>532</v>
      </c>
      <c r="AV107" s="148"/>
      <c r="AW107" s="148"/>
      <c r="AX107" s="148"/>
      <c r="AY107" s="148"/>
      <c r="AZ107" s="148"/>
      <c r="BA107" s="116"/>
      <c r="BB107" s="116"/>
      <c r="BC107" s="13"/>
      <c r="BD107" s="19">
        <v>60</v>
      </c>
      <c r="BE107" s="231"/>
      <c r="BF107" s="231"/>
      <c r="BG107" s="231"/>
      <c r="BH107" s="37">
        <v>64</v>
      </c>
      <c r="BI107" s="147">
        <v>218</v>
      </c>
      <c r="BJ107" s="148"/>
      <c r="BK107" s="148"/>
      <c r="BL107" s="148"/>
      <c r="BM107" s="305">
        <f t="shared" si="8"/>
        <v>3.0570747440751647</v>
      </c>
      <c r="BN107" s="305"/>
      <c r="BO107" s="305"/>
      <c r="BP107" s="148">
        <v>46</v>
      </c>
      <c r="BQ107" s="148"/>
      <c r="BR107" s="148"/>
      <c r="BS107" s="148">
        <v>46</v>
      </c>
      <c r="BT107" s="148"/>
      <c r="BU107" s="148"/>
      <c r="BV107" s="148">
        <v>22</v>
      </c>
      <c r="BW107" s="148"/>
      <c r="BX107" s="148"/>
      <c r="BY107" s="148">
        <v>19</v>
      </c>
      <c r="BZ107" s="148"/>
      <c r="CA107" s="148"/>
      <c r="CB107" s="148">
        <v>7</v>
      </c>
      <c r="CC107" s="148"/>
      <c r="CD107" s="148"/>
      <c r="CE107" s="148" t="s">
        <v>532</v>
      </c>
      <c r="CF107" s="148"/>
      <c r="CG107" s="148"/>
      <c r="CH107" s="148" t="s">
        <v>532</v>
      </c>
      <c r="CI107" s="148"/>
      <c r="CJ107" s="148"/>
      <c r="CK107" s="148">
        <v>4</v>
      </c>
      <c r="CL107" s="148"/>
      <c r="CM107" s="148"/>
      <c r="CN107" s="155">
        <v>35</v>
      </c>
      <c r="CO107" s="155"/>
      <c r="CP107" s="148" t="s">
        <v>532</v>
      </c>
      <c r="CQ107" s="148"/>
      <c r="CR107" s="148"/>
      <c r="CS107" s="148" t="s">
        <v>532</v>
      </c>
      <c r="CT107" s="148"/>
      <c r="CU107" s="148"/>
      <c r="CV107" s="155" t="s">
        <v>535</v>
      </c>
      <c r="CW107" s="155"/>
      <c r="CX107" s="148">
        <v>37</v>
      </c>
      <c r="CY107" s="148"/>
      <c r="CZ107" s="148"/>
      <c r="DA107" s="148">
        <v>2</v>
      </c>
      <c r="DB107" s="148"/>
      <c r="DC107" s="148"/>
    </row>
    <row r="108" spans="1:107" ht="15">
      <c r="A108" s="474"/>
      <c r="B108" s="474"/>
      <c r="C108" s="183" t="s">
        <v>197</v>
      </c>
      <c r="D108" s="183"/>
      <c r="E108" s="183"/>
      <c r="F108" s="183"/>
      <c r="G108" s="183"/>
      <c r="H108" s="183"/>
      <c r="I108" s="183"/>
      <c r="J108" s="183"/>
      <c r="K108" s="183"/>
      <c r="L108" s="183"/>
      <c r="M108" s="183"/>
      <c r="N108" s="183"/>
      <c r="O108" s="183"/>
      <c r="P108" s="272"/>
      <c r="Q108" s="147">
        <v>12</v>
      </c>
      <c r="R108" s="148"/>
      <c r="S108" s="148"/>
      <c r="T108" s="148"/>
      <c r="U108" s="148"/>
      <c r="V108" s="148"/>
      <c r="W108" s="148">
        <v>9</v>
      </c>
      <c r="X108" s="148"/>
      <c r="Y108" s="148"/>
      <c r="Z108" s="148"/>
      <c r="AA108" s="148"/>
      <c r="AB108" s="148"/>
      <c r="AC108" s="480">
        <f>SUM(W108)-SUM(Q108)</f>
        <v>-3</v>
      </c>
      <c r="AD108" s="480"/>
      <c r="AE108" s="480"/>
      <c r="AF108" s="480"/>
      <c r="AG108" s="480"/>
      <c r="AH108" s="480"/>
      <c r="AI108" s="305">
        <f>W108*100/W$14</f>
        <v>0.1615218951902369</v>
      </c>
      <c r="AJ108" s="305"/>
      <c r="AK108" s="305"/>
      <c r="AL108" s="305"/>
      <c r="AM108" s="305"/>
      <c r="AN108" s="305"/>
      <c r="AO108" s="148" t="s">
        <v>532</v>
      </c>
      <c r="AP108" s="148"/>
      <c r="AQ108" s="148"/>
      <c r="AR108" s="148"/>
      <c r="AS108" s="148"/>
      <c r="AT108" s="148"/>
      <c r="AU108" s="148">
        <v>9</v>
      </c>
      <c r="AV108" s="148"/>
      <c r="AW108" s="148"/>
      <c r="AX108" s="148"/>
      <c r="AY108" s="148"/>
      <c r="AZ108" s="148"/>
      <c r="BA108" s="116"/>
      <c r="BB108" s="116"/>
      <c r="BC108" s="13"/>
      <c r="BD108" s="19">
        <v>65</v>
      </c>
      <c r="BE108" s="231"/>
      <c r="BF108" s="231"/>
      <c r="BG108" s="231"/>
      <c r="BH108" s="37">
        <v>69</v>
      </c>
      <c r="BI108" s="147">
        <v>185</v>
      </c>
      <c r="BJ108" s="148"/>
      <c r="BK108" s="148"/>
      <c r="BL108" s="148"/>
      <c r="BM108" s="305">
        <f t="shared" si="8"/>
        <v>2.594306548871126</v>
      </c>
      <c r="BN108" s="305"/>
      <c r="BO108" s="305"/>
      <c r="BP108" s="148">
        <v>61</v>
      </c>
      <c r="BQ108" s="148"/>
      <c r="BR108" s="148"/>
      <c r="BS108" s="148">
        <v>20</v>
      </c>
      <c r="BT108" s="148"/>
      <c r="BU108" s="148"/>
      <c r="BV108" s="148">
        <v>15</v>
      </c>
      <c r="BW108" s="148"/>
      <c r="BX108" s="148"/>
      <c r="BY108" s="148">
        <v>16</v>
      </c>
      <c r="BZ108" s="148"/>
      <c r="CA108" s="148"/>
      <c r="CB108" s="148">
        <v>8</v>
      </c>
      <c r="CC108" s="148"/>
      <c r="CD108" s="148"/>
      <c r="CE108" s="148" t="s">
        <v>532</v>
      </c>
      <c r="CF108" s="148"/>
      <c r="CG108" s="148"/>
      <c r="CH108" s="148" t="s">
        <v>532</v>
      </c>
      <c r="CI108" s="148"/>
      <c r="CJ108" s="148"/>
      <c r="CK108" s="148">
        <v>5</v>
      </c>
      <c r="CL108" s="148"/>
      <c r="CM108" s="148"/>
      <c r="CN108" s="155">
        <v>24</v>
      </c>
      <c r="CO108" s="155"/>
      <c r="CP108" s="148" t="s">
        <v>532</v>
      </c>
      <c r="CQ108" s="148"/>
      <c r="CR108" s="148"/>
      <c r="CS108" s="148" t="s">
        <v>532</v>
      </c>
      <c r="CT108" s="148"/>
      <c r="CU108" s="148"/>
      <c r="CV108" s="155">
        <v>1</v>
      </c>
      <c r="CW108" s="155"/>
      <c r="CX108" s="148">
        <v>35</v>
      </c>
      <c r="CY108" s="148"/>
      <c r="CZ108" s="148"/>
      <c r="DA108" s="148" t="s">
        <v>532</v>
      </c>
      <c r="DB108" s="148"/>
      <c r="DC108" s="148"/>
    </row>
    <row r="109" spans="1:107" ht="15">
      <c r="A109" s="474"/>
      <c r="B109" s="474"/>
      <c r="C109" s="183" t="s">
        <v>83</v>
      </c>
      <c r="D109" s="183"/>
      <c r="E109" s="183"/>
      <c r="F109" s="183"/>
      <c r="G109" s="183"/>
      <c r="H109" s="183"/>
      <c r="I109" s="183"/>
      <c r="J109" s="183"/>
      <c r="K109" s="183"/>
      <c r="L109" s="183"/>
      <c r="M109" s="183"/>
      <c r="N109" s="183"/>
      <c r="O109" s="183"/>
      <c r="P109" s="272"/>
      <c r="Q109" s="147" t="s">
        <v>532</v>
      </c>
      <c r="R109" s="148"/>
      <c r="S109" s="148"/>
      <c r="T109" s="148"/>
      <c r="U109" s="148"/>
      <c r="V109" s="148"/>
      <c r="W109" s="148" t="s">
        <v>532</v>
      </c>
      <c r="X109" s="148"/>
      <c r="Y109" s="148"/>
      <c r="Z109" s="148"/>
      <c r="AA109" s="148"/>
      <c r="AB109" s="148"/>
      <c r="AC109" s="148" t="s">
        <v>532</v>
      </c>
      <c r="AD109" s="148"/>
      <c r="AE109" s="148"/>
      <c r="AF109" s="148"/>
      <c r="AG109" s="148"/>
      <c r="AH109" s="148"/>
      <c r="AI109" s="148" t="s">
        <v>532</v>
      </c>
      <c r="AJ109" s="148"/>
      <c r="AK109" s="148"/>
      <c r="AL109" s="148"/>
      <c r="AM109" s="148"/>
      <c r="AN109" s="148"/>
      <c r="AO109" s="148" t="s">
        <v>532</v>
      </c>
      <c r="AP109" s="148"/>
      <c r="AQ109" s="148"/>
      <c r="AR109" s="148"/>
      <c r="AS109" s="148"/>
      <c r="AT109" s="148"/>
      <c r="AU109" s="148" t="s">
        <v>532</v>
      </c>
      <c r="AV109" s="148"/>
      <c r="AW109" s="148"/>
      <c r="AX109" s="148"/>
      <c r="AY109" s="148"/>
      <c r="AZ109" s="148"/>
      <c r="BA109" s="116"/>
      <c r="BB109" s="116"/>
      <c r="BC109" s="13"/>
      <c r="BD109" s="183" t="s">
        <v>429</v>
      </c>
      <c r="BE109" s="183"/>
      <c r="BF109" s="183"/>
      <c r="BG109" s="183"/>
      <c r="BH109" s="272"/>
      <c r="BI109" s="147">
        <v>261</v>
      </c>
      <c r="BJ109" s="148"/>
      <c r="BK109" s="148"/>
      <c r="BL109" s="148"/>
      <c r="BM109" s="305">
        <f t="shared" si="8"/>
        <v>3.6600757257046697</v>
      </c>
      <c r="BN109" s="305"/>
      <c r="BO109" s="305"/>
      <c r="BP109" s="148">
        <v>105</v>
      </c>
      <c r="BQ109" s="148"/>
      <c r="BR109" s="148"/>
      <c r="BS109" s="148">
        <v>10</v>
      </c>
      <c r="BT109" s="148"/>
      <c r="BU109" s="148"/>
      <c r="BV109" s="148">
        <v>20</v>
      </c>
      <c r="BW109" s="148"/>
      <c r="BX109" s="148"/>
      <c r="BY109" s="148">
        <v>10</v>
      </c>
      <c r="BZ109" s="148"/>
      <c r="CA109" s="148"/>
      <c r="CB109" s="148">
        <v>5</v>
      </c>
      <c r="CC109" s="148"/>
      <c r="CD109" s="148"/>
      <c r="CE109" s="148" t="s">
        <v>532</v>
      </c>
      <c r="CF109" s="148"/>
      <c r="CG109" s="148"/>
      <c r="CH109" s="148">
        <v>1</v>
      </c>
      <c r="CI109" s="148"/>
      <c r="CJ109" s="148"/>
      <c r="CK109" s="148">
        <v>6</v>
      </c>
      <c r="CL109" s="148"/>
      <c r="CM109" s="148"/>
      <c r="CN109" s="155">
        <v>30</v>
      </c>
      <c r="CO109" s="155"/>
      <c r="CP109" s="148" t="s">
        <v>532</v>
      </c>
      <c r="CQ109" s="148"/>
      <c r="CR109" s="148"/>
      <c r="CS109" s="148" t="s">
        <v>532</v>
      </c>
      <c r="CT109" s="148"/>
      <c r="CU109" s="148"/>
      <c r="CV109" s="155" t="s">
        <v>535</v>
      </c>
      <c r="CW109" s="155"/>
      <c r="CX109" s="148">
        <v>74</v>
      </c>
      <c r="CY109" s="148"/>
      <c r="CZ109" s="148"/>
      <c r="DA109" s="148" t="s">
        <v>532</v>
      </c>
      <c r="DB109" s="148"/>
      <c r="DC109" s="148"/>
    </row>
    <row r="110" spans="1:107" ht="15">
      <c r="A110" s="474"/>
      <c r="B110" s="474"/>
      <c r="C110" s="183" t="s">
        <v>198</v>
      </c>
      <c r="D110" s="183"/>
      <c r="E110" s="183"/>
      <c r="F110" s="183"/>
      <c r="G110" s="183"/>
      <c r="H110" s="183"/>
      <c r="I110" s="183"/>
      <c r="J110" s="183"/>
      <c r="K110" s="183"/>
      <c r="L110" s="183"/>
      <c r="M110" s="183"/>
      <c r="N110" s="183"/>
      <c r="O110" s="183"/>
      <c r="P110" s="272"/>
      <c r="Q110" s="147" t="s">
        <v>532</v>
      </c>
      <c r="R110" s="148"/>
      <c r="S110" s="148"/>
      <c r="T110" s="148"/>
      <c r="U110" s="148"/>
      <c r="V110" s="148"/>
      <c r="W110" s="148" t="s">
        <v>532</v>
      </c>
      <c r="X110" s="148"/>
      <c r="Y110" s="148"/>
      <c r="Z110" s="148"/>
      <c r="AA110" s="148"/>
      <c r="AB110" s="148"/>
      <c r="AC110" s="148" t="s">
        <v>532</v>
      </c>
      <c r="AD110" s="148"/>
      <c r="AE110" s="148"/>
      <c r="AF110" s="148"/>
      <c r="AG110" s="148"/>
      <c r="AH110" s="148"/>
      <c r="AI110" s="148" t="s">
        <v>532</v>
      </c>
      <c r="AJ110" s="148"/>
      <c r="AK110" s="148"/>
      <c r="AL110" s="148"/>
      <c r="AM110" s="148"/>
      <c r="AN110" s="148"/>
      <c r="AO110" s="148" t="s">
        <v>532</v>
      </c>
      <c r="AP110" s="148"/>
      <c r="AQ110" s="148"/>
      <c r="AR110" s="148"/>
      <c r="AS110" s="148"/>
      <c r="AT110" s="148"/>
      <c r="AU110" s="148" t="s">
        <v>532</v>
      </c>
      <c r="AV110" s="148"/>
      <c r="AW110" s="148"/>
      <c r="AX110" s="148"/>
      <c r="AY110" s="148"/>
      <c r="AZ110" s="148"/>
      <c r="BA110" s="116"/>
      <c r="BB110" s="116"/>
      <c r="BC110" s="13"/>
      <c r="BD110" s="35"/>
      <c r="BE110" s="35"/>
      <c r="BF110" s="35"/>
      <c r="BG110" s="35"/>
      <c r="BH110" s="33"/>
      <c r="BI110" s="34"/>
      <c r="BJ110" s="35"/>
      <c r="BK110" s="35"/>
      <c r="BL110" s="35"/>
      <c r="BM110" s="35"/>
      <c r="BN110" s="35"/>
      <c r="BO110" s="35"/>
      <c r="BP110" s="35"/>
      <c r="BQ110" s="35"/>
      <c r="BR110" s="35"/>
      <c r="BS110" s="35"/>
      <c r="BT110" s="35"/>
      <c r="BU110" s="35"/>
      <c r="BV110" s="35"/>
      <c r="BW110" s="35"/>
      <c r="BX110" s="35"/>
      <c r="BY110" s="35"/>
      <c r="BZ110" s="35"/>
      <c r="CA110" s="35"/>
      <c r="CB110" s="35"/>
      <c r="CC110" s="35"/>
      <c r="CD110" s="35"/>
      <c r="CE110" s="35"/>
      <c r="CF110" s="35"/>
      <c r="CG110" s="35"/>
      <c r="CH110" s="35"/>
      <c r="CI110" s="35"/>
      <c r="CJ110" s="35"/>
      <c r="CK110" s="35"/>
      <c r="CL110" s="35"/>
      <c r="CM110" s="35"/>
      <c r="CN110" s="35"/>
      <c r="CO110" s="35"/>
      <c r="CP110" s="35"/>
      <c r="CQ110" s="35"/>
      <c r="CR110" s="35"/>
      <c r="CS110" s="35"/>
      <c r="CT110" s="35"/>
      <c r="CU110" s="35"/>
      <c r="CV110" s="35"/>
      <c r="CW110" s="35"/>
      <c r="CX110" s="35"/>
      <c r="CY110" s="35"/>
      <c r="CZ110" s="35"/>
      <c r="DA110" s="35"/>
      <c r="DB110" s="35"/>
      <c r="DC110" s="35"/>
    </row>
    <row r="111" spans="1:107" ht="15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3"/>
      <c r="Q111" s="34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35"/>
      <c r="AN111" s="35"/>
      <c r="AO111" s="35"/>
      <c r="AP111" s="35"/>
      <c r="AQ111" s="35"/>
      <c r="AR111" s="35"/>
      <c r="AS111" s="35"/>
      <c r="AT111" s="35"/>
      <c r="AU111" s="35"/>
      <c r="AV111" s="35"/>
      <c r="AW111" s="35"/>
      <c r="AX111" s="35"/>
      <c r="AY111" s="35"/>
      <c r="AZ111" s="35"/>
      <c r="BA111" s="19"/>
      <c r="BB111" s="19"/>
      <c r="BC111" s="13"/>
      <c r="BD111" s="12" t="s">
        <v>430</v>
      </c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  <c r="CS111" s="13"/>
      <c r="CT111" s="13"/>
      <c r="CU111" s="13"/>
      <c r="CV111" s="13"/>
      <c r="CW111" s="13"/>
      <c r="CX111" s="13"/>
      <c r="CY111" s="13"/>
      <c r="CZ111" s="13"/>
      <c r="DA111" s="13"/>
      <c r="DB111" s="13"/>
      <c r="DC111" s="13"/>
    </row>
    <row r="112" spans="1:107" ht="14.25">
      <c r="A112" s="13" t="s">
        <v>206</v>
      </c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 t="s">
        <v>206</v>
      </c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  <c r="CN112" s="13"/>
      <c r="CO112" s="13"/>
      <c r="CP112" s="13"/>
      <c r="CQ112" s="13"/>
      <c r="CR112" s="13"/>
      <c r="CS112" s="13"/>
      <c r="CT112" s="13"/>
      <c r="CU112" s="13"/>
      <c r="CV112" s="13"/>
      <c r="CW112" s="13"/>
      <c r="CX112" s="13"/>
      <c r="CY112" s="13"/>
      <c r="CZ112" s="13"/>
      <c r="DA112" s="13"/>
      <c r="DB112" s="13"/>
      <c r="DC112" s="13"/>
    </row>
  </sheetData>
  <sheetProtection/>
  <mergeCells count="1585">
    <mergeCell ref="DA91:DC91"/>
    <mergeCell ref="CN91:CO91"/>
    <mergeCell ref="CV91:CW91"/>
    <mergeCell ref="BD81:DC81"/>
    <mergeCell ref="BD6:DC6"/>
    <mergeCell ref="A5:AZ5"/>
    <mergeCell ref="CE91:CG91"/>
    <mergeCell ref="CH91:CJ91"/>
    <mergeCell ref="CK91:CM91"/>
    <mergeCell ref="CP91:CR91"/>
    <mergeCell ref="CS91:CU91"/>
    <mergeCell ref="CX91:CZ91"/>
    <mergeCell ref="CS109:CU109"/>
    <mergeCell ref="CV109:CW109"/>
    <mergeCell ref="CX109:CZ109"/>
    <mergeCell ref="DA109:DC109"/>
    <mergeCell ref="CS108:CU108"/>
    <mergeCell ref="CV108:CW108"/>
    <mergeCell ref="CX108:CZ108"/>
    <mergeCell ref="DA108:DC108"/>
    <mergeCell ref="BI91:BL91"/>
    <mergeCell ref="BP91:BR91"/>
    <mergeCell ref="BS91:BU91"/>
    <mergeCell ref="BV91:BX91"/>
    <mergeCell ref="BY91:CA91"/>
    <mergeCell ref="CB91:CD91"/>
    <mergeCell ref="CB109:CD109"/>
    <mergeCell ref="CE109:CG109"/>
    <mergeCell ref="CH109:CJ109"/>
    <mergeCell ref="CK109:CM109"/>
    <mergeCell ref="CN109:CO109"/>
    <mergeCell ref="CP109:CR109"/>
    <mergeCell ref="BI109:BL109"/>
    <mergeCell ref="BM109:BO109"/>
    <mergeCell ref="BP109:BR109"/>
    <mergeCell ref="BS109:BU109"/>
    <mergeCell ref="BV109:BX109"/>
    <mergeCell ref="BY109:CA109"/>
    <mergeCell ref="CB108:CD108"/>
    <mergeCell ref="CE108:CG108"/>
    <mergeCell ref="CH108:CJ108"/>
    <mergeCell ref="CK108:CM108"/>
    <mergeCell ref="CN108:CO108"/>
    <mergeCell ref="CP108:CR108"/>
    <mergeCell ref="CS107:CU107"/>
    <mergeCell ref="CV107:CW107"/>
    <mergeCell ref="CX107:CZ107"/>
    <mergeCell ref="DA107:DC107"/>
    <mergeCell ref="BI108:BL108"/>
    <mergeCell ref="BM108:BO108"/>
    <mergeCell ref="BP108:BR108"/>
    <mergeCell ref="BS108:BU108"/>
    <mergeCell ref="BV108:BX108"/>
    <mergeCell ref="BY108:CA108"/>
    <mergeCell ref="CB107:CD107"/>
    <mergeCell ref="CE107:CG107"/>
    <mergeCell ref="CH107:CJ107"/>
    <mergeCell ref="CK107:CM107"/>
    <mergeCell ref="CN107:CO107"/>
    <mergeCell ref="CP107:CR107"/>
    <mergeCell ref="CS106:CU106"/>
    <mergeCell ref="CV106:CW106"/>
    <mergeCell ref="CX106:CZ106"/>
    <mergeCell ref="DA106:DC106"/>
    <mergeCell ref="BI107:BL107"/>
    <mergeCell ref="BM107:BO107"/>
    <mergeCell ref="BP107:BR107"/>
    <mergeCell ref="BS107:BU107"/>
    <mergeCell ref="BV107:BX107"/>
    <mergeCell ref="BY107:CA107"/>
    <mergeCell ref="CB106:CD106"/>
    <mergeCell ref="CE106:CG106"/>
    <mergeCell ref="CH106:CJ106"/>
    <mergeCell ref="CK106:CM106"/>
    <mergeCell ref="CN106:CO106"/>
    <mergeCell ref="CP106:CR106"/>
    <mergeCell ref="CS105:CU105"/>
    <mergeCell ref="CV105:CW105"/>
    <mergeCell ref="CX105:CZ105"/>
    <mergeCell ref="DA105:DC105"/>
    <mergeCell ref="BI106:BL106"/>
    <mergeCell ref="BM106:BO106"/>
    <mergeCell ref="BP106:BR106"/>
    <mergeCell ref="BS106:BU106"/>
    <mergeCell ref="BV106:BX106"/>
    <mergeCell ref="BY106:CA106"/>
    <mergeCell ref="CB105:CD105"/>
    <mergeCell ref="CE105:CG105"/>
    <mergeCell ref="CH105:CJ105"/>
    <mergeCell ref="CK105:CM105"/>
    <mergeCell ref="CN105:CO105"/>
    <mergeCell ref="CP105:CR105"/>
    <mergeCell ref="CS104:CU104"/>
    <mergeCell ref="CV104:CW104"/>
    <mergeCell ref="CX104:CZ104"/>
    <mergeCell ref="DA104:DC104"/>
    <mergeCell ref="BI105:BL105"/>
    <mergeCell ref="BM105:BO105"/>
    <mergeCell ref="BP105:BR105"/>
    <mergeCell ref="BS105:BU105"/>
    <mergeCell ref="BV105:BX105"/>
    <mergeCell ref="BY105:CA105"/>
    <mergeCell ref="CB104:CD104"/>
    <mergeCell ref="CE104:CG104"/>
    <mergeCell ref="CH104:CJ104"/>
    <mergeCell ref="CK104:CM104"/>
    <mergeCell ref="CN104:CO104"/>
    <mergeCell ref="CP104:CR104"/>
    <mergeCell ref="CS103:CU103"/>
    <mergeCell ref="CV103:CW103"/>
    <mergeCell ref="CX103:CZ103"/>
    <mergeCell ref="DA103:DC103"/>
    <mergeCell ref="BI104:BL104"/>
    <mergeCell ref="BM104:BO104"/>
    <mergeCell ref="BP104:BR104"/>
    <mergeCell ref="BS104:BU104"/>
    <mergeCell ref="BV104:BX104"/>
    <mergeCell ref="BY104:CA104"/>
    <mergeCell ref="CB103:CD103"/>
    <mergeCell ref="CE103:CG103"/>
    <mergeCell ref="CH103:CJ103"/>
    <mergeCell ref="CK103:CM103"/>
    <mergeCell ref="CN103:CO103"/>
    <mergeCell ref="CP103:CR103"/>
    <mergeCell ref="CS102:CU102"/>
    <mergeCell ref="CV102:CW102"/>
    <mergeCell ref="CX102:CZ102"/>
    <mergeCell ref="DA102:DC102"/>
    <mergeCell ref="BI103:BL103"/>
    <mergeCell ref="BM103:BO103"/>
    <mergeCell ref="BP103:BR103"/>
    <mergeCell ref="BS103:BU103"/>
    <mergeCell ref="BV103:BX103"/>
    <mergeCell ref="BY103:CA103"/>
    <mergeCell ref="CB102:CD102"/>
    <mergeCell ref="CE102:CG102"/>
    <mergeCell ref="CH102:CJ102"/>
    <mergeCell ref="CK102:CM102"/>
    <mergeCell ref="CN102:CO102"/>
    <mergeCell ref="CP102:CR102"/>
    <mergeCell ref="CS101:CU101"/>
    <mergeCell ref="CV101:CW101"/>
    <mergeCell ref="CX101:CZ101"/>
    <mergeCell ref="DA101:DC101"/>
    <mergeCell ref="BI102:BL102"/>
    <mergeCell ref="BM102:BO102"/>
    <mergeCell ref="BP102:BR102"/>
    <mergeCell ref="BS102:BU102"/>
    <mergeCell ref="BV102:BX102"/>
    <mergeCell ref="BY102:CA102"/>
    <mergeCell ref="CB101:CD101"/>
    <mergeCell ref="CE101:CG101"/>
    <mergeCell ref="CH101:CJ101"/>
    <mergeCell ref="CK101:CM101"/>
    <mergeCell ref="CN101:CO101"/>
    <mergeCell ref="CP101:CR101"/>
    <mergeCell ref="CS99:CU99"/>
    <mergeCell ref="CV99:CW99"/>
    <mergeCell ref="CX99:CZ99"/>
    <mergeCell ref="DA99:DC99"/>
    <mergeCell ref="BI101:BL101"/>
    <mergeCell ref="BM101:BO101"/>
    <mergeCell ref="BP101:BR101"/>
    <mergeCell ref="BS101:BU101"/>
    <mergeCell ref="BV101:BX101"/>
    <mergeCell ref="BY101:CA101"/>
    <mergeCell ref="CB99:CD99"/>
    <mergeCell ref="CE99:CG99"/>
    <mergeCell ref="CH99:CJ99"/>
    <mergeCell ref="CK99:CM99"/>
    <mergeCell ref="CN99:CO99"/>
    <mergeCell ref="CP99:CR99"/>
    <mergeCell ref="CS98:CU98"/>
    <mergeCell ref="CV98:CW98"/>
    <mergeCell ref="CX98:CZ98"/>
    <mergeCell ref="DA98:DC98"/>
    <mergeCell ref="BI99:BL99"/>
    <mergeCell ref="BM99:BO99"/>
    <mergeCell ref="BP99:BR99"/>
    <mergeCell ref="BS99:BU99"/>
    <mergeCell ref="BV99:BX99"/>
    <mergeCell ref="BY99:CA99"/>
    <mergeCell ref="CB98:CD98"/>
    <mergeCell ref="CE98:CG98"/>
    <mergeCell ref="CH98:CJ98"/>
    <mergeCell ref="CK98:CM98"/>
    <mergeCell ref="CN98:CO98"/>
    <mergeCell ref="CP98:CR98"/>
    <mergeCell ref="CS97:CU97"/>
    <mergeCell ref="CV97:CW97"/>
    <mergeCell ref="CX97:CZ97"/>
    <mergeCell ref="DA97:DC97"/>
    <mergeCell ref="BI98:BL98"/>
    <mergeCell ref="BM98:BO98"/>
    <mergeCell ref="BP98:BR98"/>
    <mergeCell ref="BS98:BU98"/>
    <mergeCell ref="BV98:BX98"/>
    <mergeCell ref="BY98:CA98"/>
    <mergeCell ref="CB97:CD97"/>
    <mergeCell ref="CE97:CG97"/>
    <mergeCell ref="CH97:CJ97"/>
    <mergeCell ref="CK97:CM97"/>
    <mergeCell ref="CN97:CO97"/>
    <mergeCell ref="CP97:CR97"/>
    <mergeCell ref="CS96:CU96"/>
    <mergeCell ref="CV96:CW96"/>
    <mergeCell ref="CX96:CZ96"/>
    <mergeCell ref="DA96:DC96"/>
    <mergeCell ref="BI97:BL97"/>
    <mergeCell ref="BM97:BO97"/>
    <mergeCell ref="BP97:BR97"/>
    <mergeCell ref="BS97:BU97"/>
    <mergeCell ref="BV97:BX97"/>
    <mergeCell ref="BY97:CA97"/>
    <mergeCell ref="CB96:CD96"/>
    <mergeCell ref="CE96:CG96"/>
    <mergeCell ref="CH96:CJ96"/>
    <mergeCell ref="CK96:CM96"/>
    <mergeCell ref="CN96:CO96"/>
    <mergeCell ref="CP96:CR96"/>
    <mergeCell ref="CS95:CU95"/>
    <mergeCell ref="CV95:CW95"/>
    <mergeCell ref="CX95:CZ95"/>
    <mergeCell ref="DA95:DC95"/>
    <mergeCell ref="BI96:BL96"/>
    <mergeCell ref="BM96:BO96"/>
    <mergeCell ref="BP96:BR96"/>
    <mergeCell ref="BS96:BU96"/>
    <mergeCell ref="BV96:BX96"/>
    <mergeCell ref="BY96:CA96"/>
    <mergeCell ref="CB95:CD95"/>
    <mergeCell ref="CE95:CG95"/>
    <mergeCell ref="CH95:CJ95"/>
    <mergeCell ref="CK95:CM95"/>
    <mergeCell ref="CN95:CO95"/>
    <mergeCell ref="CP95:CR95"/>
    <mergeCell ref="CS94:CU94"/>
    <mergeCell ref="CV94:CW94"/>
    <mergeCell ref="CX94:CZ94"/>
    <mergeCell ref="DA94:DC94"/>
    <mergeCell ref="BI95:BL95"/>
    <mergeCell ref="BM95:BO95"/>
    <mergeCell ref="BP95:BR95"/>
    <mergeCell ref="BS95:BU95"/>
    <mergeCell ref="BV95:BX95"/>
    <mergeCell ref="BY95:CA95"/>
    <mergeCell ref="CB94:CD94"/>
    <mergeCell ref="CE94:CG94"/>
    <mergeCell ref="CH94:CJ94"/>
    <mergeCell ref="CK94:CM94"/>
    <mergeCell ref="CN94:CO94"/>
    <mergeCell ref="CP94:CR94"/>
    <mergeCell ref="CS93:CU93"/>
    <mergeCell ref="CV93:CW93"/>
    <mergeCell ref="CX93:CZ93"/>
    <mergeCell ref="DA93:DC93"/>
    <mergeCell ref="BI94:BL94"/>
    <mergeCell ref="BM94:BO94"/>
    <mergeCell ref="BP94:BR94"/>
    <mergeCell ref="BS94:BU94"/>
    <mergeCell ref="BV94:BX94"/>
    <mergeCell ref="BY94:CA94"/>
    <mergeCell ref="CB93:CD93"/>
    <mergeCell ref="CE93:CG93"/>
    <mergeCell ref="CH93:CJ93"/>
    <mergeCell ref="CK93:CM93"/>
    <mergeCell ref="CN93:CO93"/>
    <mergeCell ref="CP93:CR93"/>
    <mergeCell ref="BI93:BL93"/>
    <mergeCell ref="BM93:BO93"/>
    <mergeCell ref="BP93:BR93"/>
    <mergeCell ref="BS93:BU93"/>
    <mergeCell ref="BV93:BX93"/>
    <mergeCell ref="BY93:CA93"/>
    <mergeCell ref="CN92:CO92"/>
    <mergeCell ref="CP92:CR92"/>
    <mergeCell ref="CS92:CU92"/>
    <mergeCell ref="CV92:CW92"/>
    <mergeCell ref="CX92:CZ92"/>
    <mergeCell ref="DA92:DC92"/>
    <mergeCell ref="BV92:BX92"/>
    <mergeCell ref="BY92:CA92"/>
    <mergeCell ref="CB92:CD92"/>
    <mergeCell ref="CE92:CG92"/>
    <mergeCell ref="CH92:CJ92"/>
    <mergeCell ref="CK92:CM92"/>
    <mergeCell ref="CH89:CJ89"/>
    <mergeCell ref="CK89:CM89"/>
    <mergeCell ref="CP89:CR89"/>
    <mergeCell ref="CS89:CU89"/>
    <mergeCell ref="CX89:CZ89"/>
    <mergeCell ref="DA89:DC89"/>
    <mergeCell ref="CN89:CO89"/>
    <mergeCell ref="CV89:CW89"/>
    <mergeCell ref="CZ45:DA45"/>
    <mergeCell ref="DB45:DC45"/>
    <mergeCell ref="BI89:BL89"/>
    <mergeCell ref="BM89:BO89"/>
    <mergeCell ref="BP89:BR89"/>
    <mergeCell ref="BS89:BU89"/>
    <mergeCell ref="BV89:BX89"/>
    <mergeCell ref="BY89:CA89"/>
    <mergeCell ref="CB89:CD89"/>
    <mergeCell ref="CE89:CG89"/>
    <mergeCell ref="CI45:CJ45"/>
    <mergeCell ref="CK45:CM45"/>
    <mergeCell ref="CN45:CP45"/>
    <mergeCell ref="CQ45:CS45"/>
    <mergeCell ref="CT45:CV45"/>
    <mergeCell ref="CW45:CY45"/>
    <mergeCell ref="BW45:BX45"/>
    <mergeCell ref="BY45:BZ45"/>
    <mergeCell ref="CA45:CB45"/>
    <mergeCell ref="CC45:CD45"/>
    <mergeCell ref="CE45:CF45"/>
    <mergeCell ref="CG45:CH45"/>
    <mergeCell ref="BI45:BL45"/>
    <mergeCell ref="BM45:BN45"/>
    <mergeCell ref="BO45:BP45"/>
    <mergeCell ref="BQ45:BR45"/>
    <mergeCell ref="BS45:BT45"/>
    <mergeCell ref="BU45:BV45"/>
    <mergeCell ref="CN44:CP44"/>
    <mergeCell ref="CQ44:CS44"/>
    <mergeCell ref="CT44:CV44"/>
    <mergeCell ref="CW44:CY44"/>
    <mergeCell ref="CZ44:DA44"/>
    <mergeCell ref="DB44:DC44"/>
    <mergeCell ref="CA44:CB44"/>
    <mergeCell ref="CC44:CD44"/>
    <mergeCell ref="CE44:CF44"/>
    <mergeCell ref="CG44:CH44"/>
    <mergeCell ref="CI44:CJ44"/>
    <mergeCell ref="CK44:CM44"/>
    <mergeCell ref="CZ43:DA43"/>
    <mergeCell ref="DB43:DC43"/>
    <mergeCell ref="BI44:BL44"/>
    <mergeCell ref="BM44:BN44"/>
    <mergeCell ref="BO44:BP44"/>
    <mergeCell ref="BQ44:BR44"/>
    <mergeCell ref="BS44:BT44"/>
    <mergeCell ref="BU44:BV44"/>
    <mergeCell ref="BW44:BX44"/>
    <mergeCell ref="BY44:BZ44"/>
    <mergeCell ref="CI43:CJ43"/>
    <mergeCell ref="CK43:CM43"/>
    <mergeCell ref="CN43:CP43"/>
    <mergeCell ref="CQ43:CS43"/>
    <mergeCell ref="CT43:CV43"/>
    <mergeCell ref="CW43:CY43"/>
    <mergeCell ref="BW43:BX43"/>
    <mergeCell ref="BY43:BZ43"/>
    <mergeCell ref="CA43:CB43"/>
    <mergeCell ref="CC43:CD43"/>
    <mergeCell ref="CE43:CF43"/>
    <mergeCell ref="CG43:CH43"/>
    <mergeCell ref="BI43:BL43"/>
    <mergeCell ref="BM43:BN43"/>
    <mergeCell ref="BO43:BP43"/>
    <mergeCell ref="BQ43:BR43"/>
    <mergeCell ref="BS43:BT43"/>
    <mergeCell ref="BU43:BV43"/>
    <mergeCell ref="CN42:CP42"/>
    <mergeCell ref="CQ42:CS42"/>
    <mergeCell ref="CT42:CV42"/>
    <mergeCell ref="CW42:CY42"/>
    <mergeCell ref="CZ42:DA42"/>
    <mergeCell ref="DB42:DC42"/>
    <mergeCell ref="CA42:CB42"/>
    <mergeCell ref="CC42:CD42"/>
    <mergeCell ref="CE42:CF42"/>
    <mergeCell ref="CG42:CH42"/>
    <mergeCell ref="CI42:CJ42"/>
    <mergeCell ref="CK42:CM42"/>
    <mergeCell ref="CZ41:DA41"/>
    <mergeCell ref="DB41:DC41"/>
    <mergeCell ref="BI42:BL42"/>
    <mergeCell ref="BM42:BN42"/>
    <mergeCell ref="BO42:BP42"/>
    <mergeCell ref="BQ42:BR42"/>
    <mergeCell ref="BS42:BT42"/>
    <mergeCell ref="BU42:BV42"/>
    <mergeCell ref="BW42:BX42"/>
    <mergeCell ref="BY42:BZ42"/>
    <mergeCell ref="CI41:CJ41"/>
    <mergeCell ref="CK41:CM41"/>
    <mergeCell ref="CN41:CP41"/>
    <mergeCell ref="CQ41:CS41"/>
    <mergeCell ref="CT41:CV41"/>
    <mergeCell ref="CW41:CY41"/>
    <mergeCell ref="BW41:BX41"/>
    <mergeCell ref="BY41:BZ41"/>
    <mergeCell ref="CA41:CB41"/>
    <mergeCell ref="CC41:CD41"/>
    <mergeCell ref="CE41:CF41"/>
    <mergeCell ref="CG41:CH41"/>
    <mergeCell ref="BI41:BL41"/>
    <mergeCell ref="BM41:BN41"/>
    <mergeCell ref="BO41:BP41"/>
    <mergeCell ref="BQ41:BR41"/>
    <mergeCell ref="BS41:BT41"/>
    <mergeCell ref="BU41:BV41"/>
    <mergeCell ref="CN40:CP40"/>
    <mergeCell ref="CQ40:CS40"/>
    <mergeCell ref="CT40:CV40"/>
    <mergeCell ref="CW40:CY40"/>
    <mergeCell ref="CZ40:DA40"/>
    <mergeCell ref="DB40:DC40"/>
    <mergeCell ref="CA40:CB40"/>
    <mergeCell ref="CC40:CD40"/>
    <mergeCell ref="CE40:CF40"/>
    <mergeCell ref="CG40:CH40"/>
    <mergeCell ref="CI40:CJ40"/>
    <mergeCell ref="CK40:CM40"/>
    <mergeCell ref="CZ39:DA39"/>
    <mergeCell ref="DB39:DC39"/>
    <mergeCell ref="BI40:BL40"/>
    <mergeCell ref="BM40:BN40"/>
    <mergeCell ref="BO40:BP40"/>
    <mergeCell ref="BQ40:BR40"/>
    <mergeCell ref="BS40:BT40"/>
    <mergeCell ref="BU40:BV40"/>
    <mergeCell ref="BW40:BX40"/>
    <mergeCell ref="BY40:BZ40"/>
    <mergeCell ref="CI39:CJ39"/>
    <mergeCell ref="CK39:CM39"/>
    <mergeCell ref="CN39:CP39"/>
    <mergeCell ref="CQ39:CS39"/>
    <mergeCell ref="CT39:CV39"/>
    <mergeCell ref="CW39:CY39"/>
    <mergeCell ref="BW39:BX39"/>
    <mergeCell ref="BY39:BZ39"/>
    <mergeCell ref="CA39:CB39"/>
    <mergeCell ref="CC39:CD39"/>
    <mergeCell ref="CE39:CF39"/>
    <mergeCell ref="CG39:CH39"/>
    <mergeCell ref="BI39:BL39"/>
    <mergeCell ref="BM39:BN39"/>
    <mergeCell ref="BO39:BP39"/>
    <mergeCell ref="BQ39:BR39"/>
    <mergeCell ref="BS39:BT39"/>
    <mergeCell ref="BU39:BV39"/>
    <mergeCell ref="CN38:CP38"/>
    <mergeCell ref="CQ38:CS38"/>
    <mergeCell ref="CT38:CV38"/>
    <mergeCell ref="CW38:CY38"/>
    <mergeCell ref="CZ38:DA38"/>
    <mergeCell ref="DB38:DC38"/>
    <mergeCell ref="CA38:CB38"/>
    <mergeCell ref="CC38:CD38"/>
    <mergeCell ref="CE38:CF38"/>
    <mergeCell ref="CG38:CH38"/>
    <mergeCell ref="CI38:CJ38"/>
    <mergeCell ref="CK38:CM38"/>
    <mergeCell ref="CZ37:DA37"/>
    <mergeCell ref="DB37:DC37"/>
    <mergeCell ref="BI38:BL38"/>
    <mergeCell ref="BM38:BN38"/>
    <mergeCell ref="BO38:BP38"/>
    <mergeCell ref="BQ38:BR38"/>
    <mergeCell ref="BS38:BT38"/>
    <mergeCell ref="BU38:BV38"/>
    <mergeCell ref="BW38:BX38"/>
    <mergeCell ref="BY38:BZ38"/>
    <mergeCell ref="CI37:CJ37"/>
    <mergeCell ref="CK37:CM37"/>
    <mergeCell ref="CN37:CP37"/>
    <mergeCell ref="CQ37:CS37"/>
    <mergeCell ref="CT37:CV37"/>
    <mergeCell ref="CW37:CY37"/>
    <mergeCell ref="BW37:BX37"/>
    <mergeCell ref="BY37:BZ37"/>
    <mergeCell ref="CA37:CB37"/>
    <mergeCell ref="CC37:CD37"/>
    <mergeCell ref="CE37:CF37"/>
    <mergeCell ref="CG37:CH37"/>
    <mergeCell ref="BI37:BL37"/>
    <mergeCell ref="BM37:BN37"/>
    <mergeCell ref="BO37:BP37"/>
    <mergeCell ref="BQ37:BR37"/>
    <mergeCell ref="BS37:BT37"/>
    <mergeCell ref="BU37:BV37"/>
    <mergeCell ref="CN36:CP36"/>
    <mergeCell ref="CQ36:CS36"/>
    <mergeCell ref="CT36:CV36"/>
    <mergeCell ref="CW36:CY36"/>
    <mergeCell ref="CZ36:DA36"/>
    <mergeCell ref="DB36:DC36"/>
    <mergeCell ref="CA36:CB36"/>
    <mergeCell ref="CC36:CD36"/>
    <mergeCell ref="CE36:CF36"/>
    <mergeCell ref="CG36:CH36"/>
    <mergeCell ref="CI36:CJ36"/>
    <mergeCell ref="CK36:CM36"/>
    <mergeCell ref="CZ35:DA35"/>
    <mergeCell ref="DB35:DC35"/>
    <mergeCell ref="BI36:BL36"/>
    <mergeCell ref="BM36:BN36"/>
    <mergeCell ref="BO36:BP36"/>
    <mergeCell ref="BQ36:BR36"/>
    <mergeCell ref="BS36:BT36"/>
    <mergeCell ref="BU36:BV36"/>
    <mergeCell ref="BW36:BX36"/>
    <mergeCell ref="BY36:BZ36"/>
    <mergeCell ref="CI35:CJ35"/>
    <mergeCell ref="CK35:CM35"/>
    <mergeCell ref="CN35:CP35"/>
    <mergeCell ref="CQ35:CS35"/>
    <mergeCell ref="CT35:CV35"/>
    <mergeCell ref="CW35:CY35"/>
    <mergeCell ref="BW35:BX35"/>
    <mergeCell ref="BY35:BZ35"/>
    <mergeCell ref="CA35:CB35"/>
    <mergeCell ref="CC35:CD35"/>
    <mergeCell ref="CE35:CF35"/>
    <mergeCell ref="CG35:CH35"/>
    <mergeCell ref="BI35:BL35"/>
    <mergeCell ref="BM35:BN35"/>
    <mergeCell ref="BO35:BP35"/>
    <mergeCell ref="BQ35:BR35"/>
    <mergeCell ref="BS35:BT35"/>
    <mergeCell ref="BU35:BV35"/>
    <mergeCell ref="CN34:CP34"/>
    <mergeCell ref="CQ34:CS34"/>
    <mergeCell ref="CT34:CV34"/>
    <mergeCell ref="CW34:CY34"/>
    <mergeCell ref="CZ34:DA34"/>
    <mergeCell ref="DB34:DC34"/>
    <mergeCell ref="CA34:CB34"/>
    <mergeCell ref="CC34:CD34"/>
    <mergeCell ref="CE34:CF34"/>
    <mergeCell ref="CG34:CH34"/>
    <mergeCell ref="CI34:CJ34"/>
    <mergeCell ref="CK34:CM34"/>
    <mergeCell ref="CZ32:DA32"/>
    <mergeCell ref="DB32:DC32"/>
    <mergeCell ref="BI34:BL34"/>
    <mergeCell ref="BM34:BN34"/>
    <mergeCell ref="BO34:BP34"/>
    <mergeCell ref="BQ34:BR34"/>
    <mergeCell ref="BS34:BT34"/>
    <mergeCell ref="BU34:BV34"/>
    <mergeCell ref="BW34:BX34"/>
    <mergeCell ref="BY34:BZ34"/>
    <mergeCell ref="CI32:CJ32"/>
    <mergeCell ref="CK32:CM32"/>
    <mergeCell ref="CN32:CP32"/>
    <mergeCell ref="CQ32:CS32"/>
    <mergeCell ref="CT32:CV32"/>
    <mergeCell ref="CW32:CY32"/>
    <mergeCell ref="BW32:BX32"/>
    <mergeCell ref="BY32:BZ32"/>
    <mergeCell ref="CA32:CB32"/>
    <mergeCell ref="CC32:CD32"/>
    <mergeCell ref="CE32:CF32"/>
    <mergeCell ref="CG32:CH32"/>
    <mergeCell ref="BI32:BL32"/>
    <mergeCell ref="BM32:BN32"/>
    <mergeCell ref="BO32:BP32"/>
    <mergeCell ref="BQ32:BR32"/>
    <mergeCell ref="BS32:BT32"/>
    <mergeCell ref="BU32:BV32"/>
    <mergeCell ref="CN31:CP31"/>
    <mergeCell ref="CQ31:CS31"/>
    <mergeCell ref="CT31:CV31"/>
    <mergeCell ref="CW31:CY31"/>
    <mergeCell ref="CZ31:DA31"/>
    <mergeCell ref="DB31:DC31"/>
    <mergeCell ref="CA31:CB31"/>
    <mergeCell ref="CC31:CD31"/>
    <mergeCell ref="CE31:CF31"/>
    <mergeCell ref="CG31:CH31"/>
    <mergeCell ref="CI31:CJ31"/>
    <mergeCell ref="CK31:CM31"/>
    <mergeCell ref="CZ30:DA30"/>
    <mergeCell ref="DB30:DC30"/>
    <mergeCell ref="BI31:BL31"/>
    <mergeCell ref="BM31:BN31"/>
    <mergeCell ref="BO31:BP31"/>
    <mergeCell ref="BQ31:BR31"/>
    <mergeCell ref="BS31:BT31"/>
    <mergeCell ref="BU31:BV31"/>
    <mergeCell ref="BW31:BX31"/>
    <mergeCell ref="BY31:BZ31"/>
    <mergeCell ref="CI30:CJ30"/>
    <mergeCell ref="CK30:CM30"/>
    <mergeCell ref="CN30:CP30"/>
    <mergeCell ref="CQ30:CS30"/>
    <mergeCell ref="CT30:CV30"/>
    <mergeCell ref="CW30:CY30"/>
    <mergeCell ref="BW30:BX30"/>
    <mergeCell ref="BY30:BZ30"/>
    <mergeCell ref="CA30:CB30"/>
    <mergeCell ref="CC30:CD30"/>
    <mergeCell ref="CE30:CF30"/>
    <mergeCell ref="CG30:CH30"/>
    <mergeCell ref="BI30:BL30"/>
    <mergeCell ref="BM30:BN30"/>
    <mergeCell ref="BO30:BP30"/>
    <mergeCell ref="BQ30:BR30"/>
    <mergeCell ref="BS30:BT30"/>
    <mergeCell ref="BU30:BV30"/>
    <mergeCell ref="CN29:CP29"/>
    <mergeCell ref="CQ29:CS29"/>
    <mergeCell ref="CT29:CV29"/>
    <mergeCell ref="CW29:CY29"/>
    <mergeCell ref="CZ29:DA29"/>
    <mergeCell ref="DB29:DC29"/>
    <mergeCell ref="CA29:CB29"/>
    <mergeCell ref="CC29:CD29"/>
    <mergeCell ref="CE29:CF29"/>
    <mergeCell ref="CG29:CH29"/>
    <mergeCell ref="CI29:CJ29"/>
    <mergeCell ref="CK29:CM29"/>
    <mergeCell ref="CZ28:DA28"/>
    <mergeCell ref="DB28:DC28"/>
    <mergeCell ref="BI29:BL29"/>
    <mergeCell ref="BM29:BN29"/>
    <mergeCell ref="BO29:BP29"/>
    <mergeCell ref="BQ29:BR29"/>
    <mergeCell ref="BS29:BT29"/>
    <mergeCell ref="BU29:BV29"/>
    <mergeCell ref="BW29:BX29"/>
    <mergeCell ref="BY29:BZ29"/>
    <mergeCell ref="CI28:CJ28"/>
    <mergeCell ref="CK28:CM28"/>
    <mergeCell ref="CN28:CP28"/>
    <mergeCell ref="CQ28:CS28"/>
    <mergeCell ref="CT28:CV28"/>
    <mergeCell ref="CW28:CY28"/>
    <mergeCell ref="BW28:BX28"/>
    <mergeCell ref="BY28:BZ28"/>
    <mergeCell ref="CA28:CB28"/>
    <mergeCell ref="CC28:CD28"/>
    <mergeCell ref="CE28:CF28"/>
    <mergeCell ref="CG28:CH28"/>
    <mergeCell ref="BI28:BL28"/>
    <mergeCell ref="BM28:BN28"/>
    <mergeCell ref="BO28:BP28"/>
    <mergeCell ref="BQ28:BR28"/>
    <mergeCell ref="BS28:BT28"/>
    <mergeCell ref="BU28:BV28"/>
    <mergeCell ref="CN27:CP27"/>
    <mergeCell ref="CQ27:CS27"/>
    <mergeCell ref="CT27:CV27"/>
    <mergeCell ref="CW27:CY27"/>
    <mergeCell ref="CZ27:DA27"/>
    <mergeCell ref="DB27:DC27"/>
    <mergeCell ref="CA27:CB27"/>
    <mergeCell ref="CC27:CD27"/>
    <mergeCell ref="CE27:CF27"/>
    <mergeCell ref="CG27:CH27"/>
    <mergeCell ref="CI27:CJ27"/>
    <mergeCell ref="CK27:CM27"/>
    <mergeCell ref="CZ26:DA26"/>
    <mergeCell ref="DB26:DC26"/>
    <mergeCell ref="BI27:BL27"/>
    <mergeCell ref="BM27:BN27"/>
    <mergeCell ref="BO27:BP27"/>
    <mergeCell ref="BQ27:BR27"/>
    <mergeCell ref="BS27:BT27"/>
    <mergeCell ref="BU27:BV27"/>
    <mergeCell ref="BW27:BX27"/>
    <mergeCell ref="BY27:BZ27"/>
    <mergeCell ref="CI26:CJ26"/>
    <mergeCell ref="CK26:CM26"/>
    <mergeCell ref="CN26:CP26"/>
    <mergeCell ref="CQ26:CS26"/>
    <mergeCell ref="CT26:CV26"/>
    <mergeCell ref="CW26:CY26"/>
    <mergeCell ref="BW26:BX26"/>
    <mergeCell ref="BY26:BZ26"/>
    <mergeCell ref="CA26:CB26"/>
    <mergeCell ref="CC26:CD26"/>
    <mergeCell ref="CE26:CF26"/>
    <mergeCell ref="CG26:CH26"/>
    <mergeCell ref="BI26:BL26"/>
    <mergeCell ref="BM26:BN26"/>
    <mergeCell ref="BO26:BP26"/>
    <mergeCell ref="BQ26:BR26"/>
    <mergeCell ref="BS26:BT26"/>
    <mergeCell ref="BU26:BV26"/>
    <mergeCell ref="CN25:CP25"/>
    <mergeCell ref="CQ25:CS25"/>
    <mergeCell ref="CT25:CV25"/>
    <mergeCell ref="CW25:CY25"/>
    <mergeCell ref="CZ25:DA25"/>
    <mergeCell ref="DB25:DC25"/>
    <mergeCell ref="CA25:CB25"/>
    <mergeCell ref="CC25:CD25"/>
    <mergeCell ref="CE25:CF25"/>
    <mergeCell ref="CG25:CH25"/>
    <mergeCell ref="CI25:CJ25"/>
    <mergeCell ref="CK25:CM25"/>
    <mergeCell ref="CZ24:DA24"/>
    <mergeCell ref="DB24:DC24"/>
    <mergeCell ref="BI25:BL25"/>
    <mergeCell ref="BM25:BN25"/>
    <mergeCell ref="BO25:BP25"/>
    <mergeCell ref="BQ25:BR25"/>
    <mergeCell ref="BS25:BT25"/>
    <mergeCell ref="BU25:BV25"/>
    <mergeCell ref="BW25:BX25"/>
    <mergeCell ref="BY25:BZ25"/>
    <mergeCell ref="CI24:CJ24"/>
    <mergeCell ref="CK24:CM24"/>
    <mergeCell ref="CN24:CP24"/>
    <mergeCell ref="CQ24:CS24"/>
    <mergeCell ref="CT24:CV24"/>
    <mergeCell ref="CW24:CY24"/>
    <mergeCell ref="BW24:BX24"/>
    <mergeCell ref="BY24:BZ24"/>
    <mergeCell ref="CA24:CB24"/>
    <mergeCell ref="CC24:CD24"/>
    <mergeCell ref="CE24:CF24"/>
    <mergeCell ref="CG24:CH24"/>
    <mergeCell ref="BI24:BL24"/>
    <mergeCell ref="BM24:BN24"/>
    <mergeCell ref="BO24:BP24"/>
    <mergeCell ref="BQ24:BR24"/>
    <mergeCell ref="BS24:BT24"/>
    <mergeCell ref="BU24:BV24"/>
    <mergeCell ref="CN23:CP23"/>
    <mergeCell ref="CQ23:CS23"/>
    <mergeCell ref="CT23:CV23"/>
    <mergeCell ref="CW23:CY23"/>
    <mergeCell ref="CZ23:DA23"/>
    <mergeCell ref="DB23:DC23"/>
    <mergeCell ref="CA23:CB23"/>
    <mergeCell ref="CC23:CD23"/>
    <mergeCell ref="CE23:CF23"/>
    <mergeCell ref="CG23:CH23"/>
    <mergeCell ref="CI23:CJ23"/>
    <mergeCell ref="CK23:CM23"/>
    <mergeCell ref="CZ22:DA22"/>
    <mergeCell ref="DB22:DC22"/>
    <mergeCell ref="BI23:BL23"/>
    <mergeCell ref="BM23:BN23"/>
    <mergeCell ref="BO23:BP23"/>
    <mergeCell ref="BQ23:BR23"/>
    <mergeCell ref="BS23:BT23"/>
    <mergeCell ref="BU23:BV23"/>
    <mergeCell ref="BW23:BX23"/>
    <mergeCell ref="BY23:BZ23"/>
    <mergeCell ref="CI22:CJ22"/>
    <mergeCell ref="CK22:CM22"/>
    <mergeCell ref="CN22:CP22"/>
    <mergeCell ref="CQ22:CS22"/>
    <mergeCell ref="CT22:CV22"/>
    <mergeCell ref="CW22:CY22"/>
    <mergeCell ref="BW22:BX22"/>
    <mergeCell ref="BY22:BZ22"/>
    <mergeCell ref="CA22:CB22"/>
    <mergeCell ref="CC22:CD22"/>
    <mergeCell ref="CE22:CF22"/>
    <mergeCell ref="CG22:CH22"/>
    <mergeCell ref="BI22:BL22"/>
    <mergeCell ref="BM22:BN22"/>
    <mergeCell ref="BO22:BP22"/>
    <mergeCell ref="BQ22:BR22"/>
    <mergeCell ref="BS22:BT22"/>
    <mergeCell ref="BU22:BV22"/>
    <mergeCell ref="CN21:CP21"/>
    <mergeCell ref="CQ21:CS21"/>
    <mergeCell ref="CT21:CV21"/>
    <mergeCell ref="CW21:CY21"/>
    <mergeCell ref="CZ21:DA21"/>
    <mergeCell ref="DB21:DC21"/>
    <mergeCell ref="CA21:CB21"/>
    <mergeCell ref="CC21:CD21"/>
    <mergeCell ref="CE21:CF21"/>
    <mergeCell ref="CG21:CH21"/>
    <mergeCell ref="CI21:CJ21"/>
    <mergeCell ref="CK21:CM21"/>
    <mergeCell ref="CZ19:DA19"/>
    <mergeCell ref="DB19:DC19"/>
    <mergeCell ref="BI21:BL21"/>
    <mergeCell ref="BM21:BN21"/>
    <mergeCell ref="BO21:BP21"/>
    <mergeCell ref="BQ21:BR21"/>
    <mergeCell ref="BS21:BT21"/>
    <mergeCell ref="BU21:BV21"/>
    <mergeCell ref="BW21:BX21"/>
    <mergeCell ref="BY21:BZ21"/>
    <mergeCell ref="CI19:CJ19"/>
    <mergeCell ref="CK19:CM19"/>
    <mergeCell ref="CN19:CP19"/>
    <mergeCell ref="CQ19:CS19"/>
    <mergeCell ref="CT19:CV19"/>
    <mergeCell ref="CW19:CY19"/>
    <mergeCell ref="BW19:BX19"/>
    <mergeCell ref="BY19:BZ19"/>
    <mergeCell ref="CA19:CB19"/>
    <mergeCell ref="CC19:CD19"/>
    <mergeCell ref="CE19:CF19"/>
    <mergeCell ref="CG19:CH19"/>
    <mergeCell ref="BI19:BL19"/>
    <mergeCell ref="BM19:BN19"/>
    <mergeCell ref="BO19:BP19"/>
    <mergeCell ref="BQ19:BR19"/>
    <mergeCell ref="BS19:BT19"/>
    <mergeCell ref="BU19:BV19"/>
    <mergeCell ref="Q110:V110"/>
    <mergeCell ref="W110:AB110"/>
    <mergeCell ref="AC110:AH110"/>
    <mergeCell ref="AI110:AN110"/>
    <mergeCell ref="AO110:AT110"/>
    <mergeCell ref="AU110:AZ110"/>
    <mergeCell ref="Q109:V109"/>
    <mergeCell ref="W109:AB109"/>
    <mergeCell ref="AC109:AH109"/>
    <mergeCell ref="AI109:AN109"/>
    <mergeCell ref="AO109:AT109"/>
    <mergeCell ref="AU109:AZ109"/>
    <mergeCell ref="Q108:V108"/>
    <mergeCell ref="W108:AB108"/>
    <mergeCell ref="AC108:AH108"/>
    <mergeCell ref="AI108:AN108"/>
    <mergeCell ref="AO108:AT108"/>
    <mergeCell ref="AU108:AZ108"/>
    <mergeCell ref="Q107:V107"/>
    <mergeCell ref="W107:AB107"/>
    <mergeCell ref="AC107:AH107"/>
    <mergeCell ref="AI107:AN107"/>
    <mergeCell ref="AO107:AT107"/>
    <mergeCell ref="AU107:AZ107"/>
    <mergeCell ref="Q106:V106"/>
    <mergeCell ref="W106:AB106"/>
    <mergeCell ref="AC106:AH106"/>
    <mergeCell ref="AI106:AN106"/>
    <mergeCell ref="AO106:AT106"/>
    <mergeCell ref="AU106:AZ106"/>
    <mergeCell ref="Q105:V105"/>
    <mergeCell ref="W105:AB105"/>
    <mergeCell ref="AC105:AH105"/>
    <mergeCell ref="AI105:AN105"/>
    <mergeCell ref="AO105:AT105"/>
    <mergeCell ref="AU105:AZ105"/>
    <mergeCell ref="Q104:V104"/>
    <mergeCell ref="W104:AB104"/>
    <mergeCell ref="AC104:AH104"/>
    <mergeCell ref="AI104:AN104"/>
    <mergeCell ref="AO104:AT104"/>
    <mergeCell ref="AU104:AZ104"/>
    <mergeCell ref="Q103:V103"/>
    <mergeCell ref="W103:AB103"/>
    <mergeCell ref="AC103:AH103"/>
    <mergeCell ref="AI103:AN103"/>
    <mergeCell ref="AO103:AT103"/>
    <mergeCell ref="AU103:AZ103"/>
    <mergeCell ref="Q102:V102"/>
    <mergeCell ref="W102:AB102"/>
    <mergeCell ref="AC102:AH102"/>
    <mergeCell ref="AI102:AN102"/>
    <mergeCell ref="AO102:AT102"/>
    <mergeCell ref="AU102:AZ102"/>
    <mergeCell ref="Q101:V101"/>
    <mergeCell ref="W101:AB101"/>
    <mergeCell ref="AC101:AH101"/>
    <mergeCell ref="AI101:AN101"/>
    <mergeCell ref="AO101:AT101"/>
    <mergeCell ref="AU101:AZ101"/>
    <mergeCell ref="Q100:V100"/>
    <mergeCell ref="W100:AB100"/>
    <mergeCell ref="AC100:AH100"/>
    <mergeCell ref="AI100:AN100"/>
    <mergeCell ref="AO100:AT100"/>
    <mergeCell ref="AU100:AZ100"/>
    <mergeCell ref="Q99:V99"/>
    <mergeCell ref="W99:AB99"/>
    <mergeCell ref="AC99:AH99"/>
    <mergeCell ref="AI99:AN99"/>
    <mergeCell ref="AO99:AT99"/>
    <mergeCell ref="AU99:AZ99"/>
    <mergeCell ref="Q98:V98"/>
    <mergeCell ref="W98:AB98"/>
    <mergeCell ref="AC98:AH98"/>
    <mergeCell ref="AI98:AN98"/>
    <mergeCell ref="AO98:AT98"/>
    <mergeCell ref="AU98:AZ98"/>
    <mergeCell ref="Q97:V97"/>
    <mergeCell ref="W97:AB97"/>
    <mergeCell ref="AC97:AH97"/>
    <mergeCell ref="AI97:AN97"/>
    <mergeCell ref="AO97:AT97"/>
    <mergeCell ref="AU97:AZ97"/>
    <mergeCell ref="Q96:V96"/>
    <mergeCell ref="W96:AB96"/>
    <mergeCell ref="AC96:AH96"/>
    <mergeCell ref="AI96:AN96"/>
    <mergeCell ref="AO96:AT96"/>
    <mergeCell ref="AU96:AZ96"/>
    <mergeCell ref="Q95:V95"/>
    <mergeCell ref="W95:AB95"/>
    <mergeCell ref="AC95:AH95"/>
    <mergeCell ref="AI95:AN95"/>
    <mergeCell ref="AO95:AT95"/>
    <mergeCell ref="AU95:AZ95"/>
    <mergeCell ref="Q94:V94"/>
    <mergeCell ref="W94:AB94"/>
    <mergeCell ref="AC94:AH94"/>
    <mergeCell ref="AI94:AN94"/>
    <mergeCell ref="AO94:AT94"/>
    <mergeCell ref="AU94:AZ94"/>
    <mergeCell ref="Q93:V93"/>
    <mergeCell ref="W93:AB93"/>
    <mergeCell ref="AC93:AH93"/>
    <mergeCell ref="AI93:AN93"/>
    <mergeCell ref="AO93:AT93"/>
    <mergeCell ref="AU93:AZ93"/>
    <mergeCell ref="Q92:V92"/>
    <mergeCell ref="W92:AB92"/>
    <mergeCell ref="AC92:AH92"/>
    <mergeCell ref="AI92:AN92"/>
    <mergeCell ref="AO92:AT92"/>
    <mergeCell ref="AU92:AZ92"/>
    <mergeCell ref="Q91:V91"/>
    <mergeCell ref="W91:AB91"/>
    <mergeCell ref="AC91:AH91"/>
    <mergeCell ref="AI91:AN91"/>
    <mergeCell ref="AO91:AT91"/>
    <mergeCell ref="AU91:AZ91"/>
    <mergeCell ref="Q90:V90"/>
    <mergeCell ref="W90:AB90"/>
    <mergeCell ref="AC90:AH90"/>
    <mergeCell ref="AI90:AN90"/>
    <mergeCell ref="AO90:AT90"/>
    <mergeCell ref="AU90:AZ90"/>
    <mergeCell ref="Q89:V89"/>
    <mergeCell ref="W89:AB89"/>
    <mergeCell ref="AC89:AH89"/>
    <mergeCell ref="AI89:AN89"/>
    <mergeCell ref="AO89:AT89"/>
    <mergeCell ref="AU89:AZ89"/>
    <mergeCell ref="Q88:V88"/>
    <mergeCell ref="W88:AB88"/>
    <mergeCell ref="AC88:AH88"/>
    <mergeCell ref="AI88:AN88"/>
    <mergeCell ref="AO88:AT88"/>
    <mergeCell ref="AU88:AZ88"/>
    <mergeCell ref="Q87:V87"/>
    <mergeCell ref="W87:AB87"/>
    <mergeCell ref="AC87:AH87"/>
    <mergeCell ref="AI87:AN87"/>
    <mergeCell ref="AO87:AT87"/>
    <mergeCell ref="AU87:AZ87"/>
    <mergeCell ref="Q86:V86"/>
    <mergeCell ref="W86:AB86"/>
    <mergeCell ref="AC86:AH86"/>
    <mergeCell ref="AI86:AN86"/>
    <mergeCell ref="AO86:AT86"/>
    <mergeCell ref="AU86:AZ86"/>
    <mergeCell ref="Q85:V85"/>
    <mergeCell ref="W85:AB85"/>
    <mergeCell ref="AC85:AH85"/>
    <mergeCell ref="AI85:AN85"/>
    <mergeCell ref="AO85:AT85"/>
    <mergeCell ref="AU85:AZ85"/>
    <mergeCell ref="Q84:V84"/>
    <mergeCell ref="W84:AB84"/>
    <mergeCell ref="AC84:AH84"/>
    <mergeCell ref="AI84:AN84"/>
    <mergeCell ref="AO84:AT84"/>
    <mergeCell ref="AU84:AZ84"/>
    <mergeCell ref="Q83:V83"/>
    <mergeCell ref="W83:AB83"/>
    <mergeCell ref="AC83:AH83"/>
    <mergeCell ref="AI83:AN83"/>
    <mergeCell ref="AO83:AT83"/>
    <mergeCell ref="AU83:AZ83"/>
    <mergeCell ref="Q82:V82"/>
    <mergeCell ref="W82:AB82"/>
    <mergeCell ref="AC82:AH82"/>
    <mergeCell ref="AI82:AN82"/>
    <mergeCell ref="AO82:AT82"/>
    <mergeCell ref="AU82:AZ82"/>
    <mergeCell ref="Q81:V81"/>
    <mergeCell ref="W81:AB81"/>
    <mergeCell ref="AC81:AH81"/>
    <mergeCell ref="AI81:AN81"/>
    <mergeCell ref="AO81:AT81"/>
    <mergeCell ref="AU81:AZ81"/>
    <mergeCell ref="Q80:V80"/>
    <mergeCell ref="W80:AB80"/>
    <mergeCell ref="AC80:AH80"/>
    <mergeCell ref="AI80:AN80"/>
    <mergeCell ref="AO80:AT80"/>
    <mergeCell ref="AU80:AZ80"/>
    <mergeCell ref="Q79:V79"/>
    <mergeCell ref="W79:AB79"/>
    <mergeCell ref="AC79:AH79"/>
    <mergeCell ref="AI79:AN79"/>
    <mergeCell ref="AO79:AT79"/>
    <mergeCell ref="AU79:AZ79"/>
    <mergeCell ref="Q78:V78"/>
    <mergeCell ref="W78:AB78"/>
    <mergeCell ref="AC78:AH78"/>
    <mergeCell ref="AI78:AN78"/>
    <mergeCell ref="AO78:AT78"/>
    <mergeCell ref="AU78:AZ78"/>
    <mergeCell ref="Q77:V77"/>
    <mergeCell ref="W77:AB77"/>
    <mergeCell ref="AC77:AH77"/>
    <mergeCell ref="AI77:AN77"/>
    <mergeCell ref="AO77:AT77"/>
    <mergeCell ref="AU77:AZ77"/>
    <mergeCell ref="Q76:V76"/>
    <mergeCell ref="W76:AB76"/>
    <mergeCell ref="AC76:AH76"/>
    <mergeCell ref="AI76:AN76"/>
    <mergeCell ref="AO76:AT76"/>
    <mergeCell ref="AU76:AZ76"/>
    <mergeCell ref="Q75:V75"/>
    <mergeCell ref="W75:AB75"/>
    <mergeCell ref="AC75:AH75"/>
    <mergeCell ref="AI75:AN75"/>
    <mergeCell ref="AO75:AT75"/>
    <mergeCell ref="AU75:AZ75"/>
    <mergeCell ref="Q74:V74"/>
    <mergeCell ref="W74:AB74"/>
    <mergeCell ref="AC74:AH74"/>
    <mergeCell ref="AI74:AN74"/>
    <mergeCell ref="AO74:AT74"/>
    <mergeCell ref="AU74:AZ74"/>
    <mergeCell ref="Q73:V73"/>
    <mergeCell ref="W73:AB73"/>
    <mergeCell ref="AC73:AH73"/>
    <mergeCell ref="AI73:AN73"/>
    <mergeCell ref="AO73:AT73"/>
    <mergeCell ref="AU73:AZ73"/>
    <mergeCell ref="Q72:V72"/>
    <mergeCell ref="W72:AB72"/>
    <mergeCell ref="AC72:AH72"/>
    <mergeCell ref="AI72:AN72"/>
    <mergeCell ref="AO72:AT72"/>
    <mergeCell ref="AU72:AZ72"/>
    <mergeCell ref="Q71:V71"/>
    <mergeCell ref="W71:AB71"/>
    <mergeCell ref="AC71:AH71"/>
    <mergeCell ref="AI71:AN71"/>
    <mergeCell ref="AO71:AT71"/>
    <mergeCell ref="AU71:AZ71"/>
    <mergeCell ref="Q70:V70"/>
    <mergeCell ref="W70:AB70"/>
    <mergeCell ref="AC70:AH70"/>
    <mergeCell ref="AI70:AN70"/>
    <mergeCell ref="AO70:AT70"/>
    <mergeCell ref="AU70:AZ70"/>
    <mergeCell ref="Q69:V69"/>
    <mergeCell ref="W69:AB69"/>
    <mergeCell ref="AC69:AH69"/>
    <mergeCell ref="AI69:AN69"/>
    <mergeCell ref="AO69:AT69"/>
    <mergeCell ref="AU69:AZ69"/>
    <mergeCell ref="Q68:V68"/>
    <mergeCell ref="W68:AB68"/>
    <mergeCell ref="AC68:AH68"/>
    <mergeCell ref="AI68:AN68"/>
    <mergeCell ref="AO68:AT68"/>
    <mergeCell ref="AU68:AZ68"/>
    <mergeCell ref="Q67:V67"/>
    <mergeCell ref="W67:AB67"/>
    <mergeCell ref="AC67:AH67"/>
    <mergeCell ref="AI67:AN67"/>
    <mergeCell ref="AO67:AT67"/>
    <mergeCell ref="AU67:AZ67"/>
    <mergeCell ref="Q66:V66"/>
    <mergeCell ref="W66:AB66"/>
    <mergeCell ref="AC66:AH66"/>
    <mergeCell ref="AI66:AN66"/>
    <mergeCell ref="AO66:AT66"/>
    <mergeCell ref="AU66:AZ66"/>
    <mergeCell ref="Q65:V65"/>
    <mergeCell ref="W65:AB65"/>
    <mergeCell ref="AC65:AH65"/>
    <mergeCell ref="AI65:AN65"/>
    <mergeCell ref="AO65:AT65"/>
    <mergeCell ref="AU65:AZ65"/>
    <mergeCell ref="Q64:V64"/>
    <mergeCell ref="W64:AB64"/>
    <mergeCell ref="AC64:AH64"/>
    <mergeCell ref="AI64:AN64"/>
    <mergeCell ref="AO64:AT64"/>
    <mergeCell ref="AU64:AZ64"/>
    <mergeCell ref="Q63:V63"/>
    <mergeCell ref="W63:AB63"/>
    <mergeCell ref="AC63:AH63"/>
    <mergeCell ref="AI63:AN63"/>
    <mergeCell ref="AO63:AT63"/>
    <mergeCell ref="AU63:AZ63"/>
    <mergeCell ref="Q62:V62"/>
    <mergeCell ref="W62:AB62"/>
    <mergeCell ref="AC62:AH62"/>
    <mergeCell ref="AI62:AN62"/>
    <mergeCell ref="AO62:AT62"/>
    <mergeCell ref="AU62:AZ62"/>
    <mergeCell ref="Q61:V61"/>
    <mergeCell ref="W61:AB61"/>
    <mergeCell ref="AC61:AH61"/>
    <mergeCell ref="AI61:AN61"/>
    <mergeCell ref="AO61:AT61"/>
    <mergeCell ref="AU61:AZ61"/>
    <mergeCell ref="Q60:V60"/>
    <mergeCell ref="W60:AB60"/>
    <mergeCell ref="AC60:AH60"/>
    <mergeCell ref="AI60:AN60"/>
    <mergeCell ref="AO60:AT60"/>
    <mergeCell ref="AU60:AZ60"/>
    <mergeCell ref="Q59:V59"/>
    <mergeCell ref="W59:AB59"/>
    <mergeCell ref="AC59:AH59"/>
    <mergeCell ref="AI59:AN59"/>
    <mergeCell ref="AO59:AT59"/>
    <mergeCell ref="AU59:AZ59"/>
    <mergeCell ref="Q58:V58"/>
    <mergeCell ref="W58:AB58"/>
    <mergeCell ref="AC58:AH58"/>
    <mergeCell ref="AI58:AN58"/>
    <mergeCell ref="AO58:AT58"/>
    <mergeCell ref="AU58:AZ58"/>
    <mergeCell ref="Q57:V57"/>
    <mergeCell ref="W57:AB57"/>
    <mergeCell ref="AC57:AH57"/>
    <mergeCell ref="AI57:AN57"/>
    <mergeCell ref="AO57:AT57"/>
    <mergeCell ref="AU57:AZ57"/>
    <mergeCell ref="Q56:V56"/>
    <mergeCell ref="W56:AB56"/>
    <mergeCell ref="AC56:AH56"/>
    <mergeCell ref="AI56:AN56"/>
    <mergeCell ref="AO56:AT56"/>
    <mergeCell ref="AU56:AZ56"/>
    <mergeCell ref="Q55:V55"/>
    <mergeCell ref="W55:AB55"/>
    <mergeCell ref="AC55:AH55"/>
    <mergeCell ref="AI55:AN55"/>
    <mergeCell ref="AO55:AT55"/>
    <mergeCell ref="AU55:AZ55"/>
    <mergeCell ref="Q54:V54"/>
    <mergeCell ref="W54:AB54"/>
    <mergeCell ref="AC54:AH54"/>
    <mergeCell ref="AI54:AN54"/>
    <mergeCell ref="AO54:AT54"/>
    <mergeCell ref="AU54:AZ54"/>
    <mergeCell ref="Q53:V53"/>
    <mergeCell ref="W53:AB53"/>
    <mergeCell ref="AC53:AH53"/>
    <mergeCell ref="AI53:AN53"/>
    <mergeCell ref="AO53:AT53"/>
    <mergeCell ref="AU53:AZ53"/>
    <mergeCell ref="Q52:V52"/>
    <mergeCell ref="W52:AB52"/>
    <mergeCell ref="AC52:AH52"/>
    <mergeCell ref="AI52:AN52"/>
    <mergeCell ref="AO52:AT52"/>
    <mergeCell ref="AU52:AZ52"/>
    <mergeCell ref="Q51:V51"/>
    <mergeCell ref="W51:AB51"/>
    <mergeCell ref="AC51:AH51"/>
    <mergeCell ref="AI51:AN51"/>
    <mergeCell ref="AO51:AT51"/>
    <mergeCell ref="AU51:AZ51"/>
    <mergeCell ref="Q50:V50"/>
    <mergeCell ref="W50:AB50"/>
    <mergeCell ref="AC50:AH50"/>
    <mergeCell ref="AI50:AN50"/>
    <mergeCell ref="AO50:AT50"/>
    <mergeCell ref="AU50:AZ50"/>
    <mergeCell ref="Q49:V49"/>
    <mergeCell ref="W49:AB49"/>
    <mergeCell ref="AC49:AH49"/>
    <mergeCell ref="AI49:AN49"/>
    <mergeCell ref="AO49:AT49"/>
    <mergeCell ref="AU49:AZ49"/>
    <mergeCell ref="Q48:V48"/>
    <mergeCell ref="W48:AB48"/>
    <mergeCell ref="AC48:AH48"/>
    <mergeCell ref="AI48:AN48"/>
    <mergeCell ref="AO48:AT48"/>
    <mergeCell ref="AU48:AZ48"/>
    <mergeCell ref="Q47:V47"/>
    <mergeCell ref="W47:AB47"/>
    <mergeCell ref="AC47:AH47"/>
    <mergeCell ref="AI47:AN47"/>
    <mergeCell ref="AO47:AT47"/>
    <mergeCell ref="AU47:AZ47"/>
    <mergeCell ref="Q46:V46"/>
    <mergeCell ref="W46:AB46"/>
    <mergeCell ref="AC46:AH46"/>
    <mergeCell ref="AI46:AN46"/>
    <mergeCell ref="AO46:AT46"/>
    <mergeCell ref="AU46:AZ46"/>
    <mergeCell ref="Q45:V45"/>
    <mergeCell ref="W45:AB45"/>
    <mergeCell ref="AC45:AH45"/>
    <mergeCell ref="AI45:AN45"/>
    <mergeCell ref="AO45:AT45"/>
    <mergeCell ref="AU45:AZ45"/>
    <mergeCell ref="Q44:V44"/>
    <mergeCell ref="W44:AB44"/>
    <mergeCell ref="AC44:AH44"/>
    <mergeCell ref="AI44:AN44"/>
    <mergeCell ref="AO44:AT44"/>
    <mergeCell ref="AU44:AZ44"/>
    <mergeCell ref="Q43:V43"/>
    <mergeCell ref="W43:AB43"/>
    <mergeCell ref="AC43:AH43"/>
    <mergeCell ref="AI43:AN43"/>
    <mergeCell ref="AO43:AT43"/>
    <mergeCell ref="AU43:AZ43"/>
    <mergeCell ref="Q42:V42"/>
    <mergeCell ref="W42:AB42"/>
    <mergeCell ref="AC42:AH42"/>
    <mergeCell ref="AI42:AN42"/>
    <mergeCell ref="AO42:AT42"/>
    <mergeCell ref="AU42:AZ42"/>
    <mergeCell ref="Q41:V41"/>
    <mergeCell ref="W41:AB41"/>
    <mergeCell ref="AC41:AH41"/>
    <mergeCell ref="AI41:AN41"/>
    <mergeCell ref="AO41:AT41"/>
    <mergeCell ref="AU41:AZ41"/>
    <mergeCell ref="Q40:V40"/>
    <mergeCell ref="W40:AB40"/>
    <mergeCell ref="AC40:AH40"/>
    <mergeCell ref="AI40:AN40"/>
    <mergeCell ref="AO40:AT40"/>
    <mergeCell ref="AU40:AZ40"/>
    <mergeCell ref="Q39:V39"/>
    <mergeCell ref="W39:AB39"/>
    <mergeCell ref="AC39:AH39"/>
    <mergeCell ref="AI39:AN39"/>
    <mergeCell ref="AO39:AT39"/>
    <mergeCell ref="AU39:AZ39"/>
    <mergeCell ref="Q38:V38"/>
    <mergeCell ref="W38:AB38"/>
    <mergeCell ref="AC38:AH38"/>
    <mergeCell ref="AI38:AN38"/>
    <mergeCell ref="AO38:AT38"/>
    <mergeCell ref="AU38:AZ38"/>
    <mergeCell ref="Q37:V37"/>
    <mergeCell ref="W37:AB37"/>
    <mergeCell ref="AC37:AH37"/>
    <mergeCell ref="AI37:AN37"/>
    <mergeCell ref="AO37:AT37"/>
    <mergeCell ref="AU37:AZ37"/>
    <mergeCell ref="Q36:V36"/>
    <mergeCell ref="W36:AB36"/>
    <mergeCell ref="AC36:AH36"/>
    <mergeCell ref="AI36:AN36"/>
    <mergeCell ref="AO36:AT36"/>
    <mergeCell ref="AU36:AZ36"/>
    <mergeCell ref="Q35:V35"/>
    <mergeCell ref="W35:AB35"/>
    <mergeCell ref="AC35:AH35"/>
    <mergeCell ref="AI35:AN35"/>
    <mergeCell ref="AO35:AT35"/>
    <mergeCell ref="AU35:AZ35"/>
    <mergeCell ref="Q34:V34"/>
    <mergeCell ref="W34:AB34"/>
    <mergeCell ref="AC34:AH34"/>
    <mergeCell ref="AI34:AN34"/>
    <mergeCell ref="AO34:AT34"/>
    <mergeCell ref="AU34:AZ34"/>
    <mergeCell ref="Q33:V33"/>
    <mergeCell ref="W33:AB33"/>
    <mergeCell ref="AC33:AH33"/>
    <mergeCell ref="AI33:AN33"/>
    <mergeCell ref="AO33:AT33"/>
    <mergeCell ref="AU33:AZ33"/>
    <mergeCell ref="Q32:V32"/>
    <mergeCell ref="W32:AB32"/>
    <mergeCell ref="AC32:AH32"/>
    <mergeCell ref="AI32:AN32"/>
    <mergeCell ref="AO32:AT32"/>
    <mergeCell ref="AU32:AZ32"/>
    <mergeCell ref="Q31:V31"/>
    <mergeCell ref="W31:AB31"/>
    <mergeCell ref="AC31:AH31"/>
    <mergeCell ref="AI31:AN31"/>
    <mergeCell ref="AO31:AT31"/>
    <mergeCell ref="AU31:AZ31"/>
    <mergeCell ref="Q30:V30"/>
    <mergeCell ref="W30:AB30"/>
    <mergeCell ref="AC30:AH30"/>
    <mergeCell ref="AI30:AN30"/>
    <mergeCell ref="AO30:AT30"/>
    <mergeCell ref="AU30:AZ30"/>
    <mergeCell ref="Q29:V29"/>
    <mergeCell ref="W29:AB29"/>
    <mergeCell ref="AC29:AH29"/>
    <mergeCell ref="AI29:AN29"/>
    <mergeCell ref="AO29:AT29"/>
    <mergeCell ref="AU29:AZ29"/>
    <mergeCell ref="Q28:V28"/>
    <mergeCell ref="W28:AB28"/>
    <mergeCell ref="AC28:AH28"/>
    <mergeCell ref="AI28:AN28"/>
    <mergeCell ref="AO28:AT28"/>
    <mergeCell ref="AU28:AZ28"/>
    <mergeCell ref="Q27:V27"/>
    <mergeCell ref="W27:AB27"/>
    <mergeCell ref="AC27:AH27"/>
    <mergeCell ref="AI27:AN27"/>
    <mergeCell ref="AO27:AT27"/>
    <mergeCell ref="AU27:AZ27"/>
    <mergeCell ref="Q26:V26"/>
    <mergeCell ref="W26:AB26"/>
    <mergeCell ref="AC26:AH26"/>
    <mergeCell ref="AI26:AN26"/>
    <mergeCell ref="AO26:AT26"/>
    <mergeCell ref="AU26:AZ26"/>
    <mergeCell ref="Q25:V25"/>
    <mergeCell ref="W25:AB25"/>
    <mergeCell ref="AC25:AH25"/>
    <mergeCell ref="AI25:AN25"/>
    <mergeCell ref="AO25:AT25"/>
    <mergeCell ref="AU25:AZ25"/>
    <mergeCell ref="Q24:V24"/>
    <mergeCell ref="W24:AB24"/>
    <mergeCell ref="AC24:AH24"/>
    <mergeCell ref="AI24:AN24"/>
    <mergeCell ref="AO24:AT24"/>
    <mergeCell ref="AU24:AZ24"/>
    <mergeCell ref="Q23:V23"/>
    <mergeCell ref="W23:AB23"/>
    <mergeCell ref="AC23:AH23"/>
    <mergeCell ref="AI23:AN23"/>
    <mergeCell ref="AO23:AT23"/>
    <mergeCell ref="AU23:AZ23"/>
    <mergeCell ref="Q22:V22"/>
    <mergeCell ref="W22:AB22"/>
    <mergeCell ref="AC22:AH22"/>
    <mergeCell ref="AI22:AN22"/>
    <mergeCell ref="AO22:AT22"/>
    <mergeCell ref="AU22:AZ22"/>
    <mergeCell ref="Q21:V21"/>
    <mergeCell ref="W21:AB21"/>
    <mergeCell ref="AC21:AH21"/>
    <mergeCell ref="AI21:AN21"/>
    <mergeCell ref="AO21:AT21"/>
    <mergeCell ref="AU21:AZ21"/>
    <mergeCell ref="Q20:V20"/>
    <mergeCell ref="W20:AB20"/>
    <mergeCell ref="AC20:AH20"/>
    <mergeCell ref="AI20:AN20"/>
    <mergeCell ref="AO20:AT20"/>
    <mergeCell ref="AU20:AZ20"/>
    <mergeCell ref="Q19:V19"/>
    <mergeCell ref="W19:AB19"/>
    <mergeCell ref="AC19:AH19"/>
    <mergeCell ref="AI19:AN19"/>
    <mergeCell ref="AO19:AT19"/>
    <mergeCell ref="AU19:AZ19"/>
    <mergeCell ref="Q18:V18"/>
    <mergeCell ref="W18:AB18"/>
    <mergeCell ref="AC18:AH18"/>
    <mergeCell ref="AO18:AT18"/>
    <mergeCell ref="AU18:AZ18"/>
    <mergeCell ref="AI18:AN18"/>
    <mergeCell ref="Q16:V16"/>
    <mergeCell ref="W16:AB16"/>
    <mergeCell ref="AC16:AH16"/>
    <mergeCell ref="AI16:AN16"/>
    <mergeCell ref="AO16:AT16"/>
    <mergeCell ref="AU16:AZ16"/>
    <mergeCell ref="Q14:V14"/>
    <mergeCell ref="W14:AB14"/>
    <mergeCell ref="AC14:AH14"/>
    <mergeCell ref="AI14:AN14"/>
    <mergeCell ref="AO14:AT14"/>
    <mergeCell ref="AU14:AZ14"/>
    <mergeCell ref="C110:P110"/>
    <mergeCell ref="A93:B110"/>
    <mergeCell ref="A16:B91"/>
    <mergeCell ref="H102:P102"/>
    <mergeCell ref="C100:F100"/>
    <mergeCell ref="C103:P103"/>
    <mergeCell ref="C104:P104"/>
    <mergeCell ref="H100:P100"/>
    <mergeCell ref="H101:L101"/>
    <mergeCell ref="M101:P101"/>
    <mergeCell ref="C107:P107"/>
    <mergeCell ref="C108:P108"/>
    <mergeCell ref="C109:P109"/>
    <mergeCell ref="E93:N93"/>
    <mergeCell ref="C94:P94"/>
    <mergeCell ref="H95:P95"/>
    <mergeCell ref="H96:P96"/>
    <mergeCell ref="C105:P105"/>
    <mergeCell ref="C106:P106"/>
    <mergeCell ref="H97:P97"/>
    <mergeCell ref="C96:F96"/>
    <mergeCell ref="H98:P98"/>
    <mergeCell ref="H99:P99"/>
    <mergeCell ref="H87:P87"/>
    <mergeCell ref="H88:P88"/>
    <mergeCell ref="H89:P89"/>
    <mergeCell ref="E87:G88"/>
    <mergeCell ref="C90:P90"/>
    <mergeCell ref="C91:P91"/>
    <mergeCell ref="C79:P79"/>
    <mergeCell ref="C80:P80"/>
    <mergeCell ref="C81:P81"/>
    <mergeCell ref="C82:P82"/>
    <mergeCell ref="H83:P83"/>
    <mergeCell ref="H84:P84"/>
    <mergeCell ref="D83:D89"/>
    <mergeCell ref="C83:C89"/>
    <mergeCell ref="H85:P85"/>
    <mergeCell ref="H86:P86"/>
    <mergeCell ref="H74:P74"/>
    <mergeCell ref="C65:F74"/>
    <mergeCell ref="C75:P75"/>
    <mergeCell ref="C76:P76"/>
    <mergeCell ref="C77:P77"/>
    <mergeCell ref="C78:P78"/>
    <mergeCell ref="H69:P69"/>
    <mergeCell ref="H70:J71"/>
    <mergeCell ref="L70:P70"/>
    <mergeCell ref="L71:P71"/>
    <mergeCell ref="H73:P73"/>
    <mergeCell ref="H63:P63"/>
    <mergeCell ref="C64:P64"/>
    <mergeCell ref="H65:P65"/>
    <mergeCell ref="H67:J68"/>
    <mergeCell ref="L67:P67"/>
    <mergeCell ref="L68:P68"/>
    <mergeCell ref="C59:P59"/>
    <mergeCell ref="C60:P60"/>
    <mergeCell ref="C62:F62"/>
    <mergeCell ref="H61:P61"/>
    <mergeCell ref="H62:P62"/>
    <mergeCell ref="H72:P72"/>
    <mergeCell ref="C52:P52"/>
    <mergeCell ref="C53:P53"/>
    <mergeCell ref="C54:P54"/>
    <mergeCell ref="C56:P56"/>
    <mergeCell ref="C57:P57"/>
    <mergeCell ref="C58:P58"/>
    <mergeCell ref="C46:P46"/>
    <mergeCell ref="C47:P47"/>
    <mergeCell ref="C48:P48"/>
    <mergeCell ref="C49:P49"/>
    <mergeCell ref="C50:P50"/>
    <mergeCell ref="C51:P51"/>
    <mergeCell ref="C41:F41"/>
    <mergeCell ref="C42:F42"/>
    <mergeCell ref="H41:P41"/>
    <mergeCell ref="H42:P42"/>
    <mergeCell ref="C43:P43"/>
    <mergeCell ref="C44:F45"/>
    <mergeCell ref="H44:P44"/>
    <mergeCell ref="H45:P45"/>
    <mergeCell ref="C32:P32"/>
    <mergeCell ref="C33:P33"/>
    <mergeCell ref="C34:P34"/>
    <mergeCell ref="C35:P35"/>
    <mergeCell ref="C36:P36"/>
    <mergeCell ref="C37:F40"/>
    <mergeCell ref="H37:P37"/>
    <mergeCell ref="H38:P38"/>
    <mergeCell ref="H39:P39"/>
    <mergeCell ref="H40:P40"/>
    <mergeCell ref="C27:P27"/>
    <mergeCell ref="C28:P28"/>
    <mergeCell ref="C29:P29"/>
    <mergeCell ref="C30:F31"/>
    <mergeCell ref="H30:P30"/>
    <mergeCell ref="H31:P31"/>
    <mergeCell ref="H22:P22"/>
    <mergeCell ref="C23:P23"/>
    <mergeCell ref="C24:P24"/>
    <mergeCell ref="C25:F26"/>
    <mergeCell ref="H25:P25"/>
    <mergeCell ref="H26:P26"/>
    <mergeCell ref="AO9:AT12"/>
    <mergeCell ref="AU9:AZ12"/>
    <mergeCell ref="Q9:AH10"/>
    <mergeCell ref="C14:P14"/>
    <mergeCell ref="E16:N16"/>
    <mergeCell ref="C18:P18"/>
    <mergeCell ref="A9:P12"/>
    <mergeCell ref="Q11:V12"/>
    <mergeCell ref="W11:AB12"/>
    <mergeCell ref="AC11:AH12"/>
    <mergeCell ref="C19:P19"/>
    <mergeCell ref="AI9:AN10"/>
    <mergeCell ref="AI11:AN12"/>
    <mergeCell ref="H55:P55"/>
    <mergeCell ref="C55:G55"/>
    <mergeCell ref="H66:K66"/>
    <mergeCell ref="L66:P66"/>
    <mergeCell ref="C21:F21"/>
    <mergeCell ref="H20:P20"/>
    <mergeCell ref="H21:P21"/>
    <mergeCell ref="BD8:BH17"/>
    <mergeCell ref="BI9:BL16"/>
    <mergeCell ref="BM11:BN12"/>
    <mergeCell ref="BM13:BN14"/>
    <mergeCell ref="BM15:BN16"/>
    <mergeCell ref="BM9:CH10"/>
    <mergeCell ref="BO11:BP12"/>
    <mergeCell ref="BO13:BP14"/>
    <mergeCell ref="BO15:BP16"/>
    <mergeCell ref="BQ11:BR12"/>
    <mergeCell ref="BQ13:BR14"/>
    <mergeCell ref="BQ15:BR16"/>
    <mergeCell ref="BS11:BT12"/>
    <mergeCell ref="BS13:BT14"/>
    <mergeCell ref="BS15:BT16"/>
    <mergeCell ref="BU11:BV12"/>
    <mergeCell ref="BU13:BV14"/>
    <mergeCell ref="BU15:BV16"/>
    <mergeCell ref="BW11:BX12"/>
    <mergeCell ref="BW13:BX14"/>
    <mergeCell ref="BW15:BX16"/>
    <mergeCell ref="BY11:BZ12"/>
    <mergeCell ref="BY13:BZ14"/>
    <mergeCell ref="BY15:BZ16"/>
    <mergeCell ref="CA11:CB12"/>
    <mergeCell ref="CA13:CB14"/>
    <mergeCell ref="CA15:CB16"/>
    <mergeCell ref="CC11:CD12"/>
    <mergeCell ref="CC13:CD14"/>
    <mergeCell ref="CC15:CD16"/>
    <mergeCell ref="CI9:CJ16"/>
    <mergeCell ref="CE11:CF12"/>
    <mergeCell ref="CE13:CF14"/>
    <mergeCell ref="CE15:CF16"/>
    <mergeCell ref="CG11:CH12"/>
    <mergeCell ref="CG13:CH14"/>
    <mergeCell ref="CG15:CH16"/>
    <mergeCell ref="BE108:BG108"/>
    <mergeCell ref="BD109:BH109"/>
    <mergeCell ref="CZ9:DA16"/>
    <mergeCell ref="DB9:DC16"/>
    <mergeCell ref="BD19:BH19"/>
    <mergeCell ref="CK9:CM16"/>
    <mergeCell ref="CN9:CP16"/>
    <mergeCell ref="CQ9:CS16"/>
    <mergeCell ref="CT9:CV16"/>
    <mergeCell ref="CW9:CY16"/>
    <mergeCell ref="BE102:BG102"/>
    <mergeCell ref="BE103:BG103"/>
    <mergeCell ref="BE104:BG104"/>
    <mergeCell ref="BE105:BG105"/>
    <mergeCell ref="BE106:BG106"/>
    <mergeCell ref="BE107:BG107"/>
    <mergeCell ref="BE96:BG96"/>
    <mergeCell ref="BE92:BH92"/>
    <mergeCell ref="BE97:BG97"/>
    <mergeCell ref="BE98:BG98"/>
    <mergeCell ref="BE99:BG99"/>
    <mergeCell ref="BE101:BG101"/>
    <mergeCell ref="CB86:CD87"/>
    <mergeCell ref="BD89:BH89"/>
    <mergeCell ref="BD91:BH91"/>
    <mergeCell ref="BE93:BG93"/>
    <mergeCell ref="BE94:BG94"/>
    <mergeCell ref="BE95:BG95"/>
    <mergeCell ref="BI92:BL92"/>
    <mergeCell ref="BM92:BO92"/>
    <mergeCell ref="BP92:BR92"/>
    <mergeCell ref="BS92:BU92"/>
    <mergeCell ref="BS84:BX85"/>
    <mergeCell ref="CP86:CR87"/>
    <mergeCell ref="CS86:CU87"/>
    <mergeCell ref="CV86:CW87"/>
    <mergeCell ref="CX84:CZ87"/>
    <mergeCell ref="DA84:DC87"/>
    <mergeCell ref="BY84:CD85"/>
    <mergeCell ref="CE84:CO85"/>
    <mergeCell ref="CP84:CW85"/>
    <mergeCell ref="BY86:CA87"/>
    <mergeCell ref="BM85:BO87"/>
    <mergeCell ref="CE86:CG87"/>
    <mergeCell ref="CH86:CJ87"/>
    <mergeCell ref="CK86:CM87"/>
    <mergeCell ref="CN86:CO87"/>
    <mergeCell ref="BD84:BH87"/>
    <mergeCell ref="BI84:BL87"/>
    <mergeCell ref="BP84:BR87"/>
    <mergeCell ref="BS86:BU87"/>
    <mergeCell ref="BV86:BX87"/>
  </mergeCells>
  <printOptions horizontalCentered="1"/>
  <pageMargins left="0.5118110236220472" right="0.5118110236220472" top="0.5511811023622047" bottom="0.35433070866141736" header="0" footer="0"/>
  <pageSetup fitToHeight="1" fitToWidth="1" horizontalDpi="600" verticalDpi="600" orientation="landscape" paperSize="8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石川県統計情報室</dc:creator>
  <cp:keywords/>
  <dc:description/>
  <cp:lastModifiedBy>yutaka-k</cp:lastModifiedBy>
  <cp:lastPrinted>2013-07-08T02:25:28Z</cp:lastPrinted>
  <dcterms:created xsi:type="dcterms:W3CDTF">1998-03-26T00:53:14Z</dcterms:created>
  <dcterms:modified xsi:type="dcterms:W3CDTF">2013-07-08T02:26:20Z</dcterms:modified>
  <cp:category/>
  <cp:version/>
  <cp:contentType/>
  <cp:contentStatus/>
</cp:coreProperties>
</file>