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7"/>
  </bookViews>
  <sheets>
    <sheet name="258" sheetId="1" r:id="rId1"/>
    <sheet name="260" sheetId="2" r:id="rId2"/>
    <sheet name="262" sheetId="3" r:id="rId3"/>
    <sheet name="264" sheetId="4" r:id="rId4"/>
    <sheet name="266" sheetId="5" r:id="rId5"/>
    <sheet name="268" sheetId="6" r:id="rId6"/>
    <sheet name="270" sheetId="7" r:id="rId7"/>
    <sheet name="272" sheetId="8" r:id="rId8"/>
  </sheets>
  <definedNames>
    <definedName name="_xlnm.Print_Area" localSheetId="0">'258'!$A$1:$BE$80</definedName>
    <definedName name="_xlnm.Print_Area" localSheetId="1">'260'!$A$1:$AP$75</definedName>
    <definedName name="_xlnm.Print_Area" localSheetId="2">'262'!$A$1:$AX$86</definedName>
    <definedName name="_xlnm.Print_Area" localSheetId="3">'264'!$A$1:$AL$63</definedName>
    <definedName name="_xlnm.Print_Area" localSheetId="4">'266'!$A$1:$AH$92</definedName>
    <definedName name="_xlnm.Print_Area" localSheetId="5">'268'!$A$1:$BT$79</definedName>
    <definedName name="_xlnm.Print_Area" localSheetId="6">'270'!$A$1:$AK$65</definedName>
    <definedName name="_xlnm.Print_Area" localSheetId="7">'272'!$A$1:$O$64</definedName>
  </definedNames>
  <calcPr fullCalcOnLoad="1"/>
</workbook>
</file>

<file path=xl/sharedStrings.xml><?xml version="1.0" encoding="utf-8"?>
<sst xmlns="http://schemas.openxmlformats.org/spreadsheetml/2006/main" count="4500" uniqueCount="488">
  <si>
    <t>19　　教　　　　　　　　育</t>
  </si>
  <si>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</si>
  <si>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</si>
  <si>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</si>
  <si>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</si>
  <si>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</si>
  <si>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</si>
  <si>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</si>
  <si>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</si>
  <si>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</si>
  <si>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</si>
  <si>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</si>
  <si>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</si>
  <si>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</si>
  <si>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</si>
  <si>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</si>
  <si>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</si>
  <si>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</si>
  <si>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</si>
  <si>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</si>
  <si>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</si>
  <si>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</si>
  <si>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</si>
  <si>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</si>
  <si>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</si>
  <si>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ろう学校</t>
  </si>
  <si>
    <t>養護学校</t>
  </si>
  <si>
    <t>資料　石川県統計情報課「学校基本調査」並びに当該学校調</t>
  </si>
  <si>
    <t>本務者</t>
  </si>
  <si>
    <t>職員数</t>
  </si>
  <si>
    <t>生徒数</t>
  </si>
  <si>
    <t>高等専門学校</t>
  </si>
  <si>
    <t>資料　当該学校調</t>
  </si>
  <si>
    <t>市郡別</t>
  </si>
  <si>
    <t>総数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</si>
  <si>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</si>
  <si>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</si>
  <si>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</si>
  <si>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</si>
  <si>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</si>
  <si>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</si>
  <si>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</si>
  <si>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</si>
  <si>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</si>
  <si>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</si>
  <si>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</si>
  <si>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</si>
  <si>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</si>
  <si>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</si>
  <si>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</si>
  <si>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</si>
  <si>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</si>
  <si>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</si>
  <si>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</si>
  <si>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</si>
  <si>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</si>
  <si>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石川県統計情報課「学校基本調査」による。</t>
  </si>
  <si>
    <t>（2）理由別、状態別不就学学齢児童生徒数</t>
  </si>
  <si>
    <t>理由別</t>
  </si>
  <si>
    <t>就学免除</t>
  </si>
  <si>
    <t>12歳～14歳</t>
  </si>
  <si>
    <t>就学猶予</t>
  </si>
  <si>
    <t>盲及び弱視</t>
  </si>
  <si>
    <t>難聴及び聾</t>
  </si>
  <si>
    <t>病弱</t>
  </si>
  <si>
    <t>精神薄弱</t>
  </si>
  <si>
    <t>その他</t>
  </si>
  <si>
    <t>年次</t>
  </si>
  <si>
    <t>及び</t>
  </si>
  <si>
    <t>園数</t>
  </si>
  <si>
    <t>私立</t>
  </si>
  <si>
    <t>園児数</t>
  </si>
  <si>
    <t>市立</t>
  </si>
  <si>
    <t>町村立</t>
  </si>
  <si>
    <t>組合立</t>
  </si>
  <si>
    <t>校長</t>
  </si>
  <si>
    <t>教頭</t>
  </si>
  <si>
    <t>教論</t>
  </si>
  <si>
    <t>助教論</t>
  </si>
  <si>
    <t>講師</t>
  </si>
  <si>
    <t>兼務</t>
  </si>
  <si>
    <t>教員</t>
  </si>
  <si>
    <t>事務職員</t>
  </si>
  <si>
    <t>栄養</t>
  </si>
  <si>
    <t>職員</t>
  </si>
  <si>
    <t>年次　　　　　　　及び　　　　　　　市郡別</t>
  </si>
  <si>
    <t>（3）　学　年　別　児　童　数</t>
  </si>
  <si>
    <t>本務者</t>
  </si>
  <si>
    <t>養　護教論・助教論</t>
  </si>
  <si>
    <t>技術職員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</si>
  <si>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</si>
  <si>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</si>
  <si>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</si>
  <si>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</si>
  <si>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</si>
  <si>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</si>
  <si>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</si>
  <si>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</si>
  <si>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</si>
  <si>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厚生</t>
  </si>
  <si>
    <t>学科数</t>
  </si>
  <si>
    <t>（3）　学　年　別　生　徒　数</t>
  </si>
  <si>
    <t>専攻科</t>
  </si>
  <si>
    <t>全日制</t>
  </si>
  <si>
    <t>学科別</t>
  </si>
  <si>
    <t>合計</t>
  </si>
  <si>
    <t>定時制</t>
  </si>
  <si>
    <t>（1）　教員数、職員数及び学級数</t>
  </si>
  <si>
    <t>高等部</t>
  </si>
  <si>
    <t>中等部</t>
  </si>
  <si>
    <t>小等部</t>
  </si>
  <si>
    <t>注　教員数には、兼務者も含む。</t>
  </si>
  <si>
    <t>資料　石川県統計情報課「学校基本調査」並びに当該学校調</t>
  </si>
  <si>
    <t>（2）　児　童・生　徒　数</t>
  </si>
  <si>
    <t>高等部</t>
  </si>
  <si>
    <t>小学部</t>
  </si>
  <si>
    <t>中学部</t>
  </si>
  <si>
    <t>本科</t>
  </si>
  <si>
    <t>別科</t>
  </si>
  <si>
    <t>資料　石川県統計情報課「学校基本調査」による。</t>
  </si>
  <si>
    <t>幼稚部</t>
  </si>
  <si>
    <t>注　教員数には兼務者を含む。</t>
  </si>
  <si>
    <t>中学部</t>
  </si>
  <si>
    <t>（1）　学校数及び学科数</t>
  </si>
  <si>
    <t>区分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</si>
  <si>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</si>
  <si>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</si>
  <si>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</si>
  <si>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</si>
  <si>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</si>
  <si>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</si>
  <si>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</si>
  <si>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</si>
  <si>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その他の法人</t>
  </si>
  <si>
    <t>個人</t>
  </si>
  <si>
    <t>入学者数</t>
  </si>
  <si>
    <t>入学者数</t>
  </si>
  <si>
    <t>国立計</t>
  </si>
  <si>
    <t>看護</t>
  </si>
  <si>
    <t>准看護</t>
  </si>
  <si>
    <t>公立計</t>
  </si>
  <si>
    <t>医療その他</t>
  </si>
  <si>
    <t>教員養成</t>
  </si>
  <si>
    <t>私立計</t>
  </si>
  <si>
    <t>土木・建築</t>
  </si>
  <si>
    <t>電子計算機</t>
  </si>
  <si>
    <t>情報処理</t>
  </si>
  <si>
    <t>歯科衛生</t>
  </si>
  <si>
    <t>歯科技工</t>
  </si>
  <si>
    <t>柔道整復</t>
  </si>
  <si>
    <t>調理</t>
  </si>
  <si>
    <t>理容</t>
  </si>
  <si>
    <t>美容</t>
  </si>
  <si>
    <t>商業実務その他</t>
  </si>
  <si>
    <t>家政</t>
  </si>
  <si>
    <t>和洋裁</t>
  </si>
  <si>
    <t>音楽</t>
  </si>
  <si>
    <t>（3）　教員数及び職員数</t>
  </si>
  <si>
    <t>（1）学校数、課程数及び男女別教職員数</t>
  </si>
  <si>
    <t>年次及び設置者別</t>
  </si>
  <si>
    <t>ア　設置者別生徒数</t>
  </si>
  <si>
    <t>性別</t>
  </si>
  <si>
    <t>和洋裁</t>
  </si>
  <si>
    <t>編物・手芸</t>
  </si>
  <si>
    <t>料理</t>
  </si>
  <si>
    <t>経営</t>
  </si>
  <si>
    <t>経理・簿記</t>
  </si>
  <si>
    <t>秘書</t>
  </si>
  <si>
    <t>準看護</t>
  </si>
  <si>
    <t>自動車操縦</t>
  </si>
  <si>
    <t>演劇・映画</t>
  </si>
  <si>
    <t>茶華道</t>
  </si>
  <si>
    <t>予備校</t>
  </si>
  <si>
    <t>ア　中学校卒業者の卒業後の状況</t>
  </si>
  <si>
    <t>及び男女別</t>
  </si>
  <si>
    <t>進学者</t>
  </si>
  <si>
    <t>等入学者</t>
  </si>
  <si>
    <t>就職者</t>
  </si>
  <si>
    <t>無業者</t>
  </si>
  <si>
    <t>（死亡･不詳）</t>
  </si>
  <si>
    <t>イ　高等学校卒業者の卒業後の状況</t>
  </si>
  <si>
    <t>ウ　高等学校卒業者の産業別就職状況</t>
  </si>
  <si>
    <t>産業別</t>
  </si>
  <si>
    <t>61年</t>
  </si>
  <si>
    <t>60年</t>
  </si>
  <si>
    <t>59年</t>
  </si>
  <si>
    <t>林業・狩猟業</t>
  </si>
  <si>
    <t>漁業・水産養殖業</t>
  </si>
  <si>
    <t>鉱業</t>
  </si>
  <si>
    <t>建設業</t>
  </si>
  <si>
    <t>製造業</t>
  </si>
  <si>
    <t>卸売業、小売業</t>
  </si>
  <si>
    <t>金融・保険業・不動産業</t>
  </si>
  <si>
    <t>サービス業</t>
  </si>
  <si>
    <t>公務</t>
  </si>
  <si>
    <t>注　国立の中学校、高等学校を除く。</t>
  </si>
  <si>
    <t>建築学科</t>
  </si>
  <si>
    <t>土木工学科</t>
  </si>
  <si>
    <t>電気工学科</t>
  </si>
  <si>
    <t>機械工学科</t>
  </si>
  <si>
    <t>学科別　　　　　　　　入学者数</t>
  </si>
  <si>
    <t>入学状況</t>
  </si>
  <si>
    <t>教授</t>
  </si>
  <si>
    <t>助教授</t>
  </si>
  <si>
    <t>助手</t>
  </si>
  <si>
    <t>（1）　職　名　別　教　員　数、職　員　数</t>
  </si>
  <si>
    <t>職名別</t>
  </si>
  <si>
    <t>学長</t>
  </si>
  <si>
    <t>副学長</t>
  </si>
  <si>
    <t>事務系</t>
  </si>
  <si>
    <t>技術</t>
  </si>
  <si>
    <t>技能系</t>
  </si>
  <si>
    <t>医療系</t>
  </si>
  <si>
    <t>教務系</t>
  </si>
  <si>
    <t>職員のうち（再掲）</t>
  </si>
  <si>
    <t>看護婦</t>
  </si>
  <si>
    <t>学生の</t>
  </si>
  <si>
    <t>健康管理</t>
  </si>
  <si>
    <t>県立</t>
  </si>
  <si>
    <t>大学院</t>
  </si>
  <si>
    <t>学部</t>
  </si>
  <si>
    <t>文学部</t>
  </si>
  <si>
    <t>法学部</t>
  </si>
  <si>
    <t>経済学部</t>
  </si>
  <si>
    <t>理学部</t>
  </si>
  <si>
    <t>工学部</t>
  </si>
  <si>
    <t>医学部</t>
  </si>
  <si>
    <t>薬学部</t>
  </si>
  <si>
    <t>教育学部</t>
  </si>
  <si>
    <t>入学志願者</t>
  </si>
  <si>
    <t>入学者</t>
  </si>
  <si>
    <t>卒業者</t>
  </si>
  <si>
    <t>文部科</t>
  </si>
  <si>
    <t>英語科</t>
  </si>
  <si>
    <t>教養科</t>
  </si>
  <si>
    <t>農学科</t>
  </si>
  <si>
    <t>家政科</t>
  </si>
  <si>
    <t>保育科</t>
  </si>
  <si>
    <t>美術科</t>
  </si>
  <si>
    <t>秘書科</t>
  </si>
  <si>
    <t>（1）　卒　　業　　者　　数</t>
  </si>
  <si>
    <t>計</t>
  </si>
  <si>
    <t>ウ　高等学校学科別卒業者数</t>
  </si>
  <si>
    <t>本科</t>
  </si>
  <si>
    <t>高等科</t>
  </si>
  <si>
    <t>高等部</t>
  </si>
  <si>
    <t>-</t>
  </si>
  <si>
    <t>…</t>
  </si>
  <si>
    <t>昭和57年</t>
  </si>
  <si>
    <t>イ　学科別生徒数</t>
  </si>
  <si>
    <t>イ　学科別生徒数　（昭和61.5.1現在）</t>
  </si>
  <si>
    <t>技術技能系</t>
  </si>
  <si>
    <t>兼務系</t>
  </si>
  <si>
    <t>58年</t>
  </si>
  <si>
    <t>エ　盲学校卒業者数　（昭和57～61年）</t>
  </si>
  <si>
    <t>オ　ろう学校卒業者数　（昭和57～61年）</t>
  </si>
  <si>
    <t>注　医学部の専門課程、進学課程の区分をなくし、医学部とした。</t>
  </si>
  <si>
    <t>カ　養護学校卒業者数　（昭和57～61年）</t>
  </si>
  <si>
    <t>法文学部</t>
  </si>
  <si>
    <t>教育訓練機関</t>
  </si>
  <si>
    <t>就職進学者</t>
  </si>
  <si>
    <t>-</t>
  </si>
  <si>
    <t>…</t>
  </si>
  <si>
    <t>19～24</t>
  </si>
  <si>
    <t>25～30</t>
  </si>
  <si>
    <t>31～36</t>
  </si>
  <si>
    <t>37～42</t>
  </si>
  <si>
    <t>（1）   設 置 者 別 学 校 数 及 び 学 級 数</t>
  </si>
  <si>
    <t>資料　石川県統計情報課「学校基本調査」による。</t>
  </si>
  <si>
    <t>（2）　課程別、生徒別及び入学者数</t>
  </si>
  <si>
    <t>学科別
在学者数</t>
  </si>
  <si>
    <t>学科別
志願者数</t>
  </si>
  <si>
    <t>性別</t>
  </si>
  <si>
    <t>本
務
者</t>
  </si>
  <si>
    <t>附 病
属 院</t>
  </si>
  <si>
    <t>イ　市　郡　別　卒　業　者　数</t>
  </si>
  <si>
    <t>ア　学　校　種　別　卒　業　者　数</t>
  </si>
  <si>
    <t>（1）　学　級　数　別　小　中　学　校　数</t>
  </si>
  <si>
    <t xml:space="preserve">     （2） 児 童、 生 徒 数 別 小 中 学 校 数</t>
  </si>
  <si>
    <t>43
以上</t>
  </si>
  <si>
    <t>119　 学 校 種 別 国 立 学 校 一 覧 表　（昭和61.5.1現在）</t>
  </si>
  <si>
    <t>教　　　　　員（本務者）</t>
  </si>
  <si>
    <t xml:space="preserve">       （1）　設置者別学校数及び学級数</t>
  </si>
  <si>
    <t>ウ　市　郡　別　生　徒　数</t>
  </si>
  <si>
    <t>（2）　生　　　　　　　徒　　　　　　　数</t>
  </si>
  <si>
    <t>美術工芸
学部</t>
  </si>
  <si>
    <t>情報処
理学科</t>
  </si>
  <si>
    <t>食物
栄養科</t>
  </si>
  <si>
    <t>幼児
教育科</t>
  </si>
  <si>
    <t>医療
技術科</t>
  </si>
  <si>
    <t>258　教　　　育</t>
  </si>
  <si>
    <t>教　　　育　259</t>
  </si>
  <si>
    <t>設置者別
学校種別</t>
  </si>
  <si>
    <t>工業高等
専門学校</t>
  </si>
  <si>
    <t>大　　学</t>
  </si>
  <si>
    <t>盲 学 校</t>
  </si>
  <si>
    <t>118　規　模　別　小　中　学　校　数　（昭和61.５.１現在）</t>
  </si>
  <si>
    <t>学　校
種　別</t>
  </si>
  <si>
    <t>総数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</si>
  <si>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</si>
  <si>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</si>
  <si>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</si>
  <si>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</si>
  <si>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</si>
  <si>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</si>
  <si>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</si>
  <si>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</si>
  <si>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</si>
  <si>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</si>
  <si>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</si>
  <si>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</si>
  <si>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</si>
  <si>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</si>
  <si>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</si>
  <si>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</si>
  <si>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</si>
  <si>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</si>
  <si>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</si>
  <si>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1,400
～
1,499</t>
  </si>
  <si>
    <t>1,500
～
1,999</t>
  </si>
  <si>
    <t>2､000
以 上</t>
  </si>
  <si>
    <t>―</t>
  </si>
  <si>
    <t>―</t>
  </si>
  <si>
    <t>１人
～
49</t>
  </si>
  <si>
    <t>50
～
99</t>
  </si>
  <si>
    <t>100
～
149</t>
  </si>
  <si>
    <t>150
～
199</t>
  </si>
  <si>
    <t>200
～
249</t>
  </si>
  <si>
    <t>250
～
299</t>
  </si>
  <si>
    <t>300
～
399</t>
  </si>
  <si>
    <t>400
～
499</t>
  </si>
  <si>
    <t>500
～
599</t>
  </si>
  <si>
    <t>600
～
699</t>
  </si>
  <si>
    <t>700
～
799</t>
  </si>
  <si>
    <t>800
～
899</t>
  </si>
  <si>
    <t>900
～
999</t>
  </si>
  <si>
    <t>1,000
～
1,099</t>
  </si>
  <si>
    <t>1,100
～
1,199</t>
  </si>
  <si>
    <t>1,200
～
1,299</t>
  </si>
  <si>
    <t>1,300
～
1,399</t>
  </si>
  <si>
    <t>注　　　本表では国立を除く本校、分校を各校として計上した。</t>
  </si>
  <si>
    <t>　資料　当該学校調</t>
  </si>
  <si>
    <t>（1）　　市郡別、年齢別不就学学齢児童生徒数</t>
  </si>
  <si>
    <t>６歳</t>
  </si>
  <si>
    <t>７歳</t>
  </si>
  <si>
    <t>８歳</t>
  </si>
  <si>
    <t>９歳</t>
  </si>
  <si>
    <t>肢体不自由者</t>
  </si>
  <si>
    <t>注　　 本表には、居所不明者・死亡者の数は含まない。</t>
  </si>
  <si>
    <t>６歳～11歳</t>
  </si>
  <si>
    <t>―</t>
  </si>
  <si>
    <t>121　　幼　　稚　　園　（市郡別）　（昭和57～61年）　（各年５.１現在）</t>
  </si>
  <si>
    <t>年次
及び
市郡別</t>
  </si>
  <si>
    <t>　 59</t>
  </si>
  <si>
    <t>　 60</t>
  </si>
  <si>
    <t>　 61</t>
  </si>
  <si>
    <t>　注　教員数には、兼務者を含む。</t>
  </si>
  <si>
    <t>260　教　　　育</t>
  </si>
  <si>
    <t>教　　　育　261</t>
  </si>
  <si>
    <t>―</t>
  </si>
  <si>
    <t>―</t>
  </si>
  <si>
    <t>公立</t>
  </si>
  <si>
    <t>　　58</t>
  </si>
  <si>
    <t>　　 58</t>
  </si>
  <si>
    <t>　　 59</t>
  </si>
  <si>
    <t>　　 60</t>
  </si>
  <si>
    <t>　　 61</t>
  </si>
  <si>
    <t>１年</t>
  </si>
  <si>
    <t>２年</t>
  </si>
  <si>
    <t>３年</t>
  </si>
  <si>
    <t>４年</t>
  </si>
  <si>
    <t>５年</t>
  </si>
  <si>
    <t>６年</t>
  </si>
  <si>
    <t>1学級
当たり
児童数</t>
  </si>
  <si>
    <t>262　教　　　育</t>
  </si>
  <si>
    <t>教　　　育　263</t>
  </si>
  <si>
    <t>兼務教員</t>
  </si>
  <si>
    <t>職員（本務者）</t>
  </si>
  <si>
    <t>栄養
職員</t>
  </si>
  <si>
    <t>養護教論
・
助教論</t>
  </si>
  <si>
    <t>本務教員</t>
  </si>
  <si>
    <t>年次及び
市郡別</t>
  </si>
  <si>
    <t>（2）　　職名別教員数及び職員数</t>
  </si>
  <si>
    <t>年次及び
市郡別</t>
  </si>
  <si>
    <t>１学級
当たり
生徒数</t>
  </si>
  <si>
    <t>年次
及び
設置者別</t>
  </si>
  <si>
    <t>　59</t>
  </si>
  <si>
    <t>　60</t>
  </si>
  <si>
    <t>　61</t>
  </si>
  <si>
    <t>264　教　　　育</t>
  </si>
  <si>
    <t>教　　　育　265</t>
  </si>
  <si>
    <t>（3）　　設　置　者　別　生　徒　数</t>
  </si>
  <si>
    <t>年次及び
過程別</t>
  </si>
  <si>
    <t>　　59</t>
  </si>
  <si>
    <t>　　60</t>
  </si>
  <si>
    <t>　　61</t>
  </si>
  <si>
    <t>　　61</t>
  </si>
  <si>
    <t>266　教　　　育</t>
  </si>
  <si>
    <t>教　　　育　267</t>
  </si>
  <si>
    <t>（1）　教員数、職員数及び学級数</t>
  </si>
  <si>
    <t>（2）　幼児・児童・生徒数</t>
  </si>
  <si>
    <t>128　専　修　学　校　（昭和61.５.１現在）</t>
  </si>
  <si>
    <t>注　　入学者数は、昭和61年４月１日から５月１日までに入学したものである。</t>
  </si>
  <si>
    <t>本務者　　　　　男</t>
  </si>
  <si>
    <t>兼務者　　　　　男</t>
  </si>
  <si>
    <t>学校数</t>
  </si>
  <si>
    <t>課程数</t>
  </si>
  <si>
    <t>総数</t>
  </si>
  <si>
    <t>268　教　　　育</t>
  </si>
  <si>
    <t>教　　　育　269</t>
  </si>
  <si>
    <t>設置
者別</t>
  </si>
  <si>
    <t>131　　大　学、短　期　大　学　（昭和61.５.１現在）</t>
  </si>
  <si>
    <t>ア　　教　　　員　　　数</t>
  </si>
  <si>
    <t>―</t>
  </si>
  <si>
    <t>イ　　職　　　員　　　数</t>
  </si>
  <si>
    <t>（2）　　学　　　　　生　　　　　数</t>
  </si>
  <si>
    <t>設置
場所</t>
  </si>
  <si>
    <t>　注　大学「その他」には「別料、聴講生・専科生・研究生等」を含む。</t>
  </si>
  <si>
    <t>（3）　　学科（科）別入学志願者、入学者及び卒業者数</t>
  </si>
  <si>
    <t>本表において入学志願者数､入学者数は、昭和61年度の応募によるもの、卒業者数は昭和61年３月のものである。</t>
  </si>
  <si>
    <t>ア　　大　　　　　　　　　　　　　　　学</t>
  </si>
  <si>
    <t>イ　　　　短　　　　　期　　　　　大　　　　　学</t>
  </si>
  <si>
    <t>経営
実務科</t>
  </si>
  <si>
    <t>270　教　　　育</t>
  </si>
  <si>
    <t>教　　　育　271</t>
  </si>
  <si>
    <t>132　　卒　　　業　　　者　（昭和61.５.１現在）</t>
  </si>
  <si>
    <t>　 58</t>
  </si>
  <si>
    <t>　　58</t>
  </si>
  <si>
    <t>　　　　資料　石川県統計情報課「学校基本調査」並びに当該学校調</t>
  </si>
  <si>
    <t>272　教　　　育</t>
  </si>
  <si>
    <t>（2）　卒　業　後　の　状　況　（昭和57～61年）</t>
  </si>
  <si>
    <t>　 男</t>
  </si>
  <si>
    <t>　 女</t>
  </si>
  <si>
    <t>第１次産業</t>
  </si>
  <si>
    <t>第２次産業</t>
  </si>
  <si>
    <t>第３次産業</t>
  </si>
  <si>
    <t>運輸・通信業、電気・ガス・水道業</t>
  </si>
  <si>
    <r>
      <t>117　学校種別、設置者別学校一覧表</t>
    </r>
    <r>
      <rPr>
        <b/>
        <sz val="12"/>
        <rFont val="ＭＳ 明朝"/>
        <family val="1"/>
      </rPr>
      <t>（昭和61.５.１現在）</t>
    </r>
  </si>
  <si>
    <t>―</t>
  </si>
  <si>
    <t>―</t>
  </si>
  <si>
    <t>―</t>
  </si>
  <si>
    <t>―</t>
  </si>
  <si>
    <r>
      <t>120　　不 就 学 学 齢 児 童 生 徒 数　</t>
    </r>
    <r>
      <rPr>
        <b/>
        <sz val="12"/>
        <rFont val="ＭＳ 明朝"/>
        <family val="1"/>
      </rPr>
      <t>（昭和61.５.１現在）</t>
    </r>
  </si>
  <si>
    <t>…</t>
  </si>
  <si>
    <t>―</t>
  </si>
  <si>
    <t>―</t>
  </si>
  <si>
    <t>122　　小　　学　　校  （市郡別）（昭和57～61年）（各年５.１現在）</t>
  </si>
  <si>
    <t>養護教論　　　・助教論</t>
  </si>
  <si>
    <t>123　　 中    学    校　（市郡別）（昭和57～61年）（各年５.１現在）</t>
  </si>
  <si>
    <t>124　高　等　学　校　（昭和57～61年）（各年５.１現在）</t>
  </si>
  <si>
    <t>ア　　学　年　別　生　徒　数</t>
  </si>
  <si>
    <t>125　　盲　　学　　校　（昭和57～61年）（各年５.１現在）</t>
  </si>
  <si>
    <t>126　ろ　う　学　校　（昭和57～61年）（各年５.１現在）</t>
  </si>
  <si>
    <t>127　養　護　学　校　（昭和57～61年）（各年５.１現在）</t>
  </si>
  <si>
    <t>129　各種学校　（昭和57～61年）（各年５.１現在）</t>
  </si>
  <si>
    <t>130　高等専門学校（国立及び私立）（昭和61.５.１現在）</t>
  </si>
  <si>
    <t>　－</t>
  </si>
  <si>
    <t>―</t>
  </si>
  <si>
    <t>―</t>
  </si>
  <si>
    <t>―</t>
  </si>
  <si>
    <t>―</t>
  </si>
  <si>
    <t>　　 58</t>
  </si>
  <si>
    <t>　 58</t>
  </si>
  <si>
    <t>（1）　　設置者別学校数及び学科数</t>
  </si>
  <si>
    <t>　58</t>
  </si>
  <si>
    <t>―</t>
  </si>
  <si>
    <t>―</t>
  </si>
  <si>
    <t>―</t>
  </si>
  <si>
    <t>　58</t>
  </si>
  <si>
    <t>…</t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</si>
  <si>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</si>
  <si>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</si>
  <si>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</si>
  <si>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</si>
  <si>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―</t>
  </si>
  <si>
    <t>資料　石川県統計情報課「学校基本調査」による。</t>
  </si>
  <si>
    <t>―</t>
  </si>
  <si>
    <t>デザイン</t>
  </si>
  <si>
    <t>…</t>
  </si>
  <si>
    <t>タイピスト</t>
  </si>
  <si>
    <t>（2）  職 名 別 教 員 数 及 び 職 員 数</t>
  </si>
  <si>
    <t>総    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</si>
  <si>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</si>
  <si>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</si>
  <si>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</si>
  <si>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</si>
  <si>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(2)  職名別教員数及び職員数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</si>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</sst>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;&quot;△ &quot;#,##0"/>
    <numFmt numFmtId="179" formatCode="#,##0.0;&quot;△ &quot;#,##0.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b/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u val="single"/>
      <sz val="15.95"/>
      <color indexed="12"/>
      <name val="ＭＳ Ｐゴシック"/>
      <family val="3"/>
    </font>
    <font>
      <u val="single"/>
      <sz val="15.95"/>
      <color indexed="36"/>
      <name val="ＭＳ Ｐ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textRotation="255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distributed" textRotation="255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 indent="2"/>
    </xf>
    <xf numFmtId="3" fontId="10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distributed" vertical="center" indent="2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Border="1" applyAlignment="1">
      <alignment horizontal="distributed" indent="15"/>
    </xf>
    <xf numFmtId="0" fontId="2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vertical="center" shrinkToFit="1"/>
    </xf>
    <xf numFmtId="3" fontId="1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0" xfId="0" applyFont="1" applyAlignment="1" quotePrefix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10" fillId="0" borderId="15" xfId="0" applyFont="1" applyBorder="1" applyAlignment="1">
      <alignment horizontal="right"/>
    </xf>
    <xf numFmtId="0" fontId="8" fillId="0" borderId="16" xfId="0" applyFont="1" applyBorder="1" applyAlignment="1">
      <alignment horizontal="distributed" vertical="center" indent="3"/>
    </xf>
    <xf numFmtId="3" fontId="2" fillId="0" borderId="0" xfId="0" applyNumberFormat="1" applyFont="1" applyFill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8" fontId="2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10" fillId="0" borderId="2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1" fillId="0" borderId="17" xfId="0" applyFont="1" applyBorder="1" applyAlignment="1" quotePrefix="1">
      <alignment horizontal="center" vertical="center"/>
    </xf>
    <xf numFmtId="0" fontId="2" fillId="0" borderId="2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38" fontId="2" fillId="0" borderId="20" xfId="49" applyFont="1" applyFill="1" applyBorder="1" applyAlignment="1">
      <alignment horizontal="right"/>
    </xf>
    <xf numFmtId="38" fontId="10" fillId="0" borderId="0" xfId="49" applyFont="1" applyFill="1" applyAlignment="1">
      <alignment horizontal="right"/>
    </xf>
    <xf numFmtId="38" fontId="2" fillId="0" borderId="0" xfId="49" applyFont="1" applyFill="1" applyAlignment="1">
      <alignment horizontal="right"/>
    </xf>
    <xf numFmtId="3" fontId="10" fillId="0" borderId="20" xfId="0" applyNumberFormat="1" applyFont="1" applyFill="1" applyBorder="1" applyAlignment="1">
      <alignment horizontal="right" shrinkToFit="1"/>
    </xf>
    <xf numFmtId="3" fontId="10" fillId="0" borderId="0" xfId="0" applyNumberFormat="1" applyFont="1" applyFill="1" applyBorder="1" applyAlignment="1">
      <alignment horizontal="right" shrinkToFit="1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20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distributed" vertical="center"/>
    </xf>
    <xf numFmtId="3" fontId="2" fillId="0" borderId="18" xfId="0" applyNumberFormat="1" applyFont="1" applyFill="1" applyBorder="1" applyAlignment="1">
      <alignment horizontal="right"/>
    </xf>
    <xf numFmtId="0" fontId="56" fillId="0" borderId="0" xfId="0" applyFont="1" applyAlignment="1">
      <alignment horizontal="distributed" vertical="center"/>
    </xf>
    <xf numFmtId="0" fontId="57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0" fillId="0" borderId="2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0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distributed" vertical="center" indent="1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" fontId="10" fillId="0" borderId="0" xfId="0" applyNumberFormat="1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distributed" textRotation="255"/>
    </xf>
    <xf numFmtId="3" fontId="2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indent="3"/>
    </xf>
    <xf numFmtId="0" fontId="2" fillId="0" borderId="32" xfId="0" applyFont="1" applyFill="1" applyBorder="1" applyAlignment="1">
      <alignment horizontal="distributed" vertical="center" indent="3"/>
    </xf>
    <xf numFmtId="0" fontId="2" fillId="0" borderId="28" xfId="0" applyFont="1" applyFill="1" applyBorder="1" applyAlignment="1">
      <alignment horizontal="distributed" vertical="center" indent="3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" fontId="2" fillId="0" borderId="2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 wrapText="1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indent="1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34" xfId="0" applyFont="1" applyFill="1" applyBorder="1" applyAlignment="1">
      <alignment horizontal="distributed" vertical="center" indent="2"/>
    </xf>
    <xf numFmtId="0" fontId="2" fillId="0" borderId="22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/>
    </xf>
    <xf numFmtId="0" fontId="2" fillId="0" borderId="21" xfId="0" applyFont="1" applyFill="1" applyBorder="1" applyAlignment="1">
      <alignment horizontal="distributed"/>
    </xf>
    <xf numFmtId="0" fontId="10" fillId="0" borderId="0" xfId="0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/>
    </xf>
    <xf numFmtId="0" fontId="2" fillId="0" borderId="25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6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indent="2"/>
    </xf>
    <xf numFmtId="0" fontId="2" fillId="0" borderId="21" xfId="0" applyFont="1" applyFill="1" applyBorder="1" applyAlignment="1">
      <alignment horizontal="distributed" vertical="center" indent="2"/>
    </xf>
    <xf numFmtId="0" fontId="2" fillId="0" borderId="18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0" fontId="2" fillId="0" borderId="14" xfId="0" applyFont="1" applyFill="1" applyBorder="1" applyAlignment="1">
      <alignment horizontal="distributed" vertical="center" indent="4"/>
    </xf>
    <xf numFmtId="0" fontId="2" fillId="0" borderId="34" xfId="0" applyFont="1" applyFill="1" applyBorder="1" applyAlignment="1">
      <alignment horizontal="distributed" vertical="center" indent="4"/>
    </xf>
    <xf numFmtId="0" fontId="2" fillId="0" borderId="22" xfId="0" applyFont="1" applyFill="1" applyBorder="1" applyAlignment="1">
      <alignment horizontal="distributed" vertical="center" indent="4"/>
    </xf>
    <xf numFmtId="0" fontId="2" fillId="0" borderId="12" xfId="0" applyFont="1" applyFill="1" applyBorder="1" applyAlignment="1">
      <alignment horizontal="distributed" vertical="center" indent="8"/>
    </xf>
    <xf numFmtId="0" fontId="2" fillId="0" borderId="32" xfId="0" applyFont="1" applyFill="1" applyBorder="1" applyAlignment="1">
      <alignment horizontal="distributed" vertical="center" indent="8"/>
    </xf>
    <xf numFmtId="0" fontId="2" fillId="0" borderId="28" xfId="0" applyFont="1" applyFill="1" applyBorder="1" applyAlignment="1">
      <alignment horizontal="distributed" vertical="center" indent="8"/>
    </xf>
    <xf numFmtId="0" fontId="2" fillId="0" borderId="0" xfId="0" applyFont="1" applyFill="1" applyBorder="1" applyAlignment="1">
      <alignment horizontal="distributed" indent="2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32" xfId="0" applyFont="1" applyFill="1" applyBorder="1" applyAlignment="1">
      <alignment horizontal="distributed" vertical="center" indent="5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indent="10"/>
    </xf>
    <xf numFmtId="0" fontId="2" fillId="0" borderId="32" xfId="0" applyFont="1" applyFill="1" applyBorder="1" applyAlignment="1">
      <alignment horizontal="distributed" vertical="center" indent="10"/>
    </xf>
    <xf numFmtId="0" fontId="2" fillId="0" borderId="28" xfId="0" applyFont="1" applyFill="1" applyBorder="1" applyAlignment="1">
      <alignment horizontal="distributed" vertical="center" indent="10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indent="1"/>
    </xf>
    <xf numFmtId="0" fontId="2" fillId="0" borderId="21" xfId="0" applyFont="1" applyFill="1" applyBorder="1" applyAlignment="1">
      <alignment horizontal="distributed" indent="1"/>
    </xf>
    <xf numFmtId="0" fontId="2" fillId="0" borderId="11" xfId="0" applyFont="1" applyFill="1" applyBorder="1" applyAlignment="1">
      <alignment horizontal="distributed" vertical="center" indent="6"/>
    </xf>
    <xf numFmtId="0" fontId="2" fillId="0" borderId="12" xfId="0" applyFont="1" applyFill="1" applyBorder="1" applyAlignment="1">
      <alignment horizontal="distributed" vertical="center" indent="6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4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indent="1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distributed" vertical="center" wrapText="1" indent="1"/>
    </xf>
    <xf numFmtId="0" fontId="2" fillId="0" borderId="2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indent="1"/>
    </xf>
    <xf numFmtId="0" fontId="10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2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indent="15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 textRotation="255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3"/>
    </xf>
    <xf numFmtId="0" fontId="2" fillId="0" borderId="32" xfId="0" applyFont="1" applyBorder="1" applyAlignment="1">
      <alignment horizontal="distributed" vertical="center" indent="3"/>
    </xf>
    <xf numFmtId="0" fontId="2" fillId="0" borderId="2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3"/>
    </xf>
    <xf numFmtId="0" fontId="2" fillId="0" borderId="30" xfId="0" applyFont="1" applyBorder="1" applyAlignment="1">
      <alignment horizontal="distributed" vertical="center" indent="3"/>
    </xf>
    <xf numFmtId="0" fontId="2" fillId="0" borderId="3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distributed" textRotation="255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indent="2"/>
    </xf>
    <xf numFmtId="0" fontId="10" fillId="0" borderId="17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16" xfId="0" applyFont="1" applyFill="1" applyBorder="1" applyAlignment="1">
      <alignment horizontal="distributed" vertical="center" indent="2"/>
    </xf>
    <xf numFmtId="0" fontId="2" fillId="0" borderId="29" xfId="0" applyFont="1" applyFill="1" applyBorder="1" applyAlignment="1">
      <alignment horizontal="center" vertical="top" textRotation="255" shrinkToFit="1"/>
    </xf>
    <xf numFmtId="0" fontId="2" fillId="0" borderId="31" xfId="0" applyFont="1" applyFill="1" applyBorder="1" applyAlignment="1">
      <alignment horizontal="center" vertical="top" textRotation="255" shrinkToFit="1"/>
    </xf>
    <xf numFmtId="0" fontId="2" fillId="0" borderId="30" xfId="0" applyFont="1" applyFill="1" applyBorder="1" applyAlignment="1">
      <alignment horizontal="center" vertical="top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20" xfId="0" applyFont="1" applyFill="1" applyBorder="1" applyAlignment="1">
      <alignment horizontal="center" vertical="distributed" textRotation="255" shrinkToFit="1"/>
    </xf>
    <xf numFmtId="0" fontId="2" fillId="0" borderId="18" xfId="0" applyFont="1" applyFill="1" applyBorder="1" applyAlignment="1">
      <alignment horizontal="center" vertical="distributed" textRotation="255" shrinkToFit="1"/>
    </xf>
    <xf numFmtId="0" fontId="2" fillId="0" borderId="29" xfId="0" applyFont="1" applyFill="1" applyBorder="1" applyAlignment="1">
      <alignment horizontal="center" vertical="distributed" textRotation="255" shrinkToFit="1"/>
    </xf>
    <xf numFmtId="0" fontId="2" fillId="0" borderId="31" xfId="0" applyFont="1" applyFill="1" applyBorder="1" applyAlignment="1">
      <alignment horizontal="center" vertical="distributed" textRotation="255" shrinkToFit="1"/>
    </xf>
    <xf numFmtId="0" fontId="2" fillId="0" borderId="30" xfId="0" applyFont="1" applyFill="1" applyBorder="1" applyAlignment="1">
      <alignment horizontal="center" vertical="distributed" textRotation="255" shrinkToFit="1"/>
    </xf>
    <xf numFmtId="0" fontId="10" fillId="0" borderId="10" xfId="0" applyFont="1" applyFill="1" applyBorder="1" applyAlignment="1">
      <alignment horizontal="distributed"/>
    </xf>
    <xf numFmtId="0" fontId="10" fillId="0" borderId="21" xfId="0" applyFont="1" applyFill="1" applyBorder="1" applyAlignment="1">
      <alignment horizontal="distributed"/>
    </xf>
    <xf numFmtId="0" fontId="2" fillId="0" borderId="3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 vertical="center" indent="2"/>
    </xf>
    <xf numFmtId="0" fontId="2" fillId="0" borderId="12" xfId="0" applyFont="1" applyFill="1" applyBorder="1" applyAlignment="1">
      <alignment horizontal="distributed" vertical="center" indent="7"/>
    </xf>
    <xf numFmtId="0" fontId="2" fillId="0" borderId="32" xfId="0" applyFont="1" applyFill="1" applyBorder="1" applyAlignment="1">
      <alignment horizontal="distributed" vertical="center" indent="7"/>
    </xf>
    <xf numFmtId="0" fontId="2" fillId="0" borderId="25" xfId="0" applyFont="1" applyFill="1" applyBorder="1" applyAlignment="1">
      <alignment horizontal="center" vertical="distributed" textRotation="255" shrinkToFit="1"/>
    </xf>
    <xf numFmtId="0" fontId="2" fillId="0" borderId="26" xfId="0" applyFont="1" applyFill="1" applyBorder="1" applyAlignment="1">
      <alignment horizontal="center" vertical="distributed" textRotation="255" shrinkToFit="1"/>
    </xf>
    <xf numFmtId="0" fontId="2" fillId="0" borderId="0" xfId="0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 vertical="distributed" textRotation="255" shrinkToFit="1"/>
    </xf>
    <xf numFmtId="0" fontId="2" fillId="0" borderId="15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25" xfId="0" applyFont="1" applyFill="1" applyBorder="1" applyAlignment="1">
      <alignment horizontal="distributed" vertical="center" indent="2"/>
    </xf>
    <xf numFmtId="0" fontId="2" fillId="0" borderId="26" xfId="0" applyFont="1" applyFill="1" applyBorder="1" applyAlignment="1">
      <alignment horizontal="distributed" vertical="center" indent="2"/>
    </xf>
    <xf numFmtId="0" fontId="2" fillId="0" borderId="23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indent="2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3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center" vertical="distributed" textRotation="255"/>
    </xf>
    <xf numFmtId="0" fontId="2" fillId="0" borderId="30" xfId="0" applyFont="1" applyBorder="1" applyAlignment="1">
      <alignment horizontal="center" vertical="distributed" textRotation="255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2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distributed" textRotation="255"/>
    </xf>
    <xf numFmtId="0" fontId="2" fillId="0" borderId="21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7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left" vertical="center" textRotation="255"/>
    </xf>
    <xf numFmtId="0" fontId="2" fillId="0" borderId="13" xfId="0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3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38" fontId="2" fillId="0" borderId="0" xfId="49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2" fillId="0" borderId="19" xfId="0" applyFont="1" applyBorder="1" applyAlignment="1">
      <alignment horizontal="center"/>
    </xf>
    <xf numFmtId="38" fontId="10" fillId="0" borderId="0" xfId="49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 textRotation="255"/>
    </xf>
    <xf numFmtId="0" fontId="2" fillId="0" borderId="15" xfId="0" applyFont="1" applyBorder="1" applyAlignment="1">
      <alignment horizontal="left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wrapText="1" indent="1"/>
    </xf>
    <xf numFmtId="0" fontId="2" fillId="0" borderId="18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wrapText="1" indent="1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38" fontId="10" fillId="0" borderId="20" xfId="49" applyFont="1" applyFill="1" applyBorder="1" applyAlignment="1">
      <alignment horizontal="right"/>
    </xf>
    <xf numFmtId="38" fontId="10" fillId="0" borderId="0" xfId="49" applyFont="1" applyFill="1" applyAlignment="1">
      <alignment horizontal="right"/>
    </xf>
    <xf numFmtId="38" fontId="10" fillId="0" borderId="10" xfId="49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38" fontId="10" fillId="0" borderId="19" xfId="49" applyFont="1" applyFill="1" applyBorder="1" applyAlignment="1">
      <alignment horizontal="right"/>
    </xf>
    <xf numFmtId="0" fontId="2" fillId="0" borderId="12" xfId="0" applyFont="1" applyBorder="1" applyAlignment="1">
      <alignment horizontal="distributed" vertical="center" indent="5"/>
    </xf>
    <xf numFmtId="0" fontId="2" fillId="0" borderId="32" xfId="0" applyFont="1" applyBorder="1" applyAlignment="1">
      <alignment horizontal="distributed" vertical="center" indent="5"/>
    </xf>
    <xf numFmtId="0" fontId="2" fillId="0" borderId="28" xfId="0" applyFont="1" applyBorder="1" applyAlignment="1">
      <alignment horizontal="distributed" vertical="center" indent="5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distributed" vertical="center" indent="2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distributed" vertical="center" indent="8"/>
    </xf>
    <xf numFmtId="0" fontId="2" fillId="0" borderId="12" xfId="0" applyFont="1" applyBorder="1" applyAlignment="1">
      <alignment horizontal="distributed" vertical="center" indent="8"/>
    </xf>
    <xf numFmtId="0" fontId="2" fillId="0" borderId="11" xfId="0" applyFont="1" applyBorder="1" applyAlignment="1">
      <alignment horizontal="distributed" vertical="center" indent="3"/>
    </xf>
    <xf numFmtId="0" fontId="2" fillId="0" borderId="21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wrapText="1" indent="1"/>
    </xf>
    <xf numFmtId="0" fontId="10" fillId="0" borderId="10" xfId="0" applyFont="1" applyBorder="1" applyAlignment="1">
      <alignment horizontal="distributed" vertical="center" indent="2"/>
    </xf>
    <xf numFmtId="0" fontId="10" fillId="0" borderId="0" xfId="0" applyFont="1" applyAlignment="1">
      <alignment horizontal="distributed" vertical="center" indent="2"/>
    </xf>
    <xf numFmtId="0" fontId="2" fillId="0" borderId="0" xfId="0" applyFont="1" applyAlignment="1">
      <alignment horizontal="distributed" indent="2"/>
    </xf>
    <xf numFmtId="0" fontId="2" fillId="0" borderId="0" xfId="0" applyFont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distributed"/>
    </xf>
    <xf numFmtId="38" fontId="2" fillId="0" borderId="20" xfId="49" applyFont="1" applyFill="1" applyBorder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distributed" vertical="center" indent="2"/>
    </xf>
    <xf numFmtId="0" fontId="2" fillId="0" borderId="14" xfId="0" applyFont="1" applyBorder="1" applyAlignment="1">
      <alignment horizontal="distributed" vertical="center" indent="2"/>
    </xf>
    <xf numFmtId="0" fontId="2" fillId="0" borderId="0" xfId="0" applyFont="1" applyAlignment="1">
      <alignment horizontal="distributed" indent="1"/>
    </xf>
    <xf numFmtId="0" fontId="2" fillId="0" borderId="28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10" fillId="0" borderId="0" xfId="0" applyFont="1" applyAlignment="1">
      <alignment horizontal="distributed" indent="1"/>
    </xf>
    <xf numFmtId="0" fontId="2" fillId="0" borderId="15" xfId="0" applyFont="1" applyBorder="1" applyAlignment="1">
      <alignment horizontal="distributed"/>
    </xf>
    <xf numFmtId="0" fontId="5" fillId="0" borderId="0" xfId="0" applyFont="1" applyAlignment="1">
      <alignment horizontal="right" vertical="top"/>
    </xf>
    <xf numFmtId="0" fontId="2" fillId="0" borderId="20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distributed" vertical="center" indent="3"/>
    </xf>
    <xf numFmtId="0" fontId="10" fillId="0" borderId="16" xfId="0" applyFont="1" applyBorder="1" applyAlignment="1">
      <alignment horizontal="distributed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5" fillId="0" borderId="0" xfId="0" applyFont="1" applyAlignment="1">
      <alignment horizontal="left" vertical="top"/>
    </xf>
    <xf numFmtId="0" fontId="2" fillId="0" borderId="28" xfId="0" applyFont="1" applyBorder="1" applyAlignment="1">
      <alignment horizontal="distributed" vertical="center" indent="3"/>
    </xf>
    <xf numFmtId="0" fontId="2" fillId="0" borderId="22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3" fontId="10" fillId="0" borderId="1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</xdr:row>
      <xdr:rowOff>95250</xdr:rowOff>
    </xdr:from>
    <xdr:to>
      <xdr:col>0</xdr:col>
      <xdr:colOff>723900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47700" y="217170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15</xdr:row>
      <xdr:rowOff>57150</xdr:rowOff>
    </xdr:from>
    <xdr:to>
      <xdr:col>0</xdr:col>
      <xdr:colOff>704850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28650" y="2857500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66675</xdr:rowOff>
    </xdr:from>
    <xdr:to>
      <xdr:col>0</xdr:col>
      <xdr:colOff>723900</xdr:colOff>
      <xdr:row>22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8175" y="3590925"/>
          <a:ext cx="85725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23</xdr:row>
      <xdr:rowOff>95250</xdr:rowOff>
    </xdr:from>
    <xdr:to>
      <xdr:col>0</xdr:col>
      <xdr:colOff>733425</xdr:colOff>
      <xdr:row>26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57225" y="4343400"/>
          <a:ext cx="762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27</xdr:row>
      <xdr:rowOff>38100</xdr:rowOff>
    </xdr:from>
    <xdr:to>
      <xdr:col>0</xdr:col>
      <xdr:colOff>752475</xdr:colOff>
      <xdr:row>30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6275" y="5048250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31</xdr:row>
      <xdr:rowOff>28575</xdr:rowOff>
    </xdr:from>
    <xdr:to>
      <xdr:col>0</xdr:col>
      <xdr:colOff>762000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666750" y="5762625"/>
          <a:ext cx="95250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35</xdr:row>
      <xdr:rowOff>66675</xdr:rowOff>
    </xdr:from>
    <xdr:to>
      <xdr:col>0</xdr:col>
      <xdr:colOff>723900</xdr:colOff>
      <xdr:row>38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47700" y="65627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39</xdr:row>
      <xdr:rowOff>38100</xdr:rowOff>
    </xdr:from>
    <xdr:to>
      <xdr:col>0</xdr:col>
      <xdr:colOff>733425</xdr:colOff>
      <xdr:row>42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726757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57150</xdr:rowOff>
    </xdr:from>
    <xdr:to>
      <xdr:col>0</xdr:col>
      <xdr:colOff>752475</xdr:colOff>
      <xdr:row>46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76275" y="8010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47</xdr:row>
      <xdr:rowOff>28575</xdr:rowOff>
    </xdr:from>
    <xdr:to>
      <xdr:col>0</xdr:col>
      <xdr:colOff>733425</xdr:colOff>
      <xdr:row>50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57225" y="8705850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51</xdr:row>
      <xdr:rowOff>38100</xdr:rowOff>
    </xdr:from>
    <xdr:to>
      <xdr:col>0</xdr:col>
      <xdr:colOff>752475</xdr:colOff>
      <xdr:row>55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6275" y="9439275"/>
          <a:ext cx="762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55</xdr:row>
      <xdr:rowOff>66675</xdr:rowOff>
    </xdr:from>
    <xdr:to>
      <xdr:col>0</xdr:col>
      <xdr:colOff>762000</xdr:colOff>
      <xdr:row>58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76275" y="10191750"/>
          <a:ext cx="85725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16</xdr:row>
      <xdr:rowOff>85725</xdr:rowOff>
    </xdr:from>
    <xdr:to>
      <xdr:col>18</xdr:col>
      <xdr:colOff>476250</xdr:colOff>
      <xdr:row>33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849225" y="4048125"/>
          <a:ext cx="95250" cy="4314825"/>
        </a:xfrm>
        <a:prstGeom prst="leftBrace">
          <a:avLst>
            <a:gd name="adj" fmla="val -40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342900</xdr:colOff>
      <xdr:row>52</xdr:row>
      <xdr:rowOff>28575</xdr:rowOff>
    </xdr:from>
    <xdr:to>
      <xdr:col>18</xdr:col>
      <xdr:colOff>485775</xdr:colOff>
      <xdr:row>69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12811125" y="12906375"/>
          <a:ext cx="142875" cy="4371975"/>
        </a:xfrm>
        <a:prstGeom prst="leftBrace">
          <a:avLst>
            <a:gd name="adj" fmla="val -442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64</xdr:row>
      <xdr:rowOff>0</xdr:rowOff>
    </xdr:from>
    <xdr:to>
      <xdr:col>0</xdr:col>
      <xdr:colOff>504825</xdr:colOff>
      <xdr:row>81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42900" y="15240000"/>
          <a:ext cx="161925" cy="4352925"/>
        </a:xfrm>
        <a:prstGeom prst="leftBrace">
          <a:avLst>
            <a:gd name="adj" fmla="val -41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352425</xdr:colOff>
      <xdr:row>74</xdr:row>
      <xdr:rowOff>76200</xdr:rowOff>
    </xdr:from>
    <xdr:to>
      <xdr:col>26</xdr:col>
      <xdr:colOff>38100</xdr:colOff>
      <xdr:row>77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6897350" y="17849850"/>
          <a:ext cx="66675" cy="647700"/>
        </a:xfrm>
        <a:prstGeom prst="leftBrace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78</xdr:row>
      <xdr:rowOff>85725</xdr:rowOff>
    </xdr:from>
    <xdr:to>
      <xdr:col>26</xdr:col>
      <xdr:colOff>47625</xdr:colOff>
      <xdr:row>81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6830675" y="18811875"/>
          <a:ext cx="142875" cy="638175"/>
        </a:xfrm>
        <a:prstGeom prst="leftBrace">
          <a:avLst>
            <a:gd name="adj" fmla="val -41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333375</xdr:colOff>
      <xdr:row>82</xdr:row>
      <xdr:rowOff>57150</xdr:rowOff>
    </xdr:from>
    <xdr:to>
      <xdr:col>26</xdr:col>
      <xdr:colOff>19050</xdr:colOff>
      <xdr:row>84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6878300" y="19735800"/>
          <a:ext cx="66675" cy="571500"/>
        </a:xfrm>
        <a:prstGeom prst="leftBrace">
          <a:avLst>
            <a:gd name="adj" fmla="val -42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17</xdr:row>
      <xdr:rowOff>76200</xdr:rowOff>
    </xdr:from>
    <xdr:to>
      <xdr:col>25</xdr:col>
      <xdr:colOff>342900</xdr:colOff>
      <xdr:row>35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16725900" y="4124325"/>
          <a:ext cx="161925" cy="4248150"/>
        </a:xfrm>
        <a:prstGeom prst="leftBrace">
          <a:avLst>
            <a:gd name="adj" fmla="val -41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</xdr:row>
      <xdr:rowOff>85725</xdr:rowOff>
    </xdr:from>
    <xdr:to>
      <xdr:col>0</xdr:col>
      <xdr:colOff>419100</xdr:colOff>
      <xdr:row>19</xdr:row>
      <xdr:rowOff>180975</xdr:rowOff>
    </xdr:to>
    <xdr:sp>
      <xdr:nvSpPr>
        <xdr:cNvPr id="1" name="AutoShape 5"/>
        <xdr:cNvSpPr>
          <a:spLocks/>
        </xdr:cNvSpPr>
      </xdr:nvSpPr>
      <xdr:spPr>
        <a:xfrm>
          <a:off x="323850" y="3514725"/>
          <a:ext cx="95250" cy="1009650"/>
        </a:xfrm>
        <a:prstGeom prst="leftBrace">
          <a:avLst>
            <a:gd name="adj" fmla="val -46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21</xdr:row>
      <xdr:rowOff>85725</xdr:rowOff>
    </xdr:from>
    <xdr:to>
      <xdr:col>0</xdr:col>
      <xdr:colOff>409575</xdr:colOff>
      <xdr:row>25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323850" y="4886325"/>
          <a:ext cx="85725" cy="990600"/>
        </a:xfrm>
        <a:prstGeom prst="leftBrace">
          <a:avLst>
            <a:gd name="adj" fmla="val -465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27</xdr:row>
      <xdr:rowOff>85725</xdr:rowOff>
    </xdr:from>
    <xdr:to>
      <xdr:col>0</xdr:col>
      <xdr:colOff>409575</xdr:colOff>
      <xdr:row>32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323850" y="6257925"/>
          <a:ext cx="85725" cy="1066800"/>
        </a:xfrm>
        <a:prstGeom prst="leftBrace">
          <a:avLst>
            <a:gd name="adj" fmla="val -46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685800</xdr:colOff>
      <xdr:row>46</xdr:row>
      <xdr:rowOff>66675</xdr:rowOff>
    </xdr:from>
    <xdr:to>
      <xdr:col>15</xdr:col>
      <xdr:colOff>838200</xdr:colOff>
      <xdr:row>48</xdr:row>
      <xdr:rowOff>133350</xdr:rowOff>
    </xdr:to>
    <xdr:sp>
      <xdr:nvSpPr>
        <xdr:cNvPr id="1" name="AutoShape 142"/>
        <xdr:cNvSpPr>
          <a:spLocks/>
        </xdr:cNvSpPr>
      </xdr:nvSpPr>
      <xdr:spPr>
        <a:xfrm>
          <a:off x="10610850" y="8582025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50</xdr:row>
      <xdr:rowOff>66675</xdr:rowOff>
    </xdr:from>
    <xdr:to>
      <xdr:col>15</xdr:col>
      <xdr:colOff>838200</xdr:colOff>
      <xdr:row>52</xdr:row>
      <xdr:rowOff>133350</xdr:rowOff>
    </xdr:to>
    <xdr:sp>
      <xdr:nvSpPr>
        <xdr:cNvPr id="2" name="AutoShape 143"/>
        <xdr:cNvSpPr>
          <a:spLocks/>
        </xdr:cNvSpPr>
      </xdr:nvSpPr>
      <xdr:spPr>
        <a:xfrm>
          <a:off x="10610850" y="9305925"/>
          <a:ext cx="1524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36</xdr:row>
      <xdr:rowOff>47625</xdr:rowOff>
    </xdr:from>
    <xdr:to>
      <xdr:col>0</xdr:col>
      <xdr:colOff>695325</xdr:colOff>
      <xdr:row>43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581025" y="10334625"/>
          <a:ext cx="114300" cy="1962150"/>
        </a:xfrm>
        <a:prstGeom prst="leftBrace">
          <a:avLst>
            <a:gd name="adj" fmla="val -41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76200</xdr:rowOff>
    </xdr:from>
    <xdr:to>
      <xdr:col>2</xdr:col>
      <xdr:colOff>171450</xdr:colOff>
      <xdr:row>55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685925" y="14935200"/>
          <a:ext cx="666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28575</xdr:rowOff>
    </xdr:from>
    <xdr:to>
      <xdr:col>2</xdr:col>
      <xdr:colOff>142875</xdr:colOff>
      <xdr:row>58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647825" y="1603057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58</xdr:row>
      <xdr:rowOff>66675</xdr:rowOff>
    </xdr:from>
    <xdr:to>
      <xdr:col>2</xdr:col>
      <xdr:colOff>142875</xdr:colOff>
      <xdr:row>59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1647825" y="16640175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60</xdr:row>
      <xdr:rowOff>19050</xdr:rowOff>
    </xdr:from>
    <xdr:to>
      <xdr:col>2</xdr:col>
      <xdr:colOff>142875</xdr:colOff>
      <xdr:row>62</xdr:row>
      <xdr:rowOff>19050</xdr:rowOff>
    </xdr:to>
    <xdr:sp>
      <xdr:nvSpPr>
        <xdr:cNvPr id="5" name="AutoShape 7"/>
        <xdr:cNvSpPr>
          <a:spLocks/>
        </xdr:cNvSpPr>
      </xdr:nvSpPr>
      <xdr:spPr>
        <a:xfrm>
          <a:off x="1647825" y="17164050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133350</xdr:colOff>
      <xdr:row>64</xdr:row>
      <xdr:rowOff>19050</xdr:rowOff>
    </xdr:to>
    <xdr:sp>
      <xdr:nvSpPr>
        <xdr:cNvPr id="6" name="AutoShape 8"/>
        <xdr:cNvSpPr>
          <a:spLocks/>
        </xdr:cNvSpPr>
      </xdr:nvSpPr>
      <xdr:spPr>
        <a:xfrm>
          <a:off x="1638300" y="17745075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64</xdr:row>
      <xdr:rowOff>95250</xdr:rowOff>
    </xdr:from>
    <xdr:to>
      <xdr:col>2</xdr:col>
      <xdr:colOff>142875</xdr:colOff>
      <xdr:row>65</xdr:row>
      <xdr:rowOff>200025</xdr:rowOff>
    </xdr:to>
    <xdr:sp>
      <xdr:nvSpPr>
        <xdr:cNvPr id="7" name="AutoShape 9"/>
        <xdr:cNvSpPr>
          <a:spLocks/>
        </xdr:cNvSpPr>
      </xdr:nvSpPr>
      <xdr:spPr>
        <a:xfrm>
          <a:off x="1647825" y="18383250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352425</xdr:colOff>
      <xdr:row>33</xdr:row>
      <xdr:rowOff>19050</xdr:rowOff>
    </xdr:from>
    <xdr:to>
      <xdr:col>41</xdr:col>
      <xdr:colOff>504825</xdr:colOff>
      <xdr:row>36</xdr:row>
      <xdr:rowOff>209550</xdr:rowOff>
    </xdr:to>
    <xdr:sp>
      <xdr:nvSpPr>
        <xdr:cNvPr id="8" name="AutoShape 11"/>
        <xdr:cNvSpPr>
          <a:spLocks/>
        </xdr:cNvSpPr>
      </xdr:nvSpPr>
      <xdr:spPr>
        <a:xfrm>
          <a:off x="17897475" y="9448800"/>
          <a:ext cx="152400" cy="1047750"/>
        </a:xfrm>
        <a:prstGeom prst="leftBrace">
          <a:avLst>
            <a:gd name="adj" fmla="val -44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361950</xdr:colOff>
      <xdr:row>38</xdr:row>
      <xdr:rowOff>9525</xdr:rowOff>
    </xdr:from>
    <xdr:to>
      <xdr:col>41</xdr:col>
      <xdr:colOff>495300</xdr:colOff>
      <xdr:row>41</xdr:row>
      <xdr:rowOff>209550</xdr:rowOff>
    </xdr:to>
    <xdr:sp>
      <xdr:nvSpPr>
        <xdr:cNvPr id="9" name="AutoShape 12"/>
        <xdr:cNvSpPr>
          <a:spLocks/>
        </xdr:cNvSpPr>
      </xdr:nvSpPr>
      <xdr:spPr>
        <a:xfrm>
          <a:off x="17907000" y="10868025"/>
          <a:ext cx="133350" cy="1057275"/>
        </a:xfrm>
        <a:prstGeom prst="leftBrace">
          <a:avLst>
            <a:gd name="adj" fmla="val -37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390525</xdr:colOff>
      <xdr:row>43</xdr:row>
      <xdr:rowOff>19050</xdr:rowOff>
    </xdr:from>
    <xdr:to>
      <xdr:col>41</xdr:col>
      <xdr:colOff>504825</xdr:colOff>
      <xdr:row>46</xdr:row>
      <xdr:rowOff>228600</xdr:rowOff>
    </xdr:to>
    <xdr:sp>
      <xdr:nvSpPr>
        <xdr:cNvPr id="10" name="AutoShape 13"/>
        <xdr:cNvSpPr>
          <a:spLocks/>
        </xdr:cNvSpPr>
      </xdr:nvSpPr>
      <xdr:spPr>
        <a:xfrm>
          <a:off x="17935575" y="12306300"/>
          <a:ext cx="114300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304800</xdr:colOff>
      <xdr:row>56</xdr:row>
      <xdr:rowOff>57150</xdr:rowOff>
    </xdr:from>
    <xdr:to>
      <xdr:col>42</xdr:col>
      <xdr:colOff>19050</xdr:colOff>
      <xdr:row>59</xdr:row>
      <xdr:rowOff>247650</xdr:rowOff>
    </xdr:to>
    <xdr:sp>
      <xdr:nvSpPr>
        <xdr:cNvPr id="11" name="AutoShape 14"/>
        <xdr:cNvSpPr>
          <a:spLocks/>
        </xdr:cNvSpPr>
      </xdr:nvSpPr>
      <xdr:spPr>
        <a:xfrm>
          <a:off x="17849850" y="16059150"/>
          <a:ext cx="24765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266700</xdr:colOff>
      <xdr:row>61</xdr:row>
      <xdr:rowOff>57150</xdr:rowOff>
    </xdr:from>
    <xdr:to>
      <xdr:col>41</xdr:col>
      <xdr:colOff>352425</xdr:colOff>
      <xdr:row>65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17811750" y="17487900"/>
          <a:ext cx="8572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257175</xdr:colOff>
      <xdr:row>66</xdr:row>
      <xdr:rowOff>38100</xdr:rowOff>
    </xdr:from>
    <xdr:to>
      <xdr:col>41</xdr:col>
      <xdr:colOff>371475</xdr:colOff>
      <xdr:row>69</xdr:row>
      <xdr:rowOff>238125</xdr:rowOff>
    </xdr:to>
    <xdr:sp>
      <xdr:nvSpPr>
        <xdr:cNvPr id="13" name="AutoShape 16"/>
        <xdr:cNvSpPr>
          <a:spLocks/>
        </xdr:cNvSpPr>
      </xdr:nvSpPr>
      <xdr:spPr>
        <a:xfrm>
          <a:off x="17802225" y="18897600"/>
          <a:ext cx="1143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40</xdr:row>
      <xdr:rowOff>76200</xdr:rowOff>
    </xdr:from>
    <xdr:to>
      <xdr:col>0</xdr:col>
      <xdr:colOff>295275</xdr:colOff>
      <xdr:row>57</xdr:row>
      <xdr:rowOff>190500</xdr:rowOff>
    </xdr:to>
    <xdr:sp>
      <xdr:nvSpPr>
        <xdr:cNvPr id="1" name="AutoShape 3"/>
        <xdr:cNvSpPr>
          <a:spLocks/>
        </xdr:cNvSpPr>
      </xdr:nvSpPr>
      <xdr:spPr>
        <a:xfrm>
          <a:off x="238125" y="10744200"/>
          <a:ext cx="57150" cy="4648200"/>
        </a:xfrm>
        <a:prstGeom prst="leftBrace">
          <a:avLst>
            <a:gd name="adj" fmla="val -43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80"/>
  <sheetViews>
    <sheetView view="pageBreakPreview" zoomScale="75" zoomScaleNormal="90" zoomScaleSheetLayoutView="75" zoomScalePageLayoutView="0" workbookViewId="0" topLeftCell="R1">
      <selection activeCell="AC33" sqref="AC33:BE33"/>
    </sheetView>
  </sheetViews>
  <sheetFormatPr defaultColWidth="9.00390625" defaultRowHeight="13.5"/>
  <cols>
    <col min="1" max="1" width="10.75390625" style="1" customWidth="1"/>
    <col min="2" max="2" width="9.00390625" style="1" customWidth="1"/>
    <col min="3" max="8" width="4.75390625" style="1" customWidth="1"/>
    <col min="9" max="10" width="5.75390625" style="1" customWidth="1"/>
    <col min="11" max="16" width="4.75390625" style="1" customWidth="1"/>
    <col min="17" max="18" width="6.875" style="1" customWidth="1"/>
    <col min="19" max="19" width="7.375" style="1" customWidth="1"/>
    <col min="20" max="21" width="3.625" style="1" customWidth="1"/>
    <col min="22" max="25" width="5.875" style="1" customWidth="1"/>
    <col min="26" max="27" width="3.875" style="1" customWidth="1"/>
    <col min="28" max="28" width="6.625" style="1" customWidth="1"/>
    <col min="29" max="29" width="14.125" style="1" customWidth="1"/>
    <col min="30" max="30" width="6.875" style="1" customWidth="1"/>
    <col min="31" max="34" width="3.875" style="1" customWidth="1"/>
    <col min="35" max="36" width="7.875" style="1" bestFit="1" customWidth="1"/>
    <col min="37" max="37" width="5.50390625" style="1" bestFit="1" customWidth="1"/>
    <col min="38" max="41" width="4.50390625" style="1" customWidth="1"/>
    <col min="42" max="42" width="3.875" style="1" bestFit="1" customWidth="1"/>
    <col min="43" max="44" width="5.00390625" style="1" customWidth="1"/>
    <col min="45" max="45" width="3.875" style="1" bestFit="1" customWidth="1"/>
    <col min="46" max="47" width="4.75390625" style="1" customWidth="1"/>
    <col min="48" max="51" width="3.875" style="1" bestFit="1" customWidth="1"/>
    <col min="52" max="53" width="5.75390625" style="1" customWidth="1"/>
    <col min="54" max="54" width="3.875" style="1" bestFit="1" customWidth="1"/>
    <col min="55" max="56" width="3.625" style="1" customWidth="1"/>
    <col min="57" max="57" width="3.875" style="1" bestFit="1" customWidth="1"/>
    <col min="58" max="16384" width="9.00390625" style="1" customWidth="1"/>
  </cols>
  <sheetData>
    <row r="1" spans="1:57" ht="14.25">
      <c r="A1" s="140" t="s">
        <v>290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139" t="s">
        <v>291</v>
      </c>
    </row>
    <row r="2" spans="1:57" ht="14.25">
      <c r="A2" s="100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101"/>
    </row>
    <row r="3" spans="1:57" ht="14.25">
      <c r="A3" s="100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101"/>
    </row>
    <row r="5" spans="1:27" ht="18.75">
      <c r="A5" s="650" t="s">
        <v>0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</row>
    <row r="7" spans="1:57" ht="17.25">
      <c r="A7" s="220" t="s">
        <v>437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C7" s="220" t="s">
        <v>280</v>
      </c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</row>
    <row r="8" ht="15" thickBot="1"/>
    <row r="9" spans="1:57" ht="14.25">
      <c r="A9" s="185" t="s">
        <v>292</v>
      </c>
      <c r="B9" s="186"/>
      <c r="C9" s="214" t="s">
        <v>2</v>
      </c>
      <c r="D9" s="214"/>
      <c r="E9" s="214"/>
      <c r="F9" s="214"/>
      <c r="G9" s="214"/>
      <c r="H9" s="214"/>
      <c r="I9" s="214" t="s">
        <v>6</v>
      </c>
      <c r="J9" s="214"/>
      <c r="K9" s="214" t="s">
        <v>7</v>
      </c>
      <c r="L9" s="214"/>
      <c r="M9" s="214"/>
      <c r="N9" s="214"/>
      <c r="O9" s="214"/>
      <c r="P9" s="214"/>
      <c r="Q9" s="214" t="s">
        <v>13</v>
      </c>
      <c r="R9" s="214"/>
      <c r="S9" s="214"/>
      <c r="T9" s="214"/>
      <c r="U9" s="214"/>
      <c r="V9" s="214"/>
      <c r="W9" s="214"/>
      <c r="X9" s="214"/>
      <c r="Y9" s="214"/>
      <c r="Z9" s="214"/>
      <c r="AA9" s="215"/>
      <c r="AC9" s="212" t="s">
        <v>1</v>
      </c>
      <c r="AD9" s="214"/>
      <c r="AE9" s="214" t="s">
        <v>2</v>
      </c>
      <c r="AF9" s="214"/>
      <c r="AG9" s="214" t="s">
        <v>6</v>
      </c>
      <c r="AH9" s="214"/>
      <c r="AI9" s="214" t="s">
        <v>13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 t="s">
        <v>29</v>
      </c>
      <c r="AU9" s="214"/>
      <c r="AV9" s="214"/>
      <c r="AW9" s="214"/>
      <c r="AX9" s="214"/>
      <c r="AY9" s="214"/>
      <c r="AZ9" s="214" t="s">
        <v>30</v>
      </c>
      <c r="BA9" s="214"/>
      <c r="BB9" s="214"/>
      <c r="BC9" s="214"/>
      <c r="BD9" s="214"/>
      <c r="BE9" s="215"/>
    </row>
    <row r="10" spans="1:57" ht="14.25">
      <c r="A10" s="187"/>
      <c r="B10" s="188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 t="s">
        <v>8</v>
      </c>
      <c r="R10" s="183"/>
      <c r="S10" s="183" t="s">
        <v>11</v>
      </c>
      <c r="T10" s="183"/>
      <c r="U10" s="183"/>
      <c r="V10" s="183"/>
      <c r="W10" s="183" t="s">
        <v>12</v>
      </c>
      <c r="X10" s="183"/>
      <c r="Y10" s="183"/>
      <c r="Z10" s="183"/>
      <c r="AA10" s="216"/>
      <c r="AC10" s="213"/>
      <c r="AD10" s="183"/>
      <c r="AE10" s="183"/>
      <c r="AF10" s="183"/>
      <c r="AG10" s="183"/>
      <c r="AH10" s="183"/>
      <c r="AI10" s="183" t="s">
        <v>3</v>
      </c>
      <c r="AJ10" s="183"/>
      <c r="AK10" s="183"/>
      <c r="AL10" s="183" t="s">
        <v>28</v>
      </c>
      <c r="AM10" s="183"/>
      <c r="AN10" s="183"/>
      <c r="AO10" s="183"/>
      <c r="AP10" s="183" t="s">
        <v>12</v>
      </c>
      <c r="AQ10" s="183"/>
      <c r="AR10" s="183"/>
      <c r="AS10" s="183"/>
      <c r="AT10" s="183" t="s">
        <v>11</v>
      </c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216"/>
    </row>
    <row r="11" spans="1:57" ht="14.25">
      <c r="A11" s="189"/>
      <c r="B11" s="190"/>
      <c r="C11" s="183" t="s">
        <v>3</v>
      </c>
      <c r="D11" s="183"/>
      <c r="E11" s="183" t="s">
        <v>4</v>
      </c>
      <c r="F11" s="183"/>
      <c r="G11" s="183" t="s">
        <v>5</v>
      </c>
      <c r="H11" s="183"/>
      <c r="I11" s="183"/>
      <c r="J11" s="183"/>
      <c r="K11" s="183" t="s">
        <v>8</v>
      </c>
      <c r="L11" s="183"/>
      <c r="M11" s="183" t="s">
        <v>9</v>
      </c>
      <c r="N11" s="183"/>
      <c r="O11" s="183" t="s">
        <v>10</v>
      </c>
      <c r="P11" s="183"/>
      <c r="Q11" s="183"/>
      <c r="R11" s="183"/>
      <c r="S11" s="183" t="s">
        <v>9</v>
      </c>
      <c r="T11" s="183"/>
      <c r="U11" s="183" t="s">
        <v>10</v>
      </c>
      <c r="V11" s="183"/>
      <c r="W11" s="183" t="s">
        <v>9</v>
      </c>
      <c r="X11" s="183"/>
      <c r="Y11" s="183"/>
      <c r="Z11" s="183" t="s">
        <v>10</v>
      </c>
      <c r="AA11" s="216"/>
      <c r="AC11" s="213"/>
      <c r="AD11" s="183"/>
      <c r="AE11" s="183"/>
      <c r="AF11" s="183"/>
      <c r="AG11" s="183"/>
      <c r="AH11" s="183"/>
      <c r="AI11" s="7" t="s">
        <v>8</v>
      </c>
      <c r="AJ11" s="7" t="s">
        <v>9</v>
      </c>
      <c r="AK11" s="7" t="s">
        <v>10</v>
      </c>
      <c r="AL11" s="183" t="s">
        <v>9</v>
      </c>
      <c r="AM11" s="183"/>
      <c r="AN11" s="183" t="s">
        <v>10</v>
      </c>
      <c r="AO11" s="183"/>
      <c r="AP11" s="183" t="s">
        <v>9</v>
      </c>
      <c r="AQ11" s="183"/>
      <c r="AR11" s="183" t="s">
        <v>10</v>
      </c>
      <c r="AS11" s="183"/>
      <c r="AT11" s="183" t="s">
        <v>8</v>
      </c>
      <c r="AU11" s="183"/>
      <c r="AV11" s="183" t="s">
        <v>9</v>
      </c>
      <c r="AW11" s="183"/>
      <c r="AX11" s="183" t="s">
        <v>10</v>
      </c>
      <c r="AY11" s="183"/>
      <c r="AZ11" s="183" t="s">
        <v>8</v>
      </c>
      <c r="BA11" s="183"/>
      <c r="BB11" s="183" t="s">
        <v>9</v>
      </c>
      <c r="BC11" s="183"/>
      <c r="BD11" s="183" t="s">
        <v>10</v>
      </c>
      <c r="BE11" s="216"/>
    </row>
    <row r="12" spans="1:57" ht="14.25">
      <c r="A12" s="231" t="s">
        <v>17</v>
      </c>
      <c r="B12" s="3" t="s">
        <v>8</v>
      </c>
      <c r="C12" s="236">
        <v>82</v>
      </c>
      <c r="D12" s="232"/>
      <c r="E12" s="232">
        <v>82</v>
      </c>
      <c r="F12" s="232"/>
      <c r="G12" s="232" t="s">
        <v>321</v>
      </c>
      <c r="H12" s="232"/>
      <c r="I12" s="232">
        <v>454</v>
      </c>
      <c r="J12" s="232"/>
      <c r="K12" s="232">
        <v>10787</v>
      </c>
      <c r="L12" s="232"/>
      <c r="M12" s="232">
        <v>5490</v>
      </c>
      <c r="N12" s="232"/>
      <c r="O12" s="232">
        <v>5297</v>
      </c>
      <c r="P12" s="232"/>
      <c r="Q12" s="232">
        <v>626</v>
      </c>
      <c r="R12" s="232"/>
      <c r="S12" s="232">
        <v>38</v>
      </c>
      <c r="T12" s="232"/>
      <c r="U12" s="232">
        <v>539</v>
      </c>
      <c r="V12" s="232"/>
      <c r="W12" s="232">
        <v>29</v>
      </c>
      <c r="X12" s="232"/>
      <c r="Y12" s="232"/>
      <c r="Z12" s="232">
        <v>20</v>
      </c>
      <c r="AA12" s="232"/>
      <c r="AC12" s="249" t="s">
        <v>3</v>
      </c>
      <c r="AD12" s="249"/>
      <c r="AE12" s="248">
        <f>SUM(AE14:AF22)</f>
        <v>11</v>
      </c>
      <c r="AF12" s="238"/>
      <c r="AG12" s="247" t="s">
        <v>443</v>
      </c>
      <c r="AH12" s="247"/>
      <c r="AI12" s="83">
        <f>SUM(AI14:AI22)</f>
        <v>1821</v>
      </c>
      <c r="AJ12" s="83">
        <f>SUM(AJ14:AJ22)</f>
        <v>1565</v>
      </c>
      <c r="AK12" s="83">
        <f>SUM(AK14:AK22)</f>
        <v>256</v>
      </c>
      <c r="AL12" s="238">
        <f>SUM(AL14:AM22)</f>
        <v>1022</v>
      </c>
      <c r="AM12" s="238"/>
      <c r="AN12" s="238">
        <f>SUM(AN14:AO22)</f>
        <v>101</v>
      </c>
      <c r="AO12" s="238"/>
      <c r="AP12" s="238">
        <f aca="true" t="shared" si="0" ref="AP12:BD12">SUM(AP14:AQ22)</f>
        <v>543</v>
      </c>
      <c r="AQ12" s="238"/>
      <c r="AR12" s="238">
        <f t="shared" si="0"/>
        <v>155</v>
      </c>
      <c r="AS12" s="238"/>
      <c r="AT12" s="238">
        <f t="shared" si="0"/>
        <v>1286</v>
      </c>
      <c r="AU12" s="238"/>
      <c r="AV12" s="238">
        <f t="shared" si="0"/>
        <v>658</v>
      </c>
      <c r="AW12" s="238"/>
      <c r="AX12" s="238">
        <f t="shared" si="0"/>
        <v>628</v>
      </c>
      <c r="AY12" s="238"/>
      <c r="AZ12" s="238">
        <f t="shared" si="0"/>
        <v>12260</v>
      </c>
      <c r="BA12" s="238"/>
      <c r="BB12" s="238">
        <f t="shared" si="0"/>
        <v>8401</v>
      </c>
      <c r="BC12" s="238"/>
      <c r="BD12" s="238">
        <f t="shared" si="0"/>
        <v>3859</v>
      </c>
      <c r="BE12" s="238"/>
    </row>
    <row r="13" spans="1:57" ht="14.25">
      <c r="A13" s="231"/>
      <c r="B13" s="3" t="s">
        <v>14</v>
      </c>
      <c r="C13" s="199">
        <v>1</v>
      </c>
      <c r="D13" s="200"/>
      <c r="E13" s="200">
        <v>1</v>
      </c>
      <c r="F13" s="200"/>
      <c r="G13" s="200" t="s">
        <v>321</v>
      </c>
      <c r="H13" s="200"/>
      <c r="I13" s="200">
        <v>2</v>
      </c>
      <c r="J13" s="200"/>
      <c r="K13" s="200">
        <v>72</v>
      </c>
      <c r="L13" s="200"/>
      <c r="M13" s="200">
        <v>36</v>
      </c>
      <c r="N13" s="200"/>
      <c r="O13" s="200">
        <v>36</v>
      </c>
      <c r="P13" s="200"/>
      <c r="Q13" s="200">
        <v>6</v>
      </c>
      <c r="R13" s="200"/>
      <c r="S13" s="200" t="s">
        <v>246</v>
      </c>
      <c r="T13" s="200"/>
      <c r="U13" s="200">
        <v>3</v>
      </c>
      <c r="V13" s="200"/>
      <c r="W13" s="200">
        <v>1</v>
      </c>
      <c r="X13" s="200"/>
      <c r="Y13" s="200"/>
      <c r="Z13" s="200">
        <v>2</v>
      </c>
      <c r="AA13" s="200"/>
      <c r="AC13" s="243"/>
      <c r="AD13" s="243"/>
      <c r="AE13" s="199"/>
      <c r="AF13" s="200"/>
      <c r="AG13" s="224"/>
      <c r="AH13" s="224"/>
      <c r="AI13" s="44"/>
      <c r="AJ13" s="44"/>
      <c r="AK13" s="4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</row>
    <row r="14" spans="1:57" ht="14.25">
      <c r="A14" s="231"/>
      <c r="B14" s="3" t="s">
        <v>15</v>
      </c>
      <c r="C14" s="199">
        <v>14</v>
      </c>
      <c r="D14" s="200"/>
      <c r="E14" s="200">
        <v>14</v>
      </c>
      <c r="F14" s="200"/>
      <c r="G14" s="200" t="s">
        <v>321</v>
      </c>
      <c r="H14" s="200"/>
      <c r="I14" s="200">
        <v>52</v>
      </c>
      <c r="J14" s="200"/>
      <c r="K14" s="200">
        <v>939</v>
      </c>
      <c r="L14" s="200"/>
      <c r="M14" s="200">
        <v>468</v>
      </c>
      <c r="N14" s="200"/>
      <c r="O14" s="200">
        <v>471</v>
      </c>
      <c r="P14" s="200"/>
      <c r="Q14" s="200">
        <v>62</v>
      </c>
      <c r="R14" s="200"/>
      <c r="S14" s="200">
        <v>1</v>
      </c>
      <c r="T14" s="200"/>
      <c r="U14" s="200">
        <v>55</v>
      </c>
      <c r="V14" s="200"/>
      <c r="W14" s="200">
        <v>5</v>
      </c>
      <c r="X14" s="200"/>
      <c r="Y14" s="200"/>
      <c r="Z14" s="200">
        <v>1</v>
      </c>
      <c r="AA14" s="200"/>
      <c r="AC14" s="243" t="s">
        <v>17</v>
      </c>
      <c r="AD14" s="243"/>
      <c r="AE14" s="199">
        <v>1</v>
      </c>
      <c r="AF14" s="200"/>
      <c r="AG14" s="224">
        <v>2</v>
      </c>
      <c r="AH14" s="224"/>
      <c r="AI14" s="93">
        <f>SUM(AJ14:AK14)</f>
        <v>6</v>
      </c>
      <c r="AJ14" s="93">
        <v>1</v>
      </c>
      <c r="AK14" s="93">
        <v>5</v>
      </c>
      <c r="AL14" s="250" t="s">
        <v>438</v>
      </c>
      <c r="AM14" s="250"/>
      <c r="AN14" s="250">
        <v>3</v>
      </c>
      <c r="AO14" s="250"/>
      <c r="AP14" s="250">
        <v>1</v>
      </c>
      <c r="AQ14" s="250"/>
      <c r="AR14" s="250">
        <v>2</v>
      </c>
      <c r="AS14" s="250"/>
      <c r="AT14" s="250">
        <f>SUM(AV14:AY14)</f>
        <v>1</v>
      </c>
      <c r="AU14" s="250"/>
      <c r="AV14" s="250" t="s">
        <v>438</v>
      </c>
      <c r="AW14" s="250"/>
      <c r="AX14" s="250">
        <v>1</v>
      </c>
      <c r="AY14" s="250"/>
      <c r="AZ14" s="250">
        <f>SUM(BB14:BE14)</f>
        <v>72</v>
      </c>
      <c r="BA14" s="250"/>
      <c r="BB14" s="224">
        <v>36</v>
      </c>
      <c r="BC14" s="224"/>
      <c r="BD14" s="224">
        <v>36</v>
      </c>
      <c r="BE14" s="224"/>
    </row>
    <row r="15" spans="1:57" ht="14.25">
      <c r="A15" s="231"/>
      <c r="B15" s="3" t="s">
        <v>16</v>
      </c>
      <c r="C15" s="199">
        <v>67</v>
      </c>
      <c r="D15" s="200"/>
      <c r="E15" s="200">
        <v>67</v>
      </c>
      <c r="F15" s="200"/>
      <c r="G15" s="200" t="s">
        <v>321</v>
      </c>
      <c r="H15" s="200"/>
      <c r="I15" s="200">
        <v>400</v>
      </c>
      <c r="J15" s="200"/>
      <c r="K15" s="200">
        <v>9776</v>
      </c>
      <c r="L15" s="200"/>
      <c r="M15" s="200">
        <v>4986</v>
      </c>
      <c r="N15" s="200"/>
      <c r="O15" s="200">
        <v>4790</v>
      </c>
      <c r="P15" s="200"/>
      <c r="Q15" s="200">
        <v>558</v>
      </c>
      <c r="R15" s="200"/>
      <c r="S15" s="200">
        <v>37</v>
      </c>
      <c r="T15" s="200"/>
      <c r="U15" s="200">
        <v>481</v>
      </c>
      <c r="V15" s="200"/>
      <c r="W15" s="200">
        <v>23</v>
      </c>
      <c r="X15" s="200"/>
      <c r="Y15" s="200"/>
      <c r="Z15" s="200">
        <v>17</v>
      </c>
      <c r="AA15" s="200"/>
      <c r="AC15" s="243" t="s">
        <v>18</v>
      </c>
      <c r="AD15" s="243"/>
      <c r="AE15" s="199">
        <v>1</v>
      </c>
      <c r="AF15" s="200"/>
      <c r="AG15" s="224">
        <v>19</v>
      </c>
      <c r="AH15" s="224"/>
      <c r="AI15" s="93">
        <f aca="true" t="shared" si="1" ref="AI15:AI22">SUM(AJ15:AK15)</f>
        <v>30</v>
      </c>
      <c r="AJ15" s="93">
        <v>20</v>
      </c>
      <c r="AK15" s="93">
        <v>10</v>
      </c>
      <c r="AL15" s="250">
        <v>19</v>
      </c>
      <c r="AM15" s="250"/>
      <c r="AN15" s="250">
        <v>8</v>
      </c>
      <c r="AO15" s="250"/>
      <c r="AP15" s="250">
        <v>1</v>
      </c>
      <c r="AQ15" s="250"/>
      <c r="AR15" s="250">
        <v>2</v>
      </c>
      <c r="AS15" s="250"/>
      <c r="AT15" s="250">
        <f aca="true" t="shared" si="2" ref="AT15:AT22">SUM(AV15:AY15)</f>
        <v>13</v>
      </c>
      <c r="AU15" s="250"/>
      <c r="AV15" s="250">
        <v>9</v>
      </c>
      <c r="AW15" s="250"/>
      <c r="AX15" s="250">
        <v>4</v>
      </c>
      <c r="AY15" s="250"/>
      <c r="AZ15" s="250">
        <f aca="true" t="shared" si="3" ref="AZ15:AZ22">SUM(BB15:BE15)</f>
        <v>651</v>
      </c>
      <c r="BA15" s="250"/>
      <c r="BB15" s="224">
        <v>333</v>
      </c>
      <c r="BC15" s="224"/>
      <c r="BD15" s="224">
        <v>318</v>
      </c>
      <c r="BE15" s="224"/>
    </row>
    <row r="16" spans="1:57" ht="14.25">
      <c r="A16" s="231" t="s">
        <v>18</v>
      </c>
      <c r="B16" s="3" t="s">
        <v>8</v>
      </c>
      <c r="C16" s="199">
        <v>313</v>
      </c>
      <c r="D16" s="200"/>
      <c r="E16" s="200">
        <v>294</v>
      </c>
      <c r="F16" s="200"/>
      <c r="G16" s="200">
        <v>19</v>
      </c>
      <c r="H16" s="200"/>
      <c r="I16" s="200">
        <v>3387</v>
      </c>
      <c r="J16" s="200"/>
      <c r="K16" s="200">
        <v>105653</v>
      </c>
      <c r="L16" s="200"/>
      <c r="M16" s="200">
        <v>54032</v>
      </c>
      <c r="N16" s="200"/>
      <c r="O16" s="200">
        <v>51621</v>
      </c>
      <c r="P16" s="200"/>
      <c r="Q16" s="200">
        <v>4763</v>
      </c>
      <c r="R16" s="200"/>
      <c r="S16" s="200">
        <v>1886</v>
      </c>
      <c r="T16" s="200"/>
      <c r="U16" s="200">
        <v>2824</v>
      </c>
      <c r="V16" s="200"/>
      <c r="W16" s="200">
        <v>27</v>
      </c>
      <c r="X16" s="200"/>
      <c r="Y16" s="200"/>
      <c r="Z16" s="200">
        <v>27</v>
      </c>
      <c r="AA16" s="200"/>
      <c r="AC16" s="243" t="s">
        <v>19</v>
      </c>
      <c r="AD16" s="243"/>
      <c r="AE16" s="199">
        <v>1</v>
      </c>
      <c r="AF16" s="200"/>
      <c r="AG16" s="224">
        <v>12</v>
      </c>
      <c r="AH16" s="224"/>
      <c r="AI16" s="93">
        <f t="shared" si="1"/>
        <v>28</v>
      </c>
      <c r="AJ16" s="93">
        <v>20</v>
      </c>
      <c r="AK16" s="93">
        <v>8</v>
      </c>
      <c r="AL16" s="250">
        <v>18</v>
      </c>
      <c r="AM16" s="250"/>
      <c r="AN16" s="250">
        <v>5</v>
      </c>
      <c r="AO16" s="250"/>
      <c r="AP16" s="250">
        <v>2</v>
      </c>
      <c r="AQ16" s="250"/>
      <c r="AR16" s="250">
        <v>3</v>
      </c>
      <c r="AS16" s="250"/>
      <c r="AT16" s="250">
        <f t="shared" si="2"/>
        <v>2</v>
      </c>
      <c r="AU16" s="250"/>
      <c r="AV16" s="250" t="s">
        <v>438</v>
      </c>
      <c r="AW16" s="250"/>
      <c r="AX16" s="250">
        <v>2</v>
      </c>
      <c r="AY16" s="250"/>
      <c r="AZ16" s="250">
        <f t="shared" si="3"/>
        <v>496</v>
      </c>
      <c r="BA16" s="250"/>
      <c r="BB16" s="224">
        <v>258</v>
      </c>
      <c r="BC16" s="224"/>
      <c r="BD16" s="224">
        <v>238</v>
      </c>
      <c r="BE16" s="224"/>
    </row>
    <row r="17" spans="1:57" ht="14.25">
      <c r="A17" s="231"/>
      <c r="B17" s="3" t="s">
        <v>14</v>
      </c>
      <c r="C17" s="199">
        <v>1</v>
      </c>
      <c r="D17" s="200"/>
      <c r="E17" s="200">
        <v>1</v>
      </c>
      <c r="F17" s="200"/>
      <c r="G17" s="200" t="s">
        <v>321</v>
      </c>
      <c r="H17" s="200"/>
      <c r="I17" s="200">
        <v>19</v>
      </c>
      <c r="J17" s="200"/>
      <c r="K17" s="200">
        <v>651</v>
      </c>
      <c r="L17" s="200"/>
      <c r="M17" s="200">
        <v>333</v>
      </c>
      <c r="N17" s="200"/>
      <c r="O17" s="200">
        <v>318</v>
      </c>
      <c r="P17" s="200"/>
      <c r="Q17" s="200">
        <v>30</v>
      </c>
      <c r="R17" s="200"/>
      <c r="S17" s="200">
        <v>19</v>
      </c>
      <c r="T17" s="200"/>
      <c r="U17" s="200">
        <v>9</v>
      </c>
      <c r="V17" s="200"/>
      <c r="W17" s="200">
        <v>1</v>
      </c>
      <c r="X17" s="200"/>
      <c r="Y17" s="200"/>
      <c r="Z17" s="200">
        <v>2</v>
      </c>
      <c r="AA17" s="200"/>
      <c r="AC17" s="243" t="s">
        <v>20</v>
      </c>
      <c r="AD17" s="243"/>
      <c r="AE17" s="199">
        <v>1</v>
      </c>
      <c r="AF17" s="200"/>
      <c r="AG17" s="224" t="s">
        <v>247</v>
      </c>
      <c r="AH17" s="224"/>
      <c r="AI17" s="93">
        <f t="shared" si="1"/>
        <v>29</v>
      </c>
      <c r="AJ17" s="93">
        <v>24</v>
      </c>
      <c r="AK17" s="93">
        <v>5</v>
      </c>
      <c r="AL17" s="250">
        <v>20</v>
      </c>
      <c r="AM17" s="250"/>
      <c r="AN17" s="250">
        <v>4</v>
      </c>
      <c r="AO17" s="250"/>
      <c r="AP17" s="250">
        <v>4</v>
      </c>
      <c r="AQ17" s="250"/>
      <c r="AR17" s="250">
        <v>1</v>
      </c>
      <c r="AS17" s="250"/>
      <c r="AT17" s="250">
        <f t="shared" si="2"/>
        <v>6</v>
      </c>
      <c r="AU17" s="250"/>
      <c r="AV17" s="250">
        <v>4</v>
      </c>
      <c r="AW17" s="250"/>
      <c r="AX17" s="250">
        <v>2</v>
      </c>
      <c r="AY17" s="250"/>
      <c r="AZ17" s="250">
        <f t="shared" si="3"/>
        <v>414</v>
      </c>
      <c r="BA17" s="250"/>
      <c r="BB17" s="224">
        <v>273</v>
      </c>
      <c r="BC17" s="224"/>
      <c r="BD17" s="224">
        <v>141</v>
      </c>
      <c r="BE17" s="224"/>
    </row>
    <row r="18" spans="1:57" ht="14.25">
      <c r="A18" s="231"/>
      <c r="B18" s="3" t="s">
        <v>15</v>
      </c>
      <c r="C18" s="199">
        <v>311</v>
      </c>
      <c r="D18" s="200"/>
      <c r="E18" s="200">
        <v>292</v>
      </c>
      <c r="F18" s="200"/>
      <c r="G18" s="200">
        <v>19</v>
      </c>
      <c r="H18" s="200"/>
      <c r="I18" s="200">
        <v>3362</v>
      </c>
      <c r="J18" s="200"/>
      <c r="K18" s="200">
        <v>104870</v>
      </c>
      <c r="L18" s="200"/>
      <c r="M18" s="200">
        <v>53656</v>
      </c>
      <c r="N18" s="200"/>
      <c r="O18" s="200">
        <v>51214</v>
      </c>
      <c r="P18" s="200"/>
      <c r="Q18" s="200">
        <v>4719</v>
      </c>
      <c r="R18" s="200"/>
      <c r="S18" s="200">
        <v>1865</v>
      </c>
      <c r="T18" s="200"/>
      <c r="U18" s="200">
        <v>2808</v>
      </c>
      <c r="V18" s="200"/>
      <c r="W18" s="200">
        <v>24</v>
      </c>
      <c r="X18" s="200"/>
      <c r="Y18" s="200"/>
      <c r="Z18" s="200">
        <v>22</v>
      </c>
      <c r="AA18" s="200"/>
      <c r="AC18" s="243" t="s">
        <v>31</v>
      </c>
      <c r="AD18" s="243"/>
      <c r="AE18" s="199">
        <v>1</v>
      </c>
      <c r="AF18" s="200"/>
      <c r="AG18" s="224" t="s">
        <v>247</v>
      </c>
      <c r="AH18" s="224"/>
      <c r="AI18" s="93">
        <f t="shared" si="1"/>
        <v>112</v>
      </c>
      <c r="AJ18" s="93">
        <v>110</v>
      </c>
      <c r="AK18" s="93">
        <v>2</v>
      </c>
      <c r="AL18" s="250">
        <v>63</v>
      </c>
      <c r="AM18" s="250"/>
      <c r="AN18" s="250" t="s">
        <v>439</v>
      </c>
      <c r="AO18" s="250"/>
      <c r="AP18" s="250">
        <v>47</v>
      </c>
      <c r="AQ18" s="250"/>
      <c r="AR18" s="250">
        <v>2</v>
      </c>
      <c r="AS18" s="250"/>
      <c r="AT18" s="250">
        <f t="shared" si="2"/>
        <v>62</v>
      </c>
      <c r="AU18" s="250"/>
      <c r="AV18" s="250">
        <v>47</v>
      </c>
      <c r="AW18" s="250"/>
      <c r="AX18" s="250">
        <v>15</v>
      </c>
      <c r="AY18" s="250"/>
      <c r="AZ18" s="250">
        <f t="shared" si="3"/>
        <v>811</v>
      </c>
      <c r="BA18" s="250"/>
      <c r="BB18" s="224">
        <v>771</v>
      </c>
      <c r="BC18" s="224"/>
      <c r="BD18" s="224">
        <v>40</v>
      </c>
      <c r="BE18" s="224"/>
    </row>
    <row r="19" spans="1:57" ht="14.25">
      <c r="A19" s="231"/>
      <c r="B19" s="3" t="s">
        <v>16</v>
      </c>
      <c r="C19" s="199">
        <v>1</v>
      </c>
      <c r="D19" s="200"/>
      <c r="E19" s="200">
        <v>1</v>
      </c>
      <c r="F19" s="200"/>
      <c r="G19" s="200" t="s">
        <v>321</v>
      </c>
      <c r="H19" s="200"/>
      <c r="I19" s="200">
        <v>6</v>
      </c>
      <c r="J19" s="200"/>
      <c r="K19" s="200">
        <v>132</v>
      </c>
      <c r="L19" s="200"/>
      <c r="M19" s="200">
        <v>43</v>
      </c>
      <c r="N19" s="200"/>
      <c r="O19" s="200">
        <v>89</v>
      </c>
      <c r="P19" s="200"/>
      <c r="Q19" s="200">
        <v>14</v>
      </c>
      <c r="R19" s="200"/>
      <c r="S19" s="200">
        <v>2</v>
      </c>
      <c r="T19" s="200"/>
      <c r="U19" s="200">
        <v>7</v>
      </c>
      <c r="V19" s="200"/>
      <c r="W19" s="200">
        <v>2</v>
      </c>
      <c r="X19" s="200"/>
      <c r="Y19" s="200"/>
      <c r="Z19" s="200">
        <v>3</v>
      </c>
      <c r="AA19" s="200"/>
      <c r="AC19" s="243" t="s">
        <v>21</v>
      </c>
      <c r="AD19" s="243"/>
      <c r="AE19" s="199">
        <v>1</v>
      </c>
      <c r="AF19" s="200"/>
      <c r="AG19" s="224" t="s">
        <v>247</v>
      </c>
      <c r="AH19" s="224"/>
      <c r="AI19" s="93">
        <f t="shared" si="1"/>
        <v>179</v>
      </c>
      <c r="AJ19" s="93">
        <v>121</v>
      </c>
      <c r="AK19" s="93">
        <v>58</v>
      </c>
      <c r="AL19" s="250">
        <v>45</v>
      </c>
      <c r="AM19" s="250"/>
      <c r="AN19" s="250">
        <v>19</v>
      </c>
      <c r="AO19" s="250"/>
      <c r="AP19" s="250">
        <v>76</v>
      </c>
      <c r="AQ19" s="250"/>
      <c r="AR19" s="250">
        <v>39</v>
      </c>
      <c r="AS19" s="250"/>
      <c r="AT19" s="250">
        <f t="shared" si="2"/>
        <v>17</v>
      </c>
      <c r="AU19" s="250"/>
      <c r="AV19" s="250">
        <v>12</v>
      </c>
      <c r="AW19" s="250"/>
      <c r="AX19" s="250">
        <v>5</v>
      </c>
      <c r="AY19" s="250"/>
      <c r="AZ19" s="250">
        <f t="shared" si="3"/>
        <v>643</v>
      </c>
      <c r="BA19" s="250"/>
      <c r="BB19" s="224">
        <v>134</v>
      </c>
      <c r="BC19" s="224"/>
      <c r="BD19" s="224">
        <v>509</v>
      </c>
      <c r="BE19" s="224"/>
    </row>
    <row r="20" spans="1:57" ht="14.25">
      <c r="A20" s="231" t="s">
        <v>19</v>
      </c>
      <c r="B20" s="3" t="s">
        <v>8</v>
      </c>
      <c r="C20" s="199">
        <v>112</v>
      </c>
      <c r="D20" s="200"/>
      <c r="E20" s="200">
        <v>108</v>
      </c>
      <c r="F20" s="200"/>
      <c r="G20" s="200">
        <v>4</v>
      </c>
      <c r="H20" s="200"/>
      <c r="I20" s="200">
        <v>1535</v>
      </c>
      <c r="J20" s="200"/>
      <c r="K20" s="200">
        <v>60315</v>
      </c>
      <c r="L20" s="200"/>
      <c r="M20" s="200">
        <v>30904</v>
      </c>
      <c r="N20" s="200"/>
      <c r="O20" s="200">
        <v>29411</v>
      </c>
      <c r="P20" s="200"/>
      <c r="Q20" s="200">
        <v>2910</v>
      </c>
      <c r="R20" s="200"/>
      <c r="S20" s="200">
        <v>1783</v>
      </c>
      <c r="T20" s="200"/>
      <c r="U20" s="200">
        <v>1050</v>
      </c>
      <c r="V20" s="200"/>
      <c r="W20" s="200">
        <v>41</v>
      </c>
      <c r="X20" s="200"/>
      <c r="Y20" s="200"/>
      <c r="Z20" s="200">
        <v>36</v>
      </c>
      <c r="AA20" s="200"/>
      <c r="AC20" s="243" t="s">
        <v>22</v>
      </c>
      <c r="AD20" s="243"/>
      <c r="AE20" s="199">
        <v>1</v>
      </c>
      <c r="AF20" s="200"/>
      <c r="AG20" s="224" t="s">
        <v>247</v>
      </c>
      <c r="AH20" s="224"/>
      <c r="AI20" s="93">
        <f t="shared" si="1"/>
        <v>1231</v>
      </c>
      <c r="AJ20" s="93">
        <v>1156</v>
      </c>
      <c r="AK20" s="93">
        <v>75</v>
      </c>
      <c r="AL20" s="250">
        <v>844</v>
      </c>
      <c r="AM20" s="250"/>
      <c r="AN20" s="250">
        <v>39</v>
      </c>
      <c r="AO20" s="250"/>
      <c r="AP20" s="250">
        <v>312</v>
      </c>
      <c r="AQ20" s="250"/>
      <c r="AR20" s="250">
        <v>36</v>
      </c>
      <c r="AS20" s="250"/>
      <c r="AT20" s="250">
        <f t="shared" si="2"/>
        <v>1173</v>
      </c>
      <c r="AU20" s="250"/>
      <c r="AV20" s="250">
        <v>582</v>
      </c>
      <c r="AW20" s="250"/>
      <c r="AX20" s="250">
        <v>591</v>
      </c>
      <c r="AY20" s="250"/>
      <c r="AZ20" s="250">
        <f t="shared" si="3"/>
        <v>8824</v>
      </c>
      <c r="BA20" s="250"/>
      <c r="BB20" s="224">
        <v>6554</v>
      </c>
      <c r="BC20" s="224"/>
      <c r="BD20" s="224">
        <v>2270</v>
      </c>
      <c r="BE20" s="224"/>
    </row>
    <row r="21" spans="1:57" ht="14.25">
      <c r="A21" s="231"/>
      <c r="B21" s="3" t="s">
        <v>14</v>
      </c>
      <c r="C21" s="199">
        <v>1</v>
      </c>
      <c r="D21" s="200"/>
      <c r="E21" s="200">
        <v>1</v>
      </c>
      <c r="F21" s="200"/>
      <c r="G21" s="200" t="s">
        <v>321</v>
      </c>
      <c r="H21" s="200"/>
      <c r="I21" s="200">
        <v>12</v>
      </c>
      <c r="J21" s="200"/>
      <c r="K21" s="200">
        <v>496</v>
      </c>
      <c r="L21" s="200"/>
      <c r="M21" s="200">
        <v>258</v>
      </c>
      <c r="N21" s="200"/>
      <c r="O21" s="200">
        <v>238</v>
      </c>
      <c r="P21" s="200"/>
      <c r="Q21" s="200">
        <v>28</v>
      </c>
      <c r="R21" s="200"/>
      <c r="S21" s="200">
        <v>18</v>
      </c>
      <c r="T21" s="200"/>
      <c r="U21" s="200">
        <v>5</v>
      </c>
      <c r="V21" s="200"/>
      <c r="W21" s="200">
        <v>2</v>
      </c>
      <c r="X21" s="200"/>
      <c r="Y21" s="200"/>
      <c r="Z21" s="200">
        <v>3</v>
      </c>
      <c r="AA21" s="200"/>
      <c r="AC21" s="243" t="s">
        <v>23</v>
      </c>
      <c r="AD21" s="243"/>
      <c r="AE21" s="199">
        <v>3</v>
      </c>
      <c r="AF21" s="200"/>
      <c r="AG21" s="224" t="s">
        <v>247</v>
      </c>
      <c r="AH21" s="224"/>
      <c r="AI21" s="93">
        <f t="shared" si="1"/>
        <v>177</v>
      </c>
      <c r="AJ21" s="93">
        <v>99</v>
      </c>
      <c r="AK21" s="93">
        <v>78</v>
      </c>
      <c r="AL21" s="250" t="s">
        <v>321</v>
      </c>
      <c r="AM21" s="250"/>
      <c r="AN21" s="250">
        <v>10</v>
      </c>
      <c r="AO21" s="250"/>
      <c r="AP21" s="250">
        <v>99</v>
      </c>
      <c r="AQ21" s="250"/>
      <c r="AR21" s="250">
        <v>68</v>
      </c>
      <c r="AS21" s="250"/>
      <c r="AT21" s="250">
        <f t="shared" si="2"/>
        <v>6</v>
      </c>
      <c r="AU21" s="250"/>
      <c r="AV21" s="250" t="s">
        <v>321</v>
      </c>
      <c r="AW21" s="250"/>
      <c r="AX21" s="250">
        <v>6</v>
      </c>
      <c r="AY21" s="250"/>
      <c r="AZ21" s="250">
        <f t="shared" si="3"/>
        <v>276</v>
      </c>
      <c r="BA21" s="250"/>
      <c r="BB21" s="224" t="s">
        <v>321</v>
      </c>
      <c r="BC21" s="224"/>
      <c r="BD21" s="224">
        <v>276</v>
      </c>
      <c r="BE21" s="224"/>
    </row>
    <row r="22" spans="1:57" ht="14.25">
      <c r="A22" s="231"/>
      <c r="B22" s="3" t="s">
        <v>15</v>
      </c>
      <c r="C22" s="199">
        <v>108</v>
      </c>
      <c r="D22" s="200"/>
      <c r="E22" s="200">
        <v>104</v>
      </c>
      <c r="F22" s="200"/>
      <c r="G22" s="200">
        <v>4</v>
      </c>
      <c r="H22" s="200"/>
      <c r="I22" s="200">
        <v>1514</v>
      </c>
      <c r="J22" s="200"/>
      <c r="K22" s="200">
        <v>59523</v>
      </c>
      <c r="L22" s="200"/>
      <c r="M22" s="200">
        <v>30497</v>
      </c>
      <c r="N22" s="200"/>
      <c r="O22" s="200">
        <v>29026</v>
      </c>
      <c r="P22" s="200"/>
      <c r="Q22" s="200">
        <v>2811</v>
      </c>
      <c r="R22" s="200"/>
      <c r="S22" s="200">
        <v>1749</v>
      </c>
      <c r="T22" s="200"/>
      <c r="U22" s="200">
        <v>1039</v>
      </c>
      <c r="V22" s="200"/>
      <c r="W22" s="200">
        <v>3</v>
      </c>
      <c r="X22" s="200"/>
      <c r="Y22" s="200"/>
      <c r="Z22" s="200">
        <v>20</v>
      </c>
      <c r="AA22" s="200"/>
      <c r="AC22" s="243" t="s">
        <v>26</v>
      </c>
      <c r="AD22" s="243"/>
      <c r="AE22" s="199">
        <v>1</v>
      </c>
      <c r="AF22" s="200"/>
      <c r="AG22" s="224">
        <v>9</v>
      </c>
      <c r="AH22" s="224"/>
      <c r="AI22" s="93">
        <f t="shared" si="1"/>
        <v>29</v>
      </c>
      <c r="AJ22" s="93">
        <v>14</v>
      </c>
      <c r="AK22" s="93">
        <v>15</v>
      </c>
      <c r="AL22" s="250">
        <v>13</v>
      </c>
      <c r="AM22" s="250"/>
      <c r="AN22" s="250">
        <v>13</v>
      </c>
      <c r="AO22" s="250"/>
      <c r="AP22" s="250">
        <v>1</v>
      </c>
      <c r="AQ22" s="250"/>
      <c r="AR22" s="250">
        <v>2</v>
      </c>
      <c r="AS22" s="250"/>
      <c r="AT22" s="250">
        <f t="shared" si="2"/>
        <v>6</v>
      </c>
      <c r="AU22" s="250"/>
      <c r="AV22" s="250">
        <v>4</v>
      </c>
      <c r="AW22" s="250"/>
      <c r="AX22" s="250">
        <v>2</v>
      </c>
      <c r="AY22" s="250"/>
      <c r="AZ22" s="250">
        <f t="shared" si="3"/>
        <v>73</v>
      </c>
      <c r="BA22" s="250"/>
      <c r="BB22" s="224">
        <v>42</v>
      </c>
      <c r="BC22" s="224"/>
      <c r="BD22" s="224">
        <v>31</v>
      </c>
      <c r="BE22" s="224"/>
    </row>
    <row r="23" spans="1:57" ht="14.25">
      <c r="A23" s="231"/>
      <c r="B23" s="3" t="s">
        <v>16</v>
      </c>
      <c r="C23" s="199">
        <v>3</v>
      </c>
      <c r="D23" s="200"/>
      <c r="E23" s="200">
        <v>3</v>
      </c>
      <c r="F23" s="200"/>
      <c r="G23" s="200" t="s">
        <v>321</v>
      </c>
      <c r="H23" s="200"/>
      <c r="I23" s="200">
        <v>9</v>
      </c>
      <c r="J23" s="200"/>
      <c r="K23" s="200">
        <v>296</v>
      </c>
      <c r="L23" s="200"/>
      <c r="M23" s="200">
        <v>149</v>
      </c>
      <c r="N23" s="200"/>
      <c r="O23" s="200">
        <v>147</v>
      </c>
      <c r="P23" s="200"/>
      <c r="Q23" s="200">
        <v>71</v>
      </c>
      <c r="R23" s="200"/>
      <c r="S23" s="200">
        <v>16</v>
      </c>
      <c r="T23" s="200"/>
      <c r="U23" s="200">
        <v>6</v>
      </c>
      <c r="V23" s="200"/>
      <c r="W23" s="200">
        <v>36</v>
      </c>
      <c r="X23" s="200"/>
      <c r="Y23" s="200"/>
      <c r="Z23" s="200">
        <v>13</v>
      </c>
      <c r="AA23" s="200"/>
      <c r="AC23" s="244"/>
      <c r="AD23" s="244"/>
      <c r="AE23" s="210"/>
      <c r="AF23" s="201"/>
      <c r="AG23" s="201"/>
      <c r="AH23" s="201"/>
      <c r="AI23" s="10"/>
      <c r="AJ23" s="10"/>
      <c r="AK23" s="10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</row>
    <row r="24" spans="1:30" ht="14.25">
      <c r="A24" s="231" t="s">
        <v>20</v>
      </c>
      <c r="B24" s="3" t="s">
        <v>8</v>
      </c>
      <c r="C24" s="199">
        <v>66</v>
      </c>
      <c r="D24" s="200"/>
      <c r="E24" s="200">
        <v>65</v>
      </c>
      <c r="F24" s="200"/>
      <c r="G24" s="200">
        <v>1</v>
      </c>
      <c r="H24" s="200"/>
      <c r="I24" s="200" t="s">
        <v>247</v>
      </c>
      <c r="J24" s="200"/>
      <c r="K24" s="200">
        <v>49628</v>
      </c>
      <c r="L24" s="200"/>
      <c r="M24" s="200">
        <v>24618</v>
      </c>
      <c r="N24" s="200"/>
      <c r="O24" s="200">
        <v>25010</v>
      </c>
      <c r="P24" s="200"/>
      <c r="Q24" s="200">
        <v>3302</v>
      </c>
      <c r="R24" s="200"/>
      <c r="S24" s="200">
        <v>2265</v>
      </c>
      <c r="T24" s="200"/>
      <c r="U24" s="200">
        <v>524</v>
      </c>
      <c r="V24" s="200"/>
      <c r="W24" s="200">
        <v>297</v>
      </c>
      <c r="X24" s="200"/>
      <c r="Y24" s="200"/>
      <c r="Z24" s="200">
        <v>216</v>
      </c>
      <c r="AA24" s="200"/>
      <c r="AC24" s="211" t="s">
        <v>341</v>
      </c>
      <c r="AD24" s="211"/>
    </row>
    <row r="25" spans="1:27" ht="14.25">
      <c r="A25" s="231"/>
      <c r="B25" s="3" t="s">
        <v>14</v>
      </c>
      <c r="C25" s="199">
        <v>1</v>
      </c>
      <c r="D25" s="200"/>
      <c r="E25" s="200">
        <v>1</v>
      </c>
      <c r="F25" s="200"/>
      <c r="G25" s="200" t="s">
        <v>321</v>
      </c>
      <c r="H25" s="200"/>
      <c r="I25" s="200" t="s">
        <v>247</v>
      </c>
      <c r="J25" s="200"/>
      <c r="K25" s="200">
        <v>414</v>
      </c>
      <c r="L25" s="200"/>
      <c r="M25" s="200">
        <v>273</v>
      </c>
      <c r="N25" s="200"/>
      <c r="O25" s="200">
        <v>141</v>
      </c>
      <c r="P25" s="200"/>
      <c r="Q25" s="200">
        <v>29</v>
      </c>
      <c r="R25" s="200"/>
      <c r="S25" s="200">
        <v>20</v>
      </c>
      <c r="T25" s="200"/>
      <c r="U25" s="200">
        <v>4</v>
      </c>
      <c r="V25" s="200"/>
      <c r="W25" s="200">
        <v>4</v>
      </c>
      <c r="X25" s="200"/>
      <c r="Y25" s="200"/>
      <c r="Z25" s="200">
        <v>1</v>
      </c>
      <c r="AA25" s="200"/>
    </row>
    <row r="26" spans="1:27" ht="14.25">
      <c r="A26" s="231"/>
      <c r="B26" s="3" t="s">
        <v>15</v>
      </c>
      <c r="C26" s="199">
        <v>56</v>
      </c>
      <c r="D26" s="200"/>
      <c r="E26" s="200">
        <v>55</v>
      </c>
      <c r="F26" s="200"/>
      <c r="G26" s="200">
        <v>1</v>
      </c>
      <c r="H26" s="200"/>
      <c r="I26" s="200" t="s">
        <v>247</v>
      </c>
      <c r="J26" s="200"/>
      <c r="K26" s="200">
        <v>40585</v>
      </c>
      <c r="L26" s="200"/>
      <c r="M26" s="200">
        <v>20474</v>
      </c>
      <c r="N26" s="200"/>
      <c r="O26" s="200">
        <v>20111</v>
      </c>
      <c r="P26" s="200"/>
      <c r="Q26" s="200">
        <v>2718</v>
      </c>
      <c r="R26" s="200"/>
      <c r="S26" s="200">
        <v>1954</v>
      </c>
      <c r="T26" s="200"/>
      <c r="U26" s="200">
        <v>439</v>
      </c>
      <c r="V26" s="200"/>
      <c r="W26" s="200">
        <v>175</v>
      </c>
      <c r="X26" s="200"/>
      <c r="Y26" s="200"/>
      <c r="Z26" s="200">
        <v>150</v>
      </c>
      <c r="AA26" s="200"/>
    </row>
    <row r="27" spans="1:57" ht="17.25">
      <c r="A27" s="231"/>
      <c r="B27" s="3" t="s">
        <v>16</v>
      </c>
      <c r="C27" s="199">
        <v>9</v>
      </c>
      <c r="D27" s="200"/>
      <c r="E27" s="200">
        <v>9</v>
      </c>
      <c r="F27" s="200"/>
      <c r="G27" s="200" t="s">
        <v>321</v>
      </c>
      <c r="H27" s="200"/>
      <c r="I27" s="200" t="s">
        <v>247</v>
      </c>
      <c r="J27" s="200"/>
      <c r="K27" s="200">
        <v>8629</v>
      </c>
      <c r="L27" s="200"/>
      <c r="M27" s="200">
        <v>3871</v>
      </c>
      <c r="N27" s="200"/>
      <c r="O27" s="200">
        <v>4758</v>
      </c>
      <c r="P27" s="200"/>
      <c r="Q27" s="200">
        <v>555</v>
      </c>
      <c r="R27" s="200"/>
      <c r="S27" s="200">
        <v>291</v>
      </c>
      <c r="T27" s="200"/>
      <c r="U27" s="200">
        <v>81</v>
      </c>
      <c r="V27" s="200"/>
      <c r="W27" s="200">
        <v>118</v>
      </c>
      <c r="X27" s="200"/>
      <c r="Y27" s="200"/>
      <c r="Z27" s="200">
        <v>65</v>
      </c>
      <c r="AA27" s="200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</row>
    <row r="28" spans="1:27" ht="14.25">
      <c r="A28" s="233" t="s">
        <v>293</v>
      </c>
      <c r="B28" s="3" t="s">
        <v>8</v>
      </c>
      <c r="C28" s="199">
        <v>2</v>
      </c>
      <c r="D28" s="200"/>
      <c r="E28" s="200">
        <v>2</v>
      </c>
      <c r="F28" s="200"/>
      <c r="G28" s="200" t="s">
        <v>321</v>
      </c>
      <c r="H28" s="200"/>
      <c r="I28" s="200" t="s">
        <v>247</v>
      </c>
      <c r="J28" s="200"/>
      <c r="K28" s="200">
        <v>1357</v>
      </c>
      <c r="L28" s="200"/>
      <c r="M28" s="200">
        <v>1315</v>
      </c>
      <c r="N28" s="200"/>
      <c r="O28" s="200">
        <v>42</v>
      </c>
      <c r="P28" s="200"/>
      <c r="Q28" s="200">
        <v>148</v>
      </c>
      <c r="R28" s="200"/>
      <c r="S28" s="200">
        <v>97</v>
      </c>
      <c r="T28" s="200"/>
      <c r="U28" s="200" t="s">
        <v>321</v>
      </c>
      <c r="V28" s="200"/>
      <c r="W28" s="200">
        <v>49</v>
      </c>
      <c r="X28" s="200"/>
      <c r="Y28" s="200"/>
      <c r="Z28" s="200">
        <v>2</v>
      </c>
      <c r="AA28" s="200"/>
    </row>
    <row r="29" spans="1:57" ht="14.25">
      <c r="A29" s="233"/>
      <c r="B29" s="3" t="s">
        <v>14</v>
      </c>
      <c r="C29" s="199">
        <v>1</v>
      </c>
      <c r="D29" s="200"/>
      <c r="E29" s="200">
        <v>1</v>
      </c>
      <c r="F29" s="200"/>
      <c r="G29" s="200" t="s">
        <v>321</v>
      </c>
      <c r="H29" s="200"/>
      <c r="I29" s="200" t="s">
        <v>247</v>
      </c>
      <c r="J29" s="200"/>
      <c r="K29" s="200">
        <v>811</v>
      </c>
      <c r="L29" s="200"/>
      <c r="M29" s="200">
        <v>771</v>
      </c>
      <c r="N29" s="200"/>
      <c r="O29" s="200">
        <v>40</v>
      </c>
      <c r="P29" s="200"/>
      <c r="Q29" s="200">
        <v>112</v>
      </c>
      <c r="R29" s="200"/>
      <c r="S29" s="200">
        <v>63</v>
      </c>
      <c r="T29" s="200"/>
      <c r="U29" s="200" t="s">
        <v>321</v>
      </c>
      <c r="V29" s="200"/>
      <c r="W29" s="200">
        <v>47</v>
      </c>
      <c r="X29" s="200"/>
      <c r="Y29" s="200"/>
      <c r="Z29" s="200">
        <v>2</v>
      </c>
      <c r="AA29" s="200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</row>
    <row r="30" spans="1:45" ht="14.25">
      <c r="A30" s="233"/>
      <c r="B30" s="3" t="s">
        <v>15</v>
      </c>
      <c r="C30" s="199" t="s">
        <v>321</v>
      </c>
      <c r="D30" s="200"/>
      <c r="E30" s="200" t="s">
        <v>321</v>
      </c>
      <c r="F30" s="200"/>
      <c r="G30" s="200" t="s">
        <v>321</v>
      </c>
      <c r="H30" s="200"/>
      <c r="I30" s="200" t="s">
        <v>247</v>
      </c>
      <c r="J30" s="200"/>
      <c r="K30" s="200" t="s">
        <v>321</v>
      </c>
      <c r="L30" s="200"/>
      <c r="M30" s="200" t="s">
        <v>321</v>
      </c>
      <c r="N30" s="200"/>
      <c r="O30" s="200" t="s">
        <v>321</v>
      </c>
      <c r="P30" s="200"/>
      <c r="Q30" s="200" t="s">
        <v>321</v>
      </c>
      <c r="R30" s="200"/>
      <c r="S30" s="200" t="s">
        <v>321</v>
      </c>
      <c r="T30" s="200"/>
      <c r="U30" s="200" t="s">
        <v>321</v>
      </c>
      <c r="V30" s="200"/>
      <c r="W30" s="200" t="s">
        <v>321</v>
      </c>
      <c r="X30" s="200"/>
      <c r="Y30" s="200"/>
      <c r="Z30" s="200" t="s">
        <v>321</v>
      </c>
      <c r="AA30" s="200"/>
      <c r="AQ30" s="2"/>
      <c r="AR30" s="2"/>
      <c r="AS30" s="2"/>
    </row>
    <row r="31" spans="1:73" ht="14.25">
      <c r="A31" s="233"/>
      <c r="B31" s="3" t="s">
        <v>16</v>
      </c>
      <c r="C31" s="199">
        <v>1</v>
      </c>
      <c r="D31" s="200"/>
      <c r="E31" s="200">
        <v>1</v>
      </c>
      <c r="F31" s="200"/>
      <c r="G31" s="200" t="s">
        <v>321</v>
      </c>
      <c r="H31" s="200"/>
      <c r="I31" s="200" t="s">
        <v>247</v>
      </c>
      <c r="J31" s="200"/>
      <c r="K31" s="200">
        <v>546</v>
      </c>
      <c r="L31" s="200"/>
      <c r="M31" s="200">
        <v>544</v>
      </c>
      <c r="N31" s="200"/>
      <c r="O31" s="200">
        <v>2</v>
      </c>
      <c r="P31" s="200"/>
      <c r="Q31" s="200">
        <v>36</v>
      </c>
      <c r="R31" s="200"/>
      <c r="S31" s="200">
        <v>34</v>
      </c>
      <c r="T31" s="200"/>
      <c r="U31" s="200" t="s">
        <v>321</v>
      </c>
      <c r="V31" s="200"/>
      <c r="W31" s="200">
        <v>2</v>
      </c>
      <c r="X31" s="200"/>
      <c r="Y31" s="200"/>
      <c r="Z31" s="200" t="s">
        <v>321</v>
      </c>
      <c r="AA31" s="200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ht="14.25">
      <c r="A32" s="231" t="s">
        <v>21</v>
      </c>
      <c r="B32" s="3" t="s">
        <v>8</v>
      </c>
      <c r="C32" s="199">
        <v>6</v>
      </c>
      <c r="D32" s="200"/>
      <c r="E32" s="200">
        <v>6</v>
      </c>
      <c r="F32" s="200"/>
      <c r="G32" s="200" t="s">
        <v>321</v>
      </c>
      <c r="H32" s="200"/>
      <c r="I32" s="200" t="s">
        <v>247</v>
      </c>
      <c r="J32" s="200"/>
      <c r="K32" s="200">
        <v>3805</v>
      </c>
      <c r="L32" s="200"/>
      <c r="M32" s="200">
        <v>316</v>
      </c>
      <c r="N32" s="200"/>
      <c r="O32" s="200">
        <v>3489</v>
      </c>
      <c r="P32" s="200"/>
      <c r="Q32" s="200">
        <v>585</v>
      </c>
      <c r="R32" s="200"/>
      <c r="S32" s="200">
        <v>189</v>
      </c>
      <c r="T32" s="200"/>
      <c r="U32" s="200">
        <v>77</v>
      </c>
      <c r="V32" s="200"/>
      <c r="W32" s="200">
        <v>232</v>
      </c>
      <c r="X32" s="200"/>
      <c r="Y32" s="200"/>
      <c r="Z32" s="200">
        <v>87</v>
      </c>
      <c r="AA32" s="200"/>
      <c r="AC32" s="187"/>
      <c r="AD32" s="18"/>
      <c r="AE32" s="187"/>
      <c r="AF32" s="187"/>
      <c r="AG32" s="187"/>
      <c r="AH32" s="187"/>
      <c r="AI32" s="18"/>
      <c r="AJ32" s="18"/>
      <c r="AK32" s="18"/>
      <c r="AL32" s="187"/>
      <c r="AM32" s="187"/>
      <c r="AN32" s="187"/>
      <c r="AO32" s="187"/>
      <c r="AP32" s="18"/>
      <c r="AQ32" s="187"/>
      <c r="AR32" s="187"/>
      <c r="AS32" s="18"/>
      <c r="AT32" s="187"/>
      <c r="AU32" s="187"/>
      <c r="AV32" s="18"/>
      <c r="AW32" s="18"/>
      <c r="AX32" s="18"/>
      <c r="AY32" s="18"/>
      <c r="AZ32" s="18"/>
      <c r="BA32" s="18"/>
      <c r="BB32" s="18"/>
      <c r="BC32" s="187"/>
      <c r="BD32" s="187"/>
      <c r="BE32" s="18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3" ht="17.25">
      <c r="A33" s="231"/>
      <c r="B33" s="3" t="s">
        <v>14</v>
      </c>
      <c r="C33" s="199">
        <v>1</v>
      </c>
      <c r="D33" s="200"/>
      <c r="E33" s="200">
        <v>1</v>
      </c>
      <c r="F33" s="200"/>
      <c r="G33" s="200" t="s">
        <v>321</v>
      </c>
      <c r="H33" s="200"/>
      <c r="I33" s="200" t="s">
        <v>247</v>
      </c>
      <c r="J33" s="200"/>
      <c r="K33" s="200">
        <v>643</v>
      </c>
      <c r="L33" s="200"/>
      <c r="M33" s="200">
        <v>134</v>
      </c>
      <c r="N33" s="200"/>
      <c r="O33" s="200">
        <v>509</v>
      </c>
      <c r="P33" s="200"/>
      <c r="Q33" s="200">
        <v>179</v>
      </c>
      <c r="R33" s="200"/>
      <c r="S33" s="200">
        <v>45</v>
      </c>
      <c r="T33" s="200"/>
      <c r="U33" s="200">
        <v>19</v>
      </c>
      <c r="V33" s="200"/>
      <c r="W33" s="200">
        <v>76</v>
      </c>
      <c r="X33" s="200"/>
      <c r="Y33" s="200"/>
      <c r="Z33" s="200">
        <v>39</v>
      </c>
      <c r="AA33" s="200"/>
      <c r="AC33" s="220" t="s">
        <v>442</v>
      </c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</row>
    <row r="34" spans="1:73" ht="14.25">
      <c r="A34" s="231"/>
      <c r="B34" s="3" t="s">
        <v>15</v>
      </c>
      <c r="C34" s="199">
        <v>1</v>
      </c>
      <c r="D34" s="200"/>
      <c r="E34" s="200">
        <v>1</v>
      </c>
      <c r="F34" s="200"/>
      <c r="G34" s="200" t="s">
        <v>321</v>
      </c>
      <c r="H34" s="200"/>
      <c r="I34" s="200" t="s">
        <v>247</v>
      </c>
      <c r="J34" s="200"/>
      <c r="K34" s="200">
        <v>221</v>
      </c>
      <c r="L34" s="200"/>
      <c r="M34" s="200">
        <v>166</v>
      </c>
      <c r="N34" s="200"/>
      <c r="O34" s="200">
        <v>55</v>
      </c>
      <c r="P34" s="200"/>
      <c r="Q34" s="200">
        <v>74</v>
      </c>
      <c r="R34" s="200"/>
      <c r="S34" s="200">
        <v>43</v>
      </c>
      <c r="T34" s="200"/>
      <c r="U34" s="200">
        <v>2</v>
      </c>
      <c r="V34" s="200"/>
      <c r="W34" s="200">
        <v>29</v>
      </c>
      <c r="X34" s="200"/>
      <c r="Y34" s="200"/>
      <c r="Z34" s="200" t="s">
        <v>321</v>
      </c>
      <c r="AA34" s="200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ht="14.25">
      <c r="A35" s="231"/>
      <c r="B35" s="3" t="s">
        <v>16</v>
      </c>
      <c r="C35" s="199">
        <v>4</v>
      </c>
      <c r="D35" s="200"/>
      <c r="E35" s="200">
        <v>4</v>
      </c>
      <c r="F35" s="200"/>
      <c r="G35" s="200" t="s">
        <v>321</v>
      </c>
      <c r="H35" s="200"/>
      <c r="I35" s="200" t="s">
        <v>247</v>
      </c>
      <c r="J35" s="200"/>
      <c r="K35" s="200">
        <v>2941</v>
      </c>
      <c r="L35" s="200"/>
      <c r="M35" s="200">
        <v>16</v>
      </c>
      <c r="N35" s="200"/>
      <c r="O35" s="200">
        <v>2925</v>
      </c>
      <c r="P35" s="200"/>
      <c r="Q35" s="200">
        <v>332</v>
      </c>
      <c r="R35" s="200"/>
      <c r="S35" s="200">
        <v>101</v>
      </c>
      <c r="T35" s="200"/>
      <c r="U35" s="200">
        <v>56</v>
      </c>
      <c r="V35" s="200"/>
      <c r="W35" s="200">
        <v>127</v>
      </c>
      <c r="X35" s="200"/>
      <c r="Y35" s="200"/>
      <c r="Z35" s="200">
        <v>48</v>
      </c>
      <c r="AA35" s="200"/>
      <c r="AC35" s="211" t="s">
        <v>342</v>
      </c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57" ht="15" thickBot="1">
      <c r="A36" s="231" t="s">
        <v>294</v>
      </c>
      <c r="B36" s="3" t="s">
        <v>8</v>
      </c>
      <c r="C36" s="199">
        <v>6</v>
      </c>
      <c r="D36" s="200"/>
      <c r="E36" s="200">
        <v>6</v>
      </c>
      <c r="F36" s="200"/>
      <c r="G36" s="200" t="s">
        <v>321</v>
      </c>
      <c r="H36" s="200"/>
      <c r="I36" s="200" t="s">
        <v>247</v>
      </c>
      <c r="J36" s="200"/>
      <c r="K36" s="200">
        <v>18687</v>
      </c>
      <c r="L36" s="200"/>
      <c r="M36" s="200">
        <v>15401</v>
      </c>
      <c r="N36" s="200"/>
      <c r="O36" s="200">
        <v>3286</v>
      </c>
      <c r="P36" s="200"/>
      <c r="Q36" s="200">
        <v>2392</v>
      </c>
      <c r="R36" s="200"/>
      <c r="S36" s="200">
        <v>1615</v>
      </c>
      <c r="T36" s="200"/>
      <c r="U36" s="200">
        <v>125</v>
      </c>
      <c r="V36" s="200"/>
      <c r="W36" s="200">
        <v>599</v>
      </c>
      <c r="X36" s="200"/>
      <c r="Y36" s="200"/>
      <c r="Z36" s="200">
        <v>53</v>
      </c>
      <c r="AA36" s="200"/>
      <c r="AC36" s="20"/>
      <c r="AD36" s="19"/>
      <c r="AE36" s="221"/>
      <c r="AF36" s="221"/>
      <c r="AG36" s="221"/>
      <c r="AH36" s="221"/>
      <c r="AI36" s="19"/>
      <c r="AJ36" s="19"/>
      <c r="AK36" s="19"/>
      <c r="AL36" s="221"/>
      <c r="AM36" s="221"/>
      <c r="AN36" s="221"/>
      <c r="AO36" s="221"/>
      <c r="AP36" s="19"/>
      <c r="AQ36" s="221"/>
      <c r="AR36" s="221"/>
      <c r="AS36" s="19"/>
      <c r="AT36" s="221"/>
      <c r="AU36" s="221"/>
      <c r="AV36" s="19"/>
      <c r="AW36" s="19"/>
      <c r="AX36" s="19"/>
      <c r="AY36" s="19"/>
      <c r="AZ36" s="19"/>
      <c r="BA36" s="19"/>
      <c r="BB36" s="19"/>
      <c r="BC36" s="221"/>
      <c r="BD36" s="221"/>
      <c r="BE36" s="19"/>
    </row>
    <row r="37" spans="1:57" ht="14.25">
      <c r="A37" s="231"/>
      <c r="B37" s="3" t="s">
        <v>14</v>
      </c>
      <c r="C37" s="199">
        <v>1</v>
      </c>
      <c r="D37" s="200"/>
      <c r="E37" s="200">
        <v>1</v>
      </c>
      <c r="F37" s="200"/>
      <c r="G37" s="200" t="s">
        <v>321</v>
      </c>
      <c r="H37" s="200"/>
      <c r="I37" s="200" t="s">
        <v>247</v>
      </c>
      <c r="J37" s="200"/>
      <c r="K37" s="200">
        <v>8824</v>
      </c>
      <c r="L37" s="200"/>
      <c r="M37" s="200">
        <v>6554</v>
      </c>
      <c r="N37" s="200"/>
      <c r="O37" s="200">
        <v>2270</v>
      </c>
      <c r="P37" s="200"/>
      <c r="Q37" s="200">
        <v>1231</v>
      </c>
      <c r="R37" s="200"/>
      <c r="S37" s="200">
        <v>844</v>
      </c>
      <c r="T37" s="200"/>
      <c r="U37" s="200">
        <v>39</v>
      </c>
      <c r="V37" s="200"/>
      <c r="W37" s="200">
        <v>312</v>
      </c>
      <c r="X37" s="200"/>
      <c r="Y37" s="200"/>
      <c r="Z37" s="200">
        <v>36</v>
      </c>
      <c r="AA37" s="200"/>
      <c r="AC37" s="212" t="s">
        <v>33</v>
      </c>
      <c r="AD37" s="214" t="s">
        <v>3</v>
      </c>
      <c r="AE37" s="214"/>
      <c r="AF37" s="214"/>
      <c r="AG37" s="214"/>
      <c r="AH37" s="214"/>
      <c r="AI37" s="214" t="s">
        <v>343</v>
      </c>
      <c r="AJ37" s="214"/>
      <c r="AK37" s="214" t="s">
        <v>344</v>
      </c>
      <c r="AL37" s="214"/>
      <c r="AM37" s="214"/>
      <c r="AN37" s="214" t="s">
        <v>345</v>
      </c>
      <c r="AO37" s="214"/>
      <c r="AP37" s="214"/>
      <c r="AQ37" s="214" t="s">
        <v>346</v>
      </c>
      <c r="AR37" s="214"/>
      <c r="AS37" s="214"/>
      <c r="AT37" s="214" t="s">
        <v>35</v>
      </c>
      <c r="AU37" s="214"/>
      <c r="AV37" s="214"/>
      <c r="AW37" s="214" t="s">
        <v>36</v>
      </c>
      <c r="AX37" s="214"/>
      <c r="AY37" s="214" t="s">
        <v>37</v>
      </c>
      <c r="AZ37" s="214"/>
      <c r="BA37" s="214" t="s">
        <v>38</v>
      </c>
      <c r="BB37" s="214"/>
      <c r="BC37" s="214" t="s">
        <v>39</v>
      </c>
      <c r="BD37" s="214"/>
      <c r="BE37" s="215"/>
    </row>
    <row r="38" spans="1:57" ht="14.25">
      <c r="A38" s="231"/>
      <c r="B38" s="3" t="s">
        <v>15</v>
      </c>
      <c r="C38" s="199">
        <v>1</v>
      </c>
      <c r="D38" s="200"/>
      <c r="E38" s="200">
        <v>1</v>
      </c>
      <c r="F38" s="200"/>
      <c r="G38" s="200" t="s">
        <v>321</v>
      </c>
      <c r="H38" s="200"/>
      <c r="I38" s="200" t="s">
        <v>247</v>
      </c>
      <c r="J38" s="200"/>
      <c r="K38" s="200">
        <v>592</v>
      </c>
      <c r="L38" s="200"/>
      <c r="M38" s="200">
        <v>367</v>
      </c>
      <c r="N38" s="200"/>
      <c r="O38" s="200">
        <v>225</v>
      </c>
      <c r="P38" s="200"/>
      <c r="Q38" s="200">
        <v>160</v>
      </c>
      <c r="R38" s="200"/>
      <c r="S38" s="200">
        <v>54</v>
      </c>
      <c r="T38" s="200"/>
      <c r="U38" s="200">
        <v>1</v>
      </c>
      <c r="V38" s="200"/>
      <c r="W38" s="200">
        <v>100</v>
      </c>
      <c r="X38" s="200"/>
      <c r="Y38" s="200"/>
      <c r="Z38" s="200">
        <v>5</v>
      </c>
      <c r="AA38" s="200"/>
      <c r="AC38" s="213"/>
      <c r="AD38" s="7" t="s">
        <v>8</v>
      </c>
      <c r="AE38" s="183" t="s">
        <v>9</v>
      </c>
      <c r="AF38" s="183"/>
      <c r="AG38" s="183" t="s">
        <v>10</v>
      </c>
      <c r="AH38" s="183"/>
      <c r="AI38" s="7" t="s">
        <v>9</v>
      </c>
      <c r="AJ38" s="7" t="s">
        <v>10</v>
      </c>
      <c r="AK38" s="7" t="s">
        <v>9</v>
      </c>
      <c r="AL38" s="183" t="s">
        <v>10</v>
      </c>
      <c r="AM38" s="183"/>
      <c r="AN38" s="183" t="s">
        <v>9</v>
      </c>
      <c r="AO38" s="183"/>
      <c r="AP38" s="7" t="s">
        <v>10</v>
      </c>
      <c r="AQ38" s="183" t="s">
        <v>9</v>
      </c>
      <c r="AR38" s="183"/>
      <c r="AS38" s="7" t="s">
        <v>10</v>
      </c>
      <c r="AT38" s="183" t="s">
        <v>9</v>
      </c>
      <c r="AU38" s="183"/>
      <c r="AV38" s="7" t="s">
        <v>10</v>
      </c>
      <c r="AW38" s="7" t="s">
        <v>9</v>
      </c>
      <c r="AX38" s="7" t="s">
        <v>10</v>
      </c>
      <c r="AY38" s="7" t="s">
        <v>9</v>
      </c>
      <c r="AZ38" s="7" t="s">
        <v>10</v>
      </c>
      <c r="BA38" s="7" t="s">
        <v>9</v>
      </c>
      <c r="BB38" s="7" t="s">
        <v>10</v>
      </c>
      <c r="BC38" s="183" t="s">
        <v>9</v>
      </c>
      <c r="BD38" s="183"/>
      <c r="BE38" s="8" t="s">
        <v>10</v>
      </c>
    </row>
    <row r="39" spans="1:57" ht="14.25">
      <c r="A39" s="231"/>
      <c r="B39" s="3" t="s">
        <v>16</v>
      </c>
      <c r="C39" s="199">
        <v>4</v>
      </c>
      <c r="D39" s="200"/>
      <c r="E39" s="200">
        <v>4</v>
      </c>
      <c r="F39" s="200"/>
      <c r="G39" s="200" t="s">
        <v>321</v>
      </c>
      <c r="H39" s="200"/>
      <c r="I39" s="200" t="s">
        <v>247</v>
      </c>
      <c r="J39" s="200"/>
      <c r="K39" s="200">
        <v>9271</v>
      </c>
      <c r="L39" s="200"/>
      <c r="M39" s="200">
        <v>8480</v>
      </c>
      <c r="N39" s="200"/>
      <c r="O39" s="200">
        <v>791</v>
      </c>
      <c r="P39" s="200"/>
      <c r="Q39" s="200">
        <v>1001</v>
      </c>
      <c r="R39" s="200"/>
      <c r="S39" s="200">
        <v>717</v>
      </c>
      <c r="T39" s="200"/>
      <c r="U39" s="200">
        <v>85</v>
      </c>
      <c r="V39" s="200"/>
      <c r="W39" s="200">
        <v>187</v>
      </c>
      <c r="X39" s="200"/>
      <c r="Y39" s="200"/>
      <c r="Z39" s="200">
        <v>12</v>
      </c>
      <c r="AA39" s="200"/>
      <c r="AC39" s="61" t="s">
        <v>34</v>
      </c>
      <c r="AD39" s="82">
        <f>SUM(AD41:AD57)</f>
        <v>9</v>
      </c>
      <c r="AE39" s="217">
        <f>SUM(AE41:AF57)</f>
        <v>4</v>
      </c>
      <c r="AF39" s="217"/>
      <c r="AG39" s="217">
        <f>SUM(AG41:AH57)</f>
        <v>5</v>
      </c>
      <c r="AH39" s="217"/>
      <c r="AI39" s="82">
        <f>SUM(AI41:AI57)</f>
        <v>2</v>
      </c>
      <c r="AJ39" s="82">
        <f>SUM(AJ41:AJ57)</f>
        <v>1</v>
      </c>
      <c r="AK39" s="82">
        <f>SUM(AK41:AK57)</f>
        <v>1</v>
      </c>
      <c r="AL39" s="217">
        <f>SUM(AL41:AM57)</f>
        <v>2</v>
      </c>
      <c r="AM39" s="217"/>
      <c r="AN39" s="217" t="s">
        <v>438</v>
      </c>
      <c r="AO39" s="217"/>
      <c r="AP39" s="82" t="s">
        <v>438</v>
      </c>
      <c r="AQ39" s="217" t="s">
        <v>321</v>
      </c>
      <c r="AR39" s="217"/>
      <c r="AS39" s="82" t="s">
        <v>321</v>
      </c>
      <c r="AT39" s="217" t="s">
        <v>321</v>
      </c>
      <c r="AU39" s="217"/>
      <c r="AV39" s="82" t="s">
        <v>439</v>
      </c>
      <c r="AW39" s="82">
        <f>SUM(AW41:AW57)</f>
        <v>1</v>
      </c>
      <c r="AX39" s="82">
        <f>SUM(AX41:AX57)</f>
        <v>1</v>
      </c>
      <c r="AY39" s="82" t="s">
        <v>439</v>
      </c>
      <c r="AZ39" s="82" t="s">
        <v>439</v>
      </c>
      <c r="BA39" s="82" t="s">
        <v>440</v>
      </c>
      <c r="BB39" s="82" t="s">
        <v>441</v>
      </c>
      <c r="BC39" s="217" t="s">
        <v>321</v>
      </c>
      <c r="BD39" s="217"/>
      <c r="BE39" s="82">
        <f>SUM(BE41:BE57)</f>
        <v>1</v>
      </c>
    </row>
    <row r="40" spans="1:57" ht="14.25">
      <c r="A40" s="231" t="s">
        <v>23</v>
      </c>
      <c r="B40" s="3" t="s">
        <v>8</v>
      </c>
      <c r="C40" s="199">
        <v>33</v>
      </c>
      <c r="D40" s="200"/>
      <c r="E40" s="200">
        <v>33</v>
      </c>
      <c r="F40" s="200"/>
      <c r="G40" s="200" t="s">
        <v>321</v>
      </c>
      <c r="H40" s="200"/>
      <c r="I40" s="200" t="s">
        <v>247</v>
      </c>
      <c r="J40" s="200"/>
      <c r="K40" s="200">
        <v>3108</v>
      </c>
      <c r="L40" s="200"/>
      <c r="M40" s="200">
        <v>830</v>
      </c>
      <c r="N40" s="200"/>
      <c r="O40" s="200">
        <v>2278</v>
      </c>
      <c r="P40" s="200"/>
      <c r="Q40" s="200">
        <v>861</v>
      </c>
      <c r="R40" s="200"/>
      <c r="S40" s="200">
        <v>71</v>
      </c>
      <c r="T40" s="200"/>
      <c r="U40" s="200">
        <v>129</v>
      </c>
      <c r="V40" s="200"/>
      <c r="W40" s="200">
        <v>460</v>
      </c>
      <c r="X40" s="200"/>
      <c r="Y40" s="200"/>
      <c r="Z40" s="200">
        <v>201</v>
      </c>
      <c r="AA40" s="200"/>
      <c r="AC40" s="16"/>
      <c r="AD40" s="25"/>
      <c r="AE40" s="184"/>
      <c r="AF40" s="184"/>
      <c r="AG40" s="184"/>
      <c r="AH40" s="184"/>
      <c r="AI40" s="25"/>
      <c r="AJ40" s="25"/>
      <c r="AK40" s="25"/>
      <c r="AL40" s="184"/>
      <c r="AM40" s="184"/>
      <c r="AN40" s="184"/>
      <c r="AO40" s="184"/>
      <c r="AP40" s="25"/>
      <c r="AQ40" s="184"/>
      <c r="AR40" s="184"/>
      <c r="AS40" s="25"/>
      <c r="AT40" s="184"/>
      <c r="AU40" s="184"/>
      <c r="AV40" s="25"/>
      <c r="AW40" s="25"/>
      <c r="AX40" s="25"/>
      <c r="AY40" s="25"/>
      <c r="AZ40" s="25"/>
      <c r="BA40" s="25"/>
      <c r="BB40" s="25"/>
      <c r="BC40" s="184"/>
      <c r="BD40" s="184"/>
      <c r="BE40" s="25"/>
    </row>
    <row r="41" spans="1:57" ht="14.25">
      <c r="A41" s="231"/>
      <c r="B41" s="3" t="s">
        <v>14</v>
      </c>
      <c r="C41" s="199">
        <v>3</v>
      </c>
      <c r="D41" s="200"/>
      <c r="E41" s="200">
        <v>3</v>
      </c>
      <c r="F41" s="200"/>
      <c r="G41" s="200" t="s">
        <v>321</v>
      </c>
      <c r="H41" s="200"/>
      <c r="I41" s="200" t="s">
        <v>262</v>
      </c>
      <c r="J41" s="200"/>
      <c r="K41" s="200">
        <v>276</v>
      </c>
      <c r="L41" s="200"/>
      <c r="M41" s="200" t="s">
        <v>321</v>
      </c>
      <c r="N41" s="200"/>
      <c r="O41" s="200">
        <v>276</v>
      </c>
      <c r="P41" s="200"/>
      <c r="Q41" s="200">
        <v>177</v>
      </c>
      <c r="R41" s="200"/>
      <c r="S41" s="200" t="s">
        <v>261</v>
      </c>
      <c r="T41" s="200"/>
      <c r="U41" s="200">
        <v>10</v>
      </c>
      <c r="V41" s="200"/>
      <c r="W41" s="200">
        <v>99</v>
      </c>
      <c r="X41" s="200"/>
      <c r="Y41" s="200"/>
      <c r="Z41" s="200">
        <v>68</v>
      </c>
      <c r="AA41" s="200"/>
      <c r="AC41" s="16" t="s">
        <v>40</v>
      </c>
      <c r="AD41" s="25">
        <v>3</v>
      </c>
      <c r="AE41" s="184">
        <v>2</v>
      </c>
      <c r="AF41" s="184"/>
      <c r="AG41" s="184">
        <v>1</v>
      </c>
      <c r="AH41" s="184"/>
      <c r="AI41" s="25">
        <v>2</v>
      </c>
      <c r="AJ41" s="25" t="s">
        <v>321</v>
      </c>
      <c r="AK41" s="25" t="s">
        <v>321</v>
      </c>
      <c r="AL41" s="184">
        <v>1</v>
      </c>
      <c r="AM41" s="184"/>
      <c r="AN41" s="184" t="s">
        <v>321</v>
      </c>
      <c r="AO41" s="184"/>
      <c r="AP41" s="25" t="s">
        <v>321</v>
      </c>
      <c r="AQ41" s="184" t="s">
        <v>321</v>
      </c>
      <c r="AR41" s="184"/>
      <c r="AS41" s="25" t="s">
        <v>321</v>
      </c>
      <c r="AT41" s="184" t="s">
        <v>321</v>
      </c>
      <c r="AU41" s="184"/>
      <c r="AV41" s="25" t="s">
        <v>321</v>
      </c>
      <c r="AW41" s="25" t="s">
        <v>321</v>
      </c>
      <c r="AX41" s="25" t="s">
        <v>321</v>
      </c>
      <c r="AY41" s="25" t="s">
        <v>321</v>
      </c>
      <c r="AZ41" s="25" t="s">
        <v>321</v>
      </c>
      <c r="BA41" s="25" t="s">
        <v>321</v>
      </c>
      <c r="BB41" s="25" t="s">
        <v>321</v>
      </c>
      <c r="BC41" s="184" t="s">
        <v>321</v>
      </c>
      <c r="BD41" s="184"/>
      <c r="BE41" s="25" t="s">
        <v>321</v>
      </c>
    </row>
    <row r="42" spans="1:57" ht="14.25">
      <c r="A42" s="231"/>
      <c r="B42" s="3" t="s">
        <v>15</v>
      </c>
      <c r="C42" s="199">
        <v>5</v>
      </c>
      <c r="D42" s="200"/>
      <c r="E42" s="200">
        <v>5</v>
      </c>
      <c r="F42" s="200"/>
      <c r="G42" s="200" t="s">
        <v>321</v>
      </c>
      <c r="H42" s="200"/>
      <c r="I42" s="200" t="s">
        <v>262</v>
      </c>
      <c r="J42" s="200"/>
      <c r="K42" s="200">
        <v>735</v>
      </c>
      <c r="L42" s="200"/>
      <c r="M42" s="200">
        <v>59</v>
      </c>
      <c r="N42" s="200"/>
      <c r="O42" s="200">
        <v>676</v>
      </c>
      <c r="P42" s="200"/>
      <c r="Q42" s="200">
        <v>268</v>
      </c>
      <c r="R42" s="200"/>
      <c r="S42" s="200">
        <v>12</v>
      </c>
      <c r="T42" s="200"/>
      <c r="U42" s="200">
        <v>51</v>
      </c>
      <c r="V42" s="200"/>
      <c r="W42" s="200">
        <v>151</v>
      </c>
      <c r="X42" s="200"/>
      <c r="Y42" s="200"/>
      <c r="Z42" s="200">
        <v>54</v>
      </c>
      <c r="AA42" s="200"/>
      <c r="AC42" s="16" t="s">
        <v>41</v>
      </c>
      <c r="AD42" s="25">
        <v>1</v>
      </c>
      <c r="AE42" s="184">
        <v>1</v>
      </c>
      <c r="AF42" s="184"/>
      <c r="AG42" s="184" t="s">
        <v>321</v>
      </c>
      <c r="AH42" s="184"/>
      <c r="AI42" s="25" t="s">
        <v>321</v>
      </c>
      <c r="AJ42" s="25" t="s">
        <v>321</v>
      </c>
      <c r="AK42" s="25">
        <v>1</v>
      </c>
      <c r="AL42" s="184" t="s">
        <v>321</v>
      </c>
      <c r="AM42" s="184"/>
      <c r="AN42" s="184" t="s">
        <v>321</v>
      </c>
      <c r="AO42" s="184"/>
      <c r="AP42" s="25" t="s">
        <v>321</v>
      </c>
      <c r="AQ42" s="184" t="s">
        <v>321</v>
      </c>
      <c r="AR42" s="184"/>
      <c r="AS42" s="25" t="s">
        <v>321</v>
      </c>
      <c r="AT42" s="184" t="s">
        <v>321</v>
      </c>
      <c r="AU42" s="184"/>
      <c r="AV42" s="25" t="s">
        <v>321</v>
      </c>
      <c r="AW42" s="25" t="s">
        <v>321</v>
      </c>
      <c r="AX42" s="25" t="s">
        <v>321</v>
      </c>
      <c r="AY42" s="25" t="s">
        <v>321</v>
      </c>
      <c r="AZ42" s="25" t="s">
        <v>321</v>
      </c>
      <c r="BA42" s="25" t="s">
        <v>321</v>
      </c>
      <c r="BB42" s="25" t="s">
        <v>321</v>
      </c>
      <c r="BC42" s="184" t="s">
        <v>321</v>
      </c>
      <c r="BD42" s="184"/>
      <c r="BE42" s="25" t="s">
        <v>321</v>
      </c>
    </row>
    <row r="43" spans="1:57" ht="14.25">
      <c r="A43" s="231"/>
      <c r="B43" s="3" t="s">
        <v>16</v>
      </c>
      <c r="C43" s="199">
        <v>25</v>
      </c>
      <c r="D43" s="200"/>
      <c r="E43" s="200">
        <v>25</v>
      </c>
      <c r="F43" s="200"/>
      <c r="G43" s="200" t="s">
        <v>321</v>
      </c>
      <c r="H43" s="200"/>
      <c r="I43" s="200" t="s">
        <v>262</v>
      </c>
      <c r="J43" s="200"/>
      <c r="K43" s="200">
        <v>2097</v>
      </c>
      <c r="L43" s="200"/>
      <c r="M43" s="200">
        <v>771</v>
      </c>
      <c r="N43" s="200"/>
      <c r="O43" s="200">
        <v>1326</v>
      </c>
      <c r="P43" s="200"/>
      <c r="Q43" s="200">
        <v>416</v>
      </c>
      <c r="R43" s="200"/>
      <c r="S43" s="200">
        <v>59</v>
      </c>
      <c r="T43" s="200"/>
      <c r="U43" s="200">
        <v>68</v>
      </c>
      <c r="V43" s="200"/>
      <c r="W43" s="200">
        <v>210</v>
      </c>
      <c r="X43" s="200"/>
      <c r="Y43" s="200"/>
      <c r="Z43" s="200">
        <v>79</v>
      </c>
      <c r="AA43" s="200"/>
      <c r="AC43" s="16" t="s">
        <v>42</v>
      </c>
      <c r="AD43" s="25" t="s">
        <v>322</v>
      </c>
      <c r="AE43" s="184" t="s">
        <v>321</v>
      </c>
      <c r="AF43" s="184"/>
      <c r="AG43" s="184" t="s">
        <v>321</v>
      </c>
      <c r="AH43" s="184"/>
      <c r="AI43" s="25" t="s">
        <v>321</v>
      </c>
      <c r="AJ43" s="25" t="s">
        <v>321</v>
      </c>
      <c r="AK43" s="25" t="s">
        <v>321</v>
      </c>
      <c r="AL43" s="184" t="s">
        <v>321</v>
      </c>
      <c r="AM43" s="184"/>
      <c r="AN43" s="184" t="s">
        <v>321</v>
      </c>
      <c r="AO43" s="184"/>
      <c r="AP43" s="25" t="s">
        <v>321</v>
      </c>
      <c r="AQ43" s="184" t="s">
        <v>321</v>
      </c>
      <c r="AR43" s="184"/>
      <c r="AS43" s="25" t="s">
        <v>321</v>
      </c>
      <c r="AT43" s="184" t="s">
        <v>321</v>
      </c>
      <c r="AU43" s="184"/>
      <c r="AV43" s="25" t="s">
        <v>321</v>
      </c>
      <c r="AW43" s="25" t="s">
        <v>321</v>
      </c>
      <c r="AX43" s="25" t="s">
        <v>321</v>
      </c>
      <c r="AY43" s="25" t="s">
        <v>321</v>
      </c>
      <c r="AZ43" s="25" t="s">
        <v>321</v>
      </c>
      <c r="BA43" s="25" t="s">
        <v>321</v>
      </c>
      <c r="BB43" s="25" t="s">
        <v>321</v>
      </c>
      <c r="BC43" s="184" t="s">
        <v>321</v>
      </c>
      <c r="BD43" s="184"/>
      <c r="BE43" s="25" t="s">
        <v>321</v>
      </c>
    </row>
    <row r="44" spans="1:57" ht="14.25">
      <c r="A44" s="231" t="s">
        <v>24</v>
      </c>
      <c r="B44" s="16" t="s">
        <v>8</v>
      </c>
      <c r="C44" s="200">
        <v>49</v>
      </c>
      <c r="D44" s="200"/>
      <c r="E44" s="200">
        <v>49</v>
      </c>
      <c r="F44" s="200"/>
      <c r="G44" s="200" t="s">
        <v>321</v>
      </c>
      <c r="H44" s="200"/>
      <c r="I44" s="200" t="s">
        <v>262</v>
      </c>
      <c r="J44" s="200"/>
      <c r="K44" s="200">
        <v>7558</v>
      </c>
      <c r="L44" s="200"/>
      <c r="M44" s="200">
        <v>3159</v>
      </c>
      <c r="N44" s="200"/>
      <c r="O44" s="200">
        <v>4399</v>
      </c>
      <c r="P44" s="200"/>
      <c r="Q44" s="200">
        <v>743</v>
      </c>
      <c r="R44" s="200"/>
      <c r="S44" s="200">
        <v>433</v>
      </c>
      <c r="T44" s="200"/>
      <c r="U44" s="200">
        <v>79</v>
      </c>
      <c r="V44" s="200"/>
      <c r="W44" s="200">
        <v>130</v>
      </c>
      <c r="X44" s="200"/>
      <c r="Y44" s="200"/>
      <c r="Z44" s="200">
        <v>101</v>
      </c>
      <c r="AA44" s="200"/>
      <c r="AC44" s="16" t="s">
        <v>43</v>
      </c>
      <c r="AD44" s="25" t="s">
        <v>322</v>
      </c>
      <c r="AE44" s="184" t="s">
        <v>321</v>
      </c>
      <c r="AF44" s="184"/>
      <c r="AG44" s="184" t="s">
        <v>321</v>
      </c>
      <c r="AH44" s="184"/>
      <c r="AI44" s="25" t="s">
        <v>321</v>
      </c>
      <c r="AJ44" s="25" t="s">
        <v>321</v>
      </c>
      <c r="AK44" s="25" t="s">
        <v>321</v>
      </c>
      <c r="AL44" s="184" t="s">
        <v>321</v>
      </c>
      <c r="AM44" s="184"/>
      <c r="AN44" s="184" t="s">
        <v>321</v>
      </c>
      <c r="AO44" s="184"/>
      <c r="AP44" s="25" t="s">
        <v>321</v>
      </c>
      <c r="AQ44" s="184" t="s">
        <v>321</v>
      </c>
      <c r="AR44" s="184"/>
      <c r="AS44" s="25" t="s">
        <v>321</v>
      </c>
      <c r="AT44" s="184" t="s">
        <v>321</v>
      </c>
      <c r="AU44" s="184"/>
      <c r="AV44" s="25" t="s">
        <v>321</v>
      </c>
      <c r="AW44" s="25" t="s">
        <v>321</v>
      </c>
      <c r="AX44" s="25" t="s">
        <v>321</v>
      </c>
      <c r="AY44" s="25" t="s">
        <v>321</v>
      </c>
      <c r="AZ44" s="25" t="s">
        <v>321</v>
      </c>
      <c r="BA44" s="25" t="s">
        <v>321</v>
      </c>
      <c r="BB44" s="25" t="s">
        <v>321</v>
      </c>
      <c r="BC44" s="184" t="s">
        <v>321</v>
      </c>
      <c r="BD44" s="184"/>
      <c r="BE44" s="25" t="s">
        <v>321</v>
      </c>
    </row>
    <row r="45" spans="1:57" ht="14.25">
      <c r="A45" s="231"/>
      <c r="B45" s="16" t="s">
        <v>14</v>
      </c>
      <c r="C45" s="200" t="s">
        <v>321</v>
      </c>
      <c r="D45" s="200"/>
      <c r="E45" s="200" t="s">
        <v>321</v>
      </c>
      <c r="F45" s="200"/>
      <c r="G45" s="200" t="s">
        <v>321</v>
      </c>
      <c r="H45" s="200"/>
      <c r="I45" s="200" t="s">
        <v>262</v>
      </c>
      <c r="J45" s="200"/>
      <c r="K45" s="200" t="s">
        <v>321</v>
      </c>
      <c r="L45" s="200"/>
      <c r="M45" s="200" t="s">
        <v>321</v>
      </c>
      <c r="N45" s="200"/>
      <c r="O45" s="200" t="s">
        <v>321</v>
      </c>
      <c r="P45" s="200"/>
      <c r="Q45" s="200" t="s">
        <v>321</v>
      </c>
      <c r="R45" s="200"/>
      <c r="S45" s="200" t="s">
        <v>321</v>
      </c>
      <c r="T45" s="200"/>
      <c r="U45" s="200" t="s">
        <v>321</v>
      </c>
      <c r="V45" s="200"/>
      <c r="W45" s="200" t="s">
        <v>321</v>
      </c>
      <c r="X45" s="200"/>
      <c r="Y45" s="200"/>
      <c r="Z45" s="200" t="s">
        <v>321</v>
      </c>
      <c r="AA45" s="200"/>
      <c r="AC45" s="16" t="s">
        <v>44</v>
      </c>
      <c r="AD45" s="25" t="s">
        <v>322</v>
      </c>
      <c r="AE45" s="184" t="s">
        <v>321</v>
      </c>
      <c r="AF45" s="184"/>
      <c r="AG45" s="184" t="s">
        <v>321</v>
      </c>
      <c r="AH45" s="184"/>
      <c r="AI45" s="25" t="s">
        <v>321</v>
      </c>
      <c r="AJ45" s="25" t="s">
        <v>321</v>
      </c>
      <c r="AK45" s="25" t="s">
        <v>321</v>
      </c>
      <c r="AL45" s="184" t="s">
        <v>321</v>
      </c>
      <c r="AM45" s="184"/>
      <c r="AN45" s="184" t="s">
        <v>321</v>
      </c>
      <c r="AO45" s="184"/>
      <c r="AP45" s="25" t="s">
        <v>321</v>
      </c>
      <c r="AQ45" s="184" t="s">
        <v>321</v>
      </c>
      <c r="AR45" s="184"/>
      <c r="AS45" s="25" t="s">
        <v>321</v>
      </c>
      <c r="AT45" s="184" t="s">
        <v>321</v>
      </c>
      <c r="AU45" s="184"/>
      <c r="AV45" s="25" t="s">
        <v>321</v>
      </c>
      <c r="AW45" s="25" t="s">
        <v>321</v>
      </c>
      <c r="AX45" s="25" t="s">
        <v>321</v>
      </c>
      <c r="AY45" s="25" t="s">
        <v>321</v>
      </c>
      <c r="AZ45" s="25" t="s">
        <v>321</v>
      </c>
      <c r="BA45" s="25" t="s">
        <v>321</v>
      </c>
      <c r="BB45" s="25" t="s">
        <v>321</v>
      </c>
      <c r="BC45" s="184" t="s">
        <v>321</v>
      </c>
      <c r="BD45" s="184"/>
      <c r="BE45" s="25" t="s">
        <v>321</v>
      </c>
    </row>
    <row r="46" spans="1:57" ht="14.25">
      <c r="A46" s="231"/>
      <c r="B46" s="16" t="s">
        <v>15</v>
      </c>
      <c r="C46" s="200">
        <v>1</v>
      </c>
      <c r="D46" s="200"/>
      <c r="E46" s="200">
        <v>1</v>
      </c>
      <c r="F46" s="200"/>
      <c r="G46" s="200" t="s">
        <v>321</v>
      </c>
      <c r="H46" s="200"/>
      <c r="I46" s="200" t="s">
        <v>262</v>
      </c>
      <c r="J46" s="200"/>
      <c r="K46" s="200">
        <v>35</v>
      </c>
      <c r="L46" s="200"/>
      <c r="M46" s="200" t="s">
        <v>321</v>
      </c>
      <c r="N46" s="200"/>
      <c r="O46" s="200">
        <v>35</v>
      </c>
      <c r="P46" s="200"/>
      <c r="Q46" s="200">
        <v>1</v>
      </c>
      <c r="R46" s="200"/>
      <c r="S46" s="200" t="s">
        <v>321</v>
      </c>
      <c r="T46" s="200"/>
      <c r="U46" s="200">
        <v>1</v>
      </c>
      <c r="V46" s="200"/>
      <c r="W46" s="200" t="s">
        <v>321</v>
      </c>
      <c r="X46" s="200"/>
      <c r="Y46" s="200"/>
      <c r="Z46" s="200" t="s">
        <v>321</v>
      </c>
      <c r="AA46" s="200"/>
      <c r="AC46" s="16" t="s">
        <v>45</v>
      </c>
      <c r="AD46" s="25" t="s">
        <v>322</v>
      </c>
      <c r="AE46" s="184" t="s">
        <v>321</v>
      </c>
      <c r="AF46" s="184"/>
      <c r="AG46" s="184" t="s">
        <v>321</v>
      </c>
      <c r="AH46" s="184"/>
      <c r="AI46" s="25" t="s">
        <v>321</v>
      </c>
      <c r="AJ46" s="25" t="s">
        <v>321</v>
      </c>
      <c r="AK46" s="25" t="s">
        <v>321</v>
      </c>
      <c r="AL46" s="184" t="s">
        <v>321</v>
      </c>
      <c r="AM46" s="184"/>
      <c r="AN46" s="184" t="s">
        <v>321</v>
      </c>
      <c r="AO46" s="184"/>
      <c r="AP46" s="25" t="s">
        <v>321</v>
      </c>
      <c r="AQ46" s="184" t="s">
        <v>321</v>
      </c>
      <c r="AR46" s="184"/>
      <c r="AS46" s="25" t="s">
        <v>321</v>
      </c>
      <c r="AT46" s="184" t="s">
        <v>321</v>
      </c>
      <c r="AU46" s="184"/>
      <c r="AV46" s="25" t="s">
        <v>321</v>
      </c>
      <c r="AW46" s="25" t="s">
        <v>321</v>
      </c>
      <c r="AX46" s="25" t="s">
        <v>321</v>
      </c>
      <c r="AY46" s="25" t="s">
        <v>321</v>
      </c>
      <c r="AZ46" s="25" t="s">
        <v>321</v>
      </c>
      <c r="BA46" s="25" t="s">
        <v>321</v>
      </c>
      <c r="BB46" s="25" t="s">
        <v>321</v>
      </c>
      <c r="BC46" s="184" t="s">
        <v>321</v>
      </c>
      <c r="BD46" s="184"/>
      <c r="BE46" s="25" t="s">
        <v>321</v>
      </c>
    </row>
    <row r="47" spans="1:57" ht="14.25">
      <c r="A47" s="231"/>
      <c r="B47" s="16" t="s">
        <v>16</v>
      </c>
      <c r="C47" s="200">
        <v>48</v>
      </c>
      <c r="D47" s="200"/>
      <c r="E47" s="200">
        <v>48</v>
      </c>
      <c r="F47" s="200"/>
      <c r="G47" s="200" t="s">
        <v>321</v>
      </c>
      <c r="H47" s="200"/>
      <c r="I47" s="200" t="s">
        <v>262</v>
      </c>
      <c r="J47" s="200"/>
      <c r="K47" s="200">
        <v>7523</v>
      </c>
      <c r="L47" s="200"/>
      <c r="M47" s="200">
        <v>3159</v>
      </c>
      <c r="N47" s="200"/>
      <c r="O47" s="200">
        <v>4364</v>
      </c>
      <c r="P47" s="200"/>
      <c r="Q47" s="200">
        <v>742</v>
      </c>
      <c r="R47" s="200"/>
      <c r="S47" s="200">
        <v>433</v>
      </c>
      <c r="T47" s="200"/>
      <c r="U47" s="200">
        <v>78</v>
      </c>
      <c r="V47" s="200"/>
      <c r="W47" s="200">
        <v>130</v>
      </c>
      <c r="X47" s="200"/>
      <c r="Y47" s="200"/>
      <c r="Z47" s="200">
        <v>101</v>
      </c>
      <c r="AA47" s="200"/>
      <c r="AC47" s="16" t="s">
        <v>46</v>
      </c>
      <c r="AD47" s="25">
        <v>2</v>
      </c>
      <c r="AE47" s="184" t="s">
        <v>321</v>
      </c>
      <c r="AF47" s="184"/>
      <c r="AG47" s="184">
        <v>2</v>
      </c>
      <c r="AH47" s="184"/>
      <c r="AI47" s="25" t="s">
        <v>321</v>
      </c>
      <c r="AJ47" s="25" t="s">
        <v>321</v>
      </c>
      <c r="AK47" s="25" t="s">
        <v>321</v>
      </c>
      <c r="AL47" s="184">
        <v>1</v>
      </c>
      <c r="AM47" s="184"/>
      <c r="AN47" s="184" t="s">
        <v>321</v>
      </c>
      <c r="AO47" s="184"/>
      <c r="AP47" s="25" t="s">
        <v>321</v>
      </c>
      <c r="AQ47" s="184" t="s">
        <v>321</v>
      </c>
      <c r="AR47" s="184"/>
      <c r="AS47" s="25" t="s">
        <v>321</v>
      </c>
      <c r="AT47" s="184" t="s">
        <v>321</v>
      </c>
      <c r="AU47" s="184"/>
      <c r="AV47" s="25" t="s">
        <v>321</v>
      </c>
      <c r="AW47" s="25" t="s">
        <v>321</v>
      </c>
      <c r="AX47" s="25" t="s">
        <v>321</v>
      </c>
      <c r="AY47" s="25" t="s">
        <v>321</v>
      </c>
      <c r="AZ47" s="25" t="s">
        <v>321</v>
      </c>
      <c r="BA47" s="25" t="s">
        <v>321</v>
      </c>
      <c r="BB47" s="25" t="s">
        <v>321</v>
      </c>
      <c r="BC47" s="184" t="s">
        <v>321</v>
      </c>
      <c r="BD47" s="184"/>
      <c r="BE47" s="25">
        <v>1</v>
      </c>
    </row>
    <row r="48" spans="1:57" ht="14.25">
      <c r="A48" s="231" t="s">
        <v>295</v>
      </c>
      <c r="B48" s="16" t="s">
        <v>8</v>
      </c>
      <c r="C48" s="200">
        <v>1</v>
      </c>
      <c r="D48" s="200"/>
      <c r="E48" s="200">
        <v>1</v>
      </c>
      <c r="F48" s="200"/>
      <c r="G48" s="200" t="s">
        <v>321</v>
      </c>
      <c r="H48" s="200"/>
      <c r="I48" s="200">
        <v>23</v>
      </c>
      <c r="J48" s="200"/>
      <c r="K48" s="200">
        <v>89</v>
      </c>
      <c r="L48" s="200"/>
      <c r="M48" s="200">
        <v>64</v>
      </c>
      <c r="N48" s="200"/>
      <c r="O48" s="200">
        <v>25</v>
      </c>
      <c r="P48" s="200"/>
      <c r="Q48" s="200">
        <v>49</v>
      </c>
      <c r="R48" s="200"/>
      <c r="S48" s="200">
        <v>29</v>
      </c>
      <c r="T48" s="200"/>
      <c r="U48" s="200">
        <v>16</v>
      </c>
      <c r="V48" s="200"/>
      <c r="W48" s="200">
        <v>4</v>
      </c>
      <c r="X48" s="200"/>
      <c r="Y48" s="200"/>
      <c r="Z48" s="200" t="s">
        <v>321</v>
      </c>
      <c r="AA48" s="200"/>
      <c r="AC48" s="16" t="s">
        <v>47</v>
      </c>
      <c r="AD48" s="25" t="s">
        <v>350</v>
      </c>
      <c r="AE48" s="184" t="s">
        <v>321</v>
      </c>
      <c r="AF48" s="184"/>
      <c r="AG48" s="184" t="s">
        <v>322</v>
      </c>
      <c r="AH48" s="184"/>
      <c r="AI48" s="25" t="s">
        <v>321</v>
      </c>
      <c r="AJ48" s="25" t="s">
        <v>321</v>
      </c>
      <c r="AK48" s="25" t="s">
        <v>321</v>
      </c>
      <c r="AL48" s="184" t="s">
        <v>321</v>
      </c>
      <c r="AM48" s="184"/>
      <c r="AN48" s="184" t="s">
        <v>321</v>
      </c>
      <c r="AO48" s="184"/>
      <c r="AP48" s="25" t="s">
        <v>321</v>
      </c>
      <c r="AQ48" s="184" t="s">
        <v>321</v>
      </c>
      <c r="AR48" s="184"/>
      <c r="AS48" s="25" t="s">
        <v>321</v>
      </c>
      <c r="AT48" s="184" t="s">
        <v>321</v>
      </c>
      <c r="AU48" s="184"/>
      <c r="AV48" s="25" t="s">
        <v>321</v>
      </c>
      <c r="AW48" s="25" t="s">
        <v>321</v>
      </c>
      <c r="AX48" s="25" t="s">
        <v>321</v>
      </c>
      <c r="AY48" s="25" t="s">
        <v>321</v>
      </c>
      <c r="AZ48" s="25" t="s">
        <v>321</v>
      </c>
      <c r="BA48" s="25" t="s">
        <v>321</v>
      </c>
      <c r="BB48" s="25" t="s">
        <v>321</v>
      </c>
      <c r="BC48" s="184" t="s">
        <v>321</v>
      </c>
      <c r="BD48" s="184"/>
      <c r="BE48" s="25" t="s">
        <v>321</v>
      </c>
    </row>
    <row r="49" spans="1:57" ht="14.25">
      <c r="A49" s="231"/>
      <c r="B49" s="16" t="s">
        <v>14</v>
      </c>
      <c r="C49" s="200" t="s">
        <v>321</v>
      </c>
      <c r="D49" s="200"/>
      <c r="E49" s="200" t="s">
        <v>321</v>
      </c>
      <c r="F49" s="200"/>
      <c r="G49" s="200" t="s">
        <v>321</v>
      </c>
      <c r="H49" s="200"/>
      <c r="I49" s="200" t="s">
        <v>321</v>
      </c>
      <c r="J49" s="200"/>
      <c r="K49" s="200" t="s">
        <v>321</v>
      </c>
      <c r="L49" s="200"/>
      <c r="M49" s="200" t="s">
        <v>321</v>
      </c>
      <c r="N49" s="200"/>
      <c r="O49" s="200" t="s">
        <v>321</v>
      </c>
      <c r="P49" s="200"/>
      <c r="Q49" s="200" t="s">
        <v>321</v>
      </c>
      <c r="R49" s="200"/>
      <c r="S49" s="200" t="s">
        <v>321</v>
      </c>
      <c r="T49" s="200"/>
      <c r="U49" s="200" t="s">
        <v>321</v>
      </c>
      <c r="V49" s="200"/>
      <c r="W49" s="200" t="s">
        <v>321</v>
      </c>
      <c r="X49" s="200"/>
      <c r="Y49" s="200"/>
      <c r="Z49" s="200" t="s">
        <v>321</v>
      </c>
      <c r="AA49" s="200"/>
      <c r="AC49" s="16"/>
      <c r="AD49" s="25"/>
      <c r="AE49" s="184"/>
      <c r="AF49" s="184"/>
      <c r="AG49" s="184"/>
      <c r="AH49" s="184"/>
      <c r="AI49" s="25"/>
      <c r="AJ49" s="25"/>
      <c r="AK49" s="25"/>
      <c r="AL49" s="184"/>
      <c r="AM49" s="184"/>
      <c r="AN49" s="184"/>
      <c r="AO49" s="184"/>
      <c r="AP49" s="25"/>
      <c r="AQ49" s="184"/>
      <c r="AR49" s="184"/>
      <c r="AS49" s="25"/>
      <c r="AT49" s="184"/>
      <c r="AU49" s="184"/>
      <c r="AV49" s="25"/>
      <c r="AW49" s="25"/>
      <c r="AX49" s="25"/>
      <c r="AY49" s="25"/>
      <c r="AZ49" s="25"/>
      <c r="BA49" s="25"/>
      <c r="BB49" s="25"/>
      <c r="BC49" s="184"/>
      <c r="BD49" s="184"/>
      <c r="BE49" s="25"/>
    </row>
    <row r="50" spans="1:57" ht="14.25">
      <c r="A50" s="231"/>
      <c r="B50" s="16" t="s">
        <v>15</v>
      </c>
      <c r="C50" s="200">
        <v>1</v>
      </c>
      <c r="D50" s="200"/>
      <c r="E50" s="200">
        <v>1</v>
      </c>
      <c r="F50" s="200"/>
      <c r="G50" s="200" t="s">
        <v>321</v>
      </c>
      <c r="H50" s="200"/>
      <c r="I50" s="200">
        <v>23</v>
      </c>
      <c r="J50" s="200"/>
      <c r="K50" s="200">
        <v>89</v>
      </c>
      <c r="L50" s="200"/>
      <c r="M50" s="200">
        <v>64</v>
      </c>
      <c r="N50" s="200"/>
      <c r="O50" s="200">
        <v>25</v>
      </c>
      <c r="P50" s="200"/>
      <c r="Q50" s="200">
        <v>49</v>
      </c>
      <c r="R50" s="200"/>
      <c r="S50" s="200">
        <v>29</v>
      </c>
      <c r="T50" s="200"/>
      <c r="U50" s="200">
        <v>16</v>
      </c>
      <c r="V50" s="200"/>
      <c r="W50" s="200">
        <v>4</v>
      </c>
      <c r="X50" s="200"/>
      <c r="Y50" s="200"/>
      <c r="Z50" s="200" t="s">
        <v>321</v>
      </c>
      <c r="AA50" s="200"/>
      <c r="AC50" s="16" t="s">
        <v>48</v>
      </c>
      <c r="AD50" s="25" t="s">
        <v>350</v>
      </c>
      <c r="AE50" s="184" t="s">
        <v>321</v>
      </c>
      <c r="AF50" s="184"/>
      <c r="AG50" s="184" t="s">
        <v>322</v>
      </c>
      <c r="AH50" s="184"/>
      <c r="AI50" s="25" t="s">
        <v>321</v>
      </c>
      <c r="AJ50" s="25" t="s">
        <v>321</v>
      </c>
      <c r="AK50" s="25" t="s">
        <v>321</v>
      </c>
      <c r="AL50" s="184" t="s">
        <v>321</v>
      </c>
      <c r="AM50" s="184"/>
      <c r="AN50" s="184" t="s">
        <v>321</v>
      </c>
      <c r="AO50" s="184"/>
      <c r="AP50" s="25" t="s">
        <v>321</v>
      </c>
      <c r="AQ50" s="184" t="s">
        <v>321</v>
      </c>
      <c r="AR50" s="184"/>
      <c r="AS50" s="25" t="s">
        <v>321</v>
      </c>
      <c r="AT50" s="184" t="s">
        <v>321</v>
      </c>
      <c r="AU50" s="184"/>
      <c r="AV50" s="25" t="s">
        <v>321</v>
      </c>
      <c r="AW50" s="25" t="s">
        <v>321</v>
      </c>
      <c r="AX50" s="25" t="s">
        <v>321</v>
      </c>
      <c r="AY50" s="25" t="s">
        <v>321</v>
      </c>
      <c r="AZ50" s="25" t="s">
        <v>321</v>
      </c>
      <c r="BA50" s="25" t="s">
        <v>321</v>
      </c>
      <c r="BB50" s="25" t="s">
        <v>321</v>
      </c>
      <c r="BC50" s="184" t="s">
        <v>321</v>
      </c>
      <c r="BD50" s="184"/>
      <c r="BE50" s="25" t="s">
        <v>321</v>
      </c>
    </row>
    <row r="51" spans="1:57" ht="14.25">
      <c r="A51" s="231"/>
      <c r="B51" s="16" t="s">
        <v>16</v>
      </c>
      <c r="C51" s="200" t="s">
        <v>321</v>
      </c>
      <c r="D51" s="200"/>
      <c r="E51" s="200" t="s">
        <v>321</v>
      </c>
      <c r="F51" s="200"/>
      <c r="G51" s="200" t="s">
        <v>321</v>
      </c>
      <c r="H51" s="200"/>
      <c r="I51" s="200" t="s">
        <v>321</v>
      </c>
      <c r="J51" s="200"/>
      <c r="K51" s="200" t="s">
        <v>321</v>
      </c>
      <c r="L51" s="200"/>
      <c r="M51" s="200" t="s">
        <v>321</v>
      </c>
      <c r="N51" s="200"/>
      <c r="O51" s="200" t="s">
        <v>321</v>
      </c>
      <c r="P51" s="200"/>
      <c r="Q51" s="200" t="s">
        <v>321</v>
      </c>
      <c r="R51" s="200"/>
      <c r="S51" s="200" t="s">
        <v>321</v>
      </c>
      <c r="T51" s="200"/>
      <c r="U51" s="200" t="s">
        <v>321</v>
      </c>
      <c r="V51" s="200"/>
      <c r="W51" s="200" t="s">
        <v>321</v>
      </c>
      <c r="X51" s="200"/>
      <c r="Y51" s="200"/>
      <c r="Z51" s="200" t="s">
        <v>321</v>
      </c>
      <c r="AA51" s="200"/>
      <c r="AC51" s="16" t="s">
        <v>49</v>
      </c>
      <c r="AD51" s="25" t="s">
        <v>350</v>
      </c>
      <c r="AE51" s="184" t="s">
        <v>321</v>
      </c>
      <c r="AF51" s="184"/>
      <c r="AG51" s="184" t="s">
        <v>322</v>
      </c>
      <c r="AH51" s="184"/>
      <c r="AI51" s="25" t="s">
        <v>321</v>
      </c>
      <c r="AJ51" s="25" t="s">
        <v>321</v>
      </c>
      <c r="AK51" s="25" t="s">
        <v>321</v>
      </c>
      <c r="AL51" s="184" t="s">
        <v>321</v>
      </c>
      <c r="AM51" s="184"/>
      <c r="AN51" s="184" t="s">
        <v>321</v>
      </c>
      <c r="AO51" s="184"/>
      <c r="AP51" s="25" t="s">
        <v>321</v>
      </c>
      <c r="AQ51" s="184" t="s">
        <v>321</v>
      </c>
      <c r="AR51" s="184"/>
      <c r="AS51" s="25" t="s">
        <v>321</v>
      </c>
      <c r="AT51" s="184" t="s">
        <v>321</v>
      </c>
      <c r="AU51" s="184"/>
      <c r="AV51" s="25" t="s">
        <v>321</v>
      </c>
      <c r="AW51" s="25" t="s">
        <v>321</v>
      </c>
      <c r="AX51" s="25" t="s">
        <v>321</v>
      </c>
      <c r="AY51" s="25" t="s">
        <v>321</v>
      </c>
      <c r="AZ51" s="25" t="s">
        <v>321</v>
      </c>
      <c r="BA51" s="25" t="s">
        <v>321</v>
      </c>
      <c r="BB51" s="25" t="s">
        <v>321</v>
      </c>
      <c r="BC51" s="184" t="s">
        <v>321</v>
      </c>
      <c r="BD51" s="184"/>
      <c r="BE51" s="25" t="s">
        <v>321</v>
      </c>
    </row>
    <row r="52" spans="1:57" ht="14.25">
      <c r="A52" s="231" t="s">
        <v>25</v>
      </c>
      <c r="B52" s="16" t="s">
        <v>8</v>
      </c>
      <c r="C52" s="200">
        <v>1</v>
      </c>
      <c r="D52" s="200"/>
      <c r="E52" s="200">
        <v>1</v>
      </c>
      <c r="F52" s="200"/>
      <c r="G52" s="200" t="s">
        <v>321</v>
      </c>
      <c r="H52" s="200"/>
      <c r="I52" s="200">
        <v>28</v>
      </c>
      <c r="J52" s="200"/>
      <c r="K52" s="200">
        <v>100</v>
      </c>
      <c r="L52" s="200"/>
      <c r="M52" s="200">
        <v>55</v>
      </c>
      <c r="N52" s="200"/>
      <c r="O52" s="200">
        <v>45</v>
      </c>
      <c r="P52" s="200"/>
      <c r="Q52" s="200">
        <v>59</v>
      </c>
      <c r="R52" s="200"/>
      <c r="S52" s="200">
        <v>30</v>
      </c>
      <c r="T52" s="200"/>
      <c r="U52" s="200">
        <v>29</v>
      </c>
      <c r="V52" s="200"/>
      <c r="W52" s="200" t="s">
        <v>321</v>
      </c>
      <c r="X52" s="200"/>
      <c r="Y52" s="200"/>
      <c r="Z52" s="200" t="s">
        <v>321</v>
      </c>
      <c r="AA52" s="200"/>
      <c r="AC52" s="16" t="s">
        <v>50</v>
      </c>
      <c r="AD52" s="25" t="s">
        <v>350</v>
      </c>
      <c r="AE52" s="184" t="s">
        <v>321</v>
      </c>
      <c r="AF52" s="184"/>
      <c r="AG52" s="184" t="s">
        <v>322</v>
      </c>
      <c r="AH52" s="184"/>
      <c r="AI52" s="25" t="s">
        <v>321</v>
      </c>
      <c r="AJ52" s="25" t="s">
        <v>321</v>
      </c>
      <c r="AK52" s="25" t="s">
        <v>321</v>
      </c>
      <c r="AL52" s="184" t="s">
        <v>321</v>
      </c>
      <c r="AM52" s="184"/>
      <c r="AN52" s="184" t="s">
        <v>321</v>
      </c>
      <c r="AO52" s="184"/>
      <c r="AP52" s="25" t="s">
        <v>321</v>
      </c>
      <c r="AQ52" s="184" t="s">
        <v>321</v>
      </c>
      <c r="AR52" s="184"/>
      <c r="AS52" s="25" t="s">
        <v>321</v>
      </c>
      <c r="AT52" s="184" t="s">
        <v>321</v>
      </c>
      <c r="AU52" s="184"/>
      <c r="AV52" s="25" t="s">
        <v>321</v>
      </c>
      <c r="AW52" s="25" t="s">
        <v>321</v>
      </c>
      <c r="AX52" s="25" t="s">
        <v>321</v>
      </c>
      <c r="AY52" s="25" t="s">
        <v>321</v>
      </c>
      <c r="AZ52" s="25" t="s">
        <v>321</v>
      </c>
      <c r="BA52" s="25" t="s">
        <v>321</v>
      </c>
      <c r="BB52" s="25" t="s">
        <v>321</v>
      </c>
      <c r="BC52" s="184" t="s">
        <v>321</v>
      </c>
      <c r="BD52" s="184"/>
      <c r="BE52" s="25" t="s">
        <v>321</v>
      </c>
    </row>
    <row r="53" spans="1:57" ht="14.25">
      <c r="A53" s="231"/>
      <c r="B53" s="16" t="s">
        <v>14</v>
      </c>
      <c r="C53" s="200" t="s">
        <v>321</v>
      </c>
      <c r="D53" s="200"/>
      <c r="E53" s="200" t="s">
        <v>321</v>
      </c>
      <c r="F53" s="200"/>
      <c r="G53" s="200" t="s">
        <v>321</v>
      </c>
      <c r="H53" s="200"/>
      <c r="I53" s="200" t="s">
        <v>321</v>
      </c>
      <c r="J53" s="200"/>
      <c r="K53" s="200" t="s">
        <v>321</v>
      </c>
      <c r="L53" s="200"/>
      <c r="M53" s="200" t="s">
        <v>321</v>
      </c>
      <c r="N53" s="200"/>
      <c r="O53" s="200" t="s">
        <v>321</v>
      </c>
      <c r="P53" s="200"/>
      <c r="Q53" s="200" t="s">
        <v>321</v>
      </c>
      <c r="R53" s="200"/>
      <c r="S53" s="200" t="s">
        <v>321</v>
      </c>
      <c r="T53" s="200"/>
      <c r="U53" s="200" t="s">
        <v>321</v>
      </c>
      <c r="V53" s="200"/>
      <c r="W53" s="200" t="s">
        <v>321</v>
      </c>
      <c r="X53" s="200"/>
      <c r="Y53" s="200"/>
      <c r="Z53" s="200" t="s">
        <v>321</v>
      </c>
      <c r="AA53" s="200"/>
      <c r="AC53" s="16" t="s">
        <v>51</v>
      </c>
      <c r="AD53" s="25" t="s">
        <v>350</v>
      </c>
      <c r="AE53" s="184" t="s">
        <v>321</v>
      </c>
      <c r="AF53" s="184"/>
      <c r="AG53" s="184" t="s">
        <v>322</v>
      </c>
      <c r="AH53" s="184"/>
      <c r="AI53" s="25" t="s">
        <v>321</v>
      </c>
      <c r="AJ53" s="25" t="s">
        <v>321</v>
      </c>
      <c r="AK53" s="25" t="s">
        <v>321</v>
      </c>
      <c r="AL53" s="184" t="s">
        <v>321</v>
      </c>
      <c r="AM53" s="184"/>
      <c r="AN53" s="184" t="s">
        <v>321</v>
      </c>
      <c r="AO53" s="184"/>
      <c r="AP53" s="25" t="s">
        <v>321</v>
      </c>
      <c r="AQ53" s="184" t="s">
        <v>321</v>
      </c>
      <c r="AR53" s="184"/>
      <c r="AS53" s="25" t="s">
        <v>321</v>
      </c>
      <c r="AT53" s="184" t="s">
        <v>321</v>
      </c>
      <c r="AU53" s="184"/>
      <c r="AV53" s="25" t="s">
        <v>321</v>
      </c>
      <c r="AW53" s="25" t="s">
        <v>321</v>
      </c>
      <c r="AX53" s="25" t="s">
        <v>321</v>
      </c>
      <c r="AY53" s="25" t="s">
        <v>321</v>
      </c>
      <c r="AZ53" s="25" t="s">
        <v>321</v>
      </c>
      <c r="BA53" s="25" t="s">
        <v>321</v>
      </c>
      <c r="BB53" s="25" t="s">
        <v>321</v>
      </c>
      <c r="BC53" s="184" t="s">
        <v>321</v>
      </c>
      <c r="BD53" s="184"/>
      <c r="BE53" s="25" t="s">
        <v>321</v>
      </c>
    </row>
    <row r="54" spans="1:57" ht="14.25">
      <c r="A54" s="231"/>
      <c r="B54" s="16" t="s">
        <v>15</v>
      </c>
      <c r="C54" s="200">
        <v>1</v>
      </c>
      <c r="D54" s="200"/>
      <c r="E54" s="200">
        <v>1</v>
      </c>
      <c r="F54" s="200"/>
      <c r="G54" s="200" t="s">
        <v>321</v>
      </c>
      <c r="H54" s="200"/>
      <c r="I54" s="200">
        <v>28</v>
      </c>
      <c r="J54" s="200"/>
      <c r="K54" s="200">
        <v>100</v>
      </c>
      <c r="L54" s="200"/>
      <c r="M54" s="200">
        <v>55</v>
      </c>
      <c r="N54" s="200"/>
      <c r="O54" s="200">
        <v>45</v>
      </c>
      <c r="P54" s="200"/>
      <c r="Q54" s="200">
        <v>59</v>
      </c>
      <c r="R54" s="200"/>
      <c r="S54" s="200">
        <v>30</v>
      </c>
      <c r="T54" s="200"/>
      <c r="U54" s="200">
        <v>29</v>
      </c>
      <c r="V54" s="200"/>
      <c r="W54" s="200" t="s">
        <v>321</v>
      </c>
      <c r="X54" s="200"/>
      <c r="Y54" s="200"/>
      <c r="Z54" s="200" t="s">
        <v>321</v>
      </c>
      <c r="AA54" s="200"/>
      <c r="AC54" s="16" t="s">
        <v>52</v>
      </c>
      <c r="AD54" s="25" t="s">
        <v>350</v>
      </c>
      <c r="AE54" s="184" t="s">
        <v>321</v>
      </c>
      <c r="AF54" s="184"/>
      <c r="AG54" s="184" t="s">
        <v>322</v>
      </c>
      <c r="AH54" s="184"/>
      <c r="AI54" s="25" t="s">
        <v>321</v>
      </c>
      <c r="AJ54" s="25" t="s">
        <v>321</v>
      </c>
      <c r="AK54" s="25" t="s">
        <v>321</v>
      </c>
      <c r="AL54" s="184" t="s">
        <v>321</v>
      </c>
      <c r="AM54" s="184"/>
      <c r="AN54" s="184" t="s">
        <v>321</v>
      </c>
      <c r="AO54" s="184"/>
      <c r="AP54" s="25" t="s">
        <v>321</v>
      </c>
      <c r="AQ54" s="184" t="s">
        <v>321</v>
      </c>
      <c r="AR54" s="184"/>
      <c r="AS54" s="25" t="s">
        <v>321</v>
      </c>
      <c r="AT54" s="184" t="s">
        <v>321</v>
      </c>
      <c r="AU54" s="184"/>
      <c r="AV54" s="25" t="s">
        <v>321</v>
      </c>
      <c r="AW54" s="25" t="s">
        <v>321</v>
      </c>
      <c r="AX54" s="25" t="s">
        <v>321</v>
      </c>
      <c r="AY54" s="25" t="s">
        <v>321</v>
      </c>
      <c r="AZ54" s="25" t="s">
        <v>321</v>
      </c>
      <c r="BA54" s="25" t="s">
        <v>321</v>
      </c>
      <c r="BB54" s="25" t="s">
        <v>321</v>
      </c>
      <c r="BC54" s="184" t="s">
        <v>321</v>
      </c>
      <c r="BD54" s="184"/>
      <c r="BE54" s="25" t="s">
        <v>321</v>
      </c>
    </row>
    <row r="55" spans="1:57" ht="14.25">
      <c r="A55" s="231"/>
      <c r="B55" s="16" t="s">
        <v>16</v>
      </c>
      <c r="C55" s="200" t="s">
        <v>321</v>
      </c>
      <c r="D55" s="200"/>
      <c r="E55" s="200" t="s">
        <v>321</v>
      </c>
      <c r="F55" s="200"/>
      <c r="G55" s="200" t="s">
        <v>321</v>
      </c>
      <c r="H55" s="200"/>
      <c r="I55" s="200" t="s">
        <v>321</v>
      </c>
      <c r="J55" s="200"/>
      <c r="K55" s="200" t="s">
        <v>321</v>
      </c>
      <c r="L55" s="200"/>
      <c r="M55" s="200" t="s">
        <v>321</v>
      </c>
      <c r="N55" s="200"/>
      <c r="O55" s="200" t="s">
        <v>321</v>
      </c>
      <c r="P55" s="200"/>
      <c r="Q55" s="200" t="s">
        <v>321</v>
      </c>
      <c r="R55" s="200"/>
      <c r="S55" s="200" t="s">
        <v>321</v>
      </c>
      <c r="T55" s="200"/>
      <c r="U55" s="200" t="s">
        <v>321</v>
      </c>
      <c r="V55" s="200"/>
      <c r="W55" s="200" t="s">
        <v>321</v>
      </c>
      <c r="X55" s="200"/>
      <c r="Y55" s="200"/>
      <c r="Z55" s="200" t="s">
        <v>321</v>
      </c>
      <c r="AA55" s="200"/>
      <c r="AC55" s="16" t="s">
        <v>53</v>
      </c>
      <c r="AD55" s="25">
        <v>2</v>
      </c>
      <c r="AE55" s="184" t="s">
        <v>321</v>
      </c>
      <c r="AF55" s="184"/>
      <c r="AG55" s="184">
        <v>2</v>
      </c>
      <c r="AH55" s="184"/>
      <c r="AI55" s="25" t="s">
        <v>321</v>
      </c>
      <c r="AJ55" s="25">
        <v>1</v>
      </c>
      <c r="AK55" s="25" t="s">
        <v>321</v>
      </c>
      <c r="AL55" s="184" t="s">
        <v>321</v>
      </c>
      <c r="AM55" s="184"/>
      <c r="AN55" s="184" t="s">
        <v>321</v>
      </c>
      <c r="AO55" s="184"/>
      <c r="AP55" s="25" t="s">
        <v>321</v>
      </c>
      <c r="AQ55" s="184" t="s">
        <v>321</v>
      </c>
      <c r="AR55" s="184"/>
      <c r="AS55" s="25" t="s">
        <v>321</v>
      </c>
      <c r="AT55" s="184" t="s">
        <v>321</v>
      </c>
      <c r="AU55" s="184"/>
      <c r="AV55" s="25" t="s">
        <v>321</v>
      </c>
      <c r="AW55" s="25" t="s">
        <v>321</v>
      </c>
      <c r="AX55" s="25">
        <v>1</v>
      </c>
      <c r="AY55" s="25" t="s">
        <v>321</v>
      </c>
      <c r="AZ55" s="25" t="s">
        <v>321</v>
      </c>
      <c r="BA55" s="25" t="s">
        <v>321</v>
      </c>
      <c r="BB55" s="25" t="s">
        <v>321</v>
      </c>
      <c r="BC55" s="184" t="s">
        <v>321</v>
      </c>
      <c r="BD55" s="184"/>
      <c r="BE55" s="25" t="s">
        <v>321</v>
      </c>
    </row>
    <row r="56" spans="1:57" ht="14.25">
      <c r="A56" s="234" t="s">
        <v>26</v>
      </c>
      <c r="B56" s="3" t="s">
        <v>8</v>
      </c>
      <c r="C56" s="199">
        <v>13</v>
      </c>
      <c r="D56" s="200"/>
      <c r="E56" s="200">
        <v>10</v>
      </c>
      <c r="F56" s="200"/>
      <c r="G56" s="200">
        <v>3</v>
      </c>
      <c r="H56" s="200"/>
      <c r="I56" s="200">
        <v>260</v>
      </c>
      <c r="J56" s="200"/>
      <c r="K56" s="200">
        <v>1047</v>
      </c>
      <c r="L56" s="200"/>
      <c r="M56" s="200">
        <v>645</v>
      </c>
      <c r="N56" s="200"/>
      <c r="O56" s="200">
        <v>402</v>
      </c>
      <c r="P56" s="200"/>
      <c r="Q56" s="200">
        <v>520</v>
      </c>
      <c r="R56" s="200"/>
      <c r="S56" s="200">
        <v>242</v>
      </c>
      <c r="T56" s="200"/>
      <c r="U56" s="200">
        <v>275</v>
      </c>
      <c r="V56" s="200"/>
      <c r="W56" s="200">
        <v>1</v>
      </c>
      <c r="X56" s="200"/>
      <c r="Y56" s="200"/>
      <c r="Z56" s="200">
        <v>2</v>
      </c>
      <c r="AA56" s="200"/>
      <c r="AC56" s="16" t="s">
        <v>54</v>
      </c>
      <c r="AD56" s="25">
        <v>1</v>
      </c>
      <c r="AE56" s="184">
        <v>1</v>
      </c>
      <c r="AF56" s="184"/>
      <c r="AG56" s="184" t="s">
        <v>321</v>
      </c>
      <c r="AH56" s="184"/>
      <c r="AI56" s="25" t="s">
        <v>321</v>
      </c>
      <c r="AJ56" s="25" t="s">
        <v>321</v>
      </c>
      <c r="AK56" s="25" t="s">
        <v>321</v>
      </c>
      <c r="AL56" s="184" t="s">
        <v>321</v>
      </c>
      <c r="AM56" s="184"/>
      <c r="AN56" s="184" t="s">
        <v>321</v>
      </c>
      <c r="AO56" s="184"/>
      <c r="AP56" s="25" t="s">
        <v>321</v>
      </c>
      <c r="AQ56" s="184" t="s">
        <v>321</v>
      </c>
      <c r="AR56" s="184"/>
      <c r="AS56" s="25" t="s">
        <v>321</v>
      </c>
      <c r="AT56" s="184" t="s">
        <v>321</v>
      </c>
      <c r="AU56" s="184"/>
      <c r="AV56" s="25" t="s">
        <v>321</v>
      </c>
      <c r="AW56" s="25">
        <v>1</v>
      </c>
      <c r="AX56" s="25" t="s">
        <v>321</v>
      </c>
      <c r="AY56" s="25" t="s">
        <v>321</v>
      </c>
      <c r="AZ56" s="25" t="s">
        <v>321</v>
      </c>
      <c r="BA56" s="25" t="s">
        <v>321</v>
      </c>
      <c r="BB56" s="25" t="s">
        <v>321</v>
      </c>
      <c r="BC56" s="184" t="s">
        <v>321</v>
      </c>
      <c r="BD56" s="184"/>
      <c r="BE56" s="25" t="s">
        <v>321</v>
      </c>
    </row>
    <row r="57" spans="1:57" ht="14.25">
      <c r="A57" s="234"/>
      <c r="B57" s="3" t="s">
        <v>14</v>
      </c>
      <c r="C57" s="199">
        <v>1</v>
      </c>
      <c r="D57" s="200"/>
      <c r="E57" s="200">
        <v>1</v>
      </c>
      <c r="F57" s="200"/>
      <c r="G57" s="200" t="s">
        <v>321</v>
      </c>
      <c r="H57" s="200"/>
      <c r="I57" s="200">
        <v>9</v>
      </c>
      <c r="J57" s="200"/>
      <c r="K57" s="200">
        <v>73</v>
      </c>
      <c r="L57" s="200"/>
      <c r="M57" s="200">
        <v>42</v>
      </c>
      <c r="N57" s="200"/>
      <c r="O57" s="200">
        <v>31</v>
      </c>
      <c r="P57" s="200"/>
      <c r="Q57" s="200">
        <v>29</v>
      </c>
      <c r="R57" s="200"/>
      <c r="S57" s="200">
        <v>13</v>
      </c>
      <c r="T57" s="200"/>
      <c r="U57" s="200">
        <v>13</v>
      </c>
      <c r="V57" s="200"/>
      <c r="W57" s="200">
        <v>1</v>
      </c>
      <c r="X57" s="200"/>
      <c r="Y57" s="200"/>
      <c r="Z57" s="200">
        <v>2</v>
      </c>
      <c r="AA57" s="200"/>
      <c r="AC57" s="16" t="s">
        <v>55</v>
      </c>
      <c r="AD57" s="25" t="s">
        <v>321</v>
      </c>
      <c r="AE57" s="184" t="s">
        <v>321</v>
      </c>
      <c r="AF57" s="184"/>
      <c r="AG57" s="184" t="s">
        <v>321</v>
      </c>
      <c r="AH57" s="184"/>
      <c r="AI57" s="25" t="s">
        <v>321</v>
      </c>
      <c r="AJ57" s="25" t="s">
        <v>321</v>
      </c>
      <c r="AK57" s="25" t="s">
        <v>321</v>
      </c>
      <c r="AL57" s="184" t="s">
        <v>321</v>
      </c>
      <c r="AM57" s="184"/>
      <c r="AN57" s="184" t="s">
        <v>321</v>
      </c>
      <c r="AO57" s="184"/>
      <c r="AP57" s="25" t="s">
        <v>321</v>
      </c>
      <c r="AQ57" s="184" t="s">
        <v>321</v>
      </c>
      <c r="AR57" s="184"/>
      <c r="AS57" s="25" t="s">
        <v>321</v>
      </c>
      <c r="AT57" s="184" t="s">
        <v>321</v>
      </c>
      <c r="AU57" s="184"/>
      <c r="AV57" s="25" t="s">
        <v>321</v>
      </c>
      <c r="AW57" s="25" t="s">
        <v>321</v>
      </c>
      <c r="AX57" s="25" t="s">
        <v>321</v>
      </c>
      <c r="AY57" s="25" t="s">
        <v>321</v>
      </c>
      <c r="AZ57" s="25" t="s">
        <v>321</v>
      </c>
      <c r="BA57" s="25" t="s">
        <v>321</v>
      </c>
      <c r="BB57" s="25" t="s">
        <v>321</v>
      </c>
      <c r="BC57" s="184" t="s">
        <v>321</v>
      </c>
      <c r="BD57" s="184"/>
      <c r="BE57" s="25" t="s">
        <v>321</v>
      </c>
    </row>
    <row r="58" spans="1:57" ht="14.25">
      <c r="A58" s="234"/>
      <c r="B58" s="3" t="s">
        <v>15</v>
      </c>
      <c r="C58" s="199">
        <v>12</v>
      </c>
      <c r="D58" s="200"/>
      <c r="E58" s="200">
        <v>9</v>
      </c>
      <c r="F58" s="200"/>
      <c r="G58" s="200">
        <v>3</v>
      </c>
      <c r="H58" s="200"/>
      <c r="I58" s="200">
        <v>251</v>
      </c>
      <c r="J58" s="200"/>
      <c r="K58" s="200">
        <v>974</v>
      </c>
      <c r="L58" s="200"/>
      <c r="M58" s="200">
        <v>603</v>
      </c>
      <c r="N58" s="200"/>
      <c r="O58" s="200">
        <v>371</v>
      </c>
      <c r="P58" s="200"/>
      <c r="Q58" s="200">
        <v>491</v>
      </c>
      <c r="R58" s="200"/>
      <c r="S58" s="200">
        <v>229</v>
      </c>
      <c r="T58" s="200"/>
      <c r="U58" s="200">
        <v>262</v>
      </c>
      <c r="V58" s="200"/>
      <c r="W58" s="200" t="s">
        <v>321</v>
      </c>
      <c r="X58" s="200"/>
      <c r="Y58" s="200"/>
      <c r="Z58" s="200" t="s">
        <v>321</v>
      </c>
      <c r="AA58" s="200"/>
      <c r="AC58" s="17"/>
      <c r="AD58" s="10"/>
      <c r="AE58" s="12"/>
      <c r="AF58" s="12"/>
      <c r="AG58" s="12"/>
      <c r="AH58" s="12"/>
      <c r="AI58" s="10"/>
      <c r="AJ58" s="10"/>
      <c r="AK58" s="10"/>
      <c r="AL58" s="12"/>
      <c r="AM58" s="12"/>
      <c r="AN58" s="12"/>
      <c r="AO58" s="12"/>
      <c r="AP58" s="10"/>
      <c r="AQ58" s="12"/>
      <c r="AR58" s="12"/>
      <c r="AS58" s="10"/>
      <c r="AT58" s="12"/>
      <c r="AU58" s="12"/>
      <c r="AV58" s="10"/>
      <c r="AW58" s="10"/>
      <c r="AX58" s="10"/>
      <c r="AY58" s="10"/>
      <c r="AZ58" s="10"/>
      <c r="BA58" s="10"/>
      <c r="BB58" s="10"/>
      <c r="BC58" s="12"/>
      <c r="BD58" s="12"/>
      <c r="BE58" s="10"/>
    </row>
    <row r="59" spans="1:27" ht="14.25">
      <c r="A59" s="235"/>
      <c r="B59" s="3" t="s">
        <v>16</v>
      </c>
      <c r="C59" s="245" t="s">
        <v>322</v>
      </c>
      <c r="D59" s="246"/>
      <c r="E59" s="246" t="s">
        <v>321</v>
      </c>
      <c r="F59" s="246"/>
      <c r="G59" s="246" t="s">
        <v>321</v>
      </c>
      <c r="H59" s="246"/>
      <c r="I59" s="246" t="s">
        <v>321</v>
      </c>
      <c r="J59" s="246"/>
      <c r="K59" s="246" t="s">
        <v>321</v>
      </c>
      <c r="L59" s="246"/>
      <c r="M59" s="246" t="s">
        <v>321</v>
      </c>
      <c r="N59" s="246"/>
      <c r="O59" s="246" t="s">
        <v>321</v>
      </c>
      <c r="P59" s="246"/>
      <c r="Q59" s="246" t="s">
        <v>321</v>
      </c>
      <c r="R59" s="246"/>
      <c r="S59" s="246" t="s">
        <v>321</v>
      </c>
      <c r="T59" s="246"/>
      <c r="U59" s="246" t="s">
        <v>321</v>
      </c>
      <c r="V59" s="246"/>
      <c r="W59" s="246" t="s">
        <v>321</v>
      </c>
      <c r="X59" s="246"/>
      <c r="Y59" s="246"/>
      <c r="Z59" s="246" t="s">
        <v>321</v>
      </c>
      <c r="AA59" s="246"/>
    </row>
    <row r="60" spans="1:27" ht="14.25">
      <c r="A60" s="1" t="s">
        <v>27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2" spans="1:27" ht="17.25">
      <c r="A62" s="220" t="s">
        <v>296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</row>
    <row r="63" spans="29:57" ht="14.25">
      <c r="AC63" s="211" t="s">
        <v>57</v>
      </c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</row>
    <row r="64" spans="1:27" ht="15" thickBot="1">
      <c r="A64" s="211" t="s">
        <v>277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</row>
    <row r="65" spans="29:57" ht="15" thickBot="1">
      <c r="AC65" s="212" t="s">
        <v>58</v>
      </c>
      <c r="AD65" s="214" t="s">
        <v>3</v>
      </c>
      <c r="AE65" s="214"/>
      <c r="AF65" s="214"/>
      <c r="AG65" s="214"/>
      <c r="AH65" s="214"/>
      <c r="AI65" s="214"/>
      <c r="AJ65" s="214" t="s">
        <v>59</v>
      </c>
      <c r="AK65" s="214"/>
      <c r="AL65" s="214"/>
      <c r="AM65" s="214"/>
      <c r="AN65" s="214"/>
      <c r="AO65" s="214"/>
      <c r="AP65" s="214"/>
      <c r="AQ65" s="214"/>
      <c r="AR65" s="214"/>
      <c r="AS65" s="214"/>
      <c r="AT65" s="214" t="s">
        <v>61</v>
      </c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5"/>
    </row>
    <row r="66" spans="1:57" ht="14.25">
      <c r="A66" s="227" t="s">
        <v>297</v>
      </c>
      <c r="B66" s="229" t="s">
        <v>298</v>
      </c>
      <c r="C66" s="222" t="s">
        <v>299</v>
      </c>
      <c r="D66" s="222" t="s">
        <v>300</v>
      </c>
      <c r="E66" s="222" t="s">
        <v>301</v>
      </c>
      <c r="F66" s="222" t="s">
        <v>302</v>
      </c>
      <c r="G66" s="222" t="s">
        <v>303</v>
      </c>
      <c r="H66" s="222" t="s">
        <v>304</v>
      </c>
      <c r="I66" s="222" t="s">
        <v>305</v>
      </c>
      <c r="J66" s="222" t="s">
        <v>306</v>
      </c>
      <c r="K66" s="222" t="s">
        <v>307</v>
      </c>
      <c r="L66" s="222" t="s">
        <v>308</v>
      </c>
      <c r="M66" s="222" t="s">
        <v>309</v>
      </c>
      <c r="N66" s="222" t="s">
        <v>310</v>
      </c>
      <c r="O66" s="222" t="s">
        <v>311</v>
      </c>
      <c r="P66" s="222" t="s">
        <v>312</v>
      </c>
      <c r="Q66" s="222" t="s">
        <v>313</v>
      </c>
      <c r="R66" s="222" t="s">
        <v>314</v>
      </c>
      <c r="S66" s="222" t="s">
        <v>315</v>
      </c>
      <c r="T66" s="222" t="s">
        <v>316</v>
      </c>
      <c r="U66" s="222" t="s">
        <v>317</v>
      </c>
      <c r="V66" s="225" t="s">
        <v>263</v>
      </c>
      <c r="W66" s="225" t="s">
        <v>264</v>
      </c>
      <c r="X66" s="225" t="s">
        <v>265</v>
      </c>
      <c r="Y66" s="225" t="s">
        <v>266</v>
      </c>
      <c r="Z66" s="193" t="s">
        <v>279</v>
      </c>
      <c r="AA66" s="194"/>
      <c r="AC66" s="213"/>
      <c r="AD66" s="183"/>
      <c r="AE66" s="183"/>
      <c r="AF66" s="183"/>
      <c r="AG66" s="183"/>
      <c r="AH66" s="183"/>
      <c r="AI66" s="183"/>
      <c r="AJ66" s="183" t="s">
        <v>349</v>
      </c>
      <c r="AK66" s="183"/>
      <c r="AL66" s="183"/>
      <c r="AM66" s="183"/>
      <c r="AN66" s="183" t="s">
        <v>60</v>
      </c>
      <c r="AO66" s="183"/>
      <c r="AP66" s="183"/>
      <c r="AQ66" s="183"/>
      <c r="AR66" s="183"/>
      <c r="AS66" s="183"/>
      <c r="AT66" s="183" t="s">
        <v>349</v>
      </c>
      <c r="AU66" s="183"/>
      <c r="AV66" s="183"/>
      <c r="AW66" s="183"/>
      <c r="AX66" s="183"/>
      <c r="AY66" s="183"/>
      <c r="AZ66" s="183" t="s">
        <v>60</v>
      </c>
      <c r="BA66" s="183"/>
      <c r="BB66" s="183"/>
      <c r="BC66" s="183"/>
      <c r="BD66" s="183"/>
      <c r="BE66" s="216"/>
    </row>
    <row r="67" spans="1:57" ht="14.25">
      <c r="A67" s="228"/>
      <c r="B67" s="230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6"/>
      <c r="W67" s="226"/>
      <c r="X67" s="226"/>
      <c r="Y67" s="226"/>
      <c r="Z67" s="197"/>
      <c r="AA67" s="198"/>
      <c r="AC67" s="213"/>
      <c r="AD67" s="183" t="s">
        <v>8</v>
      </c>
      <c r="AE67" s="183"/>
      <c r="AF67" s="183" t="s">
        <v>9</v>
      </c>
      <c r="AG67" s="183"/>
      <c r="AH67" s="183"/>
      <c r="AI67" s="7" t="s">
        <v>10</v>
      </c>
      <c r="AJ67" s="7" t="s">
        <v>8</v>
      </c>
      <c r="AK67" s="7" t="s">
        <v>9</v>
      </c>
      <c r="AL67" s="183" t="s">
        <v>10</v>
      </c>
      <c r="AM67" s="183"/>
      <c r="AN67" s="183" t="s">
        <v>8</v>
      </c>
      <c r="AO67" s="183"/>
      <c r="AP67" s="183" t="s">
        <v>9</v>
      </c>
      <c r="AQ67" s="183"/>
      <c r="AR67" s="218" t="s">
        <v>10</v>
      </c>
      <c r="AS67" s="219"/>
      <c r="AT67" s="183" t="s">
        <v>8</v>
      </c>
      <c r="AU67" s="183"/>
      <c r="AV67" s="183" t="s">
        <v>9</v>
      </c>
      <c r="AW67" s="183"/>
      <c r="AX67" s="183" t="s">
        <v>10</v>
      </c>
      <c r="AY67" s="183"/>
      <c r="AZ67" s="183" t="s">
        <v>8</v>
      </c>
      <c r="BA67" s="183"/>
      <c r="BB67" s="183" t="s">
        <v>9</v>
      </c>
      <c r="BC67" s="183"/>
      <c r="BD67" s="183" t="s">
        <v>10</v>
      </c>
      <c r="BE67" s="216"/>
    </row>
    <row r="68" spans="1:57" ht="14.25">
      <c r="A68" s="85" t="s">
        <v>18</v>
      </c>
      <c r="B68" s="25">
        <v>313</v>
      </c>
      <c r="C68" s="25">
        <v>10</v>
      </c>
      <c r="D68" s="25">
        <v>3</v>
      </c>
      <c r="E68" s="25">
        <v>7</v>
      </c>
      <c r="F68" s="25">
        <v>23</v>
      </c>
      <c r="G68" s="25">
        <v>1</v>
      </c>
      <c r="H68" s="25">
        <v>9</v>
      </c>
      <c r="I68" s="25">
        <v>90</v>
      </c>
      <c r="J68" s="25">
        <v>14</v>
      </c>
      <c r="K68" s="25">
        <v>8</v>
      </c>
      <c r="L68" s="25">
        <v>7</v>
      </c>
      <c r="M68" s="25">
        <v>5</v>
      </c>
      <c r="N68" s="25">
        <v>6</v>
      </c>
      <c r="O68" s="25">
        <v>27</v>
      </c>
      <c r="P68" s="25">
        <v>12</v>
      </c>
      <c r="Q68" s="25">
        <v>5</v>
      </c>
      <c r="R68" s="25">
        <v>5</v>
      </c>
      <c r="S68" s="25">
        <v>5</v>
      </c>
      <c r="T68" s="25">
        <v>8</v>
      </c>
      <c r="U68" s="25">
        <v>12</v>
      </c>
      <c r="V68" s="25">
        <v>37</v>
      </c>
      <c r="W68" s="25">
        <v>15</v>
      </c>
      <c r="X68" s="25">
        <v>4</v>
      </c>
      <c r="Y68" s="25" t="s">
        <v>321</v>
      </c>
      <c r="Z68" s="191" t="s">
        <v>321</v>
      </c>
      <c r="AA68" s="191"/>
      <c r="AD68" s="207"/>
      <c r="AE68" s="202"/>
      <c r="AF68" s="202"/>
      <c r="AG68" s="202"/>
      <c r="AH68" s="202"/>
      <c r="AI68" s="21"/>
      <c r="AJ68" s="15"/>
      <c r="AK68" s="15"/>
      <c r="AL68" s="202"/>
      <c r="AM68" s="202"/>
      <c r="AN68" s="202"/>
      <c r="AO68" s="202"/>
      <c r="AP68" s="202"/>
      <c r="AQ68" s="202"/>
      <c r="AR68" s="204"/>
      <c r="AS68" s="204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</row>
    <row r="69" spans="1:57" ht="14.25">
      <c r="A69" s="86" t="s">
        <v>19</v>
      </c>
      <c r="B69" s="25">
        <v>112</v>
      </c>
      <c r="C69" s="25" t="s">
        <v>321</v>
      </c>
      <c r="D69" s="25">
        <v>1</v>
      </c>
      <c r="E69" s="25">
        <v>3</v>
      </c>
      <c r="F69" s="25">
        <v>23</v>
      </c>
      <c r="G69" s="25" t="s">
        <v>321</v>
      </c>
      <c r="H69" s="25">
        <v>2</v>
      </c>
      <c r="I69" s="25">
        <v>12</v>
      </c>
      <c r="J69" s="25" t="s">
        <v>321</v>
      </c>
      <c r="K69" s="25">
        <v>1</v>
      </c>
      <c r="L69" s="25">
        <v>6</v>
      </c>
      <c r="M69" s="25">
        <v>5</v>
      </c>
      <c r="N69" s="25">
        <v>2</v>
      </c>
      <c r="O69" s="25">
        <v>6</v>
      </c>
      <c r="P69" s="25">
        <v>1</v>
      </c>
      <c r="Q69" s="25">
        <v>3</v>
      </c>
      <c r="R69" s="25">
        <v>4</v>
      </c>
      <c r="S69" s="25">
        <v>8</v>
      </c>
      <c r="T69" s="25">
        <v>4</v>
      </c>
      <c r="U69" s="25" t="s">
        <v>321</v>
      </c>
      <c r="V69" s="25">
        <v>13</v>
      </c>
      <c r="W69" s="25">
        <v>9</v>
      </c>
      <c r="X69" s="25">
        <v>4</v>
      </c>
      <c r="Y69" s="25">
        <v>3</v>
      </c>
      <c r="Z69" s="192">
        <v>2</v>
      </c>
      <c r="AA69" s="192"/>
      <c r="AC69" s="60" t="s">
        <v>3</v>
      </c>
      <c r="AD69" s="208">
        <f>SUM(AD71:AE76)</f>
        <v>9</v>
      </c>
      <c r="AE69" s="209"/>
      <c r="AF69" s="209">
        <f>SUM(AF71:AH76)</f>
        <v>4</v>
      </c>
      <c r="AG69" s="209"/>
      <c r="AH69" s="209"/>
      <c r="AI69" s="102">
        <f>SUM(AI71:AI76)</f>
        <v>5</v>
      </c>
      <c r="AJ69" s="102">
        <f>SUM(AJ71:AJ76)</f>
        <v>1</v>
      </c>
      <c r="AK69" s="102">
        <f>SUM(AK71:AK76)</f>
        <v>1</v>
      </c>
      <c r="AL69" s="203" t="s">
        <v>321</v>
      </c>
      <c r="AM69" s="203"/>
      <c r="AN69" s="203" t="s">
        <v>321</v>
      </c>
      <c r="AO69" s="203"/>
      <c r="AP69" s="203" t="s">
        <v>321</v>
      </c>
      <c r="AQ69" s="203"/>
      <c r="AR69" s="203" t="s">
        <v>321</v>
      </c>
      <c r="AS69" s="203"/>
      <c r="AT69" s="203">
        <f>SUM(AT71:AU76)</f>
        <v>7</v>
      </c>
      <c r="AU69" s="203"/>
      <c r="AV69" s="203">
        <f>SUM(AV71:AW76)</f>
        <v>3</v>
      </c>
      <c r="AW69" s="203"/>
      <c r="AX69" s="203">
        <f>SUM(AX71:AY76)</f>
        <v>4</v>
      </c>
      <c r="AY69" s="203"/>
      <c r="AZ69" s="203">
        <f>SUM(AZ71:BA76)</f>
        <v>1</v>
      </c>
      <c r="BA69" s="203"/>
      <c r="BB69" s="203" t="s">
        <v>321</v>
      </c>
      <c r="BC69" s="203"/>
      <c r="BD69" s="203">
        <f>SUM(BD71:BE76)</f>
        <v>1</v>
      </c>
      <c r="BE69" s="203"/>
    </row>
    <row r="70" spans="1:57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C70" s="3"/>
      <c r="AD70" s="206"/>
      <c r="AE70" s="205"/>
      <c r="AF70" s="205"/>
      <c r="AG70" s="205"/>
      <c r="AH70" s="205"/>
      <c r="AI70" s="14"/>
      <c r="AJ70" s="25"/>
      <c r="AK70" s="25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</row>
    <row r="71" spans="1:57" ht="14.25">
      <c r="A71" s="211" t="s">
        <v>278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C71" s="3" t="s">
        <v>62</v>
      </c>
      <c r="AD71" s="206" t="s">
        <v>321</v>
      </c>
      <c r="AE71" s="205"/>
      <c r="AF71" s="205" t="s">
        <v>321</v>
      </c>
      <c r="AG71" s="205"/>
      <c r="AH71" s="205"/>
      <c r="AI71" s="14" t="s">
        <v>321</v>
      </c>
      <c r="AJ71" s="25" t="s">
        <v>321</v>
      </c>
      <c r="AK71" s="25" t="s">
        <v>321</v>
      </c>
      <c r="AL71" s="184" t="s">
        <v>321</v>
      </c>
      <c r="AM71" s="184"/>
      <c r="AN71" s="184" t="s">
        <v>321</v>
      </c>
      <c r="AO71" s="184"/>
      <c r="AP71" s="184" t="s">
        <v>321</v>
      </c>
      <c r="AQ71" s="184"/>
      <c r="AR71" s="184" t="s">
        <v>321</v>
      </c>
      <c r="AS71" s="184"/>
      <c r="AT71" s="184" t="s">
        <v>321</v>
      </c>
      <c r="AU71" s="184"/>
      <c r="AV71" s="184" t="s">
        <v>321</v>
      </c>
      <c r="AW71" s="184"/>
      <c r="AX71" s="184" t="s">
        <v>321</v>
      </c>
      <c r="AY71" s="184"/>
      <c r="AZ71" s="184" t="s">
        <v>321</v>
      </c>
      <c r="BA71" s="184"/>
      <c r="BB71" s="184" t="s">
        <v>321</v>
      </c>
      <c r="BC71" s="184"/>
      <c r="BD71" s="184" t="s">
        <v>321</v>
      </c>
      <c r="BE71" s="184"/>
    </row>
    <row r="72" spans="29:57" ht="15" thickBot="1">
      <c r="AC72" s="3" t="s">
        <v>63</v>
      </c>
      <c r="AD72" s="206" t="s">
        <v>321</v>
      </c>
      <c r="AE72" s="205"/>
      <c r="AF72" s="205" t="s">
        <v>321</v>
      </c>
      <c r="AG72" s="205"/>
      <c r="AH72" s="205"/>
      <c r="AI72" s="14" t="s">
        <v>321</v>
      </c>
      <c r="AJ72" s="25" t="s">
        <v>321</v>
      </c>
      <c r="AK72" s="25" t="s">
        <v>321</v>
      </c>
      <c r="AL72" s="184" t="s">
        <v>321</v>
      </c>
      <c r="AM72" s="184"/>
      <c r="AN72" s="184" t="s">
        <v>321</v>
      </c>
      <c r="AO72" s="184"/>
      <c r="AP72" s="184" t="s">
        <v>321</v>
      </c>
      <c r="AQ72" s="184"/>
      <c r="AR72" s="184" t="s">
        <v>321</v>
      </c>
      <c r="AS72" s="184"/>
      <c r="AT72" s="184" t="s">
        <v>321</v>
      </c>
      <c r="AU72" s="184"/>
      <c r="AV72" s="184" t="s">
        <v>321</v>
      </c>
      <c r="AW72" s="184"/>
      <c r="AX72" s="184" t="s">
        <v>321</v>
      </c>
      <c r="AY72" s="184"/>
      <c r="AZ72" s="184" t="s">
        <v>321</v>
      </c>
      <c r="BA72" s="184"/>
      <c r="BB72" s="184" t="s">
        <v>321</v>
      </c>
      <c r="BC72" s="184"/>
      <c r="BD72" s="184" t="s">
        <v>321</v>
      </c>
      <c r="BE72" s="184"/>
    </row>
    <row r="73" spans="1:57" ht="14.25">
      <c r="A73" s="227" t="s">
        <v>297</v>
      </c>
      <c r="B73" s="229" t="s">
        <v>3</v>
      </c>
      <c r="C73" s="222" t="s">
        <v>299</v>
      </c>
      <c r="D73" s="225" t="s">
        <v>323</v>
      </c>
      <c r="E73" s="225" t="s">
        <v>324</v>
      </c>
      <c r="F73" s="225" t="s">
        <v>325</v>
      </c>
      <c r="G73" s="225" t="s">
        <v>326</v>
      </c>
      <c r="H73" s="225" t="s">
        <v>327</v>
      </c>
      <c r="I73" s="225" t="s">
        <v>328</v>
      </c>
      <c r="J73" s="225" t="s">
        <v>329</v>
      </c>
      <c r="K73" s="225" t="s">
        <v>330</v>
      </c>
      <c r="L73" s="225" t="s">
        <v>331</v>
      </c>
      <c r="M73" s="225" t="s">
        <v>332</v>
      </c>
      <c r="N73" s="225" t="s">
        <v>333</v>
      </c>
      <c r="O73" s="225" t="s">
        <v>334</v>
      </c>
      <c r="P73" s="225" t="s">
        <v>335</v>
      </c>
      <c r="Q73" s="225" t="s">
        <v>336</v>
      </c>
      <c r="R73" s="225" t="s">
        <v>337</v>
      </c>
      <c r="S73" s="225" t="s">
        <v>338</v>
      </c>
      <c r="T73" s="225" t="s">
        <v>339</v>
      </c>
      <c r="U73" s="225"/>
      <c r="V73" s="225" t="s">
        <v>318</v>
      </c>
      <c r="W73" s="225"/>
      <c r="X73" s="225" t="s">
        <v>319</v>
      </c>
      <c r="Y73" s="225"/>
      <c r="Z73" s="193" t="s">
        <v>320</v>
      </c>
      <c r="AA73" s="194"/>
      <c r="AC73" s="3" t="s">
        <v>347</v>
      </c>
      <c r="AD73" s="206">
        <v>2</v>
      </c>
      <c r="AE73" s="205"/>
      <c r="AF73" s="205" t="s">
        <v>321</v>
      </c>
      <c r="AG73" s="205"/>
      <c r="AH73" s="205"/>
      <c r="AI73" s="14">
        <v>2</v>
      </c>
      <c r="AJ73" s="25" t="s">
        <v>321</v>
      </c>
      <c r="AK73" s="25" t="s">
        <v>321</v>
      </c>
      <c r="AL73" s="184" t="s">
        <v>321</v>
      </c>
      <c r="AM73" s="184"/>
      <c r="AN73" s="184" t="s">
        <v>321</v>
      </c>
      <c r="AO73" s="184"/>
      <c r="AP73" s="184" t="s">
        <v>321</v>
      </c>
      <c r="AQ73" s="184"/>
      <c r="AR73" s="184" t="s">
        <v>321</v>
      </c>
      <c r="AS73" s="184"/>
      <c r="AT73" s="184">
        <v>1</v>
      </c>
      <c r="AU73" s="184"/>
      <c r="AV73" s="184" t="s">
        <v>321</v>
      </c>
      <c r="AW73" s="184"/>
      <c r="AX73" s="184">
        <v>1</v>
      </c>
      <c r="AY73" s="184"/>
      <c r="AZ73" s="184">
        <v>1</v>
      </c>
      <c r="BA73" s="184"/>
      <c r="BB73" s="184" t="s">
        <v>321</v>
      </c>
      <c r="BC73" s="184"/>
      <c r="BD73" s="184">
        <v>1</v>
      </c>
      <c r="BE73" s="184"/>
    </row>
    <row r="74" spans="1:57" ht="14.25">
      <c r="A74" s="240"/>
      <c r="B74" s="241"/>
      <c r="C74" s="242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195"/>
      <c r="AA74" s="196"/>
      <c r="AC74" s="3" t="s">
        <v>64</v>
      </c>
      <c r="AD74" s="206">
        <v>4</v>
      </c>
      <c r="AE74" s="205"/>
      <c r="AF74" s="205">
        <v>3</v>
      </c>
      <c r="AG74" s="205"/>
      <c r="AH74" s="205"/>
      <c r="AI74" s="14">
        <v>1</v>
      </c>
      <c r="AJ74" s="25" t="s">
        <v>321</v>
      </c>
      <c r="AK74" s="25" t="s">
        <v>321</v>
      </c>
      <c r="AL74" s="184" t="s">
        <v>321</v>
      </c>
      <c r="AM74" s="184"/>
      <c r="AN74" s="184" t="s">
        <v>321</v>
      </c>
      <c r="AO74" s="184"/>
      <c r="AP74" s="184" t="s">
        <v>321</v>
      </c>
      <c r="AQ74" s="184"/>
      <c r="AR74" s="184" t="s">
        <v>321</v>
      </c>
      <c r="AS74" s="184"/>
      <c r="AT74" s="184">
        <v>4</v>
      </c>
      <c r="AU74" s="184"/>
      <c r="AV74" s="184">
        <v>3</v>
      </c>
      <c r="AW74" s="184"/>
      <c r="AX74" s="184">
        <v>1</v>
      </c>
      <c r="AY74" s="184"/>
      <c r="AZ74" s="184" t="s">
        <v>321</v>
      </c>
      <c r="BA74" s="184"/>
      <c r="BB74" s="184" t="s">
        <v>321</v>
      </c>
      <c r="BC74" s="184"/>
      <c r="BD74" s="184" t="s">
        <v>321</v>
      </c>
      <c r="BE74" s="184"/>
    </row>
    <row r="75" spans="1:57" ht="14.25">
      <c r="A75" s="228"/>
      <c r="B75" s="230"/>
      <c r="C75" s="223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197"/>
      <c r="AA75" s="198"/>
      <c r="AC75" s="3" t="s">
        <v>65</v>
      </c>
      <c r="AD75" s="206">
        <v>3</v>
      </c>
      <c r="AE75" s="205"/>
      <c r="AF75" s="205">
        <v>1</v>
      </c>
      <c r="AG75" s="205"/>
      <c r="AH75" s="205"/>
      <c r="AI75" s="14">
        <v>2</v>
      </c>
      <c r="AJ75" s="25">
        <v>1</v>
      </c>
      <c r="AK75" s="25">
        <v>1</v>
      </c>
      <c r="AL75" s="184" t="s">
        <v>321</v>
      </c>
      <c r="AM75" s="184"/>
      <c r="AN75" s="184" t="s">
        <v>321</v>
      </c>
      <c r="AO75" s="184"/>
      <c r="AP75" s="184" t="s">
        <v>321</v>
      </c>
      <c r="AQ75" s="184"/>
      <c r="AR75" s="184" t="s">
        <v>321</v>
      </c>
      <c r="AS75" s="184"/>
      <c r="AT75" s="184">
        <v>2</v>
      </c>
      <c r="AU75" s="184"/>
      <c r="AV75" s="184" t="s">
        <v>321</v>
      </c>
      <c r="AW75" s="184"/>
      <c r="AX75" s="184">
        <v>2</v>
      </c>
      <c r="AY75" s="184"/>
      <c r="AZ75" s="184" t="s">
        <v>321</v>
      </c>
      <c r="BA75" s="184"/>
      <c r="BB75" s="184" t="s">
        <v>321</v>
      </c>
      <c r="BC75" s="184"/>
      <c r="BD75" s="184" t="s">
        <v>321</v>
      </c>
      <c r="BE75" s="184"/>
    </row>
    <row r="76" spans="1:57" ht="15.75" customHeight="1">
      <c r="A76" s="85" t="s">
        <v>18</v>
      </c>
      <c r="B76" s="1">
        <v>313</v>
      </c>
      <c r="C76" s="1">
        <v>10</v>
      </c>
      <c r="D76" s="1">
        <v>36</v>
      </c>
      <c r="E76" s="1">
        <v>40</v>
      </c>
      <c r="F76" s="1">
        <v>37</v>
      </c>
      <c r="G76" s="1">
        <v>24</v>
      </c>
      <c r="H76" s="1">
        <v>18</v>
      </c>
      <c r="I76" s="1">
        <v>12</v>
      </c>
      <c r="J76" s="1">
        <v>30</v>
      </c>
      <c r="K76" s="1">
        <v>17</v>
      </c>
      <c r="L76" s="1">
        <v>19</v>
      </c>
      <c r="M76" s="1">
        <v>20</v>
      </c>
      <c r="N76" s="1">
        <v>18</v>
      </c>
      <c r="O76" s="1">
        <v>10</v>
      </c>
      <c r="P76" s="1">
        <v>13</v>
      </c>
      <c r="Q76" s="1">
        <v>5</v>
      </c>
      <c r="R76" s="1">
        <v>2</v>
      </c>
      <c r="S76" s="1">
        <v>2</v>
      </c>
      <c r="T76" s="191" t="s">
        <v>321</v>
      </c>
      <c r="U76" s="191"/>
      <c r="V76" s="191" t="s">
        <v>321</v>
      </c>
      <c r="W76" s="191"/>
      <c r="X76" s="191" t="s">
        <v>321</v>
      </c>
      <c r="Y76" s="191"/>
      <c r="Z76" s="191" t="s">
        <v>321</v>
      </c>
      <c r="AA76" s="191"/>
      <c r="AB76" s="62"/>
      <c r="AC76" s="3" t="s">
        <v>66</v>
      </c>
      <c r="AD76" s="206" t="s">
        <v>321</v>
      </c>
      <c r="AE76" s="205"/>
      <c r="AF76" s="205" t="s">
        <v>321</v>
      </c>
      <c r="AG76" s="205"/>
      <c r="AH76" s="205"/>
      <c r="AI76" s="14" t="s">
        <v>321</v>
      </c>
      <c r="AJ76" s="25" t="s">
        <v>321</v>
      </c>
      <c r="AK76" s="25" t="s">
        <v>321</v>
      </c>
      <c r="AL76" s="184" t="s">
        <v>321</v>
      </c>
      <c r="AM76" s="184"/>
      <c r="AN76" s="184" t="s">
        <v>321</v>
      </c>
      <c r="AO76" s="184"/>
      <c r="AP76" s="184" t="s">
        <v>321</v>
      </c>
      <c r="AQ76" s="184"/>
      <c r="AR76" s="184" t="s">
        <v>321</v>
      </c>
      <c r="AS76" s="184"/>
      <c r="AT76" s="184" t="s">
        <v>321</v>
      </c>
      <c r="AU76" s="184"/>
      <c r="AV76" s="184" t="s">
        <v>321</v>
      </c>
      <c r="AW76" s="184"/>
      <c r="AX76" s="184" t="s">
        <v>321</v>
      </c>
      <c r="AY76" s="184"/>
      <c r="AZ76" s="184" t="s">
        <v>321</v>
      </c>
      <c r="BA76" s="184"/>
      <c r="BB76" s="184" t="s">
        <v>321</v>
      </c>
      <c r="BC76" s="184"/>
      <c r="BD76" s="184" t="s">
        <v>321</v>
      </c>
      <c r="BE76" s="184"/>
    </row>
    <row r="77" spans="1:57" ht="15.75" customHeight="1">
      <c r="A77" s="86" t="s">
        <v>19</v>
      </c>
      <c r="B77" s="10">
        <v>112</v>
      </c>
      <c r="C77" s="38" t="s">
        <v>321</v>
      </c>
      <c r="D77" s="10">
        <v>13</v>
      </c>
      <c r="E77" s="10">
        <v>10</v>
      </c>
      <c r="F77" s="10">
        <v>7</v>
      </c>
      <c r="G77" s="10">
        <v>3</v>
      </c>
      <c r="H77" s="10">
        <v>7</v>
      </c>
      <c r="I77" s="10">
        <v>3</v>
      </c>
      <c r="J77" s="10">
        <v>10</v>
      </c>
      <c r="K77" s="10">
        <v>5</v>
      </c>
      <c r="L77" s="10">
        <v>14</v>
      </c>
      <c r="M77" s="10">
        <v>8</v>
      </c>
      <c r="N77" s="10">
        <v>6</v>
      </c>
      <c r="O77" s="10">
        <v>4</v>
      </c>
      <c r="P77" s="10">
        <v>4</v>
      </c>
      <c r="Q77" s="10">
        <v>1</v>
      </c>
      <c r="R77" s="10">
        <v>5</v>
      </c>
      <c r="S77" s="10">
        <v>2</v>
      </c>
      <c r="T77" s="192">
        <v>2</v>
      </c>
      <c r="U77" s="192"/>
      <c r="V77" s="192">
        <v>3</v>
      </c>
      <c r="W77" s="192"/>
      <c r="X77" s="192">
        <v>5</v>
      </c>
      <c r="Y77" s="192"/>
      <c r="Z77" s="192" t="s">
        <v>321</v>
      </c>
      <c r="AA77" s="192"/>
      <c r="AB77" s="62"/>
      <c r="AC77" s="17"/>
      <c r="AD77" s="210"/>
      <c r="AE77" s="201"/>
      <c r="AF77" s="201"/>
      <c r="AG77" s="201"/>
      <c r="AH77" s="201"/>
      <c r="AI77" s="10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</row>
    <row r="78" spans="1:57" ht="15.75" customHeight="1">
      <c r="A78" s="87" t="s">
        <v>340</v>
      </c>
      <c r="AB78" s="62"/>
      <c r="AC78" s="88" t="s">
        <v>348</v>
      </c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29" ht="15.75" customHeight="1">
      <c r="A79" s="1" t="s">
        <v>27</v>
      </c>
      <c r="AB79" s="52"/>
      <c r="AC79" s="1" t="s">
        <v>56</v>
      </c>
    </row>
    <row r="80" ht="15.75" customHeight="1">
      <c r="AB80" s="52"/>
    </row>
    <row r="81" ht="15.75" customHeight="1"/>
  </sheetData>
  <sheetProtection/>
  <mergeCells count="1169">
    <mergeCell ref="BD22:BE22"/>
    <mergeCell ref="BB21:BC21"/>
    <mergeCell ref="BD21:BE21"/>
    <mergeCell ref="AL22:AM22"/>
    <mergeCell ref="AN22:AO22"/>
    <mergeCell ref="AP22:AQ22"/>
    <mergeCell ref="AR22:AS22"/>
    <mergeCell ref="AZ21:BA21"/>
    <mergeCell ref="AT22:AU22"/>
    <mergeCell ref="AV22:AW22"/>
    <mergeCell ref="R73:R75"/>
    <mergeCell ref="BB22:BC22"/>
    <mergeCell ref="AR23:AS23"/>
    <mergeCell ref="AT23:AU23"/>
    <mergeCell ref="AV23:AW23"/>
    <mergeCell ref="Q59:R59"/>
    <mergeCell ref="S59:T59"/>
    <mergeCell ref="U59:V59"/>
    <mergeCell ref="W59:Y59"/>
    <mergeCell ref="Z59:AA59"/>
    <mergeCell ref="BB20:BC20"/>
    <mergeCell ref="AX23:AY23"/>
    <mergeCell ref="AZ23:BA23"/>
    <mergeCell ref="BB23:BC23"/>
    <mergeCell ref="AX22:AY22"/>
    <mergeCell ref="AZ22:BA22"/>
    <mergeCell ref="AT21:AU21"/>
    <mergeCell ref="AV21:AW21"/>
    <mergeCell ref="AX21:AY21"/>
    <mergeCell ref="AZ20:BA20"/>
    <mergeCell ref="AL21:AM21"/>
    <mergeCell ref="AN21:AO21"/>
    <mergeCell ref="AP21:AQ21"/>
    <mergeCell ref="AR21:AS21"/>
    <mergeCell ref="BB19:BC19"/>
    <mergeCell ref="BD19:BE19"/>
    <mergeCell ref="AL20:AM20"/>
    <mergeCell ref="AN20:AO20"/>
    <mergeCell ref="AP20:AQ20"/>
    <mergeCell ref="AR20:AS20"/>
    <mergeCell ref="AT20:AU20"/>
    <mergeCell ref="AV20:AW20"/>
    <mergeCell ref="AX20:AY20"/>
    <mergeCell ref="BD20:BE20"/>
    <mergeCell ref="BB18:BC18"/>
    <mergeCell ref="BD18:BE18"/>
    <mergeCell ref="AL19:AM19"/>
    <mergeCell ref="AN19:AO19"/>
    <mergeCell ref="AP19:AQ19"/>
    <mergeCell ref="AR19:AS19"/>
    <mergeCell ref="AT19:AU19"/>
    <mergeCell ref="AV19:AW19"/>
    <mergeCell ref="AX19:AY19"/>
    <mergeCell ref="AZ19:BA19"/>
    <mergeCell ref="BB17:BC17"/>
    <mergeCell ref="BD17:BE17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BB16:BC16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5:BC15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4:BC14"/>
    <mergeCell ref="BD14:BE14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AT14:AU14"/>
    <mergeCell ref="AV14:AW14"/>
    <mergeCell ref="AX14:AY14"/>
    <mergeCell ref="AZ14:BA14"/>
    <mergeCell ref="AL14:AM14"/>
    <mergeCell ref="AN14:AO14"/>
    <mergeCell ref="AP14:AQ14"/>
    <mergeCell ref="AR14:AS14"/>
    <mergeCell ref="BD23:BE23"/>
    <mergeCell ref="AL13:AM13"/>
    <mergeCell ref="AN13:AO13"/>
    <mergeCell ref="AP13:AQ13"/>
    <mergeCell ref="AR13:AS13"/>
    <mergeCell ref="AT13:AU13"/>
    <mergeCell ref="AV13:AW13"/>
    <mergeCell ref="AL23:AM23"/>
    <mergeCell ref="AN23:AO23"/>
    <mergeCell ref="AP23:AQ23"/>
    <mergeCell ref="AC15:AD15"/>
    <mergeCell ref="AC13:AD13"/>
    <mergeCell ref="AE12:AF12"/>
    <mergeCell ref="AE13:AF13"/>
    <mergeCell ref="AC12:AD12"/>
    <mergeCell ref="AC14:AD14"/>
    <mergeCell ref="AG12:AH12"/>
    <mergeCell ref="AG13:AH13"/>
    <mergeCell ref="AE14:AF14"/>
    <mergeCell ref="AG18:AH18"/>
    <mergeCell ref="AL10:AO10"/>
    <mergeCell ref="AP11:AQ11"/>
    <mergeCell ref="AE17:AF17"/>
    <mergeCell ref="AG17:AH17"/>
    <mergeCell ref="AL12:AM12"/>
    <mergeCell ref="AP12:AQ12"/>
    <mergeCell ref="AZ9:BE10"/>
    <mergeCell ref="AP10:AS10"/>
    <mergeCell ref="AT11:AU11"/>
    <mergeCell ref="AT10:AY10"/>
    <mergeCell ref="AX11:AY11"/>
    <mergeCell ref="AV11:AW11"/>
    <mergeCell ref="AI9:AS9"/>
    <mergeCell ref="AL11:AM11"/>
    <mergeCell ref="BB11:BC11"/>
    <mergeCell ref="AZ11:BA11"/>
    <mergeCell ref="AZ12:BA12"/>
    <mergeCell ref="BB12:BC12"/>
    <mergeCell ref="BD12:BE12"/>
    <mergeCell ref="AX13:AY13"/>
    <mergeCell ref="AZ13:BA13"/>
    <mergeCell ref="BB13:BC13"/>
    <mergeCell ref="BD13:BE13"/>
    <mergeCell ref="AC7:BE7"/>
    <mergeCell ref="AC9:AD11"/>
    <mergeCell ref="AE9:AF11"/>
    <mergeCell ref="AG9:AH11"/>
    <mergeCell ref="AI10:AK10"/>
    <mergeCell ref="W58:Y58"/>
    <mergeCell ref="Z58:AA58"/>
    <mergeCell ref="W57:Y57"/>
    <mergeCell ref="AC16:AD16"/>
    <mergeCell ref="AC17:AD17"/>
    <mergeCell ref="AC18:AD18"/>
    <mergeCell ref="AC19:AD19"/>
    <mergeCell ref="U58:V58"/>
    <mergeCell ref="K59:L59"/>
    <mergeCell ref="M59:N59"/>
    <mergeCell ref="O59:P59"/>
    <mergeCell ref="K58:L58"/>
    <mergeCell ref="M58:N58"/>
    <mergeCell ref="U57:V57"/>
    <mergeCell ref="O58:P58"/>
    <mergeCell ref="C59:D59"/>
    <mergeCell ref="E59:F59"/>
    <mergeCell ref="G59:H59"/>
    <mergeCell ref="I59:J59"/>
    <mergeCell ref="Q57:R57"/>
    <mergeCell ref="S57:T57"/>
    <mergeCell ref="C58:D58"/>
    <mergeCell ref="E58:F58"/>
    <mergeCell ref="G58:H58"/>
    <mergeCell ref="I58:J58"/>
    <mergeCell ref="Q58:R58"/>
    <mergeCell ref="S58:T58"/>
    <mergeCell ref="S56:T56"/>
    <mergeCell ref="U56:V56"/>
    <mergeCell ref="Z57:AA57"/>
    <mergeCell ref="C57:D57"/>
    <mergeCell ref="E57:F57"/>
    <mergeCell ref="G57:H57"/>
    <mergeCell ref="I57:J57"/>
    <mergeCell ref="K57:L57"/>
    <mergeCell ref="M57:N57"/>
    <mergeCell ref="O57:P57"/>
    <mergeCell ref="W56:Y56"/>
    <mergeCell ref="Z56:AA56"/>
    <mergeCell ref="C56:D56"/>
    <mergeCell ref="E56:F56"/>
    <mergeCell ref="G56:H56"/>
    <mergeCell ref="I56:J56"/>
    <mergeCell ref="K56:L56"/>
    <mergeCell ref="M56:N56"/>
    <mergeCell ref="O56:P56"/>
    <mergeCell ref="Q56:R56"/>
    <mergeCell ref="K55:L55"/>
    <mergeCell ref="M55:N55"/>
    <mergeCell ref="O55:P55"/>
    <mergeCell ref="Q55:R55"/>
    <mergeCell ref="C55:D55"/>
    <mergeCell ref="E55:F55"/>
    <mergeCell ref="G55:H55"/>
    <mergeCell ref="I55:J55"/>
    <mergeCell ref="S54:T54"/>
    <mergeCell ref="U54:V54"/>
    <mergeCell ref="C54:D54"/>
    <mergeCell ref="E54:F54"/>
    <mergeCell ref="G54:H54"/>
    <mergeCell ref="I54:J54"/>
    <mergeCell ref="W55:Y55"/>
    <mergeCell ref="Z55:AA55"/>
    <mergeCell ref="S55:T55"/>
    <mergeCell ref="U55:V55"/>
    <mergeCell ref="W54:Y54"/>
    <mergeCell ref="Z54:AA54"/>
    <mergeCell ref="K54:L54"/>
    <mergeCell ref="M54:N54"/>
    <mergeCell ref="O54:P54"/>
    <mergeCell ref="Q54:R54"/>
    <mergeCell ref="K53:L53"/>
    <mergeCell ref="M53:N53"/>
    <mergeCell ref="O53:P53"/>
    <mergeCell ref="Q53:R53"/>
    <mergeCell ref="C53:D53"/>
    <mergeCell ref="E53:F53"/>
    <mergeCell ref="G53:H53"/>
    <mergeCell ref="I53:J53"/>
    <mergeCell ref="S52:T52"/>
    <mergeCell ref="U52:V52"/>
    <mergeCell ref="C52:D52"/>
    <mergeCell ref="E52:F52"/>
    <mergeCell ref="G52:H52"/>
    <mergeCell ref="I52:J52"/>
    <mergeCell ref="W53:Y53"/>
    <mergeCell ref="Z53:AA53"/>
    <mergeCell ref="S53:T53"/>
    <mergeCell ref="U53:V53"/>
    <mergeCell ref="W52:Y52"/>
    <mergeCell ref="Z52:AA52"/>
    <mergeCell ref="K52:L52"/>
    <mergeCell ref="M52:N52"/>
    <mergeCell ref="O52:P52"/>
    <mergeCell ref="Q52:R52"/>
    <mergeCell ref="K51:L51"/>
    <mergeCell ref="M51:N51"/>
    <mergeCell ref="O51:P51"/>
    <mergeCell ref="Q51:R51"/>
    <mergeCell ref="C51:D51"/>
    <mergeCell ref="E51:F51"/>
    <mergeCell ref="G51:H51"/>
    <mergeCell ref="I51:J51"/>
    <mergeCell ref="S50:T50"/>
    <mergeCell ref="U50:V50"/>
    <mergeCell ref="C50:D50"/>
    <mergeCell ref="E50:F50"/>
    <mergeCell ref="G50:H50"/>
    <mergeCell ref="I50:J50"/>
    <mergeCell ref="W51:Y51"/>
    <mergeCell ref="Z51:AA51"/>
    <mergeCell ref="S51:T51"/>
    <mergeCell ref="U51:V51"/>
    <mergeCell ref="W50:Y50"/>
    <mergeCell ref="Z50:AA50"/>
    <mergeCell ref="K50:L50"/>
    <mergeCell ref="M50:N50"/>
    <mergeCell ref="O50:P50"/>
    <mergeCell ref="Q50:R50"/>
    <mergeCell ref="K49:L49"/>
    <mergeCell ref="M49:N49"/>
    <mergeCell ref="O49:P49"/>
    <mergeCell ref="Q49:R49"/>
    <mergeCell ref="C49:D49"/>
    <mergeCell ref="E49:F49"/>
    <mergeCell ref="G49:H49"/>
    <mergeCell ref="I49:J49"/>
    <mergeCell ref="S48:T48"/>
    <mergeCell ref="U48:V48"/>
    <mergeCell ref="C48:D48"/>
    <mergeCell ref="E48:F48"/>
    <mergeCell ref="G48:H48"/>
    <mergeCell ref="I48:J48"/>
    <mergeCell ref="W49:Y49"/>
    <mergeCell ref="Z49:AA49"/>
    <mergeCell ref="S49:T49"/>
    <mergeCell ref="U49:V49"/>
    <mergeCell ref="W48:Y48"/>
    <mergeCell ref="Z48:AA48"/>
    <mergeCell ref="K48:L48"/>
    <mergeCell ref="M48:N48"/>
    <mergeCell ref="O48:P48"/>
    <mergeCell ref="Q48:R48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C46:D46"/>
    <mergeCell ref="E46:F46"/>
    <mergeCell ref="G46:H46"/>
    <mergeCell ref="I46:J46"/>
    <mergeCell ref="W47:Y47"/>
    <mergeCell ref="Z47:AA47"/>
    <mergeCell ref="S47:T47"/>
    <mergeCell ref="U47:V47"/>
    <mergeCell ref="W46:Y46"/>
    <mergeCell ref="Z46:AA46"/>
    <mergeCell ref="K46:L46"/>
    <mergeCell ref="M46:N46"/>
    <mergeCell ref="O46:P46"/>
    <mergeCell ref="Q46:R46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C44:D44"/>
    <mergeCell ref="E44:F44"/>
    <mergeCell ref="G44:H44"/>
    <mergeCell ref="I44:J44"/>
    <mergeCell ref="W45:Y45"/>
    <mergeCell ref="Z45:AA45"/>
    <mergeCell ref="S45:T45"/>
    <mergeCell ref="U45:V45"/>
    <mergeCell ref="W44:Y44"/>
    <mergeCell ref="Z44:AA44"/>
    <mergeCell ref="K44:L44"/>
    <mergeCell ref="M44:N44"/>
    <mergeCell ref="O44:P44"/>
    <mergeCell ref="Q44:R44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3:Y43"/>
    <mergeCell ref="Z43:AA43"/>
    <mergeCell ref="S43:T43"/>
    <mergeCell ref="U43:V43"/>
    <mergeCell ref="W42:Y42"/>
    <mergeCell ref="Z42:AA42"/>
    <mergeCell ref="K42:L42"/>
    <mergeCell ref="M42:N42"/>
    <mergeCell ref="O42:P42"/>
    <mergeCell ref="Q42:R42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C40:D40"/>
    <mergeCell ref="E40:F40"/>
    <mergeCell ref="G40:H40"/>
    <mergeCell ref="I40:J40"/>
    <mergeCell ref="W41:Y41"/>
    <mergeCell ref="Z41:AA41"/>
    <mergeCell ref="S41:T41"/>
    <mergeCell ref="U41:V41"/>
    <mergeCell ref="K40:L40"/>
    <mergeCell ref="M40:N40"/>
    <mergeCell ref="O40:P40"/>
    <mergeCell ref="Q40:R40"/>
    <mergeCell ref="K39:L39"/>
    <mergeCell ref="M39:N39"/>
    <mergeCell ref="O39:P39"/>
    <mergeCell ref="Q39:R39"/>
    <mergeCell ref="C39:D39"/>
    <mergeCell ref="E39:F39"/>
    <mergeCell ref="G39:H39"/>
    <mergeCell ref="I39:J39"/>
    <mergeCell ref="S38:T38"/>
    <mergeCell ref="U38:V38"/>
    <mergeCell ref="W39:Y39"/>
    <mergeCell ref="Z39:AA39"/>
    <mergeCell ref="S39:T39"/>
    <mergeCell ref="U39:V39"/>
    <mergeCell ref="K38:L38"/>
    <mergeCell ref="M38:N38"/>
    <mergeCell ref="O38:P38"/>
    <mergeCell ref="Q38:R38"/>
    <mergeCell ref="C38:D38"/>
    <mergeCell ref="E38:F38"/>
    <mergeCell ref="G38:H38"/>
    <mergeCell ref="I38:J38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7:Y37"/>
    <mergeCell ref="Z37:AA37"/>
    <mergeCell ref="S37:T37"/>
    <mergeCell ref="U37:V37"/>
    <mergeCell ref="K36:L36"/>
    <mergeCell ref="M36:N36"/>
    <mergeCell ref="O36:P36"/>
    <mergeCell ref="Q36:R36"/>
    <mergeCell ref="C36:D36"/>
    <mergeCell ref="E36:F36"/>
    <mergeCell ref="G36:H36"/>
    <mergeCell ref="I36:J36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5:Y35"/>
    <mergeCell ref="Z35:AA35"/>
    <mergeCell ref="S35:T35"/>
    <mergeCell ref="U35:V35"/>
    <mergeCell ref="W34:Y34"/>
    <mergeCell ref="Z34:AA34"/>
    <mergeCell ref="C34:D34"/>
    <mergeCell ref="E34:F34"/>
    <mergeCell ref="G34:H34"/>
    <mergeCell ref="I34:J34"/>
    <mergeCell ref="K34:L34"/>
    <mergeCell ref="M34:N34"/>
    <mergeCell ref="O34:P34"/>
    <mergeCell ref="Q34:R34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C32:D32"/>
    <mergeCell ref="E32:F32"/>
    <mergeCell ref="G32:H32"/>
    <mergeCell ref="I32:J32"/>
    <mergeCell ref="W33:Y33"/>
    <mergeCell ref="Z33:AA33"/>
    <mergeCell ref="S33:T33"/>
    <mergeCell ref="U33:V33"/>
    <mergeCell ref="W32:Y32"/>
    <mergeCell ref="Z32:AA32"/>
    <mergeCell ref="K32:L32"/>
    <mergeCell ref="M32:N32"/>
    <mergeCell ref="O32:P32"/>
    <mergeCell ref="Q32:R32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C30:D30"/>
    <mergeCell ref="E30:F30"/>
    <mergeCell ref="G30:H30"/>
    <mergeCell ref="I30:J30"/>
    <mergeCell ref="W31:Y31"/>
    <mergeCell ref="Z31:AA31"/>
    <mergeCell ref="S31:T31"/>
    <mergeCell ref="U31:V31"/>
    <mergeCell ref="W30:Y30"/>
    <mergeCell ref="Z30:AA30"/>
    <mergeCell ref="K30:L30"/>
    <mergeCell ref="M30:N30"/>
    <mergeCell ref="O30:P30"/>
    <mergeCell ref="Q30:R30"/>
    <mergeCell ref="K29:L29"/>
    <mergeCell ref="M29:N29"/>
    <mergeCell ref="O29:P29"/>
    <mergeCell ref="Q29:R29"/>
    <mergeCell ref="C29:D29"/>
    <mergeCell ref="E29:F29"/>
    <mergeCell ref="G29:H29"/>
    <mergeCell ref="I29:J29"/>
    <mergeCell ref="S28:T28"/>
    <mergeCell ref="U28:V28"/>
    <mergeCell ref="C28:D28"/>
    <mergeCell ref="E28:F28"/>
    <mergeCell ref="G28:H28"/>
    <mergeCell ref="I28:J28"/>
    <mergeCell ref="W29:Y29"/>
    <mergeCell ref="Z29:AA29"/>
    <mergeCell ref="S29:T29"/>
    <mergeCell ref="U29:V29"/>
    <mergeCell ref="W28:Y28"/>
    <mergeCell ref="Z28:AA28"/>
    <mergeCell ref="K28:L28"/>
    <mergeCell ref="M28:N28"/>
    <mergeCell ref="O28:P28"/>
    <mergeCell ref="Q28:R28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7:Y27"/>
    <mergeCell ref="Z27:AA27"/>
    <mergeCell ref="S27:T27"/>
    <mergeCell ref="U27:V27"/>
    <mergeCell ref="W26:Y26"/>
    <mergeCell ref="Z26:AA26"/>
    <mergeCell ref="K26:L26"/>
    <mergeCell ref="M26:N26"/>
    <mergeCell ref="O26:P26"/>
    <mergeCell ref="Q26:R26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C24:D24"/>
    <mergeCell ref="E24:F24"/>
    <mergeCell ref="G24:H24"/>
    <mergeCell ref="I24:J24"/>
    <mergeCell ref="W25:Y25"/>
    <mergeCell ref="Z25:AA25"/>
    <mergeCell ref="S25:T25"/>
    <mergeCell ref="U25:V25"/>
    <mergeCell ref="W24:Y24"/>
    <mergeCell ref="Z24:AA24"/>
    <mergeCell ref="K24:L24"/>
    <mergeCell ref="M24:N24"/>
    <mergeCell ref="O24:P24"/>
    <mergeCell ref="Q24:R24"/>
    <mergeCell ref="K23:L23"/>
    <mergeCell ref="M23:N23"/>
    <mergeCell ref="O23:P23"/>
    <mergeCell ref="Q23:R23"/>
    <mergeCell ref="S23:T23"/>
    <mergeCell ref="U23:V23"/>
    <mergeCell ref="W22:Y22"/>
    <mergeCell ref="Z22:AA22"/>
    <mergeCell ref="C23:D23"/>
    <mergeCell ref="E23:F23"/>
    <mergeCell ref="G23:H23"/>
    <mergeCell ref="I23:J23"/>
    <mergeCell ref="S22:T22"/>
    <mergeCell ref="U22:V22"/>
    <mergeCell ref="O22:P22"/>
    <mergeCell ref="Q22:R22"/>
    <mergeCell ref="K21:L21"/>
    <mergeCell ref="M21:N21"/>
    <mergeCell ref="O21:P21"/>
    <mergeCell ref="Q21:R21"/>
    <mergeCell ref="C20:D20"/>
    <mergeCell ref="E20:F20"/>
    <mergeCell ref="G20:H20"/>
    <mergeCell ref="I20:J20"/>
    <mergeCell ref="K22:L22"/>
    <mergeCell ref="M22:N22"/>
    <mergeCell ref="C22:D22"/>
    <mergeCell ref="E22:F22"/>
    <mergeCell ref="G22:H22"/>
    <mergeCell ref="I22:J22"/>
    <mergeCell ref="S21:T21"/>
    <mergeCell ref="U21:V21"/>
    <mergeCell ref="W20:Y20"/>
    <mergeCell ref="Z20:AA20"/>
    <mergeCell ref="C21:D21"/>
    <mergeCell ref="E21:F21"/>
    <mergeCell ref="G21:H21"/>
    <mergeCell ref="I21:J21"/>
    <mergeCell ref="S20:T20"/>
    <mergeCell ref="U20:V20"/>
    <mergeCell ref="K20:L20"/>
    <mergeCell ref="M20:N20"/>
    <mergeCell ref="O20:P20"/>
    <mergeCell ref="Q20:R20"/>
    <mergeCell ref="K19:L19"/>
    <mergeCell ref="M19:N19"/>
    <mergeCell ref="O19:P19"/>
    <mergeCell ref="Q19:R19"/>
    <mergeCell ref="C19:D19"/>
    <mergeCell ref="E19:F19"/>
    <mergeCell ref="G19:H19"/>
    <mergeCell ref="I19:J19"/>
    <mergeCell ref="S18:T18"/>
    <mergeCell ref="U18:V18"/>
    <mergeCell ref="C18:D18"/>
    <mergeCell ref="E18:F18"/>
    <mergeCell ref="G18:H18"/>
    <mergeCell ref="I18:J18"/>
    <mergeCell ref="W19:Y19"/>
    <mergeCell ref="Z19:AA19"/>
    <mergeCell ref="S19:T19"/>
    <mergeCell ref="U19:V19"/>
    <mergeCell ref="W18:Y18"/>
    <mergeCell ref="Z18:AA18"/>
    <mergeCell ref="Z17:AA17"/>
    <mergeCell ref="S16:T16"/>
    <mergeCell ref="U16:V16"/>
    <mergeCell ref="W16:Y16"/>
    <mergeCell ref="Z16:AA16"/>
    <mergeCell ref="K18:L18"/>
    <mergeCell ref="M18:N18"/>
    <mergeCell ref="O18:P18"/>
    <mergeCell ref="Q18:R18"/>
    <mergeCell ref="O17:P17"/>
    <mergeCell ref="C16:D16"/>
    <mergeCell ref="E16:F16"/>
    <mergeCell ref="G16:H16"/>
    <mergeCell ref="S17:T17"/>
    <mergeCell ref="U17:V17"/>
    <mergeCell ref="W17:Y17"/>
    <mergeCell ref="Q17:R17"/>
    <mergeCell ref="C17:D17"/>
    <mergeCell ref="E17:F17"/>
    <mergeCell ref="G17:H17"/>
    <mergeCell ref="I17:J17"/>
    <mergeCell ref="K17:L17"/>
    <mergeCell ref="M17:N17"/>
    <mergeCell ref="I16:J16"/>
    <mergeCell ref="S14:T14"/>
    <mergeCell ref="U14:V14"/>
    <mergeCell ref="K16:L16"/>
    <mergeCell ref="M16:N16"/>
    <mergeCell ref="O16:P16"/>
    <mergeCell ref="Q16:R16"/>
    <mergeCell ref="M15:N15"/>
    <mergeCell ref="W14:Y14"/>
    <mergeCell ref="Z14:AA14"/>
    <mergeCell ref="O15:P15"/>
    <mergeCell ref="Q15:R15"/>
    <mergeCell ref="S15:T15"/>
    <mergeCell ref="U15:V15"/>
    <mergeCell ref="W15:Y15"/>
    <mergeCell ref="Z15:AA15"/>
    <mergeCell ref="X77:Y77"/>
    <mergeCell ref="T66:T67"/>
    <mergeCell ref="U66:U67"/>
    <mergeCell ref="T76:U76"/>
    <mergeCell ref="T77:U77"/>
    <mergeCell ref="V76:W76"/>
    <mergeCell ref="V77:W77"/>
    <mergeCell ref="X66:X67"/>
    <mergeCell ref="Y66:Y67"/>
    <mergeCell ref="AC24:AD24"/>
    <mergeCell ref="AE23:AF23"/>
    <mergeCell ref="AE22:AF22"/>
    <mergeCell ref="AC20:AD20"/>
    <mergeCell ref="AC21:AD21"/>
    <mergeCell ref="X76:Y76"/>
    <mergeCell ref="W21:Y21"/>
    <mergeCell ref="Z21:AA21"/>
    <mergeCell ref="W23:Y23"/>
    <mergeCell ref="Z23:AA23"/>
    <mergeCell ref="H73:H75"/>
    <mergeCell ref="S73:S75"/>
    <mergeCell ref="T73:U75"/>
    <mergeCell ref="AG19:AH19"/>
    <mergeCell ref="N73:N75"/>
    <mergeCell ref="X73:Y75"/>
    <mergeCell ref="A71:AA71"/>
    <mergeCell ref="V73:W75"/>
    <mergeCell ref="AC22:AD22"/>
    <mergeCell ref="AC23:AD23"/>
    <mergeCell ref="A73:A75"/>
    <mergeCell ref="B73:B75"/>
    <mergeCell ref="C73:C75"/>
    <mergeCell ref="D73:D75"/>
    <mergeCell ref="O73:O75"/>
    <mergeCell ref="P73:P75"/>
    <mergeCell ref="E73:E75"/>
    <mergeCell ref="I73:I75"/>
    <mergeCell ref="F73:F75"/>
    <mergeCell ref="G73:G75"/>
    <mergeCell ref="Q73:Q75"/>
    <mergeCell ref="J73:J75"/>
    <mergeCell ref="K73:K75"/>
    <mergeCell ref="K14:L14"/>
    <mergeCell ref="M14:N14"/>
    <mergeCell ref="O14:P14"/>
    <mergeCell ref="Q14:R14"/>
    <mergeCell ref="L73:L75"/>
    <mergeCell ref="M73:M75"/>
    <mergeCell ref="K15:L15"/>
    <mergeCell ref="K13:L13"/>
    <mergeCell ref="M13:N13"/>
    <mergeCell ref="AT12:AU12"/>
    <mergeCell ref="Z11:AA11"/>
    <mergeCell ref="W13:Y13"/>
    <mergeCell ref="Z13:AA13"/>
    <mergeCell ref="O13:P13"/>
    <mergeCell ref="Q13:R13"/>
    <mergeCell ref="S13:T13"/>
    <mergeCell ref="U13:V13"/>
    <mergeCell ref="AG23:AH23"/>
    <mergeCell ref="AG14:AH14"/>
    <mergeCell ref="AE15:AF15"/>
    <mergeCell ref="AG15:AH15"/>
    <mergeCell ref="AE16:AF16"/>
    <mergeCell ref="AG16:AH16"/>
    <mergeCell ref="AE18:AF18"/>
    <mergeCell ref="AE19:AF19"/>
    <mergeCell ref="AE21:AF21"/>
    <mergeCell ref="AG21:AH21"/>
    <mergeCell ref="AC27:BE27"/>
    <mergeCell ref="BD11:BE11"/>
    <mergeCell ref="V66:V67"/>
    <mergeCell ref="AT9:AY9"/>
    <mergeCell ref="AE20:AF20"/>
    <mergeCell ref="AG20:AH20"/>
    <mergeCell ref="AV12:AW12"/>
    <mergeCell ref="AX12:AY12"/>
    <mergeCell ref="AN12:AO12"/>
    <mergeCell ref="AR12:AS12"/>
    <mergeCell ref="AR11:AS11"/>
    <mergeCell ref="AN11:AO11"/>
    <mergeCell ref="AG36:AH36"/>
    <mergeCell ref="AC31:AC32"/>
    <mergeCell ref="AD31:AH31"/>
    <mergeCell ref="AG32:AH32"/>
    <mergeCell ref="AE32:AF32"/>
    <mergeCell ref="AI31:AJ31"/>
    <mergeCell ref="AK31:AM31"/>
    <mergeCell ref="AQ36:AR36"/>
    <mergeCell ref="Z66:AA67"/>
    <mergeCell ref="AE36:AF36"/>
    <mergeCell ref="W36:Y36"/>
    <mergeCell ref="Z36:AA36"/>
    <mergeCell ref="W38:Y38"/>
    <mergeCell ref="Z38:AA38"/>
    <mergeCell ref="W40:Y40"/>
    <mergeCell ref="Z40:AA40"/>
    <mergeCell ref="AE39:AF39"/>
    <mergeCell ref="AD37:AH37"/>
    <mergeCell ref="A56:A59"/>
    <mergeCell ref="A5:AA5"/>
    <mergeCell ref="A7:AA7"/>
    <mergeCell ref="C12:D12"/>
    <mergeCell ref="E12:F12"/>
    <mergeCell ref="G12:H12"/>
    <mergeCell ref="I12:J12"/>
    <mergeCell ref="K12:L12"/>
    <mergeCell ref="M12:N12"/>
    <mergeCell ref="A40:A43"/>
    <mergeCell ref="A44:A47"/>
    <mergeCell ref="A48:A51"/>
    <mergeCell ref="A52:A55"/>
    <mergeCell ref="A24:A27"/>
    <mergeCell ref="A28:A31"/>
    <mergeCell ref="A32:A35"/>
    <mergeCell ref="A36:A39"/>
    <mergeCell ref="A12:A15"/>
    <mergeCell ref="A16:A19"/>
    <mergeCell ref="A20:A23"/>
    <mergeCell ref="A62:AA62"/>
    <mergeCell ref="O12:P12"/>
    <mergeCell ref="Q12:R12"/>
    <mergeCell ref="S12:T12"/>
    <mergeCell ref="U12:V12"/>
    <mergeCell ref="W12:Y12"/>
    <mergeCell ref="Z12:AA12"/>
    <mergeCell ref="S10:V10"/>
    <mergeCell ref="W10:AA10"/>
    <mergeCell ref="Q9:AA9"/>
    <mergeCell ref="Q10:R11"/>
    <mergeCell ref="S11:T11"/>
    <mergeCell ref="U11:V11"/>
    <mergeCell ref="W11:Y11"/>
    <mergeCell ref="K9:P10"/>
    <mergeCell ref="K66:K67"/>
    <mergeCell ref="L66:L67"/>
    <mergeCell ref="M66:M67"/>
    <mergeCell ref="N66:N67"/>
    <mergeCell ref="O66:O67"/>
    <mergeCell ref="K11:L11"/>
    <mergeCell ref="M11:N11"/>
    <mergeCell ref="O11:P11"/>
    <mergeCell ref="P66:P67"/>
    <mergeCell ref="C9:H10"/>
    <mergeCell ref="I9:J11"/>
    <mergeCell ref="A64:AA64"/>
    <mergeCell ref="A66:A67"/>
    <mergeCell ref="B66:B67"/>
    <mergeCell ref="C66:C67"/>
    <mergeCell ref="D66:D67"/>
    <mergeCell ref="E66:E67"/>
    <mergeCell ref="F66:F67"/>
    <mergeCell ref="I15:J15"/>
    <mergeCell ref="E11:F11"/>
    <mergeCell ref="G11:H11"/>
    <mergeCell ref="H66:H67"/>
    <mergeCell ref="C13:D13"/>
    <mergeCell ref="E13:F13"/>
    <mergeCell ref="G13:H13"/>
    <mergeCell ref="C14:D14"/>
    <mergeCell ref="E14:F14"/>
    <mergeCell ref="G66:G67"/>
    <mergeCell ref="G14:H14"/>
    <mergeCell ref="BC31:BE31"/>
    <mergeCell ref="I66:I67"/>
    <mergeCell ref="J66:J67"/>
    <mergeCell ref="I13:J13"/>
    <mergeCell ref="I14:J14"/>
    <mergeCell ref="Q66:Q67"/>
    <mergeCell ref="R66:R67"/>
    <mergeCell ref="S66:S67"/>
    <mergeCell ref="AG22:AH22"/>
    <mergeCell ref="W66:W67"/>
    <mergeCell ref="AT42:AU42"/>
    <mergeCell ref="AT38:AU38"/>
    <mergeCell ref="AT39:AU39"/>
    <mergeCell ref="AT40:AU40"/>
    <mergeCell ref="AT41:AU41"/>
    <mergeCell ref="AQ40:AR40"/>
    <mergeCell ref="AQ41:AR41"/>
    <mergeCell ref="AQ42:AR42"/>
    <mergeCell ref="AQ38:AR38"/>
    <mergeCell ref="BC42:BD42"/>
    <mergeCell ref="BC36:BD36"/>
    <mergeCell ref="BC38:BD38"/>
    <mergeCell ref="BC39:BD39"/>
    <mergeCell ref="BC40:BD40"/>
    <mergeCell ref="BC41:BD41"/>
    <mergeCell ref="AY31:AZ31"/>
    <mergeCell ref="AQ31:AS31"/>
    <mergeCell ref="AT31:AV31"/>
    <mergeCell ref="AW31:AX31"/>
    <mergeCell ref="AE42:AF42"/>
    <mergeCell ref="AL38:AM38"/>
    <mergeCell ref="AN38:AO38"/>
    <mergeCell ref="AL39:AM39"/>
    <mergeCell ref="AE38:AF38"/>
    <mergeCell ref="AG38:AH38"/>
    <mergeCell ref="AG39:AH39"/>
    <mergeCell ref="BA31:BB31"/>
    <mergeCell ref="AN31:AP31"/>
    <mergeCell ref="AC29:BE29"/>
    <mergeCell ref="AG42:AH42"/>
    <mergeCell ref="AE40:AF40"/>
    <mergeCell ref="AG40:AH40"/>
    <mergeCell ref="AE41:AF41"/>
    <mergeCell ref="AG41:AH41"/>
    <mergeCell ref="AL42:AM42"/>
    <mergeCell ref="AN42:AO42"/>
    <mergeCell ref="AL36:AM36"/>
    <mergeCell ref="AN36:AO36"/>
    <mergeCell ref="AT36:AU36"/>
    <mergeCell ref="BC32:BD32"/>
    <mergeCell ref="AL32:AM32"/>
    <mergeCell ref="AN32:AO32"/>
    <mergeCell ref="AQ32:AR32"/>
    <mergeCell ref="AT32:AU32"/>
    <mergeCell ref="AY37:AZ37"/>
    <mergeCell ref="AC37:AC38"/>
    <mergeCell ref="AC33:BE33"/>
    <mergeCell ref="AC35:BE35"/>
    <mergeCell ref="AT37:AV37"/>
    <mergeCell ref="AQ37:AS37"/>
    <mergeCell ref="AN37:AP37"/>
    <mergeCell ref="AK37:AM37"/>
    <mergeCell ref="BC37:BE37"/>
    <mergeCell ref="BA37:BB37"/>
    <mergeCell ref="AI37:AJ37"/>
    <mergeCell ref="BD67:BE67"/>
    <mergeCell ref="BB67:BC67"/>
    <mergeCell ref="AZ67:BA67"/>
    <mergeCell ref="AL67:AM67"/>
    <mergeCell ref="AN67:AO67"/>
    <mergeCell ref="AP67:AQ67"/>
    <mergeCell ref="AR67:AS67"/>
    <mergeCell ref="AV67:AW67"/>
    <mergeCell ref="AX67:AY67"/>
    <mergeCell ref="AT67:AU67"/>
    <mergeCell ref="AW37:AX37"/>
    <mergeCell ref="AL41:AM41"/>
    <mergeCell ref="AN41:AO41"/>
    <mergeCell ref="AN39:AO39"/>
    <mergeCell ref="AL40:AM40"/>
    <mergeCell ref="AN40:AO40"/>
    <mergeCell ref="AQ39:AR39"/>
    <mergeCell ref="AC63:BE63"/>
    <mergeCell ref="AC65:AC67"/>
    <mergeCell ref="AD65:AI66"/>
    <mergeCell ref="AF67:AH67"/>
    <mergeCell ref="AD67:AE67"/>
    <mergeCell ref="AJ65:AS65"/>
    <mergeCell ref="AT65:BE65"/>
    <mergeCell ref="AT66:AY66"/>
    <mergeCell ref="AZ66:BE66"/>
    <mergeCell ref="AJ66:AM66"/>
    <mergeCell ref="AD68:AE68"/>
    <mergeCell ref="AD69:AE69"/>
    <mergeCell ref="AF68:AH68"/>
    <mergeCell ref="AF69:AH69"/>
    <mergeCell ref="AN66:AS66"/>
    <mergeCell ref="AD77:AE77"/>
    <mergeCell ref="AF77:AH77"/>
    <mergeCell ref="AD70:AE70"/>
    <mergeCell ref="AF70:AH70"/>
    <mergeCell ref="AD71:AE71"/>
    <mergeCell ref="AD72:AE72"/>
    <mergeCell ref="AF72:AH72"/>
    <mergeCell ref="AD73:AE73"/>
    <mergeCell ref="AF73:AH73"/>
    <mergeCell ref="AL76:AM76"/>
    <mergeCell ref="AD74:AE74"/>
    <mergeCell ref="AF74:AH74"/>
    <mergeCell ref="AD75:AE75"/>
    <mergeCell ref="AF75:AH75"/>
    <mergeCell ref="AD76:AE76"/>
    <mergeCell ref="AN72:AO72"/>
    <mergeCell ref="AN74:AO74"/>
    <mergeCell ref="AP74:AQ74"/>
    <mergeCell ref="AR74:AS74"/>
    <mergeCell ref="AN76:AO76"/>
    <mergeCell ref="AP76:AQ76"/>
    <mergeCell ref="AR73:AS73"/>
    <mergeCell ref="AF76:AH76"/>
    <mergeCell ref="AL73:AM73"/>
    <mergeCell ref="AL74:AM74"/>
    <mergeCell ref="AL75:AM75"/>
    <mergeCell ref="AL69:AM69"/>
    <mergeCell ref="AL71:AM71"/>
    <mergeCell ref="AL72:AM72"/>
    <mergeCell ref="AL70:AM70"/>
    <mergeCell ref="AF71:AH71"/>
    <mergeCell ref="AL77:AM77"/>
    <mergeCell ref="AN68:AO68"/>
    <mergeCell ref="AP68:AQ68"/>
    <mergeCell ref="AR68:AS68"/>
    <mergeCell ref="AN77:AO77"/>
    <mergeCell ref="AL68:AM68"/>
    <mergeCell ref="AP77:AQ77"/>
    <mergeCell ref="AR77:AS77"/>
    <mergeCell ref="AN70:AO70"/>
    <mergeCell ref="AN71:AO71"/>
    <mergeCell ref="AV69:AW69"/>
    <mergeCell ref="AX70:AY70"/>
    <mergeCell ref="AZ70:BA70"/>
    <mergeCell ref="AT68:AU68"/>
    <mergeCell ref="AV68:AW68"/>
    <mergeCell ref="AX68:AY68"/>
    <mergeCell ref="AZ68:BA68"/>
    <mergeCell ref="BB68:BC68"/>
    <mergeCell ref="AX73:AY73"/>
    <mergeCell ref="BB71:BC71"/>
    <mergeCell ref="AX72:AY72"/>
    <mergeCell ref="AZ72:BA72"/>
    <mergeCell ref="BB70:BC70"/>
    <mergeCell ref="BD76:BE76"/>
    <mergeCell ref="AN69:AO69"/>
    <mergeCell ref="AP69:AQ69"/>
    <mergeCell ref="AR69:AS69"/>
    <mergeCell ref="AT69:AU69"/>
    <mergeCell ref="BB69:BC69"/>
    <mergeCell ref="AZ69:BA69"/>
    <mergeCell ref="AX69:AY69"/>
    <mergeCell ref="AV70:AW70"/>
    <mergeCell ref="BB73:BC73"/>
    <mergeCell ref="AP70:AQ70"/>
    <mergeCell ref="BD68:BE68"/>
    <mergeCell ref="BD69:BE69"/>
    <mergeCell ref="BD77:BE77"/>
    <mergeCell ref="BD71:BE71"/>
    <mergeCell ref="BD72:BE72"/>
    <mergeCell ref="BD73:BE73"/>
    <mergeCell ref="BD74:BE74"/>
    <mergeCell ref="AT72:AU72"/>
    <mergeCell ref="BD75:BE75"/>
    <mergeCell ref="BD70:BE70"/>
    <mergeCell ref="BB77:BC77"/>
    <mergeCell ref="AT77:AU77"/>
    <mergeCell ref="AV77:AW77"/>
    <mergeCell ref="AX77:AY77"/>
    <mergeCell ref="AZ77:BA77"/>
    <mergeCell ref="AZ71:BA71"/>
    <mergeCell ref="BB72:BC72"/>
    <mergeCell ref="AX71:AY71"/>
    <mergeCell ref="AV73:AW73"/>
    <mergeCell ref="AT73:AU73"/>
    <mergeCell ref="AZ74:BA74"/>
    <mergeCell ref="AZ73:BA73"/>
    <mergeCell ref="AR71:AS71"/>
    <mergeCell ref="AT71:AU71"/>
    <mergeCell ref="AV71:AW71"/>
    <mergeCell ref="AR72:AS72"/>
    <mergeCell ref="AV72:AW72"/>
    <mergeCell ref="AR70:AS70"/>
    <mergeCell ref="AT70:AU70"/>
    <mergeCell ref="AN73:AO73"/>
    <mergeCell ref="AP73:AQ73"/>
    <mergeCell ref="AN75:AO75"/>
    <mergeCell ref="AP75:AQ75"/>
    <mergeCell ref="AR75:AS75"/>
    <mergeCell ref="AT75:AU75"/>
    <mergeCell ref="AP71:AQ71"/>
    <mergeCell ref="AP72:AQ72"/>
    <mergeCell ref="BB74:BC74"/>
    <mergeCell ref="AZ76:BA76"/>
    <mergeCell ref="BB76:BC76"/>
    <mergeCell ref="AZ75:BA75"/>
    <mergeCell ref="BB75:BC75"/>
    <mergeCell ref="AR76:AS76"/>
    <mergeCell ref="AT76:AU76"/>
    <mergeCell ref="AT74:AU74"/>
    <mergeCell ref="AE43:AF43"/>
    <mergeCell ref="AG43:AH43"/>
    <mergeCell ref="AE44:AF44"/>
    <mergeCell ref="AG44:AH44"/>
    <mergeCell ref="AE45:AF45"/>
    <mergeCell ref="AG45:AH45"/>
    <mergeCell ref="AE46:AF46"/>
    <mergeCell ref="AG46:AH46"/>
    <mergeCell ref="AV76:AW76"/>
    <mergeCell ref="AX76:AY76"/>
    <mergeCell ref="AV75:AW75"/>
    <mergeCell ref="AX75:AY75"/>
    <mergeCell ref="AV74:AW74"/>
    <mergeCell ref="AX74:AY74"/>
    <mergeCell ref="AE47:AF47"/>
    <mergeCell ref="AG47:AH47"/>
    <mergeCell ref="AE48:AF48"/>
    <mergeCell ref="AG48:AH48"/>
    <mergeCell ref="AE51:AF51"/>
    <mergeCell ref="AG51:AH51"/>
    <mergeCell ref="AE52:AF52"/>
    <mergeCell ref="AG52:AH52"/>
    <mergeCell ref="AE49:AF49"/>
    <mergeCell ref="AG49:AH49"/>
    <mergeCell ref="AE50:AF50"/>
    <mergeCell ref="AG50:AH50"/>
    <mergeCell ref="AE55:AF55"/>
    <mergeCell ref="AG55:AH55"/>
    <mergeCell ref="AE56:AF56"/>
    <mergeCell ref="AG56:AH56"/>
    <mergeCell ref="AE53:AF53"/>
    <mergeCell ref="AG53:AH53"/>
    <mergeCell ref="AE54:AF54"/>
    <mergeCell ref="AG54:AH54"/>
    <mergeCell ref="AE57:AF57"/>
    <mergeCell ref="AG57:AH57"/>
    <mergeCell ref="AL43:AM43"/>
    <mergeCell ref="AN43:AO43"/>
    <mergeCell ref="AL44:AM44"/>
    <mergeCell ref="AN44:AO44"/>
    <mergeCell ref="AL45:AM45"/>
    <mergeCell ref="AN45:AO45"/>
    <mergeCell ref="AL46:AM46"/>
    <mergeCell ref="AN46:AO46"/>
    <mergeCell ref="AL49:AM49"/>
    <mergeCell ref="AN49:AO49"/>
    <mergeCell ref="AL50:AM50"/>
    <mergeCell ref="AN50:AO50"/>
    <mergeCell ref="AL47:AM47"/>
    <mergeCell ref="AN47:AO47"/>
    <mergeCell ref="AL48:AM48"/>
    <mergeCell ref="AN48:AO48"/>
    <mergeCell ref="AL55:AM55"/>
    <mergeCell ref="AN55:AO55"/>
    <mergeCell ref="AL56:AM56"/>
    <mergeCell ref="AN56:AO56"/>
    <mergeCell ref="AQ50:AR50"/>
    <mergeCell ref="AL53:AM53"/>
    <mergeCell ref="AN53:AO53"/>
    <mergeCell ref="AL54:AM54"/>
    <mergeCell ref="AN54:AO54"/>
    <mergeCell ref="AQ52:AR52"/>
    <mergeCell ref="AQ53:AR53"/>
    <mergeCell ref="AN52:AO52"/>
    <mergeCell ref="AQ43:AR43"/>
    <mergeCell ref="AQ44:AR44"/>
    <mergeCell ref="AQ45:AR45"/>
    <mergeCell ref="AQ46:AR46"/>
    <mergeCell ref="AQ47:AR47"/>
    <mergeCell ref="AQ48:AR48"/>
    <mergeCell ref="AQ49:AR49"/>
    <mergeCell ref="AQ54:AR54"/>
    <mergeCell ref="AL57:AM57"/>
    <mergeCell ref="AN57:AO57"/>
    <mergeCell ref="AL51:AM51"/>
    <mergeCell ref="AN51:AO51"/>
    <mergeCell ref="AL52:AM52"/>
    <mergeCell ref="AQ55:AR55"/>
    <mergeCell ref="AQ56:AR56"/>
    <mergeCell ref="AQ57:AR57"/>
    <mergeCell ref="AQ51:AR51"/>
    <mergeCell ref="AT43:AU43"/>
    <mergeCell ref="AT44:AU44"/>
    <mergeCell ref="AT45:AU45"/>
    <mergeCell ref="AT46:AU46"/>
    <mergeCell ref="BC49:BD49"/>
    <mergeCell ref="AT47:AU47"/>
    <mergeCell ref="AT48:AU48"/>
    <mergeCell ref="BC43:BD43"/>
    <mergeCell ref="BC44:BD44"/>
    <mergeCell ref="BC45:BD45"/>
    <mergeCell ref="BC57:BD57"/>
    <mergeCell ref="BC51:BD51"/>
    <mergeCell ref="BC52:BD52"/>
    <mergeCell ref="BC53:BD53"/>
    <mergeCell ref="BC54:BD54"/>
    <mergeCell ref="AT57:AU57"/>
    <mergeCell ref="AT51:AU51"/>
    <mergeCell ref="AT52:AU52"/>
    <mergeCell ref="AT53:AU53"/>
    <mergeCell ref="AT54:AU54"/>
    <mergeCell ref="G15:H15"/>
    <mergeCell ref="BC46:BD46"/>
    <mergeCell ref="BC47:BD47"/>
    <mergeCell ref="BC48:BD48"/>
    <mergeCell ref="BC50:BD50"/>
    <mergeCell ref="BC56:BD56"/>
    <mergeCell ref="AT50:AU50"/>
    <mergeCell ref="AT49:AU49"/>
    <mergeCell ref="AT55:AU55"/>
    <mergeCell ref="AT56:AU56"/>
    <mergeCell ref="C11:D11"/>
    <mergeCell ref="BC55:BD55"/>
    <mergeCell ref="A9:B11"/>
    <mergeCell ref="Z68:AA68"/>
    <mergeCell ref="Z69:AA69"/>
    <mergeCell ref="Z77:AA77"/>
    <mergeCell ref="Z76:AA76"/>
    <mergeCell ref="Z73:AA75"/>
    <mergeCell ref="C15:D15"/>
    <mergeCell ref="E15:F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view="pageBreakPreview" zoomScale="75" zoomScaleNormal="77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2.25390625" style="1" customWidth="1"/>
    <col min="2" max="2" width="8.00390625" style="1" customWidth="1"/>
    <col min="3" max="3" width="8.375" style="1" customWidth="1"/>
    <col min="4" max="18" width="9.00390625" style="1" customWidth="1"/>
    <col min="19" max="19" width="6.625" style="1" customWidth="1"/>
    <col min="20" max="20" width="10.75390625" style="1" customWidth="1"/>
    <col min="21" max="21" width="10.50390625" style="1" customWidth="1"/>
    <col min="22" max="23" width="9.625" style="1" customWidth="1"/>
    <col min="24" max="24" width="7.875" style="1" customWidth="1"/>
    <col min="25" max="25" width="4.75390625" style="1" customWidth="1"/>
    <col min="26" max="29" width="7.875" style="1" customWidth="1"/>
    <col min="30" max="31" width="4.625" style="1" customWidth="1"/>
    <col min="32" max="32" width="9.75390625" style="1" customWidth="1"/>
    <col min="33" max="34" width="6.00390625" style="1" customWidth="1"/>
    <col min="35" max="36" width="6.125" style="1" customWidth="1"/>
    <col min="37" max="37" width="9.125" style="1" customWidth="1"/>
    <col min="38" max="38" width="5.125" style="1" customWidth="1"/>
    <col min="39" max="39" width="9.00390625" style="1" customWidth="1"/>
    <col min="40" max="40" width="6.875" style="1" customWidth="1"/>
    <col min="41" max="41" width="9.00390625" style="1" customWidth="1"/>
    <col min="42" max="42" width="10.50390625" style="1" customWidth="1"/>
    <col min="43" max="16384" width="9.00390625" style="1" customWidth="1"/>
  </cols>
  <sheetData>
    <row r="1" spans="1:42" ht="19.5" customHeight="1">
      <c r="A1" s="157" t="s">
        <v>357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58" t="s">
        <v>358</v>
      </c>
    </row>
    <row r="2" spans="1:42" ht="19.5" customHeight="1">
      <c r="A2" s="15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55"/>
    </row>
    <row r="3" spans="1:42" ht="19.5" customHeight="1">
      <c r="A3" s="156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55"/>
    </row>
    <row r="4" spans="1:4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2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286" t="s">
        <v>480</v>
      </c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</row>
    <row r="6" spans="1:42" ht="19.5" customHeight="1" thickBot="1">
      <c r="A6" s="299" t="s">
        <v>351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ht="19.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290" t="s">
        <v>352</v>
      </c>
      <c r="T7" s="291"/>
      <c r="U7" s="277" t="s">
        <v>13</v>
      </c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9"/>
      <c r="AI7" s="259" t="s">
        <v>80</v>
      </c>
      <c r="AJ7" s="259"/>
      <c r="AK7" s="283" t="s">
        <v>281</v>
      </c>
      <c r="AL7" s="284"/>
      <c r="AM7" s="284"/>
      <c r="AN7" s="284"/>
      <c r="AO7" s="284"/>
      <c r="AP7" s="284"/>
    </row>
    <row r="8" spans="1:42" ht="19.5" customHeight="1">
      <c r="A8" s="252" t="s">
        <v>352</v>
      </c>
      <c r="B8" s="259" t="s">
        <v>69</v>
      </c>
      <c r="C8" s="259"/>
      <c r="D8" s="259"/>
      <c r="E8" s="259"/>
      <c r="F8" s="259"/>
      <c r="G8" s="304" t="s">
        <v>6</v>
      </c>
      <c r="H8" s="304" t="s">
        <v>13</v>
      </c>
      <c r="I8" s="259" t="s">
        <v>71</v>
      </c>
      <c r="J8" s="259"/>
      <c r="K8" s="259"/>
      <c r="L8" s="259"/>
      <c r="M8" s="259"/>
      <c r="N8" s="259"/>
      <c r="O8" s="259"/>
      <c r="P8" s="259"/>
      <c r="Q8" s="277"/>
      <c r="R8" s="51"/>
      <c r="S8" s="272"/>
      <c r="T8" s="253"/>
      <c r="U8" s="258" t="s">
        <v>3</v>
      </c>
      <c r="V8" s="258"/>
      <c r="W8" s="258"/>
      <c r="X8" s="258" t="s">
        <v>75</v>
      </c>
      <c r="Y8" s="258"/>
      <c r="Z8" s="258" t="s">
        <v>76</v>
      </c>
      <c r="AA8" s="258"/>
      <c r="AB8" s="258" t="s">
        <v>77</v>
      </c>
      <c r="AC8" s="258"/>
      <c r="AD8" s="258" t="s">
        <v>78</v>
      </c>
      <c r="AE8" s="258"/>
      <c r="AF8" s="289" t="s">
        <v>447</v>
      </c>
      <c r="AG8" s="258" t="s">
        <v>79</v>
      </c>
      <c r="AH8" s="258"/>
      <c r="AI8" s="258" t="s">
        <v>81</v>
      </c>
      <c r="AJ8" s="258"/>
      <c r="AK8" s="258" t="s">
        <v>3</v>
      </c>
      <c r="AL8" s="258" t="s">
        <v>82</v>
      </c>
      <c r="AM8" s="258"/>
      <c r="AN8" s="145" t="s">
        <v>83</v>
      </c>
      <c r="AO8" s="258" t="s">
        <v>66</v>
      </c>
      <c r="AP8" s="285"/>
    </row>
    <row r="9" spans="1:42" ht="19.5" customHeight="1">
      <c r="A9" s="253"/>
      <c r="B9" s="258"/>
      <c r="C9" s="258"/>
      <c r="D9" s="258"/>
      <c r="E9" s="258"/>
      <c r="F9" s="258"/>
      <c r="G9" s="298"/>
      <c r="H9" s="298"/>
      <c r="I9" s="258" t="s">
        <v>3</v>
      </c>
      <c r="J9" s="258"/>
      <c r="K9" s="258"/>
      <c r="L9" s="258" t="s">
        <v>15</v>
      </c>
      <c r="M9" s="258"/>
      <c r="N9" s="258" t="s">
        <v>70</v>
      </c>
      <c r="O9" s="258"/>
      <c r="P9" s="258" t="s">
        <v>14</v>
      </c>
      <c r="Q9" s="285"/>
      <c r="R9" s="51"/>
      <c r="S9" s="292"/>
      <c r="T9" s="254"/>
      <c r="U9" s="145" t="s">
        <v>8</v>
      </c>
      <c r="V9" s="145" t="s">
        <v>9</v>
      </c>
      <c r="W9" s="145" t="s">
        <v>10</v>
      </c>
      <c r="X9" s="145" t="s">
        <v>9</v>
      </c>
      <c r="Y9" s="145" t="s">
        <v>10</v>
      </c>
      <c r="Z9" s="145" t="s">
        <v>9</v>
      </c>
      <c r="AA9" s="145" t="s">
        <v>10</v>
      </c>
      <c r="AB9" s="145" t="s">
        <v>9</v>
      </c>
      <c r="AC9" s="145" t="s">
        <v>10</v>
      </c>
      <c r="AD9" s="145" t="s">
        <v>9</v>
      </c>
      <c r="AE9" s="145" t="s">
        <v>10</v>
      </c>
      <c r="AF9" s="289"/>
      <c r="AG9" s="145" t="s">
        <v>9</v>
      </c>
      <c r="AH9" s="145" t="s">
        <v>10</v>
      </c>
      <c r="AI9" s="145" t="s">
        <v>9</v>
      </c>
      <c r="AJ9" s="145" t="s">
        <v>10</v>
      </c>
      <c r="AK9" s="258"/>
      <c r="AL9" s="145" t="s">
        <v>9</v>
      </c>
      <c r="AM9" s="145" t="s">
        <v>10</v>
      </c>
      <c r="AN9" s="145" t="s">
        <v>84</v>
      </c>
      <c r="AO9" s="145" t="s">
        <v>9</v>
      </c>
      <c r="AP9" s="153" t="s">
        <v>10</v>
      </c>
    </row>
    <row r="10" spans="1:42" ht="19.5" customHeight="1">
      <c r="A10" s="254"/>
      <c r="B10" s="300" t="s">
        <v>481</v>
      </c>
      <c r="C10" s="301"/>
      <c r="D10" s="144" t="s">
        <v>15</v>
      </c>
      <c r="E10" s="144" t="s">
        <v>70</v>
      </c>
      <c r="F10" s="144" t="s">
        <v>14</v>
      </c>
      <c r="G10" s="298"/>
      <c r="H10" s="298"/>
      <c r="I10" s="145" t="s">
        <v>8</v>
      </c>
      <c r="J10" s="145" t="s">
        <v>9</v>
      </c>
      <c r="K10" s="145" t="s">
        <v>10</v>
      </c>
      <c r="L10" s="145" t="s">
        <v>9</v>
      </c>
      <c r="M10" s="145" t="s">
        <v>10</v>
      </c>
      <c r="N10" s="145" t="s">
        <v>9</v>
      </c>
      <c r="O10" s="145" t="s">
        <v>10</v>
      </c>
      <c r="P10" s="145" t="s">
        <v>9</v>
      </c>
      <c r="Q10" s="153" t="s">
        <v>10</v>
      </c>
      <c r="R10" s="51"/>
      <c r="S10" s="287"/>
      <c r="T10" s="288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</row>
    <row r="11" spans="1:42" ht="19.5" customHeight="1">
      <c r="A11" s="51"/>
      <c r="B11" s="302"/>
      <c r="C11" s="303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51"/>
      <c r="S11" s="272" t="s">
        <v>248</v>
      </c>
      <c r="T11" s="253"/>
      <c r="U11" s="93">
        <f>SUM(V11:W11)</f>
        <v>4902</v>
      </c>
      <c r="V11" s="93">
        <v>1983</v>
      </c>
      <c r="W11" s="93">
        <v>2919</v>
      </c>
      <c r="X11" s="93">
        <v>276</v>
      </c>
      <c r="Y11" s="93">
        <v>3</v>
      </c>
      <c r="Z11" s="93">
        <v>283</v>
      </c>
      <c r="AA11" s="93">
        <v>5</v>
      </c>
      <c r="AB11" s="93">
        <v>1371</v>
      </c>
      <c r="AC11" s="93">
        <v>2541</v>
      </c>
      <c r="AD11" s="93" t="s">
        <v>321</v>
      </c>
      <c r="AE11" s="93" t="s">
        <v>321</v>
      </c>
      <c r="AF11" s="93">
        <v>241</v>
      </c>
      <c r="AG11" s="93">
        <v>53</v>
      </c>
      <c r="AH11" s="93">
        <v>129</v>
      </c>
      <c r="AI11" s="93">
        <v>28</v>
      </c>
      <c r="AJ11" s="93">
        <v>33</v>
      </c>
      <c r="AK11" s="93">
        <f>SUM(AL11:AP11)</f>
        <v>1323</v>
      </c>
      <c r="AL11" s="93">
        <v>34</v>
      </c>
      <c r="AM11" s="93">
        <v>163</v>
      </c>
      <c r="AN11" s="93">
        <v>55</v>
      </c>
      <c r="AO11" s="93">
        <v>145</v>
      </c>
      <c r="AP11" s="93">
        <v>926</v>
      </c>
    </row>
    <row r="12" spans="1:42" ht="19.5" customHeight="1">
      <c r="A12" s="142" t="s">
        <v>248</v>
      </c>
      <c r="B12" s="293">
        <f>SUM(D12:F12)</f>
        <v>81</v>
      </c>
      <c r="C12" s="294"/>
      <c r="D12" s="93">
        <v>14</v>
      </c>
      <c r="E12" s="93">
        <v>66</v>
      </c>
      <c r="F12" s="93">
        <v>1</v>
      </c>
      <c r="G12" s="93">
        <v>434</v>
      </c>
      <c r="H12" s="93">
        <v>628</v>
      </c>
      <c r="I12" s="93">
        <f>SUM(J12:K12)</f>
        <v>11131</v>
      </c>
      <c r="J12" s="93">
        <f>SUM(L12,N12,P12)</f>
        <v>5685</v>
      </c>
      <c r="K12" s="93">
        <f>SUM(M12,O12,Q12)</f>
        <v>5446</v>
      </c>
      <c r="L12" s="93">
        <v>594</v>
      </c>
      <c r="M12" s="93">
        <v>560</v>
      </c>
      <c r="N12" s="93">
        <v>5055</v>
      </c>
      <c r="O12" s="93">
        <v>4850</v>
      </c>
      <c r="P12" s="93">
        <v>36</v>
      </c>
      <c r="Q12" s="93">
        <v>36</v>
      </c>
      <c r="R12" s="51"/>
      <c r="S12" s="273" t="s">
        <v>363</v>
      </c>
      <c r="T12" s="274"/>
      <c r="U12" s="93">
        <f>SUM(V12:W12)</f>
        <v>4916</v>
      </c>
      <c r="V12" s="93">
        <v>1982</v>
      </c>
      <c r="W12" s="93">
        <v>2934</v>
      </c>
      <c r="X12" s="93">
        <v>274</v>
      </c>
      <c r="Y12" s="93">
        <v>3</v>
      </c>
      <c r="Z12" s="93">
        <v>279</v>
      </c>
      <c r="AA12" s="93">
        <v>7</v>
      </c>
      <c r="AB12" s="93">
        <v>1374</v>
      </c>
      <c r="AC12" s="93">
        <v>2554</v>
      </c>
      <c r="AD12" s="93" t="s">
        <v>321</v>
      </c>
      <c r="AE12" s="93" t="s">
        <v>321</v>
      </c>
      <c r="AF12" s="93">
        <v>250</v>
      </c>
      <c r="AG12" s="93">
        <v>55</v>
      </c>
      <c r="AH12" s="93">
        <v>120</v>
      </c>
      <c r="AI12" s="93">
        <v>31</v>
      </c>
      <c r="AJ12" s="93">
        <v>36</v>
      </c>
      <c r="AK12" s="93">
        <f>SUM(AL12:AP12)</f>
        <v>1335</v>
      </c>
      <c r="AL12" s="93">
        <v>38</v>
      </c>
      <c r="AM12" s="93">
        <v>169</v>
      </c>
      <c r="AN12" s="93">
        <v>55</v>
      </c>
      <c r="AO12" s="93">
        <v>155</v>
      </c>
      <c r="AP12" s="93">
        <v>918</v>
      </c>
    </row>
    <row r="13" spans="1:42" ht="19.5" customHeight="1">
      <c r="A13" s="160" t="s">
        <v>426</v>
      </c>
      <c r="B13" s="293">
        <f>SUM(D13:F13)</f>
        <v>82</v>
      </c>
      <c r="C13" s="294"/>
      <c r="D13" s="93">
        <v>14</v>
      </c>
      <c r="E13" s="93">
        <v>67</v>
      </c>
      <c r="F13" s="93">
        <v>1</v>
      </c>
      <c r="G13" s="93">
        <v>450</v>
      </c>
      <c r="H13" s="93">
        <v>645</v>
      </c>
      <c r="I13" s="93">
        <f>SUM(J13:K13)</f>
        <v>10918</v>
      </c>
      <c r="J13" s="93">
        <f aca="true" t="shared" si="0" ref="J13:K15">SUM(L13,N13,P13)</f>
        <v>5461</v>
      </c>
      <c r="K13" s="93">
        <f t="shared" si="0"/>
        <v>5457</v>
      </c>
      <c r="L13" s="93">
        <v>559</v>
      </c>
      <c r="M13" s="93">
        <v>558</v>
      </c>
      <c r="N13" s="93">
        <v>4866</v>
      </c>
      <c r="O13" s="93">
        <v>4863</v>
      </c>
      <c r="P13" s="93">
        <v>36</v>
      </c>
      <c r="Q13" s="93">
        <v>36</v>
      </c>
      <c r="R13" s="51"/>
      <c r="S13" s="273" t="s">
        <v>364</v>
      </c>
      <c r="T13" s="274"/>
      <c r="U13" s="93">
        <f>SUM(V13:W13)</f>
        <v>4843</v>
      </c>
      <c r="V13" s="93">
        <v>1962</v>
      </c>
      <c r="W13" s="93">
        <v>2881</v>
      </c>
      <c r="X13" s="93">
        <v>280</v>
      </c>
      <c r="Y13" s="93">
        <v>3</v>
      </c>
      <c r="Z13" s="93">
        <v>278</v>
      </c>
      <c r="AA13" s="93">
        <v>10</v>
      </c>
      <c r="AB13" s="93">
        <v>1346</v>
      </c>
      <c r="AC13" s="93">
        <v>2500</v>
      </c>
      <c r="AD13" s="93" t="s">
        <v>321</v>
      </c>
      <c r="AE13" s="93" t="s">
        <v>321</v>
      </c>
      <c r="AF13" s="93">
        <v>247</v>
      </c>
      <c r="AG13" s="93">
        <v>58</v>
      </c>
      <c r="AH13" s="93">
        <v>121</v>
      </c>
      <c r="AI13" s="93">
        <v>26</v>
      </c>
      <c r="AJ13" s="93">
        <v>26</v>
      </c>
      <c r="AK13" s="93">
        <f>SUM(AL13:AP13)</f>
        <v>1316</v>
      </c>
      <c r="AL13" s="93">
        <v>35</v>
      </c>
      <c r="AM13" s="93">
        <v>171</v>
      </c>
      <c r="AN13" s="93">
        <v>55</v>
      </c>
      <c r="AO13" s="93">
        <v>157</v>
      </c>
      <c r="AP13" s="93">
        <v>898</v>
      </c>
    </row>
    <row r="14" spans="1:42" ht="19.5" customHeight="1">
      <c r="A14" s="160" t="s">
        <v>353</v>
      </c>
      <c r="B14" s="293">
        <f>SUM(D14:F14)</f>
        <v>81</v>
      </c>
      <c r="C14" s="294"/>
      <c r="D14" s="93">
        <v>14</v>
      </c>
      <c r="E14" s="93">
        <v>66</v>
      </c>
      <c r="F14" s="93">
        <v>1</v>
      </c>
      <c r="G14" s="93">
        <v>452</v>
      </c>
      <c r="H14" s="93">
        <v>641</v>
      </c>
      <c r="I14" s="93">
        <f>SUM(J14:K14)</f>
        <v>10837</v>
      </c>
      <c r="J14" s="93">
        <f t="shared" si="0"/>
        <v>5419</v>
      </c>
      <c r="K14" s="93">
        <f t="shared" si="0"/>
        <v>5418</v>
      </c>
      <c r="L14" s="93">
        <v>496</v>
      </c>
      <c r="M14" s="93">
        <v>561</v>
      </c>
      <c r="N14" s="93">
        <v>4889</v>
      </c>
      <c r="O14" s="93">
        <v>4824</v>
      </c>
      <c r="P14" s="93">
        <v>34</v>
      </c>
      <c r="Q14" s="93">
        <v>33</v>
      </c>
      <c r="R14" s="51"/>
      <c r="S14" s="273" t="s">
        <v>365</v>
      </c>
      <c r="T14" s="274"/>
      <c r="U14" s="93">
        <f>SUM(V14:W14)</f>
        <v>4744</v>
      </c>
      <c r="V14" s="93">
        <v>1925</v>
      </c>
      <c r="W14" s="93">
        <v>2819</v>
      </c>
      <c r="X14" s="93">
        <v>278</v>
      </c>
      <c r="Y14" s="93">
        <v>5</v>
      </c>
      <c r="Z14" s="93">
        <v>277</v>
      </c>
      <c r="AA14" s="93">
        <v>9</v>
      </c>
      <c r="AB14" s="93">
        <v>1308</v>
      </c>
      <c r="AC14" s="93">
        <v>2442</v>
      </c>
      <c r="AD14" s="93" t="s">
        <v>321</v>
      </c>
      <c r="AE14" s="93" t="s">
        <v>321</v>
      </c>
      <c r="AF14" s="93">
        <v>246</v>
      </c>
      <c r="AG14" s="93">
        <v>62</v>
      </c>
      <c r="AH14" s="93">
        <v>117</v>
      </c>
      <c r="AI14" s="93">
        <v>29</v>
      </c>
      <c r="AJ14" s="93">
        <v>32</v>
      </c>
      <c r="AK14" s="93">
        <f>SUM(AL14:AP14)</f>
        <v>1270</v>
      </c>
      <c r="AL14" s="93">
        <v>39</v>
      </c>
      <c r="AM14" s="93">
        <v>262</v>
      </c>
      <c r="AN14" s="93">
        <v>59</v>
      </c>
      <c r="AO14" s="93">
        <v>143</v>
      </c>
      <c r="AP14" s="93">
        <v>767</v>
      </c>
    </row>
    <row r="15" spans="1:42" ht="19.5" customHeight="1">
      <c r="A15" s="160" t="s">
        <v>354</v>
      </c>
      <c r="B15" s="293">
        <f>SUM(D15:F15)</f>
        <v>81</v>
      </c>
      <c r="C15" s="294"/>
      <c r="D15" s="93">
        <v>14</v>
      </c>
      <c r="E15" s="93">
        <v>66</v>
      </c>
      <c r="F15" s="93">
        <v>1</v>
      </c>
      <c r="G15" s="93">
        <v>449</v>
      </c>
      <c r="H15" s="93">
        <v>639</v>
      </c>
      <c r="I15" s="93">
        <f>SUM(J15:K15)</f>
        <v>10732</v>
      </c>
      <c r="J15" s="93">
        <f t="shared" si="0"/>
        <v>5332</v>
      </c>
      <c r="K15" s="93">
        <f t="shared" si="0"/>
        <v>5400</v>
      </c>
      <c r="L15" s="93">
        <v>496</v>
      </c>
      <c r="M15" s="93">
        <v>548</v>
      </c>
      <c r="N15" s="93">
        <v>4802</v>
      </c>
      <c r="O15" s="93">
        <v>4818</v>
      </c>
      <c r="P15" s="93">
        <v>34</v>
      </c>
      <c r="Q15" s="93">
        <v>34</v>
      </c>
      <c r="R15" s="51"/>
      <c r="S15" s="305" t="s">
        <v>366</v>
      </c>
      <c r="T15" s="306"/>
      <c r="U15" s="73">
        <f>SUM(U17,U36:U37)</f>
        <v>4709</v>
      </c>
      <c r="V15" s="73">
        <f aca="true" t="shared" si="1" ref="V15:AC15">SUM(V17,V36:V37)</f>
        <v>1886</v>
      </c>
      <c r="W15" s="73">
        <f t="shared" si="1"/>
        <v>2823</v>
      </c>
      <c r="X15" s="73">
        <f t="shared" si="1"/>
        <v>277</v>
      </c>
      <c r="Y15" s="73">
        <f t="shared" si="1"/>
        <v>5</v>
      </c>
      <c r="Z15" s="73">
        <f t="shared" si="1"/>
        <v>269</v>
      </c>
      <c r="AA15" s="73">
        <f t="shared" si="1"/>
        <v>14</v>
      </c>
      <c r="AB15" s="73">
        <f t="shared" si="1"/>
        <v>1259</v>
      </c>
      <c r="AC15" s="73">
        <f t="shared" si="1"/>
        <v>2400</v>
      </c>
      <c r="AD15" s="73" t="s">
        <v>321</v>
      </c>
      <c r="AE15" s="73" t="s">
        <v>321</v>
      </c>
      <c r="AF15" s="73">
        <f aca="true" t="shared" si="2" ref="AF15:AP15">SUM(AF17,AF36:AF37)</f>
        <v>247</v>
      </c>
      <c r="AG15" s="73">
        <f t="shared" si="2"/>
        <v>81</v>
      </c>
      <c r="AH15" s="73">
        <f t="shared" si="2"/>
        <v>157</v>
      </c>
      <c r="AI15" s="73">
        <f t="shared" si="2"/>
        <v>27</v>
      </c>
      <c r="AJ15" s="73">
        <f t="shared" si="2"/>
        <v>27</v>
      </c>
      <c r="AK15" s="73">
        <f t="shared" si="2"/>
        <v>1251</v>
      </c>
      <c r="AL15" s="73">
        <f t="shared" si="2"/>
        <v>37</v>
      </c>
      <c r="AM15" s="73">
        <f t="shared" si="2"/>
        <v>264</v>
      </c>
      <c r="AN15" s="73">
        <f t="shared" si="2"/>
        <v>58</v>
      </c>
      <c r="AO15" s="73">
        <f t="shared" si="2"/>
        <v>139</v>
      </c>
      <c r="AP15" s="73">
        <f t="shared" si="2"/>
        <v>753</v>
      </c>
    </row>
    <row r="16" spans="1:42" ht="19.5" customHeight="1">
      <c r="A16" s="161" t="s">
        <v>355</v>
      </c>
      <c r="B16" s="295">
        <f>SUM(B18:C34)</f>
        <v>82</v>
      </c>
      <c r="C16" s="296"/>
      <c r="D16" s="73">
        <f>SUM(D18:D34)</f>
        <v>14</v>
      </c>
      <c r="E16" s="73">
        <f aca="true" t="shared" si="3" ref="E16:Q16">SUM(E18:E34)</f>
        <v>67</v>
      </c>
      <c r="F16" s="73">
        <f t="shared" si="3"/>
        <v>1</v>
      </c>
      <c r="G16" s="73">
        <f t="shared" si="3"/>
        <v>454</v>
      </c>
      <c r="H16" s="73">
        <f t="shared" si="3"/>
        <v>626</v>
      </c>
      <c r="I16" s="73">
        <f t="shared" si="3"/>
        <v>10787</v>
      </c>
      <c r="J16" s="73">
        <f t="shared" si="3"/>
        <v>5490</v>
      </c>
      <c r="K16" s="73">
        <f t="shared" si="3"/>
        <v>5297</v>
      </c>
      <c r="L16" s="73">
        <f t="shared" si="3"/>
        <v>468</v>
      </c>
      <c r="M16" s="73">
        <f t="shared" si="3"/>
        <v>471</v>
      </c>
      <c r="N16" s="73">
        <f t="shared" si="3"/>
        <v>4986</v>
      </c>
      <c r="O16" s="73">
        <f t="shared" si="3"/>
        <v>4790</v>
      </c>
      <c r="P16" s="73">
        <f t="shared" si="3"/>
        <v>36</v>
      </c>
      <c r="Q16" s="73">
        <f t="shared" si="3"/>
        <v>36</v>
      </c>
      <c r="R16" s="51"/>
      <c r="S16" s="270"/>
      <c r="T16" s="271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</row>
    <row r="17" spans="1:42" ht="19.5" customHeight="1">
      <c r="A17" s="142"/>
      <c r="B17" s="293"/>
      <c r="C17" s="294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51"/>
      <c r="S17" s="135"/>
      <c r="T17" s="147" t="s">
        <v>8</v>
      </c>
      <c r="U17" s="94">
        <f>SUM(U18:U34)</f>
        <v>4673</v>
      </c>
      <c r="V17" s="50">
        <f aca="true" t="shared" si="4" ref="V17:AC17">SUM(V18:V34)</f>
        <v>1865</v>
      </c>
      <c r="W17" s="50">
        <f t="shared" si="4"/>
        <v>2808</v>
      </c>
      <c r="X17" s="50">
        <f t="shared" si="4"/>
        <v>277</v>
      </c>
      <c r="Y17" s="50">
        <f t="shared" si="4"/>
        <v>4</v>
      </c>
      <c r="Z17" s="50">
        <f t="shared" si="4"/>
        <v>268</v>
      </c>
      <c r="AA17" s="50">
        <f t="shared" si="4"/>
        <v>14</v>
      </c>
      <c r="AB17" s="50">
        <f t="shared" si="4"/>
        <v>1239</v>
      </c>
      <c r="AC17" s="50">
        <f t="shared" si="4"/>
        <v>2387</v>
      </c>
      <c r="AD17" s="93" t="s">
        <v>321</v>
      </c>
      <c r="AE17" s="93" t="s">
        <v>321</v>
      </c>
      <c r="AF17" s="93">
        <v>246</v>
      </c>
      <c r="AG17" s="93">
        <v>81</v>
      </c>
      <c r="AH17" s="93">
        <v>157</v>
      </c>
      <c r="AI17" s="93">
        <v>24</v>
      </c>
      <c r="AJ17" s="93">
        <v>22</v>
      </c>
      <c r="AK17" s="93">
        <f aca="true" t="shared" si="5" ref="AK17:AK25">SUM(AL17:AP17)</f>
        <v>1236</v>
      </c>
      <c r="AL17" s="93">
        <v>32</v>
      </c>
      <c r="AM17" s="93">
        <v>260</v>
      </c>
      <c r="AN17" s="93">
        <v>58</v>
      </c>
      <c r="AO17" s="93">
        <v>134</v>
      </c>
      <c r="AP17" s="93">
        <v>752</v>
      </c>
    </row>
    <row r="18" spans="1:42" ht="19.5" customHeight="1">
      <c r="A18" s="142" t="s">
        <v>40</v>
      </c>
      <c r="B18" s="293">
        <f>SUM(D18:F18)</f>
        <v>42</v>
      </c>
      <c r="C18" s="294"/>
      <c r="D18" s="93" t="s">
        <v>459</v>
      </c>
      <c r="E18" s="93">
        <v>41</v>
      </c>
      <c r="F18" s="93">
        <v>1</v>
      </c>
      <c r="G18" s="93">
        <v>248</v>
      </c>
      <c r="H18" s="93">
        <v>344</v>
      </c>
      <c r="I18" s="93">
        <f>SUM(J18:K18)</f>
        <v>6224</v>
      </c>
      <c r="J18" s="93">
        <f>SUM(L18,N18,P18)</f>
        <v>3169</v>
      </c>
      <c r="K18" s="93">
        <f>SUM(M18,O18,Q18)</f>
        <v>3055</v>
      </c>
      <c r="L18" s="93" t="s">
        <v>459</v>
      </c>
      <c r="M18" s="93" t="s">
        <v>459</v>
      </c>
      <c r="N18" s="93">
        <v>3133</v>
      </c>
      <c r="O18" s="93">
        <v>3019</v>
      </c>
      <c r="P18" s="93">
        <v>36</v>
      </c>
      <c r="Q18" s="93">
        <v>36</v>
      </c>
      <c r="R18" s="51"/>
      <c r="S18" s="260" t="s">
        <v>361</v>
      </c>
      <c r="T18" s="141" t="s">
        <v>40</v>
      </c>
      <c r="U18" s="93">
        <f aca="true" t="shared" si="6" ref="U18:U25">SUM(V18:W18)</f>
        <v>1450</v>
      </c>
      <c r="V18" s="93">
        <v>538</v>
      </c>
      <c r="W18" s="93">
        <v>912</v>
      </c>
      <c r="X18" s="93">
        <v>60</v>
      </c>
      <c r="Y18" s="93">
        <v>3</v>
      </c>
      <c r="Z18" s="93">
        <v>63</v>
      </c>
      <c r="AA18" s="93">
        <v>3</v>
      </c>
      <c r="AB18" s="93">
        <v>397</v>
      </c>
      <c r="AC18" s="93">
        <v>793</v>
      </c>
      <c r="AD18" s="93" t="s">
        <v>459</v>
      </c>
      <c r="AE18" s="93" t="s">
        <v>459</v>
      </c>
      <c r="AF18" s="93">
        <v>58</v>
      </c>
      <c r="AG18" s="93">
        <v>18</v>
      </c>
      <c r="AH18" s="93">
        <v>55</v>
      </c>
      <c r="AI18" s="93">
        <v>8</v>
      </c>
      <c r="AJ18" s="93">
        <v>6</v>
      </c>
      <c r="AK18" s="93">
        <f t="shared" si="5"/>
        <v>310</v>
      </c>
      <c r="AL18" s="93">
        <v>5</v>
      </c>
      <c r="AM18" s="93">
        <v>100</v>
      </c>
      <c r="AN18" s="93">
        <v>17</v>
      </c>
      <c r="AO18" s="93">
        <v>59</v>
      </c>
      <c r="AP18" s="93">
        <v>129</v>
      </c>
    </row>
    <row r="19" spans="1:42" ht="19.5" customHeight="1">
      <c r="A19" s="142" t="s">
        <v>41</v>
      </c>
      <c r="B19" s="293">
        <f aca="true" t="shared" si="7" ref="B19:B25">SUM(D19:F19)</f>
        <v>6</v>
      </c>
      <c r="C19" s="294"/>
      <c r="D19" s="93">
        <v>3</v>
      </c>
      <c r="E19" s="93">
        <v>3</v>
      </c>
      <c r="F19" s="93" t="s">
        <v>459</v>
      </c>
      <c r="G19" s="93">
        <v>22</v>
      </c>
      <c r="H19" s="93">
        <v>30</v>
      </c>
      <c r="I19" s="93">
        <f aca="true" t="shared" si="8" ref="I19:I25">SUM(J19:K19)</f>
        <v>394</v>
      </c>
      <c r="J19" s="93">
        <f aca="true" t="shared" si="9" ref="J19:J25">SUM(L19,N19,P19)</f>
        <v>188</v>
      </c>
      <c r="K19" s="93">
        <f aca="true" t="shared" si="10" ref="K19:K25">SUM(M19,O19,Q19)</f>
        <v>206</v>
      </c>
      <c r="L19" s="93">
        <v>53</v>
      </c>
      <c r="M19" s="93">
        <v>68</v>
      </c>
      <c r="N19" s="93">
        <v>135</v>
      </c>
      <c r="O19" s="93">
        <v>138</v>
      </c>
      <c r="P19" s="93" t="s">
        <v>459</v>
      </c>
      <c r="Q19" s="93" t="s">
        <v>459</v>
      </c>
      <c r="R19" s="51"/>
      <c r="S19" s="260"/>
      <c r="T19" s="141" t="s">
        <v>41</v>
      </c>
      <c r="U19" s="93">
        <f t="shared" si="6"/>
        <v>198</v>
      </c>
      <c r="V19" s="93">
        <v>81</v>
      </c>
      <c r="W19" s="93">
        <v>117</v>
      </c>
      <c r="X19" s="93">
        <v>10</v>
      </c>
      <c r="Y19" s="93" t="s">
        <v>459</v>
      </c>
      <c r="Z19" s="93">
        <v>9</v>
      </c>
      <c r="AA19" s="93">
        <v>1</v>
      </c>
      <c r="AB19" s="93">
        <v>58</v>
      </c>
      <c r="AC19" s="93">
        <v>101</v>
      </c>
      <c r="AD19" s="93" t="s">
        <v>459</v>
      </c>
      <c r="AE19" s="93" t="s">
        <v>459</v>
      </c>
      <c r="AF19" s="93">
        <v>12</v>
      </c>
      <c r="AG19" s="93">
        <v>4</v>
      </c>
      <c r="AH19" s="93">
        <v>3</v>
      </c>
      <c r="AI19" s="93" t="s">
        <v>459</v>
      </c>
      <c r="AJ19" s="93">
        <v>1</v>
      </c>
      <c r="AK19" s="93">
        <f t="shared" si="5"/>
        <v>59</v>
      </c>
      <c r="AL19" s="93">
        <v>4</v>
      </c>
      <c r="AM19" s="93">
        <v>7</v>
      </c>
      <c r="AN19" s="93">
        <v>2</v>
      </c>
      <c r="AO19" s="93">
        <v>8</v>
      </c>
      <c r="AP19" s="93">
        <v>38</v>
      </c>
    </row>
    <row r="20" spans="1:42" ht="19.5" customHeight="1">
      <c r="A20" s="142" t="s">
        <v>42</v>
      </c>
      <c r="B20" s="293">
        <f t="shared" si="7"/>
        <v>8</v>
      </c>
      <c r="C20" s="294"/>
      <c r="D20" s="93" t="s">
        <v>459</v>
      </c>
      <c r="E20" s="93">
        <v>8</v>
      </c>
      <c r="F20" s="93" t="s">
        <v>459</v>
      </c>
      <c r="G20" s="93">
        <v>50</v>
      </c>
      <c r="H20" s="93">
        <v>69</v>
      </c>
      <c r="I20" s="93">
        <f t="shared" si="8"/>
        <v>1088</v>
      </c>
      <c r="J20" s="93">
        <f t="shared" si="9"/>
        <v>564</v>
      </c>
      <c r="K20" s="93">
        <f t="shared" si="10"/>
        <v>524</v>
      </c>
      <c r="L20" s="93" t="s">
        <v>459</v>
      </c>
      <c r="M20" s="93" t="s">
        <v>459</v>
      </c>
      <c r="N20" s="93">
        <v>564</v>
      </c>
      <c r="O20" s="93">
        <v>524</v>
      </c>
      <c r="P20" s="93" t="s">
        <v>459</v>
      </c>
      <c r="Q20" s="93" t="s">
        <v>459</v>
      </c>
      <c r="R20" s="51"/>
      <c r="S20" s="260"/>
      <c r="T20" s="141" t="s">
        <v>42</v>
      </c>
      <c r="U20" s="93">
        <f t="shared" si="6"/>
        <v>436</v>
      </c>
      <c r="V20" s="93">
        <v>158</v>
      </c>
      <c r="W20" s="93">
        <v>278</v>
      </c>
      <c r="X20" s="93">
        <v>25</v>
      </c>
      <c r="Y20" s="93" t="s">
        <v>459</v>
      </c>
      <c r="Z20" s="93">
        <v>23</v>
      </c>
      <c r="AA20" s="93">
        <v>2</v>
      </c>
      <c r="AB20" s="93">
        <v>104</v>
      </c>
      <c r="AC20" s="93">
        <v>237</v>
      </c>
      <c r="AD20" s="93" t="s">
        <v>459</v>
      </c>
      <c r="AE20" s="93" t="s">
        <v>459</v>
      </c>
      <c r="AF20" s="93">
        <v>25</v>
      </c>
      <c r="AG20" s="93">
        <v>6</v>
      </c>
      <c r="AH20" s="93">
        <v>14</v>
      </c>
      <c r="AI20" s="93">
        <v>1</v>
      </c>
      <c r="AJ20" s="93">
        <v>2</v>
      </c>
      <c r="AK20" s="93">
        <f t="shared" si="5"/>
        <v>119</v>
      </c>
      <c r="AL20" s="93">
        <v>3</v>
      </c>
      <c r="AM20" s="93">
        <v>23</v>
      </c>
      <c r="AN20" s="93">
        <v>4</v>
      </c>
      <c r="AO20" s="93" t="s">
        <v>459</v>
      </c>
      <c r="AP20" s="93">
        <v>89</v>
      </c>
    </row>
    <row r="21" spans="1:42" ht="19.5" customHeight="1">
      <c r="A21" s="142" t="s">
        <v>43</v>
      </c>
      <c r="B21" s="293">
        <f t="shared" si="7"/>
        <v>2</v>
      </c>
      <c r="C21" s="294"/>
      <c r="D21" s="93" t="s">
        <v>459</v>
      </c>
      <c r="E21" s="93">
        <v>2</v>
      </c>
      <c r="F21" s="93" t="s">
        <v>459</v>
      </c>
      <c r="G21" s="93">
        <v>13</v>
      </c>
      <c r="H21" s="93">
        <v>17</v>
      </c>
      <c r="I21" s="93">
        <f t="shared" si="8"/>
        <v>311</v>
      </c>
      <c r="J21" s="93">
        <f t="shared" si="9"/>
        <v>158</v>
      </c>
      <c r="K21" s="93">
        <f t="shared" si="10"/>
        <v>153</v>
      </c>
      <c r="L21" s="93" t="s">
        <v>459</v>
      </c>
      <c r="M21" s="93" t="s">
        <v>459</v>
      </c>
      <c r="N21" s="93">
        <v>158</v>
      </c>
      <c r="O21" s="93">
        <v>153</v>
      </c>
      <c r="P21" s="93" t="s">
        <v>459</v>
      </c>
      <c r="Q21" s="93" t="s">
        <v>459</v>
      </c>
      <c r="R21" s="51"/>
      <c r="S21" s="260"/>
      <c r="T21" s="141" t="s">
        <v>43</v>
      </c>
      <c r="U21" s="93">
        <f t="shared" si="6"/>
        <v>172</v>
      </c>
      <c r="V21" s="93">
        <v>80</v>
      </c>
      <c r="W21" s="93">
        <v>92</v>
      </c>
      <c r="X21" s="93">
        <v>18</v>
      </c>
      <c r="Y21" s="93" t="s">
        <v>459</v>
      </c>
      <c r="Z21" s="93">
        <v>13</v>
      </c>
      <c r="AA21" s="93">
        <v>2</v>
      </c>
      <c r="AB21" s="93">
        <v>46</v>
      </c>
      <c r="AC21" s="93">
        <v>76</v>
      </c>
      <c r="AD21" s="93" t="s">
        <v>459</v>
      </c>
      <c r="AE21" s="93" t="s">
        <v>459</v>
      </c>
      <c r="AF21" s="93">
        <v>9</v>
      </c>
      <c r="AG21" s="93">
        <v>3</v>
      </c>
      <c r="AH21" s="93">
        <v>5</v>
      </c>
      <c r="AI21" s="93" t="s">
        <v>459</v>
      </c>
      <c r="AJ21" s="93">
        <v>1</v>
      </c>
      <c r="AK21" s="93">
        <f t="shared" si="5"/>
        <v>46</v>
      </c>
      <c r="AL21" s="93">
        <v>2</v>
      </c>
      <c r="AM21" s="93">
        <v>5</v>
      </c>
      <c r="AN21" s="93">
        <v>2</v>
      </c>
      <c r="AO21" s="93">
        <v>9</v>
      </c>
      <c r="AP21" s="93">
        <v>28</v>
      </c>
    </row>
    <row r="22" spans="1:42" ht="19.5" customHeight="1">
      <c r="A22" s="142" t="s">
        <v>44</v>
      </c>
      <c r="B22" s="293">
        <f t="shared" si="7"/>
        <v>1</v>
      </c>
      <c r="C22" s="294"/>
      <c r="D22" s="93" t="s">
        <v>459</v>
      </c>
      <c r="E22" s="93">
        <v>1</v>
      </c>
      <c r="F22" s="93" t="s">
        <v>459</v>
      </c>
      <c r="G22" s="93">
        <v>3</v>
      </c>
      <c r="H22" s="93">
        <v>4</v>
      </c>
      <c r="I22" s="93">
        <f t="shared" si="8"/>
        <v>42</v>
      </c>
      <c r="J22" s="93">
        <f t="shared" si="9"/>
        <v>19</v>
      </c>
      <c r="K22" s="93">
        <f t="shared" si="10"/>
        <v>23</v>
      </c>
      <c r="L22" s="93" t="s">
        <v>459</v>
      </c>
      <c r="M22" s="93" t="s">
        <v>459</v>
      </c>
      <c r="N22" s="93">
        <v>19</v>
      </c>
      <c r="O22" s="93">
        <v>23</v>
      </c>
      <c r="P22" s="93" t="s">
        <v>459</v>
      </c>
      <c r="Q22" s="93" t="s">
        <v>459</v>
      </c>
      <c r="R22" s="51"/>
      <c r="S22" s="260"/>
      <c r="T22" s="141" t="s">
        <v>44</v>
      </c>
      <c r="U22" s="93">
        <f t="shared" si="6"/>
        <v>141</v>
      </c>
      <c r="V22" s="93">
        <v>58</v>
      </c>
      <c r="W22" s="93">
        <v>83</v>
      </c>
      <c r="X22" s="93">
        <v>12</v>
      </c>
      <c r="Y22" s="93" t="s">
        <v>459</v>
      </c>
      <c r="Z22" s="93">
        <v>13</v>
      </c>
      <c r="AA22" s="93" t="s">
        <v>459</v>
      </c>
      <c r="AB22" s="93">
        <v>32</v>
      </c>
      <c r="AC22" s="93">
        <v>69</v>
      </c>
      <c r="AD22" s="93" t="s">
        <v>459</v>
      </c>
      <c r="AE22" s="93" t="s">
        <v>459</v>
      </c>
      <c r="AF22" s="93">
        <v>12</v>
      </c>
      <c r="AG22" s="93">
        <v>1</v>
      </c>
      <c r="AH22" s="93">
        <v>2</v>
      </c>
      <c r="AI22" s="93">
        <v>5</v>
      </c>
      <c r="AJ22" s="93" t="s">
        <v>459</v>
      </c>
      <c r="AK22" s="93">
        <f t="shared" si="5"/>
        <v>45</v>
      </c>
      <c r="AL22" s="93">
        <v>2</v>
      </c>
      <c r="AM22" s="93">
        <v>8</v>
      </c>
      <c r="AN22" s="93">
        <v>1</v>
      </c>
      <c r="AO22" s="93">
        <v>8</v>
      </c>
      <c r="AP22" s="93">
        <v>26</v>
      </c>
    </row>
    <row r="23" spans="1:42" ht="19.5" customHeight="1">
      <c r="A23" s="142" t="s">
        <v>45</v>
      </c>
      <c r="B23" s="293">
        <f t="shared" si="7"/>
        <v>3</v>
      </c>
      <c r="C23" s="294"/>
      <c r="D23" s="93">
        <v>2</v>
      </c>
      <c r="E23" s="93">
        <v>1</v>
      </c>
      <c r="F23" s="93" t="s">
        <v>459</v>
      </c>
      <c r="G23" s="93">
        <v>18</v>
      </c>
      <c r="H23" s="93">
        <v>16</v>
      </c>
      <c r="I23" s="93">
        <f t="shared" si="8"/>
        <v>301</v>
      </c>
      <c r="J23" s="93">
        <f t="shared" si="9"/>
        <v>157</v>
      </c>
      <c r="K23" s="93">
        <f t="shared" si="10"/>
        <v>144</v>
      </c>
      <c r="L23" s="93">
        <v>76</v>
      </c>
      <c r="M23" s="93">
        <v>68</v>
      </c>
      <c r="N23" s="93">
        <v>81</v>
      </c>
      <c r="O23" s="93">
        <v>76</v>
      </c>
      <c r="P23" s="93" t="s">
        <v>459</v>
      </c>
      <c r="Q23" s="93" t="s">
        <v>459</v>
      </c>
      <c r="R23" s="51"/>
      <c r="S23" s="260"/>
      <c r="T23" s="141" t="s">
        <v>45</v>
      </c>
      <c r="U23" s="93">
        <f t="shared" si="6"/>
        <v>278</v>
      </c>
      <c r="V23" s="93">
        <v>122</v>
      </c>
      <c r="W23" s="93">
        <v>156</v>
      </c>
      <c r="X23" s="93">
        <v>18</v>
      </c>
      <c r="Y23" s="93" t="s">
        <v>459</v>
      </c>
      <c r="Z23" s="93">
        <v>17</v>
      </c>
      <c r="AA23" s="93">
        <v>1</v>
      </c>
      <c r="AB23" s="93">
        <v>78</v>
      </c>
      <c r="AC23" s="93">
        <v>125</v>
      </c>
      <c r="AD23" s="93" t="s">
        <v>459</v>
      </c>
      <c r="AE23" s="93" t="s">
        <v>459</v>
      </c>
      <c r="AF23" s="93">
        <v>15</v>
      </c>
      <c r="AG23" s="93">
        <v>9</v>
      </c>
      <c r="AH23" s="93">
        <v>15</v>
      </c>
      <c r="AI23" s="93" t="s">
        <v>459</v>
      </c>
      <c r="AJ23" s="93">
        <v>1</v>
      </c>
      <c r="AK23" s="93">
        <f t="shared" si="5"/>
        <v>81</v>
      </c>
      <c r="AL23" s="93" t="s">
        <v>459</v>
      </c>
      <c r="AM23" s="93">
        <v>22</v>
      </c>
      <c r="AN23" s="93">
        <v>3</v>
      </c>
      <c r="AO23" s="93">
        <v>1</v>
      </c>
      <c r="AP23" s="93">
        <v>55</v>
      </c>
    </row>
    <row r="24" spans="1:42" ht="19.5" customHeight="1">
      <c r="A24" s="142" t="s">
        <v>46</v>
      </c>
      <c r="B24" s="293">
        <f t="shared" si="7"/>
        <v>2</v>
      </c>
      <c r="C24" s="294"/>
      <c r="D24" s="93" t="s">
        <v>459</v>
      </c>
      <c r="E24" s="93">
        <v>2</v>
      </c>
      <c r="F24" s="93" t="s">
        <v>459</v>
      </c>
      <c r="G24" s="93">
        <v>6</v>
      </c>
      <c r="H24" s="93">
        <v>12</v>
      </c>
      <c r="I24" s="93">
        <f t="shared" si="8"/>
        <v>150</v>
      </c>
      <c r="J24" s="93">
        <f t="shared" si="9"/>
        <v>75</v>
      </c>
      <c r="K24" s="93">
        <f t="shared" si="10"/>
        <v>75</v>
      </c>
      <c r="L24" s="93" t="s">
        <v>459</v>
      </c>
      <c r="M24" s="93" t="s">
        <v>459</v>
      </c>
      <c r="N24" s="93">
        <v>75</v>
      </c>
      <c r="O24" s="93">
        <v>75</v>
      </c>
      <c r="P24" s="93" t="s">
        <v>459</v>
      </c>
      <c r="Q24" s="93" t="s">
        <v>459</v>
      </c>
      <c r="R24" s="51"/>
      <c r="S24" s="260"/>
      <c r="T24" s="141" t="s">
        <v>46</v>
      </c>
      <c r="U24" s="93">
        <f t="shared" si="6"/>
        <v>129</v>
      </c>
      <c r="V24" s="93">
        <v>50</v>
      </c>
      <c r="W24" s="93">
        <v>79</v>
      </c>
      <c r="X24" s="93">
        <v>10</v>
      </c>
      <c r="Y24" s="93" t="s">
        <v>459</v>
      </c>
      <c r="Z24" s="93">
        <v>10</v>
      </c>
      <c r="AA24" s="93" t="s">
        <v>459</v>
      </c>
      <c r="AB24" s="93">
        <v>29</v>
      </c>
      <c r="AC24" s="93">
        <v>68</v>
      </c>
      <c r="AD24" s="93" t="s">
        <v>459</v>
      </c>
      <c r="AE24" s="93" t="s">
        <v>459</v>
      </c>
      <c r="AF24" s="93">
        <v>8</v>
      </c>
      <c r="AG24" s="93">
        <v>1</v>
      </c>
      <c r="AH24" s="93">
        <v>3</v>
      </c>
      <c r="AI24" s="93">
        <v>1</v>
      </c>
      <c r="AJ24" s="93">
        <v>1</v>
      </c>
      <c r="AK24" s="93">
        <f t="shared" si="5"/>
        <v>25</v>
      </c>
      <c r="AL24" s="93">
        <v>2</v>
      </c>
      <c r="AM24" s="93">
        <v>10</v>
      </c>
      <c r="AN24" s="93">
        <v>1</v>
      </c>
      <c r="AO24" s="93">
        <v>2</v>
      </c>
      <c r="AP24" s="93">
        <v>10</v>
      </c>
    </row>
    <row r="25" spans="1:42" ht="19.5" customHeight="1">
      <c r="A25" s="142" t="s">
        <v>47</v>
      </c>
      <c r="B25" s="293">
        <f t="shared" si="7"/>
        <v>5</v>
      </c>
      <c r="C25" s="294"/>
      <c r="D25" s="93">
        <v>3</v>
      </c>
      <c r="E25" s="93">
        <v>2</v>
      </c>
      <c r="F25" s="93" t="s">
        <v>459</v>
      </c>
      <c r="G25" s="93">
        <v>27</v>
      </c>
      <c r="H25" s="93">
        <v>42</v>
      </c>
      <c r="I25" s="93">
        <f t="shared" si="8"/>
        <v>718</v>
      </c>
      <c r="J25" s="93">
        <f t="shared" si="9"/>
        <v>354</v>
      </c>
      <c r="K25" s="93">
        <f t="shared" si="10"/>
        <v>364</v>
      </c>
      <c r="L25" s="93">
        <v>152</v>
      </c>
      <c r="M25" s="93">
        <v>163</v>
      </c>
      <c r="N25" s="93">
        <v>202</v>
      </c>
      <c r="O25" s="93">
        <v>201</v>
      </c>
      <c r="P25" s="93" t="s">
        <v>459</v>
      </c>
      <c r="Q25" s="93" t="s">
        <v>459</v>
      </c>
      <c r="R25" s="51"/>
      <c r="S25" s="260"/>
      <c r="T25" s="141" t="s">
        <v>47</v>
      </c>
      <c r="U25" s="93">
        <f t="shared" si="6"/>
        <v>223</v>
      </c>
      <c r="V25" s="93">
        <v>84</v>
      </c>
      <c r="W25" s="93">
        <v>139</v>
      </c>
      <c r="X25" s="93">
        <v>9</v>
      </c>
      <c r="Y25" s="93" t="s">
        <v>459</v>
      </c>
      <c r="Z25" s="93">
        <v>9</v>
      </c>
      <c r="AA25" s="93" t="s">
        <v>459</v>
      </c>
      <c r="AB25" s="93">
        <v>62</v>
      </c>
      <c r="AC25" s="93">
        <v>117</v>
      </c>
      <c r="AD25" s="93" t="s">
        <v>459</v>
      </c>
      <c r="AE25" s="93" t="s">
        <v>459</v>
      </c>
      <c r="AF25" s="93">
        <v>10</v>
      </c>
      <c r="AG25" s="93">
        <v>4</v>
      </c>
      <c r="AH25" s="93">
        <v>12</v>
      </c>
      <c r="AI25" s="93" t="s">
        <v>459</v>
      </c>
      <c r="AJ25" s="93">
        <v>1</v>
      </c>
      <c r="AK25" s="93">
        <f t="shared" si="5"/>
        <v>60</v>
      </c>
      <c r="AL25" s="93" t="s">
        <v>459</v>
      </c>
      <c r="AM25" s="93">
        <v>11</v>
      </c>
      <c r="AN25" s="93">
        <v>2</v>
      </c>
      <c r="AO25" s="93">
        <v>4</v>
      </c>
      <c r="AP25" s="93">
        <v>43</v>
      </c>
    </row>
    <row r="26" spans="1:42" ht="19.5" customHeight="1">
      <c r="A26" s="142"/>
      <c r="B26" s="293"/>
      <c r="C26" s="294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51"/>
      <c r="S26" s="260"/>
      <c r="T26" s="141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</row>
    <row r="27" spans="1:42" ht="19.5" customHeight="1">
      <c r="A27" s="142" t="s">
        <v>48</v>
      </c>
      <c r="B27" s="293">
        <f>SUM(D27:F27)</f>
        <v>1</v>
      </c>
      <c r="C27" s="294"/>
      <c r="D27" s="93">
        <v>1</v>
      </c>
      <c r="E27" s="93" t="s">
        <v>460</v>
      </c>
      <c r="F27" s="93" t="s">
        <v>460</v>
      </c>
      <c r="G27" s="93">
        <v>4</v>
      </c>
      <c r="H27" s="93">
        <v>5</v>
      </c>
      <c r="I27" s="93">
        <f>SUM(J27:K27)</f>
        <v>54</v>
      </c>
      <c r="J27" s="93">
        <f aca="true" t="shared" si="11" ref="J27:K30">SUM(L27,N27,P27)</f>
        <v>31</v>
      </c>
      <c r="K27" s="93">
        <f t="shared" si="11"/>
        <v>23</v>
      </c>
      <c r="L27" s="93">
        <v>31</v>
      </c>
      <c r="M27" s="93">
        <v>23</v>
      </c>
      <c r="N27" s="93" t="s">
        <v>460</v>
      </c>
      <c r="O27" s="93" t="s">
        <v>460</v>
      </c>
      <c r="P27" s="93" t="s">
        <v>460</v>
      </c>
      <c r="Q27" s="93" t="s">
        <v>460</v>
      </c>
      <c r="R27" s="51"/>
      <c r="S27" s="260"/>
      <c r="T27" s="141" t="s">
        <v>48</v>
      </c>
      <c r="U27" s="93">
        <f aca="true" t="shared" si="12" ref="U27:U34">SUM(V27:W27)</f>
        <v>48</v>
      </c>
      <c r="V27" s="93">
        <v>21</v>
      </c>
      <c r="W27" s="93">
        <v>27</v>
      </c>
      <c r="X27" s="93">
        <v>3</v>
      </c>
      <c r="Y27" s="93" t="s">
        <v>460</v>
      </c>
      <c r="Z27" s="93">
        <v>3</v>
      </c>
      <c r="AA27" s="93" t="s">
        <v>460</v>
      </c>
      <c r="AB27" s="93">
        <v>14</v>
      </c>
      <c r="AC27" s="93">
        <v>22</v>
      </c>
      <c r="AD27" s="93" t="s">
        <v>460</v>
      </c>
      <c r="AE27" s="93" t="s">
        <v>460</v>
      </c>
      <c r="AF27" s="93">
        <v>3</v>
      </c>
      <c r="AG27" s="93">
        <v>1</v>
      </c>
      <c r="AH27" s="93">
        <v>2</v>
      </c>
      <c r="AI27" s="93" t="s">
        <v>460</v>
      </c>
      <c r="AJ27" s="93" t="s">
        <v>460</v>
      </c>
      <c r="AK27" s="93">
        <f aca="true" t="shared" si="13" ref="AK27:AK34">SUM(AL27:AP27)</f>
        <v>7</v>
      </c>
      <c r="AL27" s="93">
        <v>1</v>
      </c>
      <c r="AM27" s="93">
        <v>2</v>
      </c>
      <c r="AN27" s="93" t="s">
        <v>460</v>
      </c>
      <c r="AO27" s="93">
        <v>1</v>
      </c>
      <c r="AP27" s="93">
        <v>3</v>
      </c>
    </row>
    <row r="28" spans="1:42" ht="19.5" customHeight="1">
      <c r="A28" s="142" t="s">
        <v>49</v>
      </c>
      <c r="B28" s="293">
        <f>SUM(D28:F28)</f>
        <v>1</v>
      </c>
      <c r="C28" s="294"/>
      <c r="D28" s="93">
        <v>1</v>
      </c>
      <c r="E28" s="93" t="s">
        <v>460</v>
      </c>
      <c r="F28" s="93" t="s">
        <v>460</v>
      </c>
      <c r="G28" s="93">
        <v>4</v>
      </c>
      <c r="H28" s="93">
        <v>4</v>
      </c>
      <c r="I28" s="93">
        <f>SUM(J28:K28)</f>
        <v>50</v>
      </c>
      <c r="J28" s="93">
        <f t="shared" si="11"/>
        <v>31</v>
      </c>
      <c r="K28" s="93">
        <f t="shared" si="11"/>
        <v>19</v>
      </c>
      <c r="L28" s="93">
        <v>31</v>
      </c>
      <c r="M28" s="93">
        <v>19</v>
      </c>
      <c r="N28" s="93" t="s">
        <v>460</v>
      </c>
      <c r="O28" s="93" t="s">
        <v>460</v>
      </c>
      <c r="P28" s="93" t="s">
        <v>460</v>
      </c>
      <c r="Q28" s="93" t="s">
        <v>460</v>
      </c>
      <c r="R28" s="51"/>
      <c r="S28" s="260"/>
      <c r="T28" s="141" t="s">
        <v>49</v>
      </c>
      <c r="U28" s="93">
        <f t="shared" si="12"/>
        <v>189</v>
      </c>
      <c r="V28" s="93">
        <v>68</v>
      </c>
      <c r="W28" s="93">
        <v>121</v>
      </c>
      <c r="X28" s="93">
        <v>11</v>
      </c>
      <c r="Y28" s="93" t="s">
        <v>460</v>
      </c>
      <c r="Z28" s="93">
        <v>11</v>
      </c>
      <c r="AA28" s="93" t="s">
        <v>460</v>
      </c>
      <c r="AB28" s="93">
        <v>40</v>
      </c>
      <c r="AC28" s="93">
        <v>106</v>
      </c>
      <c r="AD28" s="93" t="s">
        <v>460</v>
      </c>
      <c r="AE28" s="93" t="s">
        <v>460</v>
      </c>
      <c r="AF28" s="93">
        <v>10</v>
      </c>
      <c r="AG28" s="93">
        <v>6</v>
      </c>
      <c r="AH28" s="93">
        <v>5</v>
      </c>
      <c r="AI28" s="93" t="s">
        <v>460</v>
      </c>
      <c r="AJ28" s="93">
        <v>1</v>
      </c>
      <c r="AK28" s="93">
        <f t="shared" si="13"/>
        <v>51</v>
      </c>
      <c r="AL28" s="93" t="s">
        <v>460</v>
      </c>
      <c r="AM28" s="93">
        <v>12</v>
      </c>
      <c r="AN28" s="93">
        <v>2</v>
      </c>
      <c r="AO28" s="93">
        <v>1</v>
      </c>
      <c r="AP28" s="93">
        <v>36</v>
      </c>
    </row>
    <row r="29" spans="1:42" ht="19.5" customHeight="1">
      <c r="A29" s="142" t="s">
        <v>50</v>
      </c>
      <c r="B29" s="293">
        <f>SUM(D29:F29)</f>
        <v>4</v>
      </c>
      <c r="C29" s="294"/>
      <c r="D29" s="93" t="s">
        <v>460</v>
      </c>
      <c r="E29" s="93">
        <v>4</v>
      </c>
      <c r="F29" s="93" t="s">
        <v>460</v>
      </c>
      <c r="G29" s="93">
        <v>27</v>
      </c>
      <c r="H29" s="93">
        <v>37</v>
      </c>
      <c r="I29" s="93">
        <f>SUM(J29:K29)</f>
        <v>669</v>
      </c>
      <c r="J29" s="93">
        <f t="shared" si="11"/>
        <v>369</v>
      </c>
      <c r="K29" s="93">
        <f t="shared" si="11"/>
        <v>300</v>
      </c>
      <c r="L29" s="93" t="s">
        <v>460</v>
      </c>
      <c r="M29" s="93" t="s">
        <v>460</v>
      </c>
      <c r="N29" s="93">
        <v>369</v>
      </c>
      <c r="O29" s="93">
        <v>300</v>
      </c>
      <c r="P29" s="93" t="s">
        <v>460</v>
      </c>
      <c r="Q29" s="93" t="s">
        <v>460</v>
      </c>
      <c r="R29" s="51"/>
      <c r="S29" s="260"/>
      <c r="T29" s="141" t="s">
        <v>50</v>
      </c>
      <c r="U29" s="93">
        <f t="shared" si="12"/>
        <v>318</v>
      </c>
      <c r="V29" s="93">
        <v>136</v>
      </c>
      <c r="W29" s="93">
        <v>182</v>
      </c>
      <c r="X29" s="93">
        <v>13</v>
      </c>
      <c r="Y29" s="93" t="s">
        <v>460</v>
      </c>
      <c r="Z29" s="93">
        <v>16</v>
      </c>
      <c r="AA29" s="93" t="s">
        <v>460</v>
      </c>
      <c r="AB29" s="93">
        <v>95</v>
      </c>
      <c r="AC29" s="93">
        <v>150</v>
      </c>
      <c r="AD29" s="93" t="s">
        <v>460</v>
      </c>
      <c r="AE29" s="93" t="s">
        <v>460</v>
      </c>
      <c r="AF29" s="93">
        <v>17</v>
      </c>
      <c r="AG29" s="93">
        <v>12</v>
      </c>
      <c r="AH29" s="93">
        <v>15</v>
      </c>
      <c r="AI29" s="93">
        <v>4</v>
      </c>
      <c r="AJ29" s="93">
        <v>2</v>
      </c>
      <c r="AK29" s="93">
        <f t="shared" si="13"/>
        <v>105</v>
      </c>
      <c r="AL29" s="93">
        <v>4</v>
      </c>
      <c r="AM29" s="93">
        <v>11</v>
      </c>
      <c r="AN29" s="93">
        <v>8</v>
      </c>
      <c r="AO29" s="93">
        <v>11</v>
      </c>
      <c r="AP29" s="93">
        <v>71</v>
      </c>
    </row>
    <row r="30" spans="1:42" ht="19.5" customHeight="1">
      <c r="A30" s="142" t="s">
        <v>51</v>
      </c>
      <c r="B30" s="293">
        <f>SUM(D30:F30)</f>
        <v>3</v>
      </c>
      <c r="C30" s="294"/>
      <c r="D30" s="93">
        <v>1</v>
      </c>
      <c r="E30" s="93">
        <v>2</v>
      </c>
      <c r="F30" s="93" t="s">
        <v>460</v>
      </c>
      <c r="G30" s="93">
        <v>18</v>
      </c>
      <c r="H30" s="93">
        <v>25</v>
      </c>
      <c r="I30" s="93">
        <f>SUM(J30:K30)</f>
        <v>485</v>
      </c>
      <c r="J30" s="93">
        <f t="shared" si="11"/>
        <v>236</v>
      </c>
      <c r="K30" s="93">
        <f t="shared" si="11"/>
        <v>249</v>
      </c>
      <c r="L30" s="93">
        <v>46</v>
      </c>
      <c r="M30" s="93">
        <v>45</v>
      </c>
      <c r="N30" s="93">
        <v>190</v>
      </c>
      <c r="O30" s="93">
        <v>204</v>
      </c>
      <c r="P30" s="93" t="s">
        <v>460</v>
      </c>
      <c r="Q30" s="93" t="s">
        <v>460</v>
      </c>
      <c r="R30" s="51"/>
      <c r="S30" s="260"/>
      <c r="T30" s="141" t="s">
        <v>51</v>
      </c>
      <c r="U30" s="93">
        <f t="shared" si="12"/>
        <v>347</v>
      </c>
      <c r="V30" s="93">
        <v>139</v>
      </c>
      <c r="W30" s="93">
        <v>208</v>
      </c>
      <c r="X30" s="93">
        <v>19</v>
      </c>
      <c r="Y30" s="93" t="s">
        <v>460</v>
      </c>
      <c r="Z30" s="93">
        <v>20</v>
      </c>
      <c r="AA30" s="93" t="s">
        <v>460</v>
      </c>
      <c r="AB30" s="93">
        <v>89</v>
      </c>
      <c r="AC30" s="93">
        <v>181</v>
      </c>
      <c r="AD30" s="93" t="s">
        <v>460</v>
      </c>
      <c r="AE30" s="93" t="s">
        <v>460</v>
      </c>
      <c r="AF30" s="93">
        <v>19</v>
      </c>
      <c r="AG30" s="93">
        <v>11</v>
      </c>
      <c r="AH30" s="93">
        <v>8</v>
      </c>
      <c r="AI30" s="93">
        <v>1</v>
      </c>
      <c r="AJ30" s="93">
        <v>1</v>
      </c>
      <c r="AK30" s="93">
        <f t="shared" si="13"/>
        <v>91</v>
      </c>
      <c r="AL30" s="93">
        <v>1</v>
      </c>
      <c r="AM30" s="93">
        <v>16</v>
      </c>
      <c r="AN30" s="93">
        <v>7</v>
      </c>
      <c r="AO30" s="93">
        <v>13</v>
      </c>
      <c r="AP30" s="93">
        <v>54</v>
      </c>
    </row>
    <row r="31" spans="1:42" ht="19.5" customHeight="1">
      <c r="A31" s="142" t="s">
        <v>52</v>
      </c>
      <c r="B31" s="293" t="s">
        <v>460</v>
      </c>
      <c r="C31" s="294"/>
      <c r="D31" s="93" t="s">
        <v>460</v>
      </c>
      <c r="E31" s="93" t="s">
        <v>460</v>
      </c>
      <c r="F31" s="93" t="s">
        <v>460</v>
      </c>
      <c r="G31" s="93" t="s">
        <v>460</v>
      </c>
      <c r="H31" s="93" t="s">
        <v>460</v>
      </c>
      <c r="I31" s="93" t="s">
        <v>460</v>
      </c>
      <c r="J31" s="93" t="s">
        <v>460</v>
      </c>
      <c r="K31" s="93" t="s">
        <v>460</v>
      </c>
      <c r="L31" s="93" t="s">
        <v>460</v>
      </c>
      <c r="M31" s="93" t="s">
        <v>460</v>
      </c>
      <c r="N31" s="93" t="s">
        <v>460</v>
      </c>
      <c r="O31" s="93" t="s">
        <v>460</v>
      </c>
      <c r="P31" s="93" t="s">
        <v>460</v>
      </c>
      <c r="Q31" s="93" t="s">
        <v>460</v>
      </c>
      <c r="R31" s="51"/>
      <c r="S31" s="260"/>
      <c r="T31" s="141" t="s">
        <v>52</v>
      </c>
      <c r="U31" s="93">
        <f t="shared" si="12"/>
        <v>226</v>
      </c>
      <c r="V31" s="93">
        <v>91</v>
      </c>
      <c r="W31" s="93">
        <v>135</v>
      </c>
      <c r="X31" s="93">
        <v>18</v>
      </c>
      <c r="Y31" s="93">
        <v>1</v>
      </c>
      <c r="Z31" s="93">
        <v>17</v>
      </c>
      <c r="AA31" s="93">
        <v>2</v>
      </c>
      <c r="AB31" s="93">
        <v>55</v>
      </c>
      <c r="AC31" s="93">
        <v>113</v>
      </c>
      <c r="AD31" s="93" t="s">
        <v>460</v>
      </c>
      <c r="AE31" s="93" t="s">
        <v>460</v>
      </c>
      <c r="AF31" s="93">
        <v>15</v>
      </c>
      <c r="AG31" s="93">
        <v>1</v>
      </c>
      <c r="AH31" s="93">
        <v>4</v>
      </c>
      <c r="AI31" s="93" t="s">
        <v>460</v>
      </c>
      <c r="AJ31" s="93">
        <v>2</v>
      </c>
      <c r="AK31" s="93">
        <f t="shared" si="13"/>
        <v>60</v>
      </c>
      <c r="AL31" s="93">
        <v>3</v>
      </c>
      <c r="AM31" s="93">
        <v>14</v>
      </c>
      <c r="AN31" s="93">
        <v>2</v>
      </c>
      <c r="AO31" s="93">
        <v>2</v>
      </c>
      <c r="AP31" s="93">
        <v>39</v>
      </c>
    </row>
    <row r="32" spans="1:42" ht="19.5" customHeight="1">
      <c r="A32" s="142" t="s">
        <v>53</v>
      </c>
      <c r="B32" s="293">
        <f>SUM(D32:F32)</f>
        <v>1</v>
      </c>
      <c r="C32" s="294"/>
      <c r="D32" s="93" t="s">
        <v>460</v>
      </c>
      <c r="E32" s="93">
        <v>1</v>
      </c>
      <c r="F32" s="93" t="s">
        <v>460</v>
      </c>
      <c r="G32" s="93">
        <v>6</v>
      </c>
      <c r="H32" s="93">
        <v>7</v>
      </c>
      <c r="I32" s="93">
        <f>SUM(J32:K32)</f>
        <v>137</v>
      </c>
      <c r="J32" s="93">
        <f aca="true" t="shared" si="14" ref="J32:K34">SUM(L32,N32,P32)</f>
        <v>60</v>
      </c>
      <c r="K32" s="93">
        <f t="shared" si="14"/>
        <v>77</v>
      </c>
      <c r="L32" s="93" t="s">
        <v>460</v>
      </c>
      <c r="M32" s="93" t="s">
        <v>460</v>
      </c>
      <c r="N32" s="93">
        <v>60</v>
      </c>
      <c r="O32" s="93">
        <v>77</v>
      </c>
      <c r="P32" s="93" t="s">
        <v>460</v>
      </c>
      <c r="Q32" s="93" t="s">
        <v>460</v>
      </c>
      <c r="R32" s="51"/>
      <c r="S32" s="260"/>
      <c r="T32" s="141" t="s">
        <v>53</v>
      </c>
      <c r="U32" s="93">
        <f t="shared" si="12"/>
        <v>212</v>
      </c>
      <c r="V32" s="93">
        <v>93</v>
      </c>
      <c r="W32" s="93">
        <v>119</v>
      </c>
      <c r="X32" s="93">
        <v>17</v>
      </c>
      <c r="Y32" s="93" t="s">
        <v>460</v>
      </c>
      <c r="Z32" s="93">
        <v>15</v>
      </c>
      <c r="AA32" s="93">
        <v>2</v>
      </c>
      <c r="AB32" s="93">
        <v>58</v>
      </c>
      <c r="AC32" s="93">
        <v>95</v>
      </c>
      <c r="AD32" s="93" t="s">
        <v>460</v>
      </c>
      <c r="AE32" s="93" t="s">
        <v>460</v>
      </c>
      <c r="AF32" s="93">
        <v>13</v>
      </c>
      <c r="AG32" s="93">
        <v>3</v>
      </c>
      <c r="AH32" s="93">
        <v>9</v>
      </c>
      <c r="AI32" s="93">
        <v>1</v>
      </c>
      <c r="AJ32" s="93" t="s">
        <v>460</v>
      </c>
      <c r="AK32" s="93">
        <f t="shared" si="13"/>
        <v>83</v>
      </c>
      <c r="AL32" s="93" t="s">
        <v>460</v>
      </c>
      <c r="AM32" s="93">
        <v>12</v>
      </c>
      <c r="AN32" s="93">
        <v>5</v>
      </c>
      <c r="AO32" s="93">
        <v>4</v>
      </c>
      <c r="AP32" s="93">
        <v>62</v>
      </c>
    </row>
    <row r="33" spans="1:42" ht="19.5" customHeight="1">
      <c r="A33" s="142" t="s">
        <v>54</v>
      </c>
      <c r="B33" s="293">
        <f>SUM(D33:F33)</f>
        <v>1</v>
      </c>
      <c r="C33" s="294"/>
      <c r="D33" s="93">
        <v>1</v>
      </c>
      <c r="E33" s="93" t="s">
        <v>460</v>
      </c>
      <c r="F33" s="93" t="s">
        <v>460</v>
      </c>
      <c r="G33" s="93">
        <v>5</v>
      </c>
      <c r="H33" s="93">
        <v>7</v>
      </c>
      <c r="I33" s="93">
        <f>SUM(J33:K33)</f>
        <v>92</v>
      </c>
      <c r="J33" s="93">
        <f t="shared" si="14"/>
        <v>46</v>
      </c>
      <c r="K33" s="93">
        <f t="shared" si="14"/>
        <v>46</v>
      </c>
      <c r="L33" s="93">
        <v>46</v>
      </c>
      <c r="M33" s="93">
        <v>46</v>
      </c>
      <c r="N33" s="93" t="s">
        <v>460</v>
      </c>
      <c r="O33" s="93" t="s">
        <v>460</v>
      </c>
      <c r="P33" s="93" t="s">
        <v>460</v>
      </c>
      <c r="Q33" s="93" t="s">
        <v>460</v>
      </c>
      <c r="R33" s="51"/>
      <c r="S33" s="260"/>
      <c r="T33" s="141" t="s">
        <v>54</v>
      </c>
      <c r="U33" s="93">
        <f t="shared" si="12"/>
        <v>264</v>
      </c>
      <c r="V33" s="93">
        <v>129</v>
      </c>
      <c r="W33" s="93">
        <v>135</v>
      </c>
      <c r="X33" s="93">
        <v>31</v>
      </c>
      <c r="Y33" s="93" t="s">
        <v>460</v>
      </c>
      <c r="Z33" s="93">
        <v>26</v>
      </c>
      <c r="AA33" s="93">
        <v>1</v>
      </c>
      <c r="AB33" s="93">
        <v>71</v>
      </c>
      <c r="AC33" s="93">
        <v>113</v>
      </c>
      <c r="AD33" s="93" t="s">
        <v>460</v>
      </c>
      <c r="AE33" s="93" t="s">
        <v>460</v>
      </c>
      <c r="AF33" s="93">
        <v>17</v>
      </c>
      <c r="AG33" s="93">
        <v>1</v>
      </c>
      <c r="AH33" s="93">
        <v>4</v>
      </c>
      <c r="AI33" s="93">
        <v>3</v>
      </c>
      <c r="AJ33" s="93">
        <v>3</v>
      </c>
      <c r="AK33" s="93">
        <f t="shared" si="13"/>
        <v>77</v>
      </c>
      <c r="AL33" s="93">
        <v>4</v>
      </c>
      <c r="AM33" s="93">
        <v>6</v>
      </c>
      <c r="AN33" s="93">
        <v>2</v>
      </c>
      <c r="AO33" s="93">
        <v>10</v>
      </c>
      <c r="AP33" s="93">
        <v>55</v>
      </c>
    </row>
    <row r="34" spans="1:42" ht="19.5" customHeight="1">
      <c r="A34" s="142" t="s">
        <v>55</v>
      </c>
      <c r="B34" s="293">
        <f>SUM(D34:F34)</f>
        <v>2</v>
      </c>
      <c r="C34" s="294"/>
      <c r="D34" s="93">
        <v>2</v>
      </c>
      <c r="E34" s="93" t="s">
        <v>460</v>
      </c>
      <c r="F34" s="93" t="s">
        <v>460</v>
      </c>
      <c r="G34" s="93">
        <v>3</v>
      </c>
      <c r="H34" s="93">
        <v>7</v>
      </c>
      <c r="I34" s="93">
        <f>SUM(J34:K34)</f>
        <v>72</v>
      </c>
      <c r="J34" s="93">
        <f t="shared" si="14"/>
        <v>33</v>
      </c>
      <c r="K34" s="93">
        <f t="shared" si="14"/>
        <v>39</v>
      </c>
      <c r="L34" s="93">
        <v>33</v>
      </c>
      <c r="M34" s="93">
        <v>39</v>
      </c>
      <c r="N34" s="93" t="s">
        <v>460</v>
      </c>
      <c r="O34" s="93" t="s">
        <v>460</v>
      </c>
      <c r="P34" s="93" t="s">
        <v>460</v>
      </c>
      <c r="Q34" s="93" t="s">
        <v>460</v>
      </c>
      <c r="R34" s="51"/>
      <c r="S34" s="260"/>
      <c r="T34" s="141" t="s">
        <v>55</v>
      </c>
      <c r="U34" s="93">
        <f t="shared" si="12"/>
        <v>42</v>
      </c>
      <c r="V34" s="93">
        <v>17</v>
      </c>
      <c r="W34" s="93">
        <v>25</v>
      </c>
      <c r="X34" s="93">
        <v>3</v>
      </c>
      <c r="Y34" s="93" t="s">
        <v>460</v>
      </c>
      <c r="Z34" s="93">
        <v>3</v>
      </c>
      <c r="AA34" s="93" t="s">
        <v>460</v>
      </c>
      <c r="AB34" s="93">
        <v>11</v>
      </c>
      <c r="AC34" s="93">
        <v>21</v>
      </c>
      <c r="AD34" s="93" t="s">
        <v>460</v>
      </c>
      <c r="AE34" s="93" t="s">
        <v>460</v>
      </c>
      <c r="AF34" s="93">
        <v>3</v>
      </c>
      <c r="AG34" s="93" t="s">
        <v>460</v>
      </c>
      <c r="AH34" s="93">
        <v>1</v>
      </c>
      <c r="AI34" s="93" t="s">
        <v>460</v>
      </c>
      <c r="AJ34" s="93" t="s">
        <v>460</v>
      </c>
      <c r="AK34" s="93">
        <f t="shared" si="13"/>
        <v>17</v>
      </c>
      <c r="AL34" s="93">
        <v>1</v>
      </c>
      <c r="AM34" s="93">
        <v>1</v>
      </c>
      <c r="AN34" s="93" t="s">
        <v>460</v>
      </c>
      <c r="AO34" s="93">
        <v>1</v>
      </c>
      <c r="AP34" s="93">
        <v>14</v>
      </c>
    </row>
    <row r="35" spans="1:42" ht="19.5" customHeight="1">
      <c r="A35" s="152"/>
      <c r="B35" s="297"/>
      <c r="C35" s="261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51"/>
      <c r="S35" s="55"/>
      <c r="T35" s="14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</row>
    <row r="36" spans="1:42" ht="19.5" customHeight="1">
      <c r="A36" s="151" t="s">
        <v>356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51"/>
      <c r="S36" s="262" t="s">
        <v>14</v>
      </c>
      <c r="T36" s="263"/>
      <c r="U36" s="93">
        <f>SUM(V36:W36)</f>
        <v>27</v>
      </c>
      <c r="V36" s="93">
        <v>19</v>
      </c>
      <c r="W36" s="93">
        <v>8</v>
      </c>
      <c r="X36" s="93" t="s">
        <v>460</v>
      </c>
      <c r="Y36" s="93" t="s">
        <v>460</v>
      </c>
      <c r="Z36" s="93">
        <v>1</v>
      </c>
      <c r="AA36" s="93" t="s">
        <v>460</v>
      </c>
      <c r="AB36" s="93">
        <v>18</v>
      </c>
      <c r="AC36" s="93">
        <v>7</v>
      </c>
      <c r="AD36" s="93" t="s">
        <v>460</v>
      </c>
      <c r="AE36" s="93" t="s">
        <v>460</v>
      </c>
      <c r="AF36" s="93">
        <v>1</v>
      </c>
      <c r="AG36" s="93" t="s">
        <v>460</v>
      </c>
      <c r="AH36" s="93" t="s">
        <v>460</v>
      </c>
      <c r="AI36" s="93">
        <v>1</v>
      </c>
      <c r="AJ36" s="93">
        <v>2</v>
      </c>
      <c r="AK36" s="93">
        <f>SUM(AL36:AP36)</f>
        <v>13</v>
      </c>
      <c r="AL36" s="93">
        <v>5</v>
      </c>
      <c r="AM36" s="93">
        <v>4</v>
      </c>
      <c r="AN36" s="93" t="s">
        <v>460</v>
      </c>
      <c r="AO36" s="93">
        <v>4</v>
      </c>
      <c r="AP36" s="93" t="s">
        <v>460</v>
      </c>
    </row>
    <row r="37" spans="1:42" ht="19.5" customHeight="1">
      <c r="A37" s="51" t="s">
        <v>27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262" t="s">
        <v>70</v>
      </c>
      <c r="T37" s="263"/>
      <c r="U37" s="93">
        <f>SUM(V37:W37)</f>
        <v>9</v>
      </c>
      <c r="V37" s="93">
        <v>2</v>
      </c>
      <c r="W37" s="93">
        <v>7</v>
      </c>
      <c r="X37" s="93" t="s">
        <v>460</v>
      </c>
      <c r="Y37" s="93">
        <v>1</v>
      </c>
      <c r="Z37" s="93" t="s">
        <v>460</v>
      </c>
      <c r="AA37" s="93" t="s">
        <v>460</v>
      </c>
      <c r="AB37" s="93">
        <v>2</v>
      </c>
      <c r="AC37" s="93">
        <v>6</v>
      </c>
      <c r="AD37" s="93" t="s">
        <v>460</v>
      </c>
      <c r="AE37" s="93" t="s">
        <v>460</v>
      </c>
      <c r="AF37" s="93" t="s">
        <v>460</v>
      </c>
      <c r="AG37" s="93" t="s">
        <v>460</v>
      </c>
      <c r="AH37" s="93" t="s">
        <v>460</v>
      </c>
      <c r="AI37" s="93">
        <v>2</v>
      </c>
      <c r="AJ37" s="93">
        <v>3</v>
      </c>
      <c r="AK37" s="93">
        <f>SUM(AL37:AP37)</f>
        <v>2</v>
      </c>
      <c r="AL37" s="93" t="s">
        <v>460</v>
      </c>
      <c r="AM37" s="93" t="s">
        <v>460</v>
      </c>
      <c r="AN37" s="93" t="s">
        <v>460</v>
      </c>
      <c r="AO37" s="93">
        <v>1</v>
      </c>
      <c r="AP37" s="93">
        <v>1</v>
      </c>
    </row>
    <row r="38" spans="1:42" ht="19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150"/>
      <c r="T38" s="149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</row>
    <row r="39" spans="1:42" ht="19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ht="19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ht="19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ht="19.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ht="19.5" customHeight="1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286" t="s">
        <v>86</v>
      </c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</row>
    <row r="44" spans="1:42" ht="19.5" customHeight="1" thickBot="1">
      <c r="A44" s="299" t="s">
        <v>446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147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ht="19.5" customHeight="1" thickBot="1">
      <c r="A45" s="286" t="s">
        <v>267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51"/>
      <c r="S45" s="266" t="s">
        <v>85</v>
      </c>
      <c r="T45" s="267"/>
      <c r="U45" s="280" t="s">
        <v>3</v>
      </c>
      <c r="V45" s="281"/>
      <c r="W45" s="282"/>
      <c r="X45" s="277" t="s">
        <v>367</v>
      </c>
      <c r="Y45" s="278"/>
      <c r="Z45" s="279"/>
      <c r="AA45" s="277" t="s">
        <v>368</v>
      </c>
      <c r="AB45" s="279"/>
      <c r="AC45" s="277" t="s">
        <v>369</v>
      </c>
      <c r="AD45" s="278"/>
      <c r="AE45" s="279"/>
      <c r="AF45" s="277" t="s">
        <v>370</v>
      </c>
      <c r="AG45" s="278"/>
      <c r="AH45" s="279"/>
      <c r="AI45" s="277" t="s">
        <v>371</v>
      </c>
      <c r="AJ45" s="278"/>
      <c r="AK45" s="278"/>
      <c r="AL45" s="279"/>
      <c r="AM45" s="277" t="s">
        <v>372</v>
      </c>
      <c r="AN45" s="278"/>
      <c r="AO45" s="279"/>
      <c r="AP45" s="275" t="s">
        <v>373</v>
      </c>
    </row>
    <row r="46" spans="1:42" ht="19.5" customHeight="1">
      <c r="A46" s="252" t="s">
        <v>352</v>
      </c>
      <c r="B46" s="259" t="s">
        <v>2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 t="s">
        <v>6</v>
      </c>
      <c r="M46" s="259"/>
      <c r="N46" s="259"/>
      <c r="O46" s="259"/>
      <c r="P46" s="259"/>
      <c r="Q46" s="277"/>
      <c r="R46" s="51"/>
      <c r="S46" s="268"/>
      <c r="T46" s="269"/>
      <c r="U46" s="146" t="s">
        <v>8</v>
      </c>
      <c r="V46" s="146" t="s">
        <v>9</v>
      </c>
      <c r="W46" s="146" t="s">
        <v>10</v>
      </c>
      <c r="X46" s="256" t="s">
        <v>9</v>
      </c>
      <c r="Y46" s="257"/>
      <c r="Z46" s="146" t="s">
        <v>10</v>
      </c>
      <c r="AA46" s="146" t="s">
        <v>9</v>
      </c>
      <c r="AB46" s="146" t="s">
        <v>10</v>
      </c>
      <c r="AC46" s="146" t="s">
        <v>9</v>
      </c>
      <c r="AD46" s="256" t="s">
        <v>10</v>
      </c>
      <c r="AE46" s="257"/>
      <c r="AF46" s="146" t="s">
        <v>9</v>
      </c>
      <c r="AG46" s="256" t="s">
        <v>10</v>
      </c>
      <c r="AH46" s="257"/>
      <c r="AI46" s="256" t="s">
        <v>9</v>
      </c>
      <c r="AJ46" s="257"/>
      <c r="AK46" s="256" t="s">
        <v>10</v>
      </c>
      <c r="AL46" s="257"/>
      <c r="AM46" s="256" t="s">
        <v>9</v>
      </c>
      <c r="AN46" s="257"/>
      <c r="AO46" s="146" t="s">
        <v>10</v>
      </c>
      <c r="AP46" s="276"/>
    </row>
    <row r="47" spans="1:42" ht="19.5" customHeight="1">
      <c r="A47" s="253"/>
      <c r="B47" s="258" t="s">
        <v>3</v>
      </c>
      <c r="C47" s="258"/>
      <c r="D47" s="258"/>
      <c r="E47" s="258" t="s">
        <v>72</v>
      </c>
      <c r="F47" s="258"/>
      <c r="G47" s="258" t="s">
        <v>73</v>
      </c>
      <c r="H47" s="258"/>
      <c r="I47" s="144" t="s">
        <v>74</v>
      </c>
      <c r="J47" s="145" t="s">
        <v>70</v>
      </c>
      <c r="K47" s="145" t="s">
        <v>14</v>
      </c>
      <c r="L47" s="298" t="s">
        <v>3</v>
      </c>
      <c r="M47" s="298" t="s">
        <v>72</v>
      </c>
      <c r="N47" s="298" t="s">
        <v>73</v>
      </c>
      <c r="O47" s="298" t="s">
        <v>74</v>
      </c>
      <c r="P47" s="298" t="s">
        <v>70</v>
      </c>
      <c r="Q47" s="300" t="s">
        <v>14</v>
      </c>
      <c r="R47" s="51"/>
      <c r="S47" s="272" t="s">
        <v>248</v>
      </c>
      <c r="T47" s="253"/>
      <c r="U47" s="105">
        <f>SUM(V47:W47)</f>
        <v>117421</v>
      </c>
      <c r="V47" s="105">
        <f>SUM(X47,AA47,AC47,AF47,AI47,AM47)</f>
        <v>60182</v>
      </c>
      <c r="W47" s="105">
        <f>SUM(Z47,AB47,AD47,AG47,AK47,AO47)</f>
        <v>57239</v>
      </c>
      <c r="X47" s="251">
        <v>9754</v>
      </c>
      <c r="Y47" s="251"/>
      <c r="Z47" s="93">
        <v>9036</v>
      </c>
      <c r="AA47" s="105">
        <v>10135</v>
      </c>
      <c r="AB47" s="105">
        <v>9706</v>
      </c>
      <c r="AC47" s="105">
        <v>10569</v>
      </c>
      <c r="AD47" s="250">
        <v>9984</v>
      </c>
      <c r="AE47" s="250"/>
      <c r="AF47" s="105">
        <v>10232</v>
      </c>
      <c r="AG47" s="250">
        <v>9915</v>
      </c>
      <c r="AH47" s="250"/>
      <c r="AI47" s="250">
        <v>10015</v>
      </c>
      <c r="AJ47" s="250"/>
      <c r="AK47" s="250">
        <v>9515</v>
      </c>
      <c r="AL47" s="250"/>
      <c r="AM47" s="250">
        <v>9477</v>
      </c>
      <c r="AN47" s="250"/>
      <c r="AO47" s="107">
        <v>9083</v>
      </c>
      <c r="AP47" s="108">
        <v>32.5</v>
      </c>
    </row>
    <row r="48" spans="1:42" ht="19.5" customHeight="1">
      <c r="A48" s="254"/>
      <c r="B48" s="145" t="s">
        <v>8</v>
      </c>
      <c r="C48" s="144" t="s">
        <v>4</v>
      </c>
      <c r="D48" s="144" t="s">
        <v>5</v>
      </c>
      <c r="E48" s="144" t="s">
        <v>4</v>
      </c>
      <c r="F48" s="144" t="s">
        <v>5</v>
      </c>
      <c r="G48" s="144" t="s">
        <v>4</v>
      </c>
      <c r="H48" s="144" t="s">
        <v>5</v>
      </c>
      <c r="I48" s="144" t="s">
        <v>4</v>
      </c>
      <c r="J48" s="144" t="s">
        <v>4</v>
      </c>
      <c r="K48" s="144" t="s">
        <v>4</v>
      </c>
      <c r="L48" s="298"/>
      <c r="M48" s="298"/>
      <c r="N48" s="298"/>
      <c r="O48" s="298"/>
      <c r="P48" s="298"/>
      <c r="Q48" s="300"/>
      <c r="R48" s="51"/>
      <c r="S48" s="273" t="s">
        <v>461</v>
      </c>
      <c r="T48" s="274"/>
      <c r="U48" s="105">
        <f>SUM(V48:W48)</f>
        <v>116716</v>
      </c>
      <c r="V48" s="105">
        <f>SUM(X48,AA48,AC48,AF48,AI48,AM48)</f>
        <v>59866</v>
      </c>
      <c r="W48" s="105">
        <f>SUM(Z48,AB48,AD48,AG48,AK48,AO48)</f>
        <v>56850</v>
      </c>
      <c r="X48" s="250">
        <v>9103</v>
      </c>
      <c r="Y48" s="250"/>
      <c r="Z48" s="93">
        <v>8684</v>
      </c>
      <c r="AA48" s="105">
        <v>9727</v>
      </c>
      <c r="AB48" s="105">
        <v>9068</v>
      </c>
      <c r="AC48" s="105">
        <v>10135</v>
      </c>
      <c r="AD48" s="250">
        <v>9708</v>
      </c>
      <c r="AE48" s="250"/>
      <c r="AF48" s="105">
        <v>10587</v>
      </c>
      <c r="AG48" s="250">
        <v>9988</v>
      </c>
      <c r="AH48" s="250"/>
      <c r="AI48" s="250">
        <v>10290</v>
      </c>
      <c r="AJ48" s="250"/>
      <c r="AK48" s="250">
        <v>9906</v>
      </c>
      <c r="AL48" s="250"/>
      <c r="AM48" s="250">
        <v>10024</v>
      </c>
      <c r="AN48" s="250"/>
      <c r="AO48" s="107">
        <v>9496</v>
      </c>
      <c r="AP48" s="108">
        <v>32.6</v>
      </c>
    </row>
    <row r="49" spans="1:42" ht="19.5" customHeight="1">
      <c r="A49" s="51"/>
      <c r="B49" s="138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51"/>
      <c r="S49" s="273" t="s">
        <v>364</v>
      </c>
      <c r="T49" s="274"/>
      <c r="U49" s="105">
        <f>SUM(V49:W49)</f>
        <v>114281</v>
      </c>
      <c r="V49" s="105">
        <f>SUM(X49,AA49,AC49,AF49,AI49,AM49)</f>
        <v>58607</v>
      </c>
      <c r="W49" s="105">
        <f>SUM(Z49,AB49,AD49,AG49,AK49,AO49)</f>
        <v>55674</v>
      </c>
      <c r="X49" s="250">
        <v>8734</v>
      </c>
      <c r="Y49" s="250"/>
      <c r="Z49" s="93">
        <v>8279</v>
      </c>
      <c r="AA49" s="105">
        <v>9104</v>
      </c>
      <c r="AB49" s="105">
        <v>8697</v>
      </c>
      <c r="AC49" s="105">
        <v>9738</v>
      </c>
      <c r="AD49" s="250">
        <v>9074</v>
      </c>
      <c r="AE49" s="250"/>
      <c r="AF49" s="105">
        <v>10118</v>
      </c>
      <c r="AG49" s="250">
        <v>9716</v>
      </c>
      <c r="AH49" s="250"/>
      <c r="AI49" s="250">
        <v>10587</v>
      </c>
      <c r="AJ49" s="250"/>
      <c r="AK49" s="250">
        <v>10009</v>
      </c>
      <c r="AL49" s="250"/>
      <c r="AM49" s="250">
        <v>10326</v>
      </c>
      <c r="AN49" s="250"/>
      <c r="AO49" s="107">
        <v>9899</v>
      </c>
      <c r="AP49" s="108">
        <v>32.4</v>
      </c>
    </row>
    <row r="50" spans="1:42" ht="19.5" customHeight="1">
      <c r="A50" s="142" t="s">
        <v>248</v>
      </c>
      <c r="B50" s="94">
        <f>SUM(C50:D50)</f>
        <v>317</v>
      </c>
      <c r="C50" s="93">
        <f>SUM(E50,G50,J50,K50)</f>
        <v>295</v>
      </c>
      <c r="D50" s="93">
        <f>SUM(F50,H50)</f>
        <v>22</v>
      </c>
      <c r="E50" s="93">
        <v>167</v>
      </c>
      <c r="F50" s="93">
        <v>9</v>
      </c>
      <c r="G50" s="93">
        <v>126</v>
      </c>
      <c r="H50" s="93">
        <v>13</v>
      </c>
      <c r="I50" s="93" t="s">
        <v>460</v>
      </c>
      <c r="J50" s="93">
        <v>1</v>
      </c>
      <c r="K50" s="93">
        <v>1</v>
      </c>
      <c r="L50" s="93">
        <f>SUM(M50:Q50)</f>
        <v>3610</v>
      </c>
      <c r="M50" s="93">
        <v>2326</v>
      </c>
      <c r="N50" s="93">
        <v>1259</v>
      </c>
      <c r="O50" s="93" t="s">
        <v>460</v>
      </c>
      <c r="P50" s="93">
        <v>6</v>
      </c>
      <c r="Q50" s="93">
        <v>19</v>
      </c>
      <c r="R50" s="51"/>
      <c r="S50" s="273" t="s">
        <v>365</v>
      </c>
      <c r="T50" s="274"/>
      <c r="U50" s="105">
        <f>SUM(V50:W50)</f>
        <v>110543</v>
      </c>
      <c r="V50" s="105">
        <f>SUM(X50,AA50,AC50,AF50,AI50,AM50)</f>
        <v>56653</v>
      </c>
      <c r="W50" s="105">
        <f>SUM(Z50,AB50,AD50,AG50,AK50,AO50)</f>
        <v>53890</v>
      </c>
      <c r="X50" s="250">
        <v>8399</v>
      </c>
      <c r="Y50" s="250"/>
      <c r="Z50" s="93">
        <v>8063</v>
      </c>
      <c r="AA50" s="105">
        <v>8731</v>
      </c>
      <c r="AB50" s="105">
        <v>8280</v>
      </c>
      <c r="AC50" s="105">
        <v>9096</v>
      </c>
      <c r="AD50" s="250">
        <v>8717</v>
      </c>
      <c r="AE50" s="250"/>
      <c r="AF50" s="105">
        <v>9755</v>
      </c>
      <c r="AG50" s="250">
        <v>9068</v>
      </c>
      <c r="AH50" s="250"/>
      <c r="AI50" s="250">
        <v>10105</v>
      </c>
      <c r="AJ50" s="250"/>
      <c r="AK50" s="250">
        <v>9734</v>
      </c>
      <c r="AL50" s="250"/>
      <c r="AM50" s="250">
        <v>10567</v>
      </c>
      <c r="AN50" s="250"/>
      <c r="AO50" s="107">
        <v>10028</v>
      </c>
      <c r="AP50" s="108">
        <v>32.2</v>
      </c>
    </row>
    <row r="51" spans="1:42" ht="19.5" customHeight="1">
      <c r="A51" s="160" t="s">
        <v>462</v>
      </c>
      <c r="B51" s="94">
        <f>SUM(C51:D51)</f>
        <v>312</v>
      </c>
      <c r="C51" s="93">
        <f>SUM(E51,G51,J51,K51)</f>
        <v>293</v>
      </c>
      <c r="D51" s="93">
        <f>SUM(F51,H51)</f>
        <v>19</v>
      </c>
      <c r="E51" s="93">
        <v>170</v>
      </c>
      <c r="F51" s="93">
        <v>9</v>
      </c>
      <c r="G51" s="93">
        <v>121</v>
      </c>
      <c r="H51" s="93">
        <v>10</v>
      </c>
      <c r="I51" s="93" t="s">
        <v>460</v>
      </c>
      <c r="J51" s="93">
        <v>1</v>
      </c>
      <c r="K51" s="93">
        <v>1</v>
      </c>
      <c r="L51" s="93">
        <f>SUM(M51:Q51)</f>
        <v>3585</v>
      </c>
      <c r="M51" s="93">
        <v>2328</v>
      </c>
      <c r="N51" s="93">
        <v>1231</v>
      </c>
      <c r="O51" s="93" t="s">
        <v>460</v>
      </c>
      <c r="P51" s="93">
        <v>6</v>
      </c>
      <c r="Q51" s="93">
        <v>20</v>
      </c>
      <c r="R51" s="51"/>
      <c r="S51" s="305" t="s">
        <v>366</v>
      </c>
      <c r="T51" s="306"/>
      <c r="U51" s="111">
        <f>SUM(U53,U72:U73)</f>
        <v>105653</v>
      </c>
      <c r="V51" s="111">
        <f aca="true" t="shared" si="15" ref="V51:AC51">SUM(V53,V72:V73)</f>
        <v>54032</v>
      </c>
      <c r="W51" s="111">
        <f t="shared" si="15"/>
        <v>51621</v>
      </c>
      <c r="X51" s="255">
        <f t="shared" si="15"/>
        <v>7973</v>
      </c>
      <c r="Y51" s="255"/>
      <c r="Z51" s="111">
        <f t="shared" si="15"/>
        <v>7845</v>
      </c>
      <c r="AA51" s="111">
        <f t="shared" si="15"/>
        <v>8394</v>
      </c>
      <c r="AB51" s="111">
        <f t="shared" si="15"/>
        <v>8041</v>
      </c>
      <c r="AC51" s="111">
        <f t="shared" si="15"/>
        <v>8725</v>
      </c>
      <c r="AD51" s="255">
        <f>SUM(AD53,AD72:AE73)</f>
        <v>8253</v>
      </c>
      <c r="AE51" s="255"/>
      <c r="AF51" s="111">
        <f>SUM(AF53,AF72:AF73)</f>
        <v>9070</v>
      </c>
      <c r="AG51" s="255">
        <f>SUM(AG53,AG72:AH73)</f>
        <v>8681</v>
      </c>
      <c r="AH51" s="255"/>
      <c r="AI51" s="255">
        <f>SUM(AI53,AI72:AJ73)</f>
        <v>9776</v>
      </c>
      <c r="AJ51" s="255"/>
      <c r="AK51" s="255">
        <f>SUM(AK53,AK72:AL73)</f>
        <v>9059</v>
      </c>
      <c r="AL51" s="255"/>
      <c r="AM51" s="255">
        <f>SUM(AM53,AM72:AN73)</f>
        <v>10094</v>
      </c>
      <c r="AN51" s="255"/>
      <c r="AO51" s="111">
        <f>SUM(AO53,AO72:AO73)</f>
        <v>9742</v>
      </c>
      <c r="AP51" s="112">
        <v>31.2</v>
      </c>
    </row>
    <row r="52" spans="1:42" ht="19.5" customHeight="1">
      <c r="A52" s="160" t="s">
        <v>353</v>
      </c>
      <c r="B52" s="94">
        <f>SUM(C52:D52)</f>
        <v>315</v>
      </c>
      <c r="C52" s="93">
        <f>SUM(E52,G52,J52,K52)</f>
        <v>296</v>
      </c>
      <c r="D52" s="93">
        <f>SUM(F52,H52)</f>
        <v>19</v>
      </c>
      <c r="E52" s="93">
        <v>172</v>
      </c>
      <c r="F52" s="93">
        <v>9</v>
      </c>
      <c r="G52" s="93">
        <v>122</v>
      </c>
      <c r="H52" s="93">
        <v>10</v>
      </c>
      <c r="I52" s="93" t="s">
        <v>460</v>
      </c>
      <c r="J52" s="93">
        <v>1</v>
      </c>
      <c r="K52" s="93">
        <v>1</v>
      </c>
      <c r="L52" s="93">
        <f>SUM(M52:Q52)</f>
        <v>3525</v>
      </c>
      <c r="M52" s="93">
        <v>2288</v>
      </c>
      <c r="N52" s="93">
        <v>1212</v>
      </c>
      <c r="O52" s="93" t="s">
        <v>460</v>
      </c>
      <c r="P52" s="93">
        <v>6</v>
      </c>
      <c r="Q52" s="93">
        <v>19</v>
      </c>
      <c r="R52" s="51"/>
      <c r="S52" s="270"/>
      <c r="T52" s="271"/>
      <c r="U52" s="105"/>
      <c r="V52" s="105"/>
      <c r="W52" s="105"/>
      <c r="X52" s="109"/>
      <c r="Y52" s="109"/>
      <c r="Z52" s="105"/>
      <c r="AA52" s="105"/>
      <c r="AB52" s="105"/>
      <c r="AC52" s="105"/>
      <c r="AD52" s="250"/>
      <c r="AE52" s="250"/>
      <c r="AF52" s="105"/>
      <c r="AG52" s="250"/>
      <c r="AH52" s="250"/>
      <c r="AI52" s="250"/>
      <c r="AJ52" s="250"/>
      <c r="AK52" s="250"/>
      <c r="AL52" s="250"/>
      <c r="AM52" s="250"/>
      <c r="AN52" s="250"/>
      <c r="AO52" s="107"/>
      <c r="AP52" s="108"/>
    </row>
    <row r="53" spans="1:42" ht="19.5" customHeight="1">
      <c r="A53" s="160" t="s">
        <v>354</v>
      </c>
      <c r="B53" s="94">
        <f>SUM(C53:D53)</f>
        <v>314</v>
      </c>
      <c r="C53" s="93">
        <f>SUM(E53,G53,J53,K53)</f>
        <v>296</v>
      </c>
      <c r="D53" s="93">
        <f>SUM(F53,H53)</f>
        <v>18</v>
      </c>
      <c r="E53" s="93">
        <v>172</v>
      </c>
      <c r="F53" s="93">
        <v>9</v>
      </c>
      <c r="G53" s="93">
        <v>122</v>
      </c>
      <c r="H53" s="93">
        <v>9</v>
      </c>
      <c r="I53" s="93" t="s">
        <v>460</v>
      </c>
      <c r="J53" s="93">
        <v>1</v>
      </c>
      <c r="K53" s="93">
        <v>1</v>
      </c>
      <c r="L53" s="93">
        <f>SUM(M53:Q53)</f>
        <v>3438</v>
      </c>
      <c r="M53" s="93">
        <v>2239</v>
      </c>
      <c r="N53" s="93">
        <v>1174</v>
      </c>
      <c r="O53" s="93" t="s">
        <v>460</v>
      </c>
      <c r="P53" s="93">
        <v>6</v>
      </c>
      <c r="Q53" s="93">
        <v>19</v>
      </c>
      <c r="R53" s="51"/>
      <c r="S53" s="135"/>
      <c r="T53" s="143" t="s">
        <v>8</v>
      </c>
      <c r="U53" s="105">
        <f>SUM(U54:U70)</f>
        <v>104870</v>
      </c>
      <c r="V53" s="105">
        <f aca="true" t="shared" si="16" ref="V53:AC53">SUM(V54:V70)</f>
        <v>53656</v>
      </c>
      <c r="W53" s="105">
        <f t="shared" si="16"/>
        <v>51214</v>
      </c>
      <c r="X53" s="250">
        <f t="shared" si="16"/>
        <v>7912</v>
      </c>
      <c r="Y53" s="250"/>
      <c r="Z53" s="105">
        <f t="shared" si="16"/>
        <v>7767</v>
      </c>
      <c r="AA53" s="105">
        <f t="shared" si="16"/>
        <v>8331</v>
      </c>
      <c r="AB53" s="105">
        <f t="shared" si="16"/>
        <v>7976</v>
      </c>
      <c r="AC53" s="105">
        <f t="shared" si="16"/>
        <v>8661</v>
      </c>
      <c r="AD53" s="250">
        <f>SUM(AD54:AE70)</f>
        <v>8185</v>
      </c>
      <c r="AE53" s="250"/>
      <c r="AF53" s="105">
        <f>SUM(AF54:AF70)</f>
        <v>9009</v>
      </c>
      <c r="AG53" s="250">
        <f>SUM(AG54:AH70)</f>
        <v>8613</v>
      </c>
      <c r="AH53" s="250"/>
      <c r="AI53" s="250">
        <f>SUM(AI54:AJ70)</f>
        <v>9709</v>
      </c>
      <c r="AJ53" s="250"/>
      <c r="AK53" s="250">
        <f>SUM(AK54:AL70)</f>
        <v>8998</v>
      </c>
      <c r="AL53" s="250"/>
      <c r="AM53" s="250">
        <f>SUM(AM54:AN70)</f>
        <v>10034</v>
      </c>
      <c r="AN53" s="250"/>
      <c r="AO53" s="105">
        <f>SUM(AO54:AO70)</f>
        <v>9675</v>
      </c>
      <c r="AP53" s="108">
        <v>31.2</v>
      </c>
    </row>
    <row r="54" spans="1:42" ht="19.5" customHeight="1">
      <c r="A54" s="161" t="s">
        <v>355</v>
      </c>
      <c r="B54" s="103">
        <f>SUM(B56:B72)</f>
        <v>313</v>
      </c>
      <c r="C54" s="104">
        <f aca="true" t="shared" si="17" ref="C54:Q54">SUM(C56:C72)</f>
        <v>294</v>
      </c>
      <c r="D54" s="104">
        <f t="shared" si="17"/>
        <v>19</v>
      </c>
      <c r="E54" s="104">
        <f t="shared" si="17"/>
        <v>171</v>
      </c>
      <c r="F54" s="104">
        <f t="shared" si="17"/>
        <v>9</v>
      </c>
      <c r="G54" s="104">
        <f t="shared" si="17"/>
        <v>121</v>
      </c>
      <c r="H54" s="104">
        <f t="shared" si="17"/>
        <v>10</v>
      </c>
      <c r="I54" s="73" t="s">
        <v>460</v>
      </c>
      <c r="J54" s="104">
        <f t="shared" si="17"/>
        <v>1</v>
      </c>
      <c r="K54" s="104">
        <f t="shared" si="17"/>
        <v>1</v>
      </c>
      <c r="L54" s="104">
        <f t="shared" si="17"/>
        <v>3387</v>
      </c>
      <c r="M54" s="104">
        <f t="shared" si="17"/>
        <v>2197</v>
      </c>
      <c r="N54" s="104">
        <f t="shared" si="17"/>
        <v>1165</v>
      </c>
      <c r="O54" s="73" t="s">
        <v>460</v>
      </c>
      <c r="P54" s="104">
        <f t="shared" si="17"/>
        <v>6</v>
      </c>
      <c r="Q54" s="104">
        <f t="shared" si="17"/>
        <v>19</v>
      </c>
      <c r="R54" s="51"/>
      <c r="S54" s="260" t="s">
        <v>361</v>
      </c>
      <c r="T54" s="141" t="s">
        <v>40</v>
      </c>
      <c r="U54" s="105">
        <f aca="true" t="shared" si="18" ref="U54:U61">SUM(V54:W54)</f>
        <v>37272</v>
      </c>
      <c r="V54" s="105">
        <f aca="true" t="shared" si="19" ref="V54:V61">SUM(X54,AA54,AC54,AF54,AI54,AM54)</f>
        <v>19044</v>
      </c>
      <c r="W54" s="105">
        <f aca="true" t="shared" si="20" ref="W54:W61">SUM(Z54,AB54,AD54,AG54,AK54,AO54)</f>
        <v>18228</v>
      </c>
      <c r="X54" s="250">
        <v>2764</v>
      </c>
      <c r="Y54" s="250"/>
      <c r="Z54" s="105">
        <v>2771</v>
      </c>
      <c r="AA54" s="105">
        <v>3025</v>
      </c>
      <c r="AB54" s="105">
        <v>2826</v>
      </c>
      <c r="AC54" s="105">
        <v>3088</v>
      </c>
      <c r="AD54" s="250">
        <v>2897</v>
      </c>
      <c r="AE54" s="250"/>
      <c r="AF54" s="105">
        <v>3178</v>
      </c>
      <c r="AG54" s="250">
        <v>3088</v>
      </c>
      <c r="AH54" s="250"/>
      <c r="AI54" s="250">
        <v>3415</v>
      </c>
      <c r="AJ54" s="250"/>
      <c r="AK54" s="250">
        <v>3173</v>
      </c>
      <c r="AL54" s="250"/>
      <c r="AM54" s="250">
        <v>3574</v>
      </c>
      <c r="AN54" s="250"/>
      <c r="AO54" s="107">
        <v>3473</v>
      </c>
      <c r="AP54" s="108">
        <v>34.1</v>
      </c>
    </row>
    <row r="55" spans="1:42" ht="19.5" customHeight="1">
      <c r="A55" s="142"/>
      <c r="B55" s="94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51"/>
      <c r="S55" s="260"/>
      <c r="T55" s="141" t="s">
        <v>41</v>
      </c>
      <c r="U55" s="105">
        <f t="shared" si="18"/>
        <v>4644</v>
      </c>
      <c r="V55" s="105">
        <f t="shared" si="19"/>
        <v>2353</v>
      </c>
      <c r="W55" s="105">
        <f t="shared" si="20"/>
        <v>2291</v>
      </c>
      <c r="X55" s="250">
        <v>326</v>
      </c>
      <c r="Y55" s="250"/>
      <c r="Z55" s="105">
        <v>373</v>
      </c>
      <c r="AA55" s="105">
        <v>383</v>
      </c>
      <c r="AB55" s="105">
        <v>337</v>
      </c>
      <c r="AC55" s="105">
        <v>370</v>
      </c>
      <c r="AD55" s="250">
        <v>396</v>
      </c>
      <c r="AE55" s="250"/>
      <c r="AF55" s="105">
        <v>425</v>
      </c>
      <c r="AG55" s="250">
        <v>372</v>
      </c>
      <c r="AH55" s="250"/>
      <c r="AI55" s="250">
        <v>424</v>
      </c>
      <c r="AJ55" s="250"/>
      <c r="AK55" s="250">
        <v>385</v>
      </c>
      <c r="AL55" s="250"/>
      <c r="AM55" s="250">
        <v>425</v>
      </c>
      <c r="AN55" s="250"/>
      <c r="AO55" s="107">
        <v>428</v>
      </c>
      <c r="AP55" s="108">
        <v>32.5</v>
      </c>
    </row>
    <row r="56" spans="1:42" ht="19.5" customHeight="1">
      <c r="A56" s="142" t="s">
        <v>40</v>
      </c>
      <c r="B56" s="94">
        <f>SUM(C56:D56)</f>
        <v>71</v>
      </c>
      <c r="C56" s="93">
        <f>SUM(E56,G56,J56,K56)</f>
        <v>69</v>
      </c>
      <c r="D56" s="93">
        <f>SUM(F56,H56)</f>
        <v>2</v>
      </c>
      <c r="E56" s="93">
        <v>67</v>
      </c>
      <c r="F56" s="93">
        <v>2</v>
      </c>
      <c r="G56" s="93" t="s">
        <v>459</v>
      </c>
      <c r="H56" s="93" t="s">
        <v>459</v>
      </c>
      <c r="I56" s="93" t="s">
        <v>459</v>
      </c>
      <c r="J56" s="93">
        <v>1</v>
      </c>
      <c r="K56" s="93">
        <v>1</v>
      </c>
      <c r="L56" s="93">
        <f aca="true" t="shared" si="21" ref="L56:L63">SUM(M56:Q56)</f>
        <v>1092</v>
      </c>
      <c r="M56" s="93">
        <v>1067</v>
      </c>
      <c r="N56" s="93" t="s">
        <v>459</v>
      </c>
      <c r="O56" s="93" t="s">
        <v>459</v>
      </c>
      <c r="P56" s="93">
        <v>6</v>
      </c>
      <c r="Q56" s="93">
        <v>19</v>
      </c>
      <c r="R56" s="51"/>
      <c r="S56" s="260"/>
      <c r="T56" s="141" t="s">
        <v>42</v>
      </c>
      <c r="U56" s="105">
        <f t="shared" si="18"/>
        <v>10289</v>
      </c>
      <c r="V56" s="105">
        <f t="shared" si="19"/>
        <v>5342</v>
      </c>
      <c r="W56" s="105">
        <f t="shared" si="20"/>
        <v>4947</v>
      </c>
      <c r="X56" s="250">
        <v>783</v>
      </c>
      <c r="Y56" s="250"/>
      <c r="Z56" s="105">
        <v>722</v>
      </c>
      <c r="AA56" s="105">
        <v>805</v>
      </c>
      <c r="AB56" s="105">
        <v>748</v>
      </c>
      <c r="AC56" s="105">
        <v>842</v>
      </c>
      <c r="AD56" s="250">
        <v>815</v>
      </c>
      <c r="AE56" s="250"/>
      <c r="AF56" s="105">
        <v>881</v>
      </c>
      <c r="AG56" s="250">
        <v>845</v>
      </c>
      <c r="AH56" s="250"/>
      <c r="AI56" s="250">
        <v>993</v>
      </c>
      <c r="AJ56" s="250"/>
      <c r="AK56" s="250">
        <v>883</v>
      </c>
      <c r="AL56" s="250"/>
      <c r="AM56" s="250">
        <v>1038</v>
      </c>
      <c r="AN56" s="250"/>
      <c r="AO56" s="107">
        <v>934</v>
      </c>
      <c r="AP56" s="108">
        <v>32.4</v>
      </c>
    </row>
    <row r="57" spans="1:42" ht="19.5" customHeight="1">
      <c r="A57" s="142" t="s">
        <v>41</v>
      </c>
      <c r="B57" s="94">
        <f aca="true" t="shared" si="22" ref="B57:B63">SUM(C57:D57)</f>
        <v>10</v>
      </c>
      <c r="C57" s="93">
        <f aca="true" t="shared" si="23" ref="C57:C63">SUM(E57,G57,J57,K57)</f>
        <v>10</v>
      </c>
      <c r="D57" s="93" t="s">
        <v>459</v>
      </c>
      <c r="E57" s="93">
        <v>10</v>
      </c>
      <c r="F57" s="93" t="s">
        <v>459</v>
      </c>
      <c r="G57" s="93" t="s">
        <v>459</v>
      </c>
      <c r="H57" s="93" t="s">
        <v>459</v>
      </c>
      <c r="I57" s="93" t="s">
        <v>459</v>
      </c>
      <c r="J57" s="93" t="s">
        <v>459</v>
      </c>
      <c r="K57" s="93" t="s">
        <v>459</v>
      </c>
      <c r="L57" s="93">
        <f t="shared" si="21"/>
        <v>143</v>
      </c>
      <c r="M57" s="93">
        <v>143</v>
      </c>
      <c r="N57" s="93" t="s">
        <v>459</v>
      </c>
      <c r="O57" s="93" t="s">
        <v>459</v>
      </c>
      <c r="P57" s="93" t="s">
        <v>459</v>
      </c>
      <c r="Q57" s="93" t="s">
        <v>459</v>
      </c>
      <c r="R57" s="51"/>
      <c r="S57" s="260"/>
      <c r="T57" s="141" t="s">
        <v>43</v>
      </c>
      <c r="U57" s="105">
        <f t="shared" si="18"/>
        <v>2627</v>
      </c>
      <c r="V57" s="105">
        <f t="shared" si="19"/>
        <v>1339</v>
      </c>
      <c r="W57" s="105">
        <f t="shared" si="20"/>
        <v>1288</v>
      </c>
      <c r="X57" s="250">
        <v>202</v>
      </c>
      <c r="Y57" s="250"/>
      <c r="Z57" s="105">
        <v>201</v>
      </c>
      <c r="AA57" s="105">
        <v>198</v>
      </c>
      <c r="AB57" s="105">
        <v>202</v>
      </c>
      <c r="AC57" s="105">
        <v>207</v>
      </c>
      <c r="AD57" s="250">
        <v>206</v>
      </c>
      <c r="AE57" s="250"/>
      <c r="AF57" s="105">
        <v>243</v>
      </c>
      <c r="AG57" s="250">
        <v>203</v>
      </c>
      <c r="AH57" s="250"/>
      <c r="AI57" s="250">
        <v>251</v>
      </c>
      <c r="AJ57" s="250"/>
      <c r="AK57" s="250">
        <v>248</v>
      </c>
      <c r="AL57" s="250"/>
      <c r="AM57" s="250">
        <v>238</v>
      </c>
      <c r="AN57" s="250"/>
      <c r="AO57" s="107">
        <v>228</v>
      </c>
      <c r="AP57" s="108">
        <v>22.3</v>
      </c>
    </row>
    <row r="58" spans="1:42" ht="19.5" customHeight="1">
      <c r="A58" s="142" t="s">
        <v>42</v>
      </c>
      <c r="B58" s="94">
        <f t="shared" si="22"/>
        <v>28</v>
      </c>
      <c r="C58" s="93">
        <f t="shared" si="23"/>
        <v>25</v>
      </c>
      <c r="D58" s="93">
        <f>SUM(F58,H58)</f>
        <v>3</v>
      </c>
      <c r="E58" s="93">
        <v>25</v>
      </c>
      <c r="F58" s="93">
        <v>3</v>
      </c>
      <c r="G58" s="93" t="s">
        <v>459</v>
      </c>
      <c r="H58" s="93" t="s">
        <v>459</v>
      </c>
      <c r="I58" s="93" t="s">
        <v>459</v>
      </c>
      <c r="J58" s="93" t="s">
        <v>459</v>
      </c>
      <c r="K58" s="93" t="s">
        <v>459</v>
      </c>
      <c r="L58" s="93">
        <f t="shared" si="21"/>
        <v>318</v>
      </c>
      <c r="M58" s="93">
        <v>318</v>
      </c>
      <c r="N58" s="93" t="s">
        <v>459</v>
      </c>
      <c r="O58" s="93" t="s">
        <v>459</v>
      </c>
      <c r="P58" s="93" t="s">
        <v>459</v>
      </c>
      <c r="Q58" s="93" t="s">
        <v>459</v>
      </c>
      <c r="R58" s="51"/>
      <c r="S58" s="260"/>
      <c r="T58" s="141" t="s">
        <v>44</v>
      </c>
      <c r="U58" s="105">
        <f t="shared" si="18"/>
        <v>2244</v>
      </c>
      <c r="V58" s="105">
        <f t="shared" si="19"/>
        <v>1114</v>
      </c>
      <c r="W58" s="105">
        <f t="shared" si="20"/>
        <v>1130</v>
      </c>
      <c r="X58" s="250">
        <v>162</v>
      </c>
      <c r="Y58" s="250"/>
      <c r="Z58" s="105">
        <v>159</v>
      </c>
      <c r="AA58" s="105">
        <v>185</v>
      </c>
      <c r="AB58" s="105">
        <v>182</v>
      </c>
      <c r="AC58" s="105">
        <v>177</v>
      </c>
      <c r="AD58" s="250">
        <v>179</v>
      </c>
      <c r="AE58" s="250"/>
      <c r="AF58" s="105">
        <v>184</v>
      </c>
      <c r="AG58" s="250">
        <v>202</v>
      </c>
      <c r="AH58" s="250"/>
      <c r="AI58" s="250">
        <v>206</v>
      </c>
      <c r="AJ58" s="250"/>
      <c r="AK58" s="250">
        <v>220</v>
      </c>
      <c r="AL58" s="250"/>
      <c r="AM58" s="250">
        <v>200</v>
      </c>
      <c r="AN58" s="250"/>
      <c r="AO58" s="107">
        <v>188</v>
      </c>
      <c r="AP58" s="108">
        <v>23.4</v>
      </c>
    </row>
    <row r="59" spans="1:42" ht="19.5" customHeight="1">
      <c r="A59" s="142" t="s">
        <v>43</v>
      </c>
      <c r="B59" s="94">
        <f t="shared" si="22"/>
        <v>20</v>
      </c>
      <c r="C59" s="93">
        <f t="shared" si="23"/>
        <v>18</v>
      </c>
      <c r="D59" s="93">
        <f>SUM(F59,H59)</f>
        <v>2</v>
      </c>
      <c r="E59" s="93">
        <v>18</v>
      </c>
      <c r="F59" s="93">
        <v>2</v>
      </c>
      <c r="G59" s="93" t="s">
        <v>459</v>
      </c>
      <c r="H59" s="93" t="s">
        <v>459</v>
      </c>
      <c r="I59" s="93" t="s">
        <v>459</v>
      </c>
      <c r="J59" s="93" t="s">
        <v>459</v>
      </c>
      <c r="K59" s="93" t="s">
        <v>459</v>
      </c>
      <c r="L59" s="93">
        <f t="shared" si="21"/>
        <v>118</v>
      </c>
      <c r="M59" s="93">
        <v>118</v>
      </c>
      <c r="N59" s="93" t="s">
        <v>459</v>
      </c>
      <c r="O59" s="93" t="s">
        <v>459</v>
      </c>
      <c r="P59" s="93" t="s">
        <v>459</v>
      </c>
      <c r="Q59" s="93" t="s">
        <v>459</v>
      </c>
      <c r="R59" s="51"/>
      <c r="S59" s="260"/>
      <c r="T59" s="141" t="s">
        <v>45</v>
      </c>
      <c r="U59" s="105">
        <f t="shared" si="18"/>
        <v>6224</v>
      </c>
      <c r="V59" s="105">
        <f t="shared" si="19"/>
        <v>3126</v>
      </c>
      <c r="W59" s="105">
        <f t="shared" si="20"/>
        <v>3098</v>
      </c>
      <c r="X59" s="250">
        <v>467</v>
      </c>
      <c r="Y59" s="250"/>
      <c r="Z59" s="105">
        <v>496</v>
      </c>
      <c r="AA59" s="105">
        <v>481</v>
      </c>
      <c r="AB59" s="105">
        <v>459</v>
      </c>
      <c r="AC59" s="105">
        <v>484</v>
      </c>
      <c r="AD59" s="250">
        <v>498</v>
      </c>
      <c r="AE59" s="250"/>
      <c r="AF59" s="105">
        <v>522</v>
      </c>
      <c r="AG59" s="250">
        <v>517</v>
      </c>
      <c r="AH59" s="250"/>
      <c r="AI59" s="250">
        <v>551</v>
      </c>
      <c r="AJ59" s="250"/>
      <c r="AK59" s="250">
        <v>529</v>
      </c>
      <c r="AL59" s="250"/>
      <c r="AM59" s="250">
        <v>621</v>
      </c>
      <c r="AN59" s="250"/>
      <c r="AO59" s="107">
        <v>599</v>
      </c>
      <c r="AP59" s="108">
        <v>31.8</v>
      </c>
    </row>
    <row r="60" spans="1:42" ht="19.5" customHeight="1">
      <c r="A60" s="142" t="s">
        <v>44</v>
      </c>
      <c r="B60" s="94">
        <f t="shared" si="22"/>
        <v>15</v>
      </c>
      <c r="C60" s="93">
        <f t="shared" si="23"/>
        <v>14</v>
      </c>
      <c r="D60" s="93">
        <f>SUM(F60,H60)</f>
        <v>1</v>
      </c>
      <c r="E60" s="93">
        <v>14</v>
      </c>
      <c r="F60" s="93">
        <v>1</v>
      </c>
      <c r="G60" s="93" t="s">
        <v>459</v>
      </c>
      <c r="H60" s="93" t="s">
        <v>459</v>
      </c>
      <c r="I60" s="93" t="s">
        <v>459</v>
      </c>
      <c r="J60" s="93" t="s">
        <v>459</v>
      </c>
      <c r="K60" s="93" t="s">
        <v>459</v>
      </c>
      <c r="L60" s="93">
        <f t="shared" si="21"/>
        <v>96</v>
      </c>
      <c r="M60" s="93">
        <v>96</v>
      </c>
      <c r="N60" s="93" t="s">
        <v>459</v>
      </c>
      <c r="O60" s="93" t="s">
        <v>459</v>
      </c>
      <c r="P60" s="93" t="s">
        <v>459</v>
      </c>
      <c r="Q60" s="93" t="s">
        <v>459</v>
      </c>
      <c r="R60" s="51"/>
      <c r="S60" s="260"/>
      <c r="T60" s="141" t="s">
        <v>46</v>
      </c>
      <c r="U60" s="105">
        <f t="shared" si="18"/>
        <v>2567</v>
      </c>
      <c r="V60" s="105">
        <f t="shared" si="19"/>
        <v>1347</v>
      </c>
      <c r="W60" s="105">
        <f t="shared" si="20"/>
        <v>1220</v>
      </c>
      <c r="X60" s="250">
        <v>190</v>
      </c>
      <c r="Y60" s="250"/>
      <c r="Z60" s="105">
        <v>189</v>
      </c>
      <c r="AA60" s="105">
        <v>185</v>
      </c>
      <c r="AB60" s="105">
        <v>181</v>
      </c>
      <c r="AC60" s="105">
        <v>258</v>
      </c>
      <c r="AD60" s="250">
        <v>200</v>
      </c>
      <c r="AE60" s="250"/>
      <c r="AF60" s="105">
        <v>223</v>
      </c>
      <c r="AG60" s="250">
        <v>216</v>
      </c>
      <c r="AH60" s="250"/>
      <c r="AI60" s="250">
        <v>231</v>
      </c>
      <c r="AJ60" s="250"/>
      <c r="AK60" s="250">
        <v>207</v>
      </c>
      <c r="AL60" s="250"/>
      <c r="AM60" s="250">
        <v>260</v>
      </c>
      <c r="AN60" s="250"/>
      <c r="AO60" s="107">
        <v>227</v>
      </c>
      <c r="AP60" s="108">
        <v>27.9</v>
      </c>
    </row>
    <row r="61" spans="1:42" ht="19.5" customHeight="1">
      <c r="A61" s="142" t="s">
        <v>45</v>
      </c>
      <c r="B61" s="94">
        <f t="shared" si="22"/>
        <v>18</v>
      </c>
      <c r="C61" s="93">
        <f t="shared" si="23"/>
        <v>18</v>
      </c>
      <c r="D61" s="93" t="s">
        <v>459</v>
      </c>
      <c r="E61" s="93">
        <v>18</v>
      </c>
      <c r="F61" s="93" t="s">
        <v>459</v>
      </c>
      <c r="G61" s="93" t="s">
        <v>459</v>
      </c>
      <c r="H61" s="93" t="s">
        <v>459</v>
      </c>
      <c r="I61" s="93" t="s">
        <v>459</v>
      </c>
      <c r="J61" s="93" t="s">
        <v>459</v>
      </c>
      <c r="K61" s="93" t="s">
        <v>459</v>
      </c>
      <c r="L61" s="93">
        <f t="shared" si="21"/>
        <v>196</v>
      </c>
      <c r="M61" s="93">
        <v>196</v>
      </c>
      <c r="N61" s="93" t="s">
        <v>459</v>
      </c>
      <c r="O61" s="93" t="s">
        <v>459</v>
      </c>
      <c r="P61" s="93" t="s">
        <v>459</v>
      </c>
      <c r="Q61" s="93" t="s">
        <v>459</v>
      </c>
      <c r="R61" s="51"/>
      <c r="S61" s="260"/>
      <c r="T61" s="141" t="s">
        <v>47</v>
      </c>
      <c r="U61" s="105">
        <f t="shared" si="18"/>
        <v>5838</v>
      </c>
      <c r="V61" s="105">
        <f t="shared" si="19"/>
        <v>2975</v>
      </c>
      <c r="W61" s="105">
        <f t="shared" si="20"/>
        <v>2863</v>
      </c>
      <c r="X61" s="250">
        <v>477</v>
      </c>
      <c r="Y61" s="250"/>
      <c r="Z61" s="105">
        <v>444</v>
      </c>
      <c r="AA61" s="105">
        <v>494</v>
      </c>
      <c r="AB61" s="105">
        <v>444</v>
      </c>
      <c r="AC61" s="105">
        <v>485</v>
      </c>
      <c r="AD61" s="250">
        <v>442</v>
      </c>
      <c r="AE61" s="250"/>
      <c r="AF61" s="105">
        <v>483</v>
      </c>
      <c r="AG61" s="250">
        <v>476</v>
      </c>
      <c r="AH61" s="250"/>
      <c r="AI61" s="250">
        <v>538</v>
      </c>
      <c r="AJ61" s="250"/>
      <c r="AK61" s="250">
        <v>500</v>
      </c>
      <c r="AL61" s="250"/>
      <c r="AM61" s="250">
        <v>498</v>
      </c>
      <c r="AN61" s="250"/>
      <c r="AO61" s="107">
        <v>557</v>
      </c>
      <c r="AP61" s="108">
        <v>35</v>
      </c>
    </row>
    <row r="62" spans="1:42" ht="19.5" customHeight="1">
      <c r="A62" s="142" t="s">
        <v>46</v>
      </c>
      <c r="B62" s="94">
        <f t="shared" si="22"/>
        <v>11</v>
      </c>
      <c r="C62" s="93">
        <f t="shared" si="23"/>
        <v>10</v>
      </c>
      <c r="D62" s="93">
        <f>SUM(F62,H62)</f>
        <v>1</v>
      </c>
      <c r="E62" s="93">
        <v>10</v>
      </c>
      <c r="F62" s="93">
        <v>1</v>
      </c>
      <c r="G62" s="93" t="s">
        <v>459</v>
      </c>
      <c r="H62" s="93" t="s">
        <v>459</v>
      </c>
      <c r="I62" s="93" t="s">
        <v>459</v>
      </c>
      <c r="J62" s="93" t="s">
        <v>459</v>
      </c>
      <c r="K62" s="93" t="s">
        <v>459</v>
      </c>
      <c r="L62" s="93">
        <f t="shared" si="21"/>
        <v>92</v>
      </c>
      <c r="M62" s="93">
        <v>92</v>
      </c>
      <c r="N62" s="93" t="s">
        <v>459</v>
      </c>
      <c r="O62" s="93" t="s">
        <v>459</v>
      </c>
      <c r="P62" s="93" t="s">
        <v>459</v>
      </c>
      <c r="Q62" s="93" t="s">
        <v>459</v>
      </c>
      <c r="R62" s="51"/>
      <c r="S62" s="260"/>
      <c r="T62" s="141"/>
      <c r="U62" s="105"/>
      <c r="V62" s="105"/>
      <c r="W62" s="105"/>
      <c r="X62" s="109"/>
      <c r="Y62" s="109"/>
      <c r="Z62" s="105"/>
      <c r="AA62" s="105"/>
      <c r="AB62" s="105"/>
      <c r="AC62" s="105"/>
      <c r="AD62" s="250"/>
      <c r="AE62" s="250"/>
      <c r="AF62" s="105"/>
      <c r="AG62" s="250"/>
      <c r="AH62" s="250"/>
      <c r="AI62" s="250"/>
      <c r="AJ62" s="250"/>
      <c r="AK62" s="250"/>
      <c r="AL62" s="250"/>
      <c r="AM62" s="250"/>
      <c r="AN62" s="250"/>
      <c r="AO62" s="107"/>
      <c r="AP62" s="108"/>
    </row>
    <row r="63" spans="1:42" ht="19.5" customHeight="1">
      <c r="A63" s="142" t="s">
        <v>47</v>
      </c>
      <c r="B63" s="94">
        <f t="shared" si="22"/>
        <v>9</v>
      </c>
      <c r="C63" s="93">
        <f t="shared" si="23"/>
        <v>9</v>
      </c>
      <c r="D63" s="93" t="s">
        <v>459</v>
      </c>
      <c r="E63" s="93">
        <v>9</v>
      </c>
      <c r="F63" s="93" t="s">
        <v>459</v>
      </c>
      <c r="G63" s="93" t="s">
        <v>459</v>
      </c>
      <c r="H63" s="93" t="s">
        <v>459</v>
      </c>
      <c r="I63" s="93" t="s">
        <v>459</v>
      </c>
      <c r="J63" s="93" t="s">
        <v>459</v>
      </c>
      <c r="K63" s="93" t="s">
        <v>459</v>
      </c>
      <c r="L63" s="93">
        <f t="shared" si="21"/>
        <v>167</v>
      </c>
      <c r="M63" s="93">
        <v>167</v>
      </c>
      <c r="N63" s="93" t="s">
        <v>459</v>
      </c>
      <c r="O63" s="93" t="s">
        <v>459</v>
      </c>
      <c r="P63" s="93" t="s">
        <v>459</v>
      </c>
      <c r="Q63" s="93" t="s">
        <v>459</v>
      </c>
      <c r="R63" s="51"/>
      <c r="S63" s="260"/>
      <c r="T63" s="141" t="s">
        <v>48</v>
      </c>
      <c r="U63" s="105">
        <f aca="true" t="shared" si="24" ref="U63:U70">SUM(V63:W63)</f>
        <v>950</v>
      </c>
      <c r="V63" s="105">
        <f aca="true" t="shared" si="25" ref="V63:V70">SUM(X63,AA63,AC63,AF63,AI63,AM63)</f>
        <v>523</v>
      </c>
      <c r="W63" s="105">
        <f aca="true" t="shared" si="26" ref="W63:W70">SUM(Z63,AB63,AD63,AG63,AK63,AO63)</f>
        <v>427</v>
      </c>
      <c r="X63" s="250">
        <v>80</v>
      </c>
      <c r="Y63" s="250"/>
      <c r="Z63" s="105">
        <v>52</v>
      </c>
      <c r="AA63" s="105">
        <v>76</v>
      </c>
      <c r="AB63" s="105">
        <v>73</v>
      </c>
      <c r="AC63" s="105">
        <v>83</v>
      </c>
      <c r="AD63" s="250">
        <v>66</v>
      </c>
      <c r="AE63" s="250"/>
      <c r="AF63" s="105">
        <v>97</v>
      </c>
      <c r="AG63" s="250">
        <v>66</v>
      </c>
      <c r="AH63" s="250"/>
      <c r="AI63" s="250">
        <v>84</v>
      </c>
      <c r="AJ63" s="250"/>
      <c r="AK63" s="250">
        <v>82</v>
      </c>
      <c r="AL63" s="250"/>
      <c r="AM63" s="250">
        <v>103</v>
      </c>
      <c r="AN63" s="250"/>
      <c r="AO63" s="107">
        <v>88</v>
      </c>
      <c r="AP63" s="108">
        <v>27.9</v>
      </c>
    </row>
    <row r="64" spans="1:42" ht="19.5" customHeight="1">
      <c r="A64" s="142"/>
      <c r="B64" s="94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51"/>
      <c r="S64" s="260"/>
      <c r="T64" s="141" t="s">
        <v>49</v>
      </c>
      <c r="U64" s="105">
        <f t="shared" si="24"/>
        <v>4264</v>
      </c>
      <c r="V64" s="105">
        <f t="shared" si="25"/>
        <v>2166</v>
      </c>
      <c r="W64" s="105">
        <f t="shared" si="26"/>
        <v>2098</v>
      </c>
      <c r="X64" s="250">
        <v>320</v>
      </c>
      <c r="Y64" s="250"/>
      <c r="Z64" s="105">
        <v>292</v>
      </c>
      <c r="AA64" s="105">
        <v>296</v>
      </c>
      <c r="AB64" s="105">
        <v>320</v>
      </c>
      <c r="AC64" s="105">
        <v>359</v>
      </c>
      <c r="AD64" s="250">
        <v>336</v>
      </c>
      <c r="AE64" s="250"/>
      <c r="AF64" s="105">
        <v>356</v>
      </c>
      <c r="AG64" s="250">
        <v>359</v>
      </c>
      <c r="AH64" s="250"/>
      <c r="AI64" s="250">
        <v>434</v>
      </c>
      <c r="AJ64" s="250"/>
      <c r="AK64" s="250">
        <v>382</v>
      </c>
      <c r="AL64" s="250"/>
      <c r="AM64" s="250">
        <v>401</v>
      </c>
      <c r="AN64" s="250"/>
      <c r="AO64" s="107">
        <v>409</v>
      </c>
      <c r="AP64" s="108">
        <v>31.1</v>
      </c>
    </row>
    <row r="65" spans="1:42" ht="19.5" customHeight="1">
      <c r="A65" s="142" t="s">
        <v>48</v>
      </c>
      <c r="B65" s="94">
        <f>SUM(C65:D65)</f>
        <v>5</v>
      </c>
      <c r="C65" s="93">
        <f aca="true" t="shared" si="27" ref="C65:C72">SUM(E65,G65,J65,K65)</f>
        <v>3</v>
      </c>
      <c r="D65" s="93">
        <f>SUM(F65,H65)</f>
        <v>2</v>
      </c>
      <c r="E65" s="93" t="s">
        <v>460</v>
      </c>
      <c r="F65" s="93" t="s">
        <v>460</v>
      </c>
      <c r="G65" s="93">
        <v>3</v>
      </c>
      <c r="H65" s="93">
        <v>2</v>
      </c>
      <c r="I65" s="93" t="s">
        <v>460</v>
      </c>
      <c r="J65" s="93" t="s">
        <v>460</v>
      </c>
      <c r="K65" s="93" t="s">
        <v>460</v>
      </c>
      <c r="L65" s="93">
        <f aca="true" t="shared" si="28" ref="L65:L72">SUM(M65:Q65)</f>
        <v>34</v>
      </c>
      <c r="M65" s="93" t="s">
        <v>460</v>
      </c>
      <c r="N65" s="93">
        <v>34</v>
      </c>
      <c r="O65" s="93" t="s">
        <v>460</v>
      </c>
      <c r="P65" s="93" t="s">
        <v>460</v>
      </c>
      <c r="Q65" s="93" t="s">
        <v>460</v>
      </c>
      <c r="R65" s="51"/>
      <c r="S65" s="260"/>
      <c r="T65" s="141" t="s">
        <v>50</v>
      </c>
      <c r="U65" s="105">
        <f t="shared" si="24"/>
        <v>7492</v>
      </c>
      <c r="V65" s="105">
        <f t="shared" si="25"/>
        <v>3854</v>
      </c>
      <c r="W65" s="105">
        <f t="shared" si="26"/>
        <v>3638</v>
      </c>
      <c r="X65" s="250">
        <v>623</v>
      </c>
      <c r="Y65" s="250"/>
      <c r="Z65" s="105">
        <v>580</v>
      </c>
      <c r="AA65" s="105">
        <v>611</v>
      </c>
      <c r="AB65" s="105">
        <v>622</v>
      </c>
      <c r="AC65" s="105">
        <v>629</v>
      </c>
      <c r="AD65" s="250">
        <v>544</v>
      </c>
      <c r="AE65" s="250"/>
      <c r="AF65" s="105">
        <v>618</v>
      </c>
      <c r="AG65" s="250">
        <v>604</v>
      </c>
      <c r="AH65" s="250"/>
      <c r="AI65" s="250">
        <v>694</v>
      </c>
      <c r="AJ65" s="250"/>
      <c r="AK65" s="250">
        <v>606</v>
      </c>
      <c r="AL65" s="250"/>
      <c r="AM65" s="250">
        <v>679</v>
      </c>
      <c r="AN65" s="250"/>
      <c r="AO65" s="107">
        <v>682</v>
      </c>
      <c r="AP65" s="108">
        <v>32.7</v>
      </c>
    </row>
    <row r="66" spans="1:42" ht="19.5" customHeight="1">
      <c r="A66" s="142" t="s">
        <v>49</v>
      </c>
      <c r="B66" s="94">
        <f aca="true" t="shared" si="29" ref="B66:B72">SUM(C66:D66)</f>
        <v>11</v>
      </c>
      <c r="C66" s="93">
        <f t="shared" si="27"/>
        <v>11</v>
      </c>
      <c r="D66" s="93" t="s">
        <v>460</v>
      </c>
      <c r="E66" s="93" t="s">
        <v>460</v>
      </c>
      <c r="F66" s="93" t="s">
        <v>460</v>
      </c>
      <c r="G66" s="93">
        <v>11</v>
      </c>
      <c r="H66" s="93" t="s">
        <v>460</v>
      </c>
      <c r="I66" s="93" t="s">
        <v>460</v>
      </c>
      <c r="J66" s="93" t="s">
        <v>460</v>
      </c>
      <c r="K66" s="93" t="s">
        <v>460</v>
      </c>
      <c r="L66" s="93">
        <f t="shared" si="28"/>
        <v>137</v>
      </c>
      <c r="M66" s="93" t="s">
        <v>460</v>
      </c>
      <c r="N66" s="93">
        <v>137</v>
      </c>
      <c r="O66" s="93" t="s">
        <v>460</v>
      </c>
      <c r="P66" s="93" t="s">
        <v>460</v>
      </c>
      <c r="Q66" s="93" t="s">
        <v>460</v>
      </c>
      <c r="R66" s="51"/>
      <c r="S66" s="260"/>
      <c r="T66" s="141" t="s">
        <v>51</v>
      </c>
      <c r="U66" s="105">
        <f t="shared" si="24"/>
        <v>7835</v>
      </c>
      <c r="V66" s="105">
        <f t="shared" si="25"/>
        <v>4043</v>
      </c>
      <c r="W66" s="105">
        <f t="shared" si="26"/>
        <v>3792</v>
      </c>
      <c r="X66" s="250">
        <v>588</v>
      </c>
      <c r="Y66" s="250"/>
      <c r="Z66" s="105">
        <v>561</v>
      </c>
      <c r="AA66" s="105">
        <v>596</v>
      </c>
      <c r="AB66" s="105">
        <v>610</v>
      </c>
      <c r="AC66" s="105">
        <v>626</v>
      </c>
      <c r="AD66" s="250">
        <v>588</v>
      </c>
      <c r="AE66" s="250"/>
      <c r="AF66" s="105">
        <v>699</v>
      </c>
      <c r="AG66" s="250">
        <v>664</v>
      </c>
      <c r="AH66" s="250"/>
      <c r="AI66" s="250">
        <v>785</v>
      </c>
      <c r="AJ66" s="250"/>
      <c r="AK66" s="250">
        <v>639</v>
      </c>
      <c r="AL66" s="250"/>
      <c r="AM66" s="250">
        <v>749</v>
      </c>
      <c r="AN66" s="250"/>
      <c r="AO66" s="107">
        <v>730</v>
      </c>
      <c r="AP66" s="108">
        <v>31</v>
      </c>
    </row>
    <row r="67" spans="1:42" ht="19.5" customHeight="1">
      <c r="A67" s="142" t="s">
        <v>50</v>
      </c>
      <c r="B67" s="94">
        <f t="shared" si="29"/>
        <v>16</v>
      </c>
      <c r="C67" s="93">
        <f t="shared" si="27"/>
        <v>16</v>
      </c>
      <c r="D67" s="93" t="s">
        <v>460</v>
      </c>
      <c r="E67" s="93" t="s">
        <v>460</v>
      </c>
      <c r="F67" s="93" t="s">
        <v>460</v>
      </c>
      <c r="G67" s="93">
        <v>16</v>
      </c>
      <c r="H67" s="93" t="s">
        <v>460</v>
      </c>
      <c r="I67" s="93" t="s">
        <v>460</v>
      </c>
      <c r="J67" s="93" t="s">
        <v>460</v>
      </c>
      <c r="K67" s="93" t="s">
        <v>460</v>
      </c>
      <c r="L67" s="93">
        <f t="shared" si="28"/>
        <v>229</v>
      </c>
      <c r="M67" s="93" t="s">
        <v>460</v>
      </c>
      <c r="N67" s="93">
        <v>229</v>
      </c>
      <c r="O67" s="93" t="s">
        <v>460</v>
      </c>
      <c r="P67" s="93" t="s">
        <v>460</v>
      </c>
      <c r="Q67" s="93" t="s">
        <v>460</v>
      </c>
      <c r="R67" s="51"/>
      <c r="S67" s="260"/>
      <c r="T67" s="141" t="s">
        <v>52</v>
      </c>
      <c r="U67" s="105">
        <f t="shared" si="24"/>
        <v>4389</v>
      </c>
      <c r="V67" s="105">
        <f t="shared" si="25"/>
        <v>2243</v>
      </c>
      <c r="W67" s="105">
        <f t="shared" si="26"/>
        <v>2146</v>
      </c>
      <c r="X67" s="250">
        <v>299</v>
      </c>
      <c r="Y67" s="250"/>
      <c r="Z67" s="105">
        <v>307</v>
      </c>
      <c r="AA67" s="105">
        <v>352</v>
      </c>
      <c r="AB67" s="105">
        <v>348</v>
      </c>
      <c r="AC67" s="105">
        <v>364</v>
      </c>
      <c r="AD67" s="250">
        <v>350</v>
      </c>
      <c r="AE67" s="250"/>
      <c r="AF67" s="105">
        <v>365</v>
      </c>
      <c r="AG67" s="250">
        <v>352</v>
      </c>
      <c r="AH67" s="250"/>
      <c r="AI67" s="250">
        <v>410</v>
      </c>
      <c r="AJ67" s="250"/>
      <c r="AK67" s="250">
        <v>391</v>
      </c>
      <c r="AL67" s="250"/>
      <c r="AM67" s="250">
        <v>453</v>
      </c>
      <c r="AN67" s="250"/>
      <c r="AO67" s="107">
        <v>398</v>
      </c>
      <c r="AP67" s="108">
        <v>28.1</v>
      </c>
    </row>
    <row r="68" spans="1:42" ht="19.5" customHeight="1">
      <c r="A68" s="142" t="s">
        <v>51</v>
      </c>
      <c r="B68" s="94">
        <f t="shared" si="29"/>
        <v>21</v>
      </c>
      <c r="C68" s="93">
        <f t="shared" si="27"/>
        <v>20</v>
      </c>
      <c r="D68" s="93">
        <f>SUM(F68,H68)</f>
        <v>1</v>
      </c>
      <c r="E68" s="93" t="s">
        <v>460</v>
      </c>
      <c r="F68" s="93" t="s">
        <v>460</v>
      </c>
      <c r="G68" s="93">
        <v>20</v>
      </c>
      <c r="H68" s="93">
        <v>1</v>
      </c>
      <c r="I68" s="93" t="s">
        <v>460</v>
      </c>
      <c r="J68" s="93" t="s">
        <v>460</v>
      </c>
      <c r="K68" s="93" t="s">
        <v>460</v>
      </c>
      <c r="L68" s="93">
        <f t="shared" si="28"/>
        <v>253</v>
      </c>
      <c r="M68" s="93" t="s">
        <v>460</v>
      </c>
      <c r="N68" s="93">
        <v>253</v>
      </c>
      <c r="O68" s="93" t="s">
        <v>460</v>
      </c>
      <c r="P68" s="93" t="s">
        <v>460</v>
      </c>
      <c r="Q68" s="93" t="s">
        <v>460</v>
      </c>
      <c r="R68" s="51"/>
      <c r="S68" s="260"/>
      <c r="T68" s="141" t="s">
        <v>53</v>
      </c>
      <c r="U68" s="105">
        <f t="shared" si="24"/>
        <v>3676</v>
      </c>
      <c r="V68" s="105">
        <f t="shared" si="25"/>
        <v>1825</v>
      </c>
      <c r="W68" s="105">
        <f t="shared" si="26"/>
        <v>1851</v>
      </c>
      <c r="X68" s="250">
        <v>274</v>
      </c>
      <c r="Y68" s="250"/>
      <c r="Z68" s="105">
        <v>260</v>
      </c>
      <c r="AA68" s="105">
        <v>289</v>
      </c>
      <c r="AB68" s="105">
        <v>269</v>
      </c>
      <c r="AC68" s="105">
        <v>284</v>
      </c>
      <c r="AD68" s="250">
        <v>325</v>
      </c>
      <c r="AE68" s="250"/>
      <c r="AF68" s="105">
        <v>318</v>
      </c>
      <c r="AG68" s="250">
        <v>305</v>
      </c>
      <c r="AH68" s="250"/>
      <c r="AI68" s="250">
        <v>297</v>
      </c>
      <c r="AJ68" s="250"/>
      <c r="AK68" s="250">
        <v>360</v>
      </c>
      <c r="AL68" s="250"/>
      <c r="AM68" s="250">
        <v>363</v>
      </c>
      <c r="AN68" s="250"/>
      <c r="AO68" s="107">
        <v>332</v>
      </c>
      <c r="AP68" s="108">
        <v>25.7</v>
      </c>
    </row>
    <row r="69" spans="1:42" ht="19.5" customHeight="1">
      <c r="A69" s="142" t="s">
        <v>52</v>
      </c>
      <c r="B69" s="94">
        <f t="shared" si="29"/>
        <v>19</v>
      </c>
      <c r="C69" s="93">
        <f t="shared" si="27"/>
        <v>19</v>
      </c>
      <c r="D69" s="93" t="s">
        <v>460</v>
      </c>
      <c r="E69" s="93" t="s">
        <v>460</v>
      </c>
      <c r="F69" s="93" t="s">
        <v>460</v>
      </c>
      <c r="G69" s="93">
        <v>19</v>
      </c>
      <c r="H69" s="93" t="s">
        <v>460</v>
      </c>
      <c r="I69" s="93" t="s">
        <v>460</v>
      </c>
      <c r="J69" s="93" t="s">
        <v>460</v>
      </c>
      <c r="K69" s="93" t="s">
        <v>460</v>
      </c>
      <c r="L69" s="93">
        <f t="shared" si="28"/>
        <v>156</v>
      </c>
      <c r="M69" s="93" t="s">
        <v>460</v>
      </c>
      <c r="N69" s="93">
        <v>156</v>
      </c>
      <c r="O69" s="93" t="s">
        <v>460</v>
      </c>
      <c r="P69" s="93" t="s">
        <v>460</v>
      </c>
      <c r="Q69" s="93" t="s">
        <v>460</v>
      </c>
      <c r="R69" s="51"/>
      <c r="S69" s="260"/>
      <c r="T69" s="141" t="s">
        <v>54</v>
      </c>
      <c r="U69" s="105">
        <f t="shared" si="24"/>
        <v>3647</v>
      </c>
      <c r="V69" s="105">
        <f t="shared" si="25"/>
        <v>1878</v>
      </c>
      <c r="W69" s="105">
        <f t="shared" si="26"/>
        <v>1769</v>
      </c>
      <c r="X69" s="250">
        <v>289</v>
      </c>
      <c r="Y69" s="250"/>
      <c r="Z69" s="105">
        <v>288</v>
      </c>
      <c r="AA69" s="105">
        <v>288</v>
      </c>
      <c r="AB69" s="105">
        <v>281</v>
      </c>
      <c r="AC69" s="105">
        <v>314</v>
      </c>
      <c r="AD69" s="250">
        <v>287</v>
      </c>
      <c r="AE69" s="250"/>
      <c r="AF69" s="105">
        <v>335</v>
      </c>
      <c r="AG69" s="250">
        <v>281</v>
      </c>
      <c r="AH69" s="250"/>
      <c r="AI69" s="250">
        <v>306</v>
      </c>
      <c r="AJ69" s="250"/>
      <c r="AK69" s="250">
        <v>317</v>
      </c>
      <c r="AL69" s="250"/>
      <c r="AM69" s="250">
        <v>346</v>
      </c>
      <c r="AN69" s="250"/>
      <c r="AO69" s="107">
        <v>315</v>
      </c>
      <c r="AP69" s="108">
        <v>19.9</v>
      </c>
    </row>
    <row r="70" spans="1:42" ht="19.5" customHeight="1">
      <c r="A70" s="142" t="s">
        <v>53</v>
      </c>
      <c r="B70" s="94">
        <f t="shared" si="29"/>
        <v>20</v>
      </c>
      <c r="C70" s="93">
        <f t="shared" si="27"/>
        <v>17</v>
      </c>
      <c r="D70" s="93">
        <f>SUM(F70,H70)</f>
        <v>3</v>
      </c>
      <c r="E70" s="93" t="s">
        <v>460</v>
      </c>
      <c r="F70" s="93" t="s">
        <v>460</v>
      </c>
      <c r="G70" s="93">
        <v>17</v>
      </c>
      <c r="H70" s="93">
        <v>3</v>
      </c>
      <c r="I70" s="93" t="s">
        <v>460</v>
      </c>
      <c r="J70" s="93" t="s">
        <v>460</v>
      </c>
      <c r="K70" s="93" t="s">
        <v>460</v>
      </c>
      <c r="L70" s="93">
        <f t="shared" si="28"/>
        <v>143</v>
      </c>
      <c r="M70" s="93" t="s">
        <v>460</v>
      </c>
      <c r="N70" s="93">
        <v>143</v>
      </c>
      <c r="O70" s="93" t="s">
        <v>460</v>
      </c>
      <c r="P70" s="93" t="s">
        <v>460</v>
      </c>
      <c r="Q70" s="93" t="s">
        <v>460</v>
      </c>
      <c r="R70" s="51"/>
      <c r="S70" s="260"/>
      <c r="T70" s="141" t="s">
        <v>55</v>
      </c>
      <c r="U70" s="105">
        <f t="shared" si="24"/>
        <v>912</v>
      </c>
      <c r="V70" s="105">
        <f t="shared" si="25"/>
        <v>484</v>
      </c>
      <c r="W70" s="105">
        <f t="shared" si="26"/>
        <v>428</v>
      </c>
      <c r="X70" s="250">
        <v>68</v>
      </c>
      <c r="Y70" s="250"/>
      <c r="Z70" s="105">
        <v>72</v>
      </c>
      <c r="AA70" s="105">
        <v>67</v>
      </c>
      <c r="AB70" s="105">
        <v>74</v>
      </c>
      <c r="AC70" s="105">
        <v>91</v>
      </c>
      <c r="AD70" s="250">
        <v>56</v>
      </c>
      <c r="AE70" s="250"/>
      <c r="AF70" s="105">
        <v>82</v>
      </c>
      <c r="AG70" s="250">
        <v>63</v>
      </c>
      <c r="AH70" s="250"/>
      <c r="AI70" s="250">
        <v>90</v>
      </c>
      <c r="AJ70" s="250"/>
      <c r="AK70" s="250">
        <v>76</v>
      </c>
      <c r="AL70" s="250"/>
      <c r="AM70" s="250">
        <v>86</v>
      </c>
      <c r="AN70" s="250"/>
      <c r="AO70" s="107">
        <v>87</v>
      </c>
      <c r="AP70" s="108">
        <v>30.4</v>
      </c>
    </row>
    <row r="71" spans="1:42" ht="19.5" customHeight="1">
      <c r="A71" s="142" t="s">
        <v>54</v>
      </c>
      <c r="B71" s="94">
        <f t="shared" si="29"/>
        <v>35</v>
      </c>
      <c r="C71" s="93">
        <f t="shared" si="27"/>
        <v>32</v>
      </c>
      <c r="D71" s="93">
        <f>SUM(F71,H71)</f>
        <v>3</v>
      </c>
      <c r="E71" s="93" t="s">
        <v>460</v>
      </c>
      <c r="F71" s="93" t="s">
        <v>460</v>
      </c>
      <c r="G71" s="93">
        <v>32</v>
      </c>
      <c r="H71" s="93">
        <v>3</v>
      </c>
      <c r="I71" s="93" t="s">
        <v>460</v>
      </c>
      <c r="J71" s="93" t="s">
        <v>460</v>
      </c>
      <c r="K71" s="93" t="s">
        <v>460</v>
      </c>
      <c r="L71" s="93">
        <f t="shared" si="28"/>
        <v>183</v>
      </c>
      <c r="M71" s="93" t="s">
        <v>460</v>
      </c>
      <c r="N71" s="93">
        <v>183</v>
      </c>
      <c r="O71" s="93" t="s">
        <v>460</v>
      </c>
      <c r="P71" s="93" t="s">
        <v>460</v>
      </c>
      <c r="Q71" s="93" t="s">
        <v>460</v>
      </c>
      <c r="R71" s="51"/>
      <c r="S71" s="55"/>
      <c r="T71" s="143"/>
      <c r="U71" s="105"/>
      <c r="V71" s="105"/>
      <c r="W71" s="105"/>
      <c r="X71" s="109"/>
      <c r="Y71" s="109"/>
      <c r="Z71" s="105"/>
      <c r="AA71" s="105"/>
      <c r="AB71" s="105"/>
      <c r="AC71" s="105"/>
      <c r="AD71" s="250"/>
      <c r="AE71" s="250"/>
      <c r="AF71" s="105"/>
      <c r="AG71" s="250"/>
      <c r="AH71" s="250"/>
      <c r="AI71" s="250"/>
      <c r="AJ71" s="250"/>
      <c r="AK71" s="250"/>
      <c r="AL71" s="250"/>
      <c r="AM71" s="250"/>
      <c r="AN71" s="250"/>
      <c r="AO71" s="107"/>
      <c r="AP71" s="108"/>
    </row>
    <row r="72" spans="1:42" ht="19.5" customHeight="1">
      <c r="A72" s="142" t="s">
        <v>55</v>
      </c>
      <c r="B72" s="94">
        <f t="shared" si="29"/>
        <v>4</v>
      </c>
      <c r="C72" s="93">
        <f t="shared" si="27"/>
        <v>3</v>
      </c>
      <c r="D72" s="93">
        <f>SUM(F72,H72)</f>
        <v>1</v>
      </c>
      <c r="E72" s="93" t="s">
        <v>460</v>
      </c>
      <c r="F72" s="93" t="s">
        <v>460</v>
      </c>
      <c r="G72" s="93">
        <v>3</v>
      </c>
      <c r="H72" s="93">
        <v>1</v>
      </c>
      <c r="I72" s="93" t="s">
        <v>460</v>
      </c>
      <c r="J72" s="93" t="s">
        <v>460</v>
      </c>
      <c r="K72" s="93" t="s">
        <v>460</v>
      </c>
      <c r="L72" s="93">
        <f t="shared" si="28"/>
        <v>30</v>
      </c>
      <c r="M72" s="93" t="s">
        <v>460</v>
      </c>
      <c r="N72" s="93">
        <v>30</v>
      </c>
      <c r="O72" s="93" t="s">
        <v>460</v>
      </c>
      <c r="P72" s="93" t="s">
        <v>460</v>
      </c>
      <c r="Q72" s="93" t="s">
        <v>460</v>
      </c>
      <c r="R72" s="51"/>
      <c r="S72" s="262" t="s">
        <v>14</v>
      </c>
      <c r="T72" s="263"/>
      <c r="U72" s="105">
        <f>SUM(V72:W72)</f>
        <v>651</v>
      </c>
      <c r="V72" s="105">
        <f>SUM(X72,AA72,AC72,AF72,AI72,AM72)</f>
        <v>333</v>
      </c>
      <c r="W72" s="105">
        <f>SUM(Z72,AB72,AD72,AG72,AK72,AO72)</f>
        <v>318</v>
      </c>
      <c r="X72" s="250">
        <v>54</v>
      </c>
      <c r="Y72" s="250"/>
      <c r="Z72" s="105">
        <v>54</v>
      </c>
      <c r="AA72" s="105">
        <v>52</v>
      </c>
      <c r="AB72" s="105">
        <v>52</v>
      </c>
      <c r="AC72" s="105">
        <v>60</v>
      </c>
      <c r="AD72" s="250">
        <v>55</v>
      </c>
      <c r="AE72" s="250"/>
      <c r="AF72" s="105">
        <v>53</v>
      </c>
      <c r="AG72" s="250">
        <v>56</v>
      </c>
      <c r="AH72" s="250"/>
      <c r="AI72" s="250">
        <v>57</v>
      </c>
      <c r="AJ72" s="250"/>
      <c r="AK72" s="250">
        <v>50</v>
      </c>
      <c r="AL72" s="250"/>
      <c r="AM72" s="250">
        <v>57</v>
      </c>
      <c r="AN72" s="250"/>
      <c r="AO72" s="107">
        <v>51</v>
      </c>
      <c r="AP72" s="108">
        <v>34.3</v>
      </c>
    </row>
    <row r="73" spans="1:42" ht="19.5" customHeight="1">
      <c r="A73" s="141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51"/>
      <c r="S73" s="264" t="s">
        <v>70</v>
      </c>
      <c r="T73" s="265"/>
      <c r="U73" s="105">
        <f>SUM(V73:W73)</f>
        <v>132</v>
      </c>
      <c r="V73" s="105">
        <f>SUM(X73,AA73,AC73,AF73,AI73,AM73)</f>
        <v>43</v>
      </c>
      <c r="W73" s="105">
        <f>SUM(Z73,AB73,AD73,AG73,AK73,AO73)</f>
        <v>89</v>
      </c>
      <c r="X73" s="261">
        <v>7</v>
      </c>
      <c r="Y73" s="261"/>
      <c r="Z73" s="105">
        <v>24</v>
      </c>
      <c r="AA73" s="105">
        <v>11</v>
      </c>
      <c r="AB73" s="105">
        <v>13</v>
      </c>
      <c r="AC73" s="105">
        <v>4</v>
      </c>
      <c r="AD73" s="250">
        <v>13</v>
      </c>
      <c r="AE73" s="250"/>
      <c r="AF73" s="105">
        <v>8</v>
      </c>
      <c r="AG73" s="250">
        <v>12</v>
      </c>
      <c r="AH73" s="250"/>
      <c r="AI73" s="250">
        <v>10</v>
      </c>
      <c r="AJ73" s="250"/>
      <c r="AK73" s="250">
        <v>11</v>
      </c>
      <c r="AL73" s="250"/>
      <c r="AM73" s="250">
        <v>3</v>
      </c>
      <c r="AN73" s="250"/>
      <c r="AO73" s="107">
        <v>16</v>
      </c>
      <c r="AP73" s="108">
        <v>22</v>
      </c>
    </row>
    <row r="74" spans="1:42" ht="19.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51"/>
      <c r="S74" s="51" t="s">
        <v>27</v>
      </c>
      <c r="T74" s="51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</row>
  </sheetData>
  <sheetProtection/>
  <mergeCells count="260">
    <mergeCell ref="AI73:AJ73"/>
    <mergeCell ref="AK73:AL73"/>
    <mergeCell ref="AM73:AN73"/>
    <mergeCell ref="AI72:AJ72"/>
    <mergeCell ref="AK72:AL72"/>
    <mergeCell ref="AM72:AN72"/>
    <mergeCell ref="AI71:AJ71"/>
    <mergeCell ref="AK71:AL71"/>
    <mergeCell ref="AM71:AN71"/>
    <mergeCell ref="AI70:AJ70"/>
    <mergeCell ref="AK70:AL70"/>
    <mergeCell ref="AM70:AN70"/>
    <mergeCell ref="AI69:AJ69"/>
    <mergeCell ref="AK69:AL69"/>
    <mergeCell ref="AM69:AN69"/>
    <mergeCell ref="AI68:AJ68"/>
    <mergeCell ref="AK68:AL68"/>
    <mergeCell ref="AM68:AN68"/>
    <mergeCell ref="AI67:AJ67"/>
    <mergeCell ref="AK67:AL67"/>
    <mergeCell ref="AM67:AN67"/>
    <mergeCell ref="AI66:AJ66"/>
    <mergeCell ref="AK66:AL66"/>
    <mergeCell ref="AM66:AN66"/>
    <mergeCell ref="AM58:AN58"/>
    <mergeCell ref="AI57:AJ57"/>
    <mergeCell ref="AK57:AL57"/>
    <mergeCell ref="AM61:AN61"/>
    <mergeCell ref="AK65:AL65"/>
    <mergeCell ref="AM65:AN65"/>
    <mergeCell ref="AI64:AJ64"/>
    <mergeCell ref="AK64:AL64"/>
    <mergeCell ref="AM64:AN64"/>
    <mergeCell ref="AM63:AN63"/>
    <mergeCell ref="AI60:AJ60"/>
    <mergeCell ref="AI59:AJ59"/>
    <mergeCell ref="AK60:AL60"/>
    <mergeCell ref="AM60:AN60"/>
    <mergeCell ref="AI62:AJ62"/>
    <mergeCell ref="AK62:AL62"/>
    <mergeCell ref="AM62:AN62"/>
    <mergeCell ref="AI56:AJ56"/>
    <mergeCell ref="AK56:AL56"/>
    <mergeCell ref="AM56:AN56"/>
    <mergeCell ref="AI55:AJ55"/>
    <mergeCell ref="AI54:AJ54"/>
    <mergeCell ref="AK59:AL59"/>
    <mergeCell ref="AM59:AN59"/>
    <mergeCell ref="AM57:AN57"/>
    <mergeCell ref="AI58:AJ58"/>
    <mergeCell ref="AK58:AL58"/>
    <mergeCell ref="AI53:AJ53"/>
    <mergeCell ref="AM51:AN51"/>
    <mergeCell ref="AI52:AJ52"/>
    <mergeCell ref="AK52:AL52"/>
    <mergeCell ref="AM52:AN52"/>
    <mergeCell ref="AI61:AJ61"/>
    <mergeCell ref="AK61:AL61"/>
    <mergeCell ref="AM54:AN54"/>
    <mergeCell ref="AK55:AL55"/>
    <mergeCell ref="AM55:AN55"/>
    <mergeCell ref="AI65:AJ65"/>
    <mergeCell ref="AM48:AN48"/>
    <mergeCell ref="AK49:AL49"/>
    <mergeCell ref="AM49:AN49"/>
    <mergeCell ref="AI50:AJ50"/>
    <mergeCell ref="AK50:AL50"/>
    <mergeCell ref="AM50:AN50"/>
    <mergeCell ref="AK54:AL54"/>
    <mergeCell ref="AM53:AN53"/>
    <mergeCell ref="AI51:AJ51"/>
    <mergeCell ref="AG69:AH69"/>
    <mergeCell ref="AG70:AH70"/>
    <mergeCell ref="AG71:AH71"/>
    <mergeCell ref="AK47:AL47"/>
    <mergeCell ref="AI48:AJ48"/>
    <mergeCell ref="AK48:AL48"/>
    <mergeCell ref="AK51:AL51"/>
    <mergeCell ref="AK53:AL53"/>
    <mergeCell ref="AI63:AJ63"/>
    <mergeCell ref="AK63:AL63"/>
    <mergeCell ref="AG61:AH61"/>
    <mergeCell ref="AG72:AH72"/>
    <mergeCell ref="AG73:AH73"/>
    <mergeCell ref="AG62:AH62"/>
    <mergeCell ref="AG63:AH63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59:AH59"/>
    <mergeCell ref="AG60:AH60"/>
    <mergeCell ref="AD66:AE66"/>
    <mergeCell ref="AD73:AE73"/>
    <mergeCell ref="AG47:AH47"/>
    <mergeCell ref="AG48:AH48"/>
    <mergeCell ref="AG49:AH49"/>
    <mergeCell ref="AG50:AH50"/>
    <mergeCell ref="AG51:AH51"/>
    <mergeCell ref="AG52:AH52"/>
    <mergeCell ref="AG53:AH53"/>
    <mergeCell ref="AG54:AH54"/>
    <mergeCell ref="AD72:AE72"/>
    <mergeCell ref="AD55:AE55"/>
    <mergeCell ref="AD56:AE56"/>
    <mergeCell ref="AD57:AE57"/>
    <mergeCell ref="AD58:AE58"/>
    <mergeCell ref="AD59:AE59"/>
    <mergeCell ref="AD60:AE60"/>
    <mergeCell ref="AD67:AE67"/>
    <mergeCell ref="AD68:AE68"/>
    <mergeCell ref="AD61:AE61"/>
    <mergeCell ref="S14:T14"/>
    <mergeCell ref="S15:T15"/>
    <mergeCell ref="S51:T51"/>
    <mergeCell ref="AD69:AE69"/>
    <mergeCell ref="AD70:AE70"/>
    <mergeCell ref="AD71:AE71"/>
    <mergeCell ref="AD62:AE62"/>
    <mergeCell ref="AD63:AE63"/>
    <mergeCell ref="AD64:AE64"/>
    <mergeCell ref="AD65:AE65"/>
    <mergeCell ref="AD50:AE50"/>
    <mergeCell ref="AD51:AE51"/>
    <mergeCell ref="AD52:AE52"/>
    <mergeCell ref="AD53:AE53"/>
    <mergeCell ref="AD54:AE54"/>
    <mergeCell ref="Q47:Q48"/>
    <mergeCell ref="B14:C14"/>
    <mergeCell ref="AD47:AE47"/>
    <mergeCell ref="AD48:AE48"/>
    <mergeCell ref="AD49:AE49"/>
    <mergeCell ref="B19:C19"/>
    <mergeCell ref="B26:C26"/>
    <mergeCell ref="L47:L48"/>
    <mergeCell ref="B47:D47"/>
    <mergeCell ref="S37:T37"/>
    <mergeCell ref="B24:C24"/>
    <mergeCell ref="G8:G10"/>
    <mergeCell ref="H8:H10"/>
    <mergeCell ref="I8:Q8"/>
    <mergeCell ref="I9:K9"/>
    <mergeCell ref="L9:M9"/>
    <mergeCell ref="P9:Q9"/>
    <mergeCell ref="N9:O9"/>
    <mergeCell ref="A6:Q6"/>
    <mergeCell ref="A44:Q44"/>
    <mergeCell ref="A45:Q45"/>
    <mergeCell ref="B10:C10"/>
    <mergeCell ref="B12:C12"/>
    <mergeCell ref="B13:C13"/>
    <mergeCell ref="B22:C22"/>
    <mergeCell ref="B23:C23"/>
    <mergeCell ref="B15:C15"/>
    <mergeCell ref="B11:C11"/>
    <mergeCell ref="B25:C25"/>
    <mergeCell ref="B27:C27"/>
    <mergeCell ref="B28:C28"/>
    <mergeCell ref="B29:C29"/>
    <mergeCell ref="B30:C30"/>
    <mergeCell ref="B31:C31"/>
    <mergeCell ref="B35:C35"/>
    <mergeCell ref="S13:T13"/>
    <mergeCell ref="M47:M48"/>
    <mergeCell ref="N47:N48"/>
    <mergeCell ref="O47:O48"/>
    <mergeCell ref="P47:P48"/>
    <mergeCell ref="L46:Q46"/>
    <mergeCell ref="S43:AP43"/>
    <mergeCell ref="AF45:AH45"/>
    <mergeCell ref="AM45:AO45"/>
    <mergeCell ref="S7:T9"/>
    <mergeCell ref="B32:C32"/>
    <mergeCell ref="B33:C33"/>
    <mergeCell ref="B34:C34"/>
    <mergeCell ref="B20:C20"/>
    <mergeCell ref="B21:C21"/>
    <mergeCell ref="B16:C16"/>
    <mergeCell ref="B17:C17"/>
    <mergeCell ref="B18:C18"/>
    <mergeCell ref="B8:F9"/>
    <mergeCell ref="AI7:AJ7"/>
    <mergeCell ref="AI8:AJ8"/>
    <mergeCell ref="AF8:AF9"/>
    <mergeCell ref="U7:AH7"/>
    <mergeCell ref="U8:W8"/>
    <mergeCell ref="AK8:AK9"/>
    <mergeCell ref="AL8:AM8"/>
    <mergeCell ref="AO8:AP8"/>
    <mergeCell ref="AG8:AH8"/>
    <mergeCell ref="S5:AP5"/>
    <mergeCell ref="S10:T10"/>
    <mergeCell ref="S16:T16"/>
    <mergeCell ref="X8:Y8"/>
    <mergeCell ref="Z8:AA8"/>
    <mergeCell ref="AB8:AC8"/>
    <mergeCell ref="AD8:AE8"/>
    <mergeCell ref="S11:T11"/>
    <mergeCell ref="S12:T12"/>
    <mergeCell ref="AK7:AP7"/>
    <mergeCell ref="AC45:AE45"/>
    <mergeCell ref="AK46:AL46"/>
    <mergeCell ref="AM46:AN46"/>
    <mergeCell ref="AG46:AH46"/>
    <mergeCell ref="AI46:AJ46"/>
    <mergeCell ref="AD46:AE46"/>
    <mergeCell ref="S18:S34"/>
    <mergeCell ref="AP45:AP46"/>
    <mergeCell ref="S50:T50"/>
    <mergeCell ref="AI45:AL45"/>
    <mergeCell ref="AI47:AJ47"/>
    <mergeCell ref="AI49:AJ49"/>
    <mergeCell ref="AM47:AN47"/>
    <mergeCell ref="U45:W45"/>
    <mergeCell ref="X45:Z45"/>
    <mergeCell ref="AA45:AB45"/>
    <mergeCell ref="X49:Y49"/>
    <mergeCell ref="S36:T36"/>
    <mergeCell ref="S73:T73"/>
    <mergeCell ref="S72:T72"/>
    <mergeCell ref="S45:T46"/>
    <mergeCell ref="S52:T52"/>
    <mergeCell ref="S47:T47"/>
    <mergeCell ref="S48:T48"/>
    <mergeCell ref="S49:T49"/>
    <mergeCell ref="A8:A10"/>
    <mergeCell ref="X73:Y73"/>
    <mergeCell ref="X72:Y72"/>
    <mergeCell ref="X70:Y70"/>
    <mergeCell ref="X69:Y69"/>
    <mergeCell ref="X68:Y68"/>
    <mergeCell ref="X67:Y67"/>
    <mergeCell ref="X66:Y66"/>
    <mergeCell ref="X65:Y65"/>
    <mergeCell ref="X64:Y64"/>
    <mergeCell ref="A46:A48"/>
    <mergeCell ref="X54:Y54"/>
    <mergeCell ref="X53:Y53"/>
    <mergeCell ref="X51:Y51"/>
    <mergeCell ref="X50:Y50"/>
    <mergeCell ref="X46:Y46"/>
    <mergeCell ref="E47:F47"/>
    <mergeCell ref="G47:H47"/>
    <mergeCell ref="B46:K46"/>
    <mergeCell ref="S54:S70"/>
    <mergeCell ref="X63:Y63"/>
    <mergeCell ref="X61:Y61"/>
    <mergeCell ref="X48:Y48"/>
    <mergeCell ref="X47:Y47"/>
    <mergeCell ref="X58:Y58"/>
    <mergeCell ref="X57:Y57"/>
    <mergeCell ref="X56:Y56"/>
    <mergeCell ref="X55:Y55"/>
    <mergeCell ref="X60:Y60"/>
    <mergeCell ref="X59:Y5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6"/>
  <sheetViews>
    <sheetView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375" style="1" customWidth="1"/>
    <col min="2" max="2" width="17.875" style="1" customWidth="1"/>
    <col min="3" max="10" width="7.375" style="1" customWidth="1"/>
    <col min="11" max="24" width="9.00390625" style="1" customWidth="1"/>
    <col min="25" max="25" width="6.875" style="1" customWidth="1"/>
    <col min="26" max="26" width="5.00390625" style="1" customWidth="1"/>
    <col min="27" max="27" width="9.50390625" style="1" customWidth="1"/>
    <col min="28" max="30" width="7.75390625" style="1" customWidth="1"/>
    <col min="31" max="31" width="6.375" style="1" customWidth="1"/>
    <col min="32" max="33" width="8.25390625" style="1" customWidth="1"/>
    <col min="34" max="34" width="6.625" style="1" customWidth="1"/>
    <col min="35" max="35" width="8.125" style="1" customWidth="1"/>
    <col min="36" max="36" width="7.00390625" style="1" customWidth="1"/>
    <col min="37" max="38" width="7.625" style="1" customWidth="1"/>
    <col min="39" max="39" width="8.50390625" style="1" customWidth="1"/>
    <col min="40" max="41" width="6.375" style="1" customWidth="1"/>
    <col min="42" max="44" width="7.75390625" style="1" customWidth="1"/>
    <col min="45" max="46" width="7.375" style="1" customWidth="1"/>
    <col min="47" max="48" width="6.875" style="1" customWidth="1"/>
    <col min="49" max="50" width="6.625" style="1" customWidth="1"/>
    <col min="51" max="16384" width="9.00390625" style="1" customWidth="1"/>
  </cols>
  <sheetData>
    <row r="1" spans="1:50" ht="18.75" customHeight="1">
      <c r="A1" s="157" t="s">
        <v>374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58" t="s">
        <v>375</v>
      </c>
    </row>
    <row r="2" spans="1:50" ht="18.75" customHeight="1">
      <c r="A2" s="15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55"/>
    </row>
    <row r="3" spans="1:50" ht="18.75" customHeight="1">
      <c r="A3" s="156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55"/>
    </row>
    <row r="4" spans="1:50" ht="18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</row>
    <row r="5" spans="1:50" ht="18.75" customHeight="1">
      <c r="A5" s="299" t="s">
        <v>448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51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</row>
    <row r="6" spans="1:50" ht="18.7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286" t="s">
        <v>101</v>
      </c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</row>
    <row r="7" spans="1:50" ht="18.75" customHeight="1" thickBot="1">
      <c r="A7" s="286" t="s">
        <v>282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</row>
    <row r="8" spans="1:50" ht="18.75" customHeight="1">
      <c r="A8" s="290" t="s">
        <v>352</v>
      </c>
      <c r="B8" s="291"/>
      <c r="C8" s="398" t="s">
        <v>2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 t="s">
        <v>6</v>
      </c>
      <c r="S8" s="398"/>
      <c r="T8" s="398"/>
      <c r="U8" s="398"/>
      <c r="V8" s="398"/>
      <c r="W8" s="398"/>
      <c r="X8" s="399"/>
      <c r="Y8" s="51"/>
      <c r="Z8" s="313" t="s">
        <v>383</v>
      </c>
      <c r="AA8" s="314"/>
      <c r="AB8" s="315"/>
      <c r="AC8" s="307" t="s">
        <v>3</v>
      </c>
      <c r="AD8" s="308"/>
      <c r="AE8" s="308"/>
      <c r="AF8" s="308"/>
      <c r="AG8" s="308"/>
      <c r="AH8" s="308"/>
      <c r="AI8" s="308"/>
      <c r="AJ8" s="309"/>
      <c r="AK8" s="307" t="s">
        <v>367</v>
      </c>
      <c r="AL8" s="308"/>
      <c r="AM8" s="308"/>
      <c r="AN8" s="309"/>
      <c r="AO8" s="307" t="s">
        <v>368</v>
      </c>
      <c r="AP8" s="308"/>
      <c r="AQ8" s="308"/>
      <c r="AR8" s="309"/>
      <c r="AS8" s="307" t="s">
        <v>369</v>
      </c>
      <c r="AT8" s="308"/>
      <c r="AU8" s="308"/>
      <c r="AV8" s="309"/>
      <c r="AW8" s="320" t="s">
        <v>384</v>
      </c>
      <c r="AX8" s="321"/>
    </row>
    <row r="9" spans="1:50" ht="18.75" customHeight="1">
      <c r="A9" s="272"/>
      <c r="B9" s="253"/>
      <c r="C9" s="401" t="s">
        <v>3</v>
      </c>
      <c r="D9" s="401"/>
      <c r="E9" s="401"/>
      <c r="F9" s="401"/>
      <c r="G9" s="401"/>
      <c r="H9" s="401"/>
      <c r="I9" s="400" t="s">
        <v>72</v>
      </c>
      <c r="J9" s="400"/>
      <c r="K9" s="400"/>
      <c r="L9" s="346" t="s">
        <v>73</v>
      </c>
      <c r="M9" s="347"/>
      <c r="N9" s="346" t="s">
        <v>74</v>
      </c>
      <c r="O9" s="347"/>
      <c r="P9" s="144" t="s">
        <v>70</v>
      </c>
      <c r="Q9" s="144" t="s">
        <v>14</v>
      </c>
      <c r="R9" s="402" t="s">
        <v>3</v>
      </c>
      <c r="S9" s="403"/>
      <c r="T9" s="298" t="s">
        <v>72</v>
      </c>
      <c r="U9" s="298" t="s">
        <v>73</v>
      </c>
      <c r="V9" s="298" t="s">
        <v>74</v>
      </c>
      <c r="W9" s="298" t="s">
        <v>70</v>
      </c>
      <c r="X9" s="300" t="s">
        <v>14</v>
      </c>
      <c r="Y9" s="51"/>
      <c r="Z9" s="316"/>
      <c r="AA9" s="316"/>
      <c r="AB9" s="317"/>
      <c r="AC9" s="310"/>
      <c r="AD9" s="311"/>
      <c r="AE9" s="311"/>
      <c r="AF9" s="311"/>
      <c r="AG9" s="311"/>
      <c r="AH9" s="311"/>
      <c r="AI9" s="311"/>
      <c r="AJ9" s="312"/>
      <c r="AK9" s="310"/>
      <c r="AL9" s="311"/>
      <c r="AM9" s="311"/>
      <c r="AN9" s="312"/>
      <c r="AO9" s="310"/>
      <c r="AP9" s="311"/>
      <c r="AQ9" s="311"/>
      <c r="AR9" s="312"/>
      <c r="AS9" s="310"/>
      <c r="AT9" s="311"/>
      <c r="AU9" s="311"/>
      <c r="AV9" s="312"/>
      <c r="AW9" s="322"/>
      <c r="AX9" s="323"/>
    </row>
    <row r="10" spans="1:50" ht="18.75" customHeight="1">
      <c r="A10" s="292"/>
      <c r="B10" s="254"/>
      <c r="C10" s="298" t="s">
        <v>8</v>
      </c>
      <c r="D10" s="298"/>
      <c r="E10" s="298" t="s">
        <v>4</v>
      </c>
      <c r="F10" s="298"/>
      <c r="G10" s="298" t="s">
        <v>5</v>
      </c>
      <c r="H10" s="298"/>
      <c r="I10" s="298" t="s">
        <v>4</v>
      </c>
      <c r="J10" s="298"/>
      <c r="K10" s="144" t="s">
        <v>5</v>
      </c>
      <c r="L10" s="144" t="s">
        <v>4</v>
      </c>
      <c r="M10" s="144" t="s">
        <v>5</v>
      </c>
      <c r="N10" s="144" t="s">
        <v>4</v>
      </c>
      <c r="O10" s="144" t="s">
        <v>5</v>
      </c>
      <c r="P10" s="144" t="s">
        <v>4</v>
      </c>
      <c r="Q10" s="144" t="s">
        <v>4</v>
      </c>
      <c r="R10" s="404"/>
      <c r="S10" s="405"/>
      <c r="T10" s="298"/>
      <c r="U10" s="298"/>
      <c r="V10" s="298"/>
      <c r="W10" s="298"/>
      <c r="X10" s="300"/>
      <c r="Y10" s="51"/>
      <c r="Z10" s="318"/>
      <c r="AA10" s="318"/>
      <c r="AB10" s="319"/>
      <c r="AC10" s="326" t="s">
        <v>8</v>
      </c>
      <c r="AD10" s="326"/>
      <c r="AE10" s="326"/>
      <c r="AF10" s="326" t="s">
        <v>9</v>
      </c>
      <c r="AG10" s="326"/>
      <c r="AH10" s="326"/>
      <c r="AI10" s="326" t="s">
        <v>10</v>
      </c>
      <c r="AJ10" s="326"/>
      <c r="AK10" s="326" t="s">
        <v>9</v>
      </c>
      <c r="AL10" s="326"/>
      <c r="AM10" s="326" t="s">
        <v>10</v>
      </c>
      <c r="AN10" s="326"/>
      <c r="AO10" s="326" t="s">
        <v>9</v>
      </c>
      <c r="AP10" s="326"/>
      <c r="AQ10" s="326" t="s">
        <v>10</v>
      </c>
      <c r="AR10" s="326"/>
      <c r="AS10" s="326" t="s">
        <v>9</v>
      </c>
      <c r="AT10" s="326"/>
      <c r="AU10" s="326" t="s">
        <v>10</v>
      </c>
      <c r="AV10" s="326"/>
      <c r="AW10" s="324"/>
      <c r="AX10" s="325"/>
    </row>
    <row r="11" spans="1:50" ht="18.75" customHeight="1">
      <c r="A11" s="396"/>
      <c r="B11" s="397"/>
      <c r="C11" s="366"/>
      <c r="D11" s="287"/>
      <c r="E11" s="287"/>
      <c r="F11" s="287"/>
      <c r="G11" s="287"/>
      <c r="H11" s="287"/>
      <c r="I11" s="287"/>
      <c r="J11" s="287"/>
      <c r="K11" s="51"/>
      <c r="L11" s="51"/>
      <c r="M11" s="51"/>
      <c r="N11" s="51"/>
      <c r="O11" s="51"/>
      <c r="P11" s="51"/>
      <c r="Q11" s="51"/>
      <c r="R11" s="408"/>
      <c r="S11" s="408"/>
      <c r="T11" s="51"/>
      <c r="U11" s="51"/>
      <c r="V11" s="51"/>
      <c r="W11" s="51"/>
      <c r="X11" s="51"/>
      <c r="Y11" s="51"/>
      <c r="Z11" s="380"/>
      <c r="AA11" s="380"/>
      <c r="AB11" s="380"/>
      <c r="AC11" s="366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</row>
    <row r="12" spans="1:50" ht="18.75" customHeight="1">
      <c r="A12" s="337" t="s">
        <v>248</v>
      </c>
      <c r="B12" s="337"/>
      <c r="C12" s="293">
        <f>SUM(E12:H12)</f>
        <v>113</v>
      </c>
      <c r="D12" s="294"/>
      <c r="E12" s="250">
        <v>110</v>
      </c>
      <c r="F12" s="250"/>
      <c r="G12" s="250">
        <v>3</v>
      </c>
      <c r="H12" s="250"/>
      <c r="I12" s="250">
        <v>61</v>
      </c>
      <c r="J12" s="250"/>
      <c r="K12" s="93">
        <v>2</v>
      </c>
      <c r="L12" s="93">
        <v>46</v>
      </c>
      <c r="M12" s="93">
        <v>1</v>
      </c>
      <c r="N12" s="93" t="s">
        <v>321</v>
      </c>
      <c r="O12" s="93" t="s">
        <v>321</v>
      </c>
      <c r="P12" s="93">
        <v>2</v>
      </c>
      <c r="Q12" s="93">
        <v>1</v>
      </c>
      <c r="R12" s="250">
        <f>SUM(T12:X12)</f>
        <v>1362</v>
      </c>
      <c r="S12" s="250"/>
      <c r="T12" s="93">
        <v>880</v>
      </c>
      <c r="U12" s="93">
        <v>464</v>
      </c>
      <c r="V12" s="93" t="s">
        <v>321</v>
      </c>
      <c r="W12" s="93">
        <v>6</v>
      </c>
      <c r="X12" s="93">
        <v>12</v>
      </c>
      <c r="Y12" s="51"/>
      <c r="Z12" s="316" t="s">
        <v>248</v>
      </c>
      <c r="AA12" s="316"/>
      <c r="AB12" s="317"/>
      <c r="AC12" s="293">
        <f>SUM(AF12:AJ12)</f>
        <v>52126</v>
      </c>
      <c r="AD12" s="294"/>
      <c r="AE12" s="294"/>
      <c r="AF12" s="250">
        <f>SUM(AK12,AO12,AS12)</f>
        <v>26673</v>
      </c>
      <c r="AG12" s="250"/>
      <c r="AH12" s="250"/>
      <c r="AI12" s="250">
        <f>SUM(AM12,AQ12,AU12)</f>
        <v>25453</v>
      </c>
      <c r="AJ12" s="250"/>
      <c r="AK12" s="250">
        <v>9051</v>
      </c>
      <c r="AL12" s="250"/>
      <c r="AM12" s="250">
        <v>8629</v>
      </c>
      <c r="AN12" s="250"/>
      <c r="AO12" s="250">
        <v>8732</v>
      </c>
      <c r="AP12" s="250"/>
      <c r="AQ12" s="250">
        <v>8400</v>
      </c>
      <c r="AR12" s="250"/>
      <c r="AS12" s="250">
        <v>8890</v>
      </c>
      <c r="AT12" s="250"/>
      <c r="AU12" s="250">
        <v>8424</v>
      </c>
      <c r="AV12" s="250"/>
      <c r="AW12" s="356">
        <v>38.3</v>
      </c>
      <c r="AX12" s="356"/>
    </row>
    <row r="13" spans="1:50" ht="18.75" customHeight="1">
      <c r="A13" s="337" t="s">
        <v>482</v>
      </c>
      <c r="B13" s="337"/>
      <c r="C13" s="293">
        <f>SUM(E13:H13)</f>
        <v>113</v>
      </c>
      <c r="D13" s="294"/>
      <c r="E13" s="250">
        <v>110</v>
      </c>
      <c r="F13" s="250"/>
      <c r="G13" s="250">
        <v>3</v>
      </c>
      <c r="H13" s="250"/>
      <c r="I13" s="250">
        <v>61</v>
      </c>
      <c r="J13" s="250"/>
      <c r="K13" s="93">
        <v>2</v>
      </c>
      <c r="L13" s="93">
        <v>46</v>
      </c>
      <c r="M13" s="93">
        <v>1</v>
      </c>
      <c r="N13" s="93" t="s">
        <v>321</v>
      </c>
      <c r="O13" s="93" t="s">
        <v>321</v>
      </c>
      <c r="P13" s="93">
        <v>2</v>
      </c>
      <c r="Q13" s="93">
        <v>1</v>
      </c>
      <c r="R13" s="250">
        <f>SUM(T13:X13)</f>
        <v>1378</v>
      </c>
      <c r="S13" s="250"/>
      <c r="T13" s="93">
        <v>900</v>
      </c>
      <c r="U13" s="93">
        <v>460</v>
      </c>
      <c r="V13" s="93" t="s">
        <v>321</v>
      </c>
      <c r="W13" s="93">
        <v>6</v>
      </c>
      <c r="X13" s="93">
        <v>12</v>
      </c>
      <c r="Y13" s="51"/>
      <c r="Z13" s="316" t="s">
        <v>482</v>
      </c>
      <c r="AA13" s="316"/>
      <c r="AB13" s="317"/>
      <c r="AC13" s="293">
        <f>SUM(AF13:AJ13)</f>
        <v>53323</v>
      </c>
      <c r="AD13" s="294"/>
      <c r="AE13" s="294"/>
      <c r="AF13" s="250">
        <f>SUM(AK13,AO13,AS13)</f>
        <v>27224</v>
      </c>
      <c r="AG13" s="250"/>
      <c r="AH13" s="250"/>
      <c r="AI13" s="250">
        <f>SUM(AM13,AQ13,AU13)</f>
        <v>26099</v>
      </c>
      <c r="AJ13" s="250"/>
      <c r="AK13" s="250">
        <v>9461</v>
      </c>
      <c r="AL13" s="250"/>
      <c r="AM13" s="250">
        <v>9094</v>
      </c>
      <c r="AN13" s="250"/>
      <c r="AO13" s="250">
        <v>9040</v>
      </c>
      <c r="AP13" s="250"/>
      <c r="AQ13" s="250">
        <v>8606</v>
      </c>
      <c r="AR13" s="250"/>
      <c r="AS13" s="250">
        <v>8723</v>
      </c>
      <c r="AT13" s="250"/>
      <c r="AU13" s="250">
        <v>8399</v>
      </c>
      <c r="AV13" s="250"/>
      <c r="AW13" s="356">
        <v>38.7</v>
      </c>
      <c r="AX13" s="356"/>
    </row>
    <row r="14" spans="1:50" ht="18.75" customHeight="1">
      <c r="A14" s="337" t="s">
        <v>483</v>
      </c>
      <c r="B14" s="337"/>
      <c r="C14" s="293">
        <f>SUM(E14:H14)</f>
        <v>113</v>
      </c>
      <c r="D14" s="294"/>
      <c r="E14" s="250">
        <v>110</v>
      </c>
      <c r="F14" s="250"/>
      <c r="G14" s="250">
        <v>3</v>
      </c>
      <c r="H14" s="250"/>
      <c r="I14" s="250">
        <v>62</v>
      </c>
      <c r="J14" s="250"/>
      <c r="K14" s="93">
        <v>2</v>
      </c>
      <c r="L14" s="93">
        <v>44</v>
      </c>
      <c r="M14" s="93">
        <v>1</v>
      </c>
      <c r="N14" s="93" t="s">
        <v>321</v>
      </c>
      <c r="O14" s="93" t="s">
        <v>321</v>
      </c>
      <c r="P14" s="93">
        <v>3</v>
      </c>
      <c r="Q14" s="93">
        <v>1</v>
      </c>
      <c r="R14" s="250">
        <f>SUM(T14:X14)</f>
        <v>1436</v>
      </c>
      <c r="S14" s="250"/>
      <c r="T14" s="93">
        <v>940</v>
      </c>
      <c r="U14" s="93">
        <v>476</v>
      </c>
      <c r="V14" s="93" t="s">
        <v>321</v>
      </c>
      <c r="W14" s="93">
        <v>8</v>
      </c>
      <c r="X14" s="93">
        <v>12</v>
      </c>
      <c r="Y14" s="51"/>
      <c r="Z14" s="316" t="s">
        <v>483</v>
      </c>
      <c r="AA14" s="316"/>
      <c r="AB14" s="317"/>
      <c r="AC14" s="293">
        <f>SUM(AF14:AJ14)</f>
        <v>55790</v>
      </c>
      <c r="AD14" s="294"/>
      <c r="AE14" s="294"/>
      <c r="AF14" s="294">
        <f>SUM(AK14,AO14,AS14)</f>
        <v>28560</v>
      </c>
      <c r="AG14" s="294"/>
      <c r="AH14" s="294"/>
      <c r="AI14" s="294">
        <f>SUM(AM14,AQ14,AU14)</f>
        <v>27230</v>
      </c>
      <c r="AJ14" s="294"/>
      <c r="AK14" s="250">
        <v>10056</v>
      </c>
      <c r="AL14" s="250"/>
      <c r="AM14" s="250">
        <v>9527</v>
      </c>
      <c r="AN14" s="250"/>
      <c r="AO14" s="250">
        <v>9460</v>
      </c>
      <c r="AP14" s="250"/>
      <c r="AQ14" s="250">
        <v>9077</v>
      </c>
      <c r="AR14" s="250"/>
      <c r="AS14" s="250">
        <v>9044</v>
      </c>
      <c r="AT14" s="250"/>
      <c r="AU14" s="250">
        <v>8626</v>
      </c>
      <c r="AV14" s="250"/>
      <c r="AW14" s="356">
        <v>38.9</v>
      </c>
      <c r="AX14" s="356"/>
    </row>
    <row r="15" spans="1:50" ht="18.75" customHeight="1">
      <c r="A15" s="337" t="s">
        <v>484</v>
      </c>
      <c r="B15" s="337"/>
      <c r="C15" s="293">
        <f>SUM(E15:H15)</f>
        <v>112</v>
      </c>
      <c r="D15" s="294"/>
      <c r="E15" s="250">
        <v>109</v>
      </c>
      <c r="F15" s="250"/>
      <c r="G15" s="250">
        <v>3</v>
      </c>
      <c r="H15" s="250"/>
      <c r="I15" s="250">
        <v>61</v>
      </c>
      <c r="J15" s="250"/>
      <c r="K15" s="93">
        <v>2</v>
      </c>
      <c r="L15" s="93">
        <v>44</v>
      </c>
      <c r="M15" s="93">
        <v>1</v>
      </c>
      <c r="N15" s="93" t="s">
        <v>321</v>
      </c>
      <c r="O15" s="93" t="s">
        <v>321</v>
      </c>
      <c r="P15" s="93">
        <v>3</v>
      </c>
      <c r="Q15" s="93">
        <v>1</v>
      </c>
      <c r="R15" s="250">
        <f>SUM(T15:X15)</f>
        <v>1493</v>
      </c>
      <c r="S15" s="250"/>
      <c r="T15" s="93">
        <v>987</v>
      </c>
      <c r="U15" s="93">
        <v>486</v>
      </c>
      <c r="V15" s="93" t="s">
        <v>321</v>
      </c>
      <c r="W15" s="93">
        <v>8</v>
      </c>
      <c r="X15" s="93">
        <v>12</v>
      </c>
      <c r="Y15" s="51"/>
      <c r="Z15" s="316" t="s">
        <v>484</v>
      </c>
      <c r="AA15" s="316"/>
      <c r="AB15" s="317"/>
      <c r="AC15" s="293">
        <f>SUM(AF15:AJ15)</f>
        <v>58389</v>
      </c>
      <c r="AD15" s="294"/>
      <c r="AE15" s="294"/>
      <c r="AF15" s="294">
        <f>SUM(AK15,AO15,AS15)</f>
        <v>29850</v>
      </c>
      <c r="AG15" s="294"/>
      <c r="AH15" s="294"/>
      <c r="AI15" s="294">
        <f>SUM(AM15,AQ15,AU15)</f>
        <v>28539</v>
      </c>
      <c r="AJ15" s="294"/>
      <c r="AK15" s="250">
        <v>10327</v>
      </c>
      <c r="AL15" s="250"/>
      <c r="AM15" s="250">
        <v>9928</v>
      </c>
      <c r="AN15" s="250"/>
      <c r="AO15" s="250">
        <v>10044</v>
      </c>
      <c r="AP15" s="250"/>
      <c r="AQ15" s="250">
        <v>9523</v>
      </c>
      <c r="AR15" s="250"/>
      <c r="AS15" s="250">
        <v>9479</v>
      </c>
      <c r="AT15" s="250"/>
      <c r="AU15" s="250">
        <v>9088</v>
      </c>
      <c r="AV15" s="250"/>
      <c r="AW15" s="356">
        <v>39.1</v>
      </c>
      <c r="AX15" s="356"/>
    </row>
    <row r="16" spans="1:50" ht="18.75" customHeight="1">
      <c r="A16" s="406" t="s">
        <v>485</v>
      </c>
      <c r="B16" s="406"/>
      <c r="C16" s="295">
        <f>SUM(C18:D34)</f>
        <v>112</v>
      </c>
      <c r="D16" s="296"/>
      <c r="E16" s="296">
        <f>SUM(E18:F34)</f>
        <v>108</v>
      </c>
      <c r="F16" s="296"/>
      <c r="G16" s="296">
        <f>SUM(G18:H34)</f>
        <v>4</v>
      </c>
      <c r="H16" s="296"/>
      <c r="I16" s="296">
        <f>SUM(I18:J34)</f>
        <v>61</v>
      </c>
      <c r="J16" s="296"/>
      <c r="K16" s="73">
        <f>SUM(K18:K34)</f>
        <v>2</v>
      </c>
      <c r="L16" s="73">
        <f>SUM(L18:L34)</f>
        <v>43</v>
      </c>
      <c r="M16" s="73">
        <f>SUM(M18:M34)</f>
        <v>2</v>
      </c>
      <c r="N16" s="73" t="s">
        <v>321</v>
      </c>
      <c r="O16" s="73" t="s">
        <v>321</v>
      </c>
      <c r="P16" s="73">
        <f>SUM(P18:P34)</f>
        <v>3</v>
      </c>
      <c r="Q16" s="73">
        <f>SUM(Q18:Q34)</f>
        <v>1</v>
      </c>
      <c r="R16" s="255">
        <f>SUM(R18:S34)</f>
        <v>1535</v>
      </c>
      <c r="S16" s="255"/>
      <c r="T16" s="73">
        <f>SUM(T18:T34)</f>
        <v>1014</v>
      </c>
      <c r="U16" s="73">
        <f>SUM(U18:U34)</f>
        <v>500</v>
      </c>
      <c r="V16" s="73" t="s">
        <v>321</v>
      </c>
      <c r="W16" s="73">
        <f>SUM(W18:W34)</f>
        <v>9</v>
      </c>
      <c r="X16" s="73">
        <f>SUM(X18:X34)</f>
        <v>12</v>
      </c>
      <c r="Y16" s="51"/>
      <c r="Z16" s="367" t="s">
        <v>485</v>
      </c>
      <c r="AA16" s="367"/>
      <c r="AB16" s="368"/>
      <c r="AC16" s="295">
        <f>SUM(AC18,AC37:AE38)</f>
        <v>60315</v>
      </c>
      <c r="AD16" s="296"/>
      <c r="AE16" s="296"/>
      <c r="AF16" s="296">
        <f>SUM(AF18,AF37:AH38)</f>
        <v>30904</v>
      </c>
      <c r="AG16" s="296"/>
      <c r="AH16" s="296"/>
      <c r="AI16" s="296">
        <f>SUM(AI18,AI37:AJ38)</f>
        <v>29411</v>
      </c>
      <c r="AJ16" s="296"/>
      <c r="AK16" s="255">
        <f>SUM(AK18,AK37:AL38)</f>
        <v>10596</v>
      </c>
      <c r="AL16" s="255"/>
      <c r="AM16" s="255">
        <f aca="true" t="shared" si="0" ref="AM16:AU16">SUM(AM18,AM37:AN38)</f>
        <v>9993</v>
      </c>
      <c r="AN16" s="255"/>
      <c r="AO16" s="255">
        <f t="shared" si="0"/>
        <v>10283</v>
      </c>
      <c r="AP16" s="255"/>
      <c r="AQ16" s="255">
        <f t="shared" si="0"/>
        <v>9911</v>
      </c>
      <c r="AR16" s="255"/>
      <c r="AS16" s="255">
        <f t="shared" si="0"/>
        <v>10025</v>
      </c>
      <c r="AT16" s="255"/>
      <c r="AU16" s="255">
        <f t="shared" si="0"/>
        <v>9507</v>
      </c>
      <c r="AV16" s="255"/>
      <c r="AW16" s="361">
        <v>39.3</v>
      </c>
      <c r="AX16" s="361"/>
    </row>
    <row r="17" spans="1:50" ht="18.75" customHeight="1">
      <c r="A17" s="337"/>
      <c r="B17" s="337"/>
      <c r="C17" s="293"/>
      <c r="D17" s="294"/>
      <c r="E17" s="250"/>
      <c r="F17" s="250"/>
      <c r="G17" s="250"/>
      <c r="H17" s="250"/>
      <c r="I17" s="250"/>
      <c r="J17" s="250"/>
      <c r="K17" s="93"/>
      <c r="L17" s="93"/>
      <c r="M17" s="93"/>
      <c r="N17" s="93"/>
      <c r="O17" s="93"/>
      <c r="P17" s="93"/>
      <c r="Q17" s="93"/>
      <c r="R17" s="250"/>
      <c r="S17" s="250"/>
      <c r="T17" s="93"/>
      <c r="U17" s="93"/>
      <c r="V17" s="93"/>
      <c r="W17" s="93"/>
      <c r="X17" s="93"/>
      <c r="Y17" s="51"/>
      <c r="Z17" s="270"/>
      <c r="AA17" s="270"/>
      <c r="AB17" s="270"/>
      <c r="AC17" s="293"/>
      <c r="AD17" s="294"/>
      <c r="AE17" s="294"/>
      <c r="AF17" s="294"/>
      <c r="AG17" s="294"/>
      <c r="AH17" s="294"/>
      <c r="AI17" s="294"/>
      <c r="AJ17" s="294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356"/>
      <c r="AX17" s="356"/>
    </row>
    <row r="18" spans="1:50" ht="18.75" customHeight="1">
      <c r="A18" s="337" t="s">
        <v>40</v>
      </c>
      <c r="B18" s="337"/>
      <c r="C18" s="293">
        <f>SUM(E18:H18)</f>
        <v>25</v>
      </c>
      <c r="D18" s="294"/>
      <c r="E18" s="250">
        <v>24</v>
      </c>
      <c r="F18" s="250"/>
      <c r="G18" s="250">
        <v>1</v>
      </c>
      <c r="H18" s="250"/>
      <c r="I18" s="250">
        <v>21</v>
      </c>
      <c r="J18" s="250"/>
      <c r="K18" s="93">
        <v>1</v>
      </c>
      <c r="L18" s="93" t="s">
        <v>459</v>
      </c>
      <c r="M18" s="93" t="s">
        <v>459</v>
      </c>
      <c r="N18" s="93" t="s">
        <v>459</v>
      </c>
      <c r="O18" s="93" t="s">
        <v>459</v>
      </c>
      <c r="P18" s="93">
        <v>2</v>
      </c>
      <c r="Q18" s="93">
        <v>1</v>
      </c>
      <c r="R18" s="250">
        <f>SUM(T18:X18)</f>
        <v>520</v>
      </c>
      <c r="S18" s="250"/>
      <c r="T18" s="93">
        <v>502</v>
      </c>
      <c r="U18" s="93" t="s">
        <v>459</v>
      </c>
      <c r="V18" s="93" t="s">
        <v>459</v>
      </c>
      <c r="W18" s="93">
        <v>6</v>
      </c>
      <c r="X18" s="93">
        <v>12</v>
      </c>
      <c r="Y18" s="51"/>
      <c r="Z18" s="260" t="s">
        <v>361</v>
      </c>
      <c r="AA18" s="369" t="s">
        <v>8</v>
      </c>
      <c r="AB18" s="369"/>
      <c r="AC18" s="293">
        <f>SUM(AC19:AE35)</f>
        <v>59523</v>
      </c>
      <c r="AD18" s="294"/>
      <c r="AE18" s="294"/>
      <c r="AF18" s="294">
        <f>SUM(AF19:AH35)</f>
        <v>30497</v>
      </c>
      <c r="AG18" s="294"/>
      <c r="AH18" s="294"/>
      <c r="AI18" s="294">
        <f>SUM(AI19:AJ35)</f>
        <v>29026</v>
      </c>
      <c r="AJ18" s="294"/>
      <c r="AK18" s="250">
        <v>10450</v>
      </c>
      <c r="AL18" s="250"/>
      <c r="AM18" s="250">
        <v>9856</v>
      </c>
      <c r="AN18" s="250"/>
      <c r="AO18" s="250">
        <v>10145</v>
      </c>
      <c r="AP18" s="250"/>
      <c r="AQ18" s="250">
        <v>9787</v>
      </c>
      <c r="AR18" s="250"/>
      <c r="AS18" s="250">
        <v>9902</v>
      </c>
      <c r="AT18" s="250"/>
      <c r="AU18" s="250">
        <v>9383</v>
      </c>
      <c r="AV18" s="250"/>
      <c r="AW18" s="356">
        <v>39.3</v>
      </c>
      <c r="AX18" s="356"/>
    </row>
    <row r="19" spans="1:50" ht="18.75" customHeight="1">
      <c r="A19" s="337" t="s">
        <v>41</v>
      </c>
      <c r="B19" s="337"/>
      <c r="C19" s="293">
        <f aca="true" t="shared" si="1" ref="C19:C25">SUM(E19:H19)</f>
        <v>6</v>
      </c>
      <c r="D19" s="294"/>
      <c r="E19" s="250">
        <v>6</v>
      </c>
      <c r="F19" s="250"/>
      <c r="G19" s="250" t="s">
        <v>459</v>
      </c>
      <c r="H19" s="250"/>
      <c r="I19" s="250">
        <v>6</v>
      </c>
      <c r="J19" s="250"/>
      <c r="K19" s="93" t="s">
        <v>459</v>
      </c>
      <c r="L19" s="93" t="s">
        <v>459</v>
      </c>
      <c r="M19" s="93" t="s">
        <v>459</v>
      </c>
      <c r="N19" s="93" t="s">
        <v>459</v>
      </c>
      <c r="O19" s="93" t="s">
        <v>459</v>
      </c>
      <c r="P19" s="93" t="s">
        <v>459</v>
      </c>
      <c r="Q19" s="93" t="s">
        <v>459</v>
      </c>
      <c r="R19" s="250">
        <f aca="true" t="shared" si="2" ref="R19:R25">SUM(T19:X19)</f>
        <v>70</v>
      </c>
      <c r="S19" s="250"/>
      <c r="T19" s="93">
        <v>70</v>
      </c>
      <c r="U19" s="93" t="s">
        <v>459</v>
      </c>
      <c r="V19" s="93" t="s">
        <v>459</v>
      </c>
      <c r="W19" s="93" t="s">
        <v>459</v>
      </c>
      <c r="X19" s="93" t="s">
        <v>459</v>
      </c>
      <c r="Y19" s="51"/>
      <c r="Z19" s="260"/>
      <c r="AA19" s="253" t="s">
        <v>40</v>
      </c>
      <c r="AB19" s="253"/>
      <c r="AC19" s="293">
        <f aca="true" t="shared" si="3" ref="AC19:AC26">SUM(AF19:AJ19)</f>
        <v>21004</v>
      </c>
      <c r="AD19" s="294"/>
      <c r="AE19" s="294"/>
      <c r="AF19" s="294">
        <f aca="true" t="shared" si="4" ref="AF19:AF26">SUM(AK19,AO19,AS19)</f>
        <v>10846</v>
      </c>
      <c r="AG19" s="294"/>
      <c r="AH19" s="294"/>
      <c r="AI19" s="294">
        <f aca="true" t="shared" si="5" ref="AI19:AI26">SUM(AM19,AQ19,AU19)</f>
        <v>10158</v>
      </c>
      <c r="AJ19" s="294"/>
      <c r="AK19" s="250">
        <v>3669</v>
      </c>
      <c r="AL19" s="250"/>
      <c r="AM19" s="250">
        <v>3470</v>
      </c>
      <c r="AN19" s="250"/>
      <c r="AO19" s="250">
        <v>3619</v>
      </c>
      <c r="AP19" s="250"/>
      <c r="AQ19" s="250">
        <v>3459</v>
      </c>
      <c r="AR19" s="250"/>
      <c r="AS19" s="250">
        <v>3558</v>
      </c>
      <c r="AT19" s="250"/>
      <c r="AU19" s="250">
        <v>3229</v>
      </c>
      <c r="AV19" s="250"/>
      <c r="AW19" s="356">
        <v>41.8</v>
      </c>
      <c r="AX19" s="356"/>
    </row>
    <row r="20" spans="1:50" ht="18.75" customHeight="1">
      <c r="A20" s="337" t="s">
        <v>42</v>
      </c>
      <c r="B20" s="337"/>
      <c r="C20" s="293">
        <f t="shared" si="1"/>
        <v>10</v>
      </c>
      <c r="D20" s="294"/>
      <c r="E20" s="250">
        <v>10</v>
      </c>
      <c r="F20" s="250"/>
      <c r="G20" s="250" t="s">
        <v>459</v>
      </c>
      <c r="H20" s="250"/>
      <c r="I20" s="250">
        <v>10</v>
      </c>
      <c r="J20" s="250"/>
      <c r="K20" s="93" t="s">
        <v>459</v>
      </c>
      <c r="L20" s="93" t="s">
        <v>459</v>
      </c>
      <c r="M20" s="93" t="s">
        <v>459</v>
      </c>
      <c r="N20" s="93" t="s">
        <v>459</v>
      </c>
      <c r="O20" s="93" t="s">
        <v>459</v>
      </c>
      <c r="P20" s="93" t="s">
        <v>459</v>
      </c>
      <c r="Q20" s="93" t="s">
        <v>459</v>
      </c>
      <c r="R20" s="250">
        <f t="shared" si="2"/>
        <v>149</v>
      </c>
      <c r="S20" s="250"/>
      <c r="T20" s="93">
        <v>149</v>
      </c>
      <c r="U20" s="93" t="s">
        <v>459</v>
      </c>
      <c r="V20" s="93" t="s">
        <v>459</v>
      </c>
      <c r="W20" s="93" t="s">
        <v>459</v>
      </c>
      <c r="X20" s="93" t="s">
        <v>459</v>
      </c>
      <c r="Y20" s="51"/>
      <c r="Z20" s="260"/>
      <c r="AA20" s="253" t="s">
        <v>41</v>
      </c>
      <c r="AB20" s="253"/>
      <c r="AC20" s="293">
        <f t="shared" si="3"/>
        <v>2703</v>
      </c>
      <c r="AD20" s="294"/>
      <c r="AE20" s="294"/>
      <c r="AF20" s="294">
        <f t="shared" si="4"/>
        <v>1401</v>
      </c>
      <c r="AG20" s="294"/>
      <c r="AH20" s="294"/>
      <c r="AI20" s="294">
        <f t="shared" si="5"/>
        <v>1302</v>
      </c>
      <c r="AJ20" s="294"/>
      <c r="AK20" s="250">
        <v>459</v>
      </c>
      <c r="AL20" s="250"/>
      <c r="AM20" s="250">
        <v>461</v>
      </c>
      <c r="AN20" s="250"/>
      <c r="AO20" s="250">
        <v>491</v>
      </c>
      <c r="AP20" s="250"/>
      <c r="AQ20" s="250">
        <v>439</v>
      </c>
      <c r="AR20" s="250"/>
      <c r="AS20" s="250">
        <v>451</v>
      </c>
      <c r="AT20" s="250"/>
      <c r="AU20" s="250">
        <v>402</v>
      </c>
      <c r="AV20" s="250"/>
      <c r="AW20" s="356">
        <v>38.6</v>
      </c>
      <c r="AX20" s="356"/>
    </row>
    <row r="21" spans="1:50" ht="18.75" customHeight="1">
      <c r="A21" s="337" t="s">
        <v>43</v>
      </c>
      <c r="B21" s="337"/>
      <c r="C21" s="293">
        <f t="shared" si="1"/>
        <v>7</v>
      </c>
      <c r="D21" s="294"/>
      <c r="E21" s="250">
        <v>6</v>
      </c>
      <c r="F21" s="250"/>
      <c r="G21" s="250">
        <v>1</v>
      </c>
      <c r="H21" s="250"/>
      <c r="I21" s="250">
        <v>6</v>
      </c>
      <c r="J21" s="250"/>
      <c r="K21" s="93">
        <v>1</v>
      </c>
      <c r="L21" s="93" t="s">
        <v>459</v>
      </c>
      <c r="M21" s="93" t="s">
        <v>459</v>
      </c>
      <c r="N21" s="93" t="s">
        <v>459</v>
      </c>
      <c r="O21" s="93" t="s">
        <v>459</v>
      </c>
      <c r="P21" s="93" t="s">
        <v>459</v>
      </c>
      <c r="Q21" s="93" t="s">
        <v>459</v>
      </c>
      <c r="R21" s="250">
        <f t="shared" si="2"/>
        <v>47</v>
      </c>
      <c r="S21" s="250"/>
      <c r="T21" s="93">
        <v>47</v>
      </c>
      <c r="U21" s="93" t="s">
        <v>459</v>
      </c>
      <c r="V21" s="93" t="s">
        <v>459</v>
      </c>
      <c r="W21" s="93" t="s">
        <v>459</v>
      </c>
      <c r="X21" s="93" t="s">
        <v>459</v>
      </c>
      <c r="Y21" s="51"/>
      <c r="Z21" s="260"/>
      <c r="AA21" s="253" t="s">
        <v>42</v>
      </c>
      <c r="AB21" s="253"/>
      <c r="AC21" s="293">
        <f t="shared" si="3"/>
        <v>5888</v>
      </c>
      <c r="AD21" s="294"/>
      <c r="AE21" s="294"/>
      <c r="AF21" s="294">
        <f t="shared" si="4"/>
        <v>3025</v>
      </c>
      <c r="AG21" s="294"/>
      <c r="AH21" s="294"/>
      <c r="AI21" s="294">
        <f t="shared" si="5"/>
        <v>2863</v>
      </c>
      <c r="AJ21" s="294"/>
      <c r="AK21" s="250">
        <v>1053</v>
      </c>
      <c r="AL21" s="250"/>
      <c r="AM21" s="250">
        <v>957</v>
      </c>
      <c r="AN21" s="250"/>
      <c r="AO21" s="250">
        <v>1018</v>
      </c>
      <c r="AP21" s="250"/>
      <c r="AQ21" s="250">
        <v>936</v>
      </c>
      <c r="AR21" s="250"/>
      <c r="AS21" s="250">
        <v>954</v>
      </c>
      <c r="AT21" s="250"/>
      <c r="AU21" s="250">
        <v>970</v>
      </c>
      <c r="AV21" s="250"/>
      <c r="AW21" s="356">
        <v>39.5</v>
      </c>
      <c r="AX21" s="356"/>
    </row>
    <row r="22" spans="1:50" ht="18.75" customHeight="1">
      <c r="A22" s="337" t="s">
        <v>44</v>
      </c>
      <c r="B22" s="337"/>
      <c r="C22" s="293">
        <f t="shared" si="1"/>
        <v>7</v>
      </c>
      <c r="D22" s="294"/>
      <c r="E22" s="250">
        <v>7</v>
      </c>
      <c r="F22" s="250"/>
      <c r="G22" s="250" t="s">
        <v>459</v>
      </c>
      <c r="H22" s="250"/>
      <c r="I22" s="250">
        <v>7</v>
      </c>
      <c r="J22" s="250"/>
      <c r="K22" s="93" t="s">
        <v>459</v>
      </c>
      <c r="L22" s="93" t="s">
        <v>459</v>
      </c>
      <c r="M22" s="93" t="s">
        <v>459</v>
      </c>
      <c r="N22" s="93" t="s">
        <v>459</v>
      </c>
      <c r="O22" s="93" t="s">
        <v>459</v>
      </c>
      <c r="P22" s="93" t="s">
        <v>459</v>
      </c>
      <c r="Q22" s="93" t="s">
        <v>459</v>
      </c>
      <c r="R22" s="250">
        <f t="shared" si="2"/>
        <v>42</v>
      </c>
      <c r="S22" s="250"/>
      <c r="T22" s="93">
        <v>42</v>
      </c>
      <c r="U22" s="93" t="s">
        <v>459</v>
      </c>
      <c r="V22" s="93" t="s">
        <v>459</v>
      </c>
      <c r="W22" s="93" t="s">
        <v>459</v>
      </c>
      <c r="X22" s="93" t="s">
        <v>459</v>
      </c>
      <c r="Y22" s="51"/>
      <c r="Z22" s="260"/>
      <c r="AA22" s="253" t="s">
        <v>43</v>
      </c>
      <c r="AB22" s="253"/>
      <c r="AC22" s="293">
        <f t="shared" si="3"/>
        <v>1518</v>
      </c>
      <c r="AD22" s="294"/>
      <c r="AE22" s="294"/>
      <c r="AF22" s="250">
        <f t="shared" si="4"/>
        <v>780</v>
      </c>
      <c r="AG22" s="250"/>
      <c r="AH22" s="250"/>
      <c r="AI22" s="250">
        <f t="shared" si="5"/>
        <v>738</v>
      </c>
      <c r="AJ22" s="250"/>
      <c r="AK22" s="250">
        <v>267</v>
      </c>
      <c r="AL22" s="250"/>
      <c r="AM22" s="250">
        <v>256</v>
      </c>
      <c r="AN22" s="250"/>
      <c r="AO22" s="250">
        <v>266</v>
      </c>
      <c r="AP22" s="250"/>
      <c r="AQ22" s="250">
        <v>220</v>
      </c>
      <c r="AR22" s="250"/>
      <c r="AS22" s="250">
        <v>247</v>
      </c>
      <c r="AT22" s="250"/>
      <c r="AU22" s="250">
        <v>262</v>
      </c>
      <c r="AV22" s="250"/>
      <c r="AW22" s="356">
        <v>32.3</v>
      </c>
      <c r="AX22" s="356"/>
    </row>
    <row r="23" spans="1:50" ht="18.75" customHeight="1">
      <c r="A23" s="337" t="s">
        <v>45</v>
      </c>
      <c r="B23" s="337"/>
      <c r="C23" s="293">
        <f t="shared" si="1"/>
        <v>5</v>
      </c>
      <c r="D23" s="294"/>
      <c r="E23" s="250">
        <v>5</v>
      </c>
      <c r="F23" s="250"/>
      <c r="G23" s="250" t="s">
        <v>459</v>
      </c>
      <c r="H23" s="250"/>
      <c r="I23" s="250">
        <v>5</v>
      </c>
      <c r="J23" s="250"/>
      <c r="K23" s="93" t="s">
        <v>459</v>
      </c>
      <c r="L23" s="93" t="s">
        <v>459</v>
      </c>
      <c r="M23" s="93" t="s">
        <v>459</v>
      </c>
      <c r="N23" s="93" t="s">
        <v>459</v>
      </c>
      <c r="O23" s="93" t="s">
        <v>459</v>
      </c>
      <c r="P23" s="93" t="s">
        <v>459</v>
      </c>
      <c r="Q23" s="93" t="s">
        <v>459</v>
      </c>
      <c r="R23" s="250">
        <f t="shared" si="2"/>
        <v>91</v>
      </c>
      <c r="S23" s="250"/>
      <c r="T23" s="93">
        <v>91</v>
      </c>
      <c r="U23" s="93" t="s">
        <v>459</v>
      </c>
      <c r="V23" s="93" t="s">
        <v>459</v>
      </c>
      <c r="W23" s="93" t="s">
        <v>459</v>
      </c>
      <c r="X23" s="93" t="s">
        <v>459</v>
      </c>
      <c r="Y23" s="51"/>
      <c r="Z23" s="260"/>
      <c r="AA23" s="253" t="s">
        <v>44</v>
      </c>
      <c r="AB23" s="253"/>
      <c r="AC23" s="293">
        <f t="shared" si="3"/>
        <v>1321</v>
      </c>
      <c r="AD23" s="294"/>
      <c r="AE23" s="294"/>
      <c r="AF23" s="250">
        <f t="shared" si="4"/>
        <v>633</v>
      </c>
      <c r="AG23" s="250"/>
      <c r="AH23" s="250"/>
      <c r="AI23" s="250">
        <f t="shared" si="5"/>
        <v>688</v>
      </c>
      <c r="AJ23" s="250"/>
      <c r="AK23" s="250">
        <v>208</v>
      </c>
      <c r="AL23" s="250"/>
      <c r="AM23" s="250">
        <v>230</v>
      </c>
      <c r="AN23" s="250"/>
      <c r="AO23" s="250">
        <v>220</v>
      </c>
      <c r="AP23" s="250"/>
      <c r="AQ23" s="250">
        <v>220</v>
      </c>
      <c r="AR23" s="250"/>
      <c r="AS23" s="250">
        <v>205</v>
      </c>
      <c r="AT23" s="250"/>
      <c r="AU23" s="250">
        <v>238</v>
      </c>
      <c r="AV23" s="250"/>
      <c r="AW23" s="356">
        <v>31.5</v>
      </c>
      <c r="AX23" s="356"/>
    </row>
    <row r="24" spans="1:50" ht="18.75" customHeight="1">
      <c r="A24" s="337" t="s">
        <v>46</v>
      </c>
      <c r="B24" s="337"/>
      <c r="C24" s="293">
        <f t="shared" si="1"/>
        <v>2</v>
      </c>
      <c r="D24" s="294"/>
      <c r="E24" s="250">
        <v>2</v>
      </c>
      <c r="F24" s="250"/>
      <c r="G24" s="250" t="s">
        <v>459</v>
      </c>
      <c r="H24" s="250"/>
      <c r="I24" s="250">
        <v>2</v>
      </c>
      <c r="J24" s="250"/>
      <c r="K24" s="93" t="s">
        <v>459</v>
      </c>
      <c r="L24" s="93" t="s">
        <v>459</v>
      </c>
      <c r="M24" s="93" t="s">
        <v>459</v>
      </c>
      <c r="N24" s="93" t="s">
        <v>459</v>
      </c>
      <c r="O24" s="93" t="s">
        <v>459</v>
      </c>
      <c r="P24" s="93" t="s">
        <v>459</v>
      </c>
      <c r="Q24" s="93" t="s">
        <v>459</v>
      </c>
      <c r="R24" s="250">
        <f t="shared" si="2"/>
        <v>38</v>
      </c>
      <c r="S24" s="250"/>
      <c r="T24" s="93">
        <v>38</v>
      </c>
      <c r="U24" s="93" t="s">
        <v>459</v>
      </c>
      <c r="V24" s="93" t="s">
        <v>459</v>
      </c>
      <c r="W24" s="93" t="s">
        <v>459</v>
      </c>
      <c r="X24" s="93" t="s">
        <v>459</v>
      </c>
      <c r="Y24" s="51"/>
      <c r="Z24" s="260"/>
      <c r="AA24" s="253" t="s">
        <v>45</v>
      </c>
      <c r="AB24" s="253"/>
      <c r="AC24" s="293">
        <f t="shared" si="3"/>
        <v>3576</v>
      </c>
      <c r="AD24" s="294"/>
      <c r="AE24" s="294"/>
      <c r="AF24" s="250">
        <f t="shared" si="4"/>
        <v>1818</v>
      </c>
      <c r="AG24" s="250"/>
      <c r="AH24" s="250"/>
      <c r="AI24" s="250">
        <f t="shared" si="5"/>
        <v>1758</v>
      </c>
      <c r="AJ24" s="250"/>
      <c r="AK24" s="250">
        <v>633</v>
      </c>
      <c r="AL24" s="250"/>
      <c r="AM24" s="250">
        <v>610</v>
      </c>
      <c r="AN24" s="250"/>
      <c r="AO24" s="250">
        <v>562</v>
      </c>
      <c r="AP24" s="250"/>
      <c r="AQ24" s="250">
        <v>594</v>
      </c>
      <c r="AR24" s="250"/>
      <c r="AS24" s="250">
        <v>623</v>
      </c>
      <c r="AT24" s="250"/>
      <c r="AU24" s="250">
        <v>554</v>
      </c>
      <c r="AV24" s="250"/>
      <c r="AW24" s="356">
        <v>39.3</v>
      </c>
      <c r="AX24" s="356"/>
    </row>
    <row r="25" spans="1:50" ht="18.75" customHeight="1">
      <c r="A25" s="337" t="s">
        <v>47</v>
      </c>
      <c r="B25" s="337"/>
      <c r="C25" s="293">
        <f t="shared" si="1"/>
        <v>5</v>
      </c>
      <c r="D25" s="294"/>
      <c r="E25" s="250">
        <v>5</v>
      </c>
      <c r="F25" s="250"/>
      <c r="G25" s="250" t="s">
        <v>459</v>
      </c>
      <c r="H25" s="250"/>
      <c r="I25" s="250">
        <v>4</v>
      </c>
      <c r="J25" s="250"/>
      <c r="K25" s="93" t="s">
        <v>459</v>
      </c>
      <c r="L25" s="93" t="s">
        <v>459</v>
      </c>
      <c r="M25" s="93" t="s">
        <v>459</v>
      </c>
      <c r="N25" s="93" t="s">
        <v>459</v>
      </c>
      <c r="O25" s="93" t="s">
        <v>459</v>
      </c>
      <c r="P25" s="93">
        <v>1</v>
      </c>
      <c r="Q25" s="93" t="s">
        <v>459</v>
      </c>
      <c r="R25" s="250">
        <f t="shared" si="2"/>
        <v>78</v>
      </c>
      <c r="S25" s="250"/>
      <c r="T25" s="93">
        <v>75</v>
      </c>
      <c r="U25" s="93" t="s">
        <v>459</v>
      </c>
      <c r="V25" s="93" t="s">
        <v>459</v>
      </c>
      <c r="W25" s="93">
        <v>3</v>
      </c>
      <c r="X25" s="93" t="s">
        <v>459</v>
      </c>
      <c r="Y25" s="51"/>
      <c r="Z25" s="260"/>
      <c r="AA25" s="253" t="s">
        <v>46</v>
      </c>
      <c r="AB25" s="253"/>
      <c r="AC25" s="293">
        <f t="shared" si="3"/>
        <v>1539</v>
      </c>
      <c r="AD25" s="294"/>
      <c r="AE25" s="294"/>
      <c r="AF25" s="250">
        <f t="shared" si="4"/>
        <v>745</v>
      </c>
      <c r="AG25" s="250"/>
      <c r="AH25" s="250"/>
      <c r="AI25" s="250">
        <f t="shared" si="5"/>
        <v>794</v>
      </c>
      <c r="AJ25" s="250"/>
      <c r="AK25" s="250">
        <v>254</v>
      </c>
      <c r="AL25" s="250"/>
      <c r="AM25" s="250">
        <v>259</v>
      </c>
      <c r="AN25" s="250"/>
      <c r="AO25" s="250">
        <v>261</v>
      </c>
      <c r="AP25" s="250"/>
      <c r="AQ25" s="250">
        <v>273</v>
      </c>
      <c r="AR25" s="250"/>
      <c r="AS25" s="250">
        <v>230</v>
      </c>
      <c r="AT25" s="250"/>
      <c r="AU25" s="250">
        <v>262</v>
      </c>
      <c r="AV25" s="250"/>
      <c r="AW25" s="356">
        <v>40.5</v>
      </c>
      <c r="AX25" s="356"/>
    </row>
    <row r="26" spans="1:50" ht="18.75" customHeight="1">
      <c r="A26" s="337"/>
      <c r="B26" s="337"/>
      <c r="C26" s="293"/>
      <c r="D26" s="294"/>
      <c r="E26" s="250"/>
      <c r="F26" s="250"/>
      <c r="G26" s="250"/>
      <c r="H26" s="250"/>
      <c r="I26" s="250"/>
      <c r="J26" s="250"/>
      <c r="K26" s="93"/>
      <c r="L26" s="93"/>
      <c r="M26" s="93"/>
      <c r="N26" s="93"/>
      <c r="O26" s="93"/>
      <c r="P26" s="93"/>
      <c r="Q26" s="93"/>
      <c r="R26" s="250"/>
      <c r="S26" s="250"/>
      <c r="T26" s="93"/>
      <c r="U26" s="93"/>
      <c r="V26" s="93"/>
      <c r="W26" s="93"/>
      <c r="X26" s="93"/>
      <c r="Y26" s="51"/>
      <c r="Z26" s="260"/>
      <c r="AA26" s="253" t="s">
        <v>47</v>
      </c>
      <c r="AB26" s="253"/>
      <c r="AC26" s="293">
        <f t="shared" si="3"/>
        <v>3063</v>
      </c>
      <c r="AD26" s="294"/>
      <c r="AE26" s="294"/>
      <c r="AF26" s="250">
        <f t="shared" si="4"/>
        <v>1574</v>
      </c>
      <c r="AG26" s="250"/>
      <c r="AH26" s="250"/>
      <c r="AI26" s="250">
        <f t="shared" si="5"/>
        <v>1489</v>
      </c>
      <c r="AJ26" s="250"/>
      <c r="AK26" s="250">
        <v>584</v>
      </c>
      <c r="AL26" s="250"/>
      <c r="AM26" s="250">
        <v>535</v>
      </c>
      <c r="AN26" s="250"/>
      <c r="AO26" s="250">
        <v>516</v>
      </c>
      <c r="AP26" s="250"/>
      <c r="AQ26" s="250">
        <v>472</v>
      </c>
      <c r="AR26" s="250"/>
      <c r="AS26" s="250">
        <v>474</v>
      </c>
      <c r="AT26" s="250"/>
      <c r="AU26" s="250">
        <v>482</v>
      </c>
      <c r="AV26" s="250"/>
      <c r="AW26" s="356">
        <v>39.3</v>
      </c>
      <c r="AX26" s="356"/>
    </row>
    <row r="27" spans="1:50" ht="18.75" customHeight="1">
      <c r="A27" s="337" t="s">
        <v>48</v>
      </c>
      <c r="B27" s="337"/>
      <c r="C27" s="293">
        <f>SUM(E27:H27)</f>
        <v>2</v>
      </c>
      <c r="D27" s="294"/>
      <c r="E27" s="250">
        <v>1</v>
      </c>
      <c r="F27" s="250"/>
      <c r="G27" s="250">
        <v>1</v>
      </c>
      <c r="H27" s="250"/>
      <c r="I27" s="250" t="s">
        <v>460</v>
      </c>
      <c r="J27" s="250"/>
      <c r="K27" s="93" t="s">
        <v>460</v>
      </c>
      <c r="L27" s="93">
        <v>1</v>
      </c>
      <c r="M27" s="93">
        <v>1</v>
      </c>
      <c r="N27" s="93" t="s">
        <v>460</v>
      </c>
      <c r="O27" s="93" t="s">
        <v>460</v>
      </c>
      <c r="P27" s="93" t="s">
        <v>460</v>
      </c>
      <c r="Q27" s="93" t="s">
        <v>460</v>
      </c>
      <c r="R27" s="250">
        <f>SUM(T27:X27)</f>
        <v>16</v>
      </c>
      <c r="S27" s="250"/>
      <c r="T27" s="93" t="s">
        <v>460</v>
      </c>
      <c r="U27" s="93">
        <v>16</v>
      </c>
      <c r="V27" s="93" t="s">
        <v>460</v>
      </c>
      <c r="W27" s="93" t="s">
        <v>460</v>
      </c>
      <c r="X27" s="93" t="s">
        <v>460</v>
      </c>
      <c r="Y27" s="51"/>
      <c r="Z27" s="260"/>
      <c r="AA27" s="253"/>
      <c r="AB27" s="253"/>
      <c r="AC27" s="293"/>
      <c r="AD27" s="294"/>
      <c r="AE27" s="294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356"/>
      <c r="AX27" s="356"/>
    </row>
    <row r="28" spans="1:50" ht="18.75" customHeight="1">
      <c r="A28" s="337" t="s">
        <v>49</v>
      </c>
      <c r="B28" s="337"/>
      <c r="C28" s="293">
        <f aca="true" t="shared" si="6" ref="C28:C34">SUM(E28:H28)</f>
        <v>4</v>
      </c>
      <c r="D28" s="294"/>
      <c r="E28" s="250">
        <v>4</v>
      </c>
      <c r="F28" s="250"/>
      <c r="G28" s="250" t="s">
        <v>460</v>
      </c>
      <c r="H28" s="250"/>
      <c r="I28" s="250" t="s">
        <v>460</v>
      </c>
      <c r="J28" s="250"/>
      <c r="K28" s="93" t="s">
        <v>460</v>
      </c>
      <c r="L28" s="93">
        <v>4</v>
      </c>
      <c r="M28" s="93" t="s">
        <v>460</v>
      </c>
      <c r="N28" s="93" t="s">
        <v>460</v>
      </c>
      <c r="O28" s="93" t="s">
        <v>460</v>
      </c>
      <c r="P28" s="93" t="s">
        <v>460</v>
      </c>
      <c r="Q28" s="93" t="s">
        <v>460</v>
      </c>
      <c r="R28" s="250">
        <f aca="true" t="shared" si="7" ref="R28:R34">SUM(T28:X28)</f>
        <v>64</v>
      </c>
      <c r="S28" s="250"/>
      <c r="T28" s="93" t="s">
        <v>460</v>
      </c>
      <c r="U28" s="93">
        <v>64</v>
      </c>
      <c r="V28" s="93" t="s">
        <v>460</v>
      </c>
      <c r="W28" s="93" t="s">
        <v>460</v>
      </c>
      <c r="X28" s="93" t="s">
        <v>460</v>
      </c>
      <c r="Y28" s="51"/>
      <c r="Z28" s="260"/>
      <c r="AA28" s="253" t="s">
        <v>48</v>
      </c>
      <c r="AB28" s="253"/>
      <c r="AC28" s="293">
        <f aca="true" t="shared" si="8" ref="AC28:AC35">SUM(AF28:AJ28)</f>
        <v>558</v>
      </c>
      <c r="AD28" s="294"/>
      <c r="AE28" s="294"/>
      <c r="AF28" s="250">
        <f aca="true" t="shared" si="9" ref="AF28:AF35">SUM(AK28,AO28,AS28)</f>
        <v>270</v>
      </c>
      <c r="AG28" s="250"/>
      <c r="AH28" s="250"/>
      <c r="AI28" s="250">
        <f aca="true" t="shared" si="10" ref="AI28:AI35">SUM(AM28,AQ28,AU28)</f>
        <v>288</v>
      </c>
      <c r="AJ28" s="250"/>
      <c r="AK28" s="250">
        <v>88</v>
      </c>
      <c r="AL28" s="250"/>
      <c r="AM28" s="250">
        <v>98</v>
      </c>
      <c r="AN28" s="250"/>
      <c r="AO28" s="250">
        <v>97</v>
      </c>
      <c r="AP28" s="250"/>
      <c r="AQ28" s="250">
        <v>96</v>
      </c>
      <c r="AR28" s="250"/>
      <c r="AS28" s="250">
        <v>85</v>
      </c>
      <c r="AT28" s="250"/>
      <c r="AU28" s="250">
        <v>94</v>
      </c>
      <c r="AV28" s="250"/>
      <c r="AW28" s="356">
        <v>34.9</v>
      </c>
      <c r="AX28" s="356"/>
    </row>
    <row r="29" spans="1:50" ht="18.75" customHeight="1">
      <c r="A29" s="337" t="s">
        <v>50</v>
      </c>
      <c r="B29" s="337"/>
      <c r="C29" s="293">
        <f t="shared" si="6"/>
        <v>10</v>
      </c>
      <c r="D29" s="294"/>
      <c r="E29" s="250">
        <v>10</v>
      </c>
      <c r="F29" s="250"/>
      <c r="G29" s="250" t="s">
        <v>460</v>
      </c>
      <c r="H29" s="250"/>
      <c r="I29" s="250" t="s">
        <v>460</v>
      </c>
      <c r="J29" s="250"/>
      <c r="K29" s="93" t="s">
        <v>460</v>
      </c>
      <c r="L29" s="93">
        <v>10</v>
      </c>
      <c r="M29" s="93" t="s">
        <v>460</v>
      </c>
      <c r="N29" s="93" t="s">
        <v>460</v>
      </c>
      <c r="O29" s="93" t="s">
        <v>460</v>
      </c>
      <c r="P29" s="93" t="s">
        <v>460</v>
      </c>
      <c r="Q29" s="93" t="s">
        <v>460</v>
      </c>
      <c r="R29" s="250">
        <f t="shared" si="7"/>
        <v>106</v>
      </c>
      <c r="S29" s="250"/>
      <c r="T29" s="93" t="s">
        <v>460</v>
      </c>
      <c r="U29" s="93">
        <v>106</v>
      </c>
      <c r="V29" s="93" t="s">
        <v>460</v>
      </c>
      <c r="W29" s="93" t="s">
        <v>460</v>
      </c>
      <c r="X29" s="93" t="s">
        <v>460</v>
      </c>
      <c r="Y29" s="51"/>
      <c r="Z29" s="260"/>
      <c r="AA29" s="253" t="s">
        <v>49</v>
      </c>
      <c r="AB29" s="253"/>
      <c r="AC29" s="293">
        <f t="shared" si="8"/>
        <v>2478</v>
      </c>
      <c r="AD29" s="294"/>
      <c r="AE29" s="294"/>
      <c r="AF29" s="250">
        <f t="shared" si="9"/>
        <v>1284</v>
      </c>
      <c r="AG29" s="250"/>
      <c r="AH29" s="250"/>
      <c r="AI29" s="250">
        <f t="shared" si="10"/>
        <v>1194</v>
      </c>
      <c r="AJ29" s="250"/>
      <c r="AK29" s="250">
        <v>423</v>
      </c>
      <c r="AL29" s="250"/>
      <c r="AM29" s="250">
        <v>441</v>
      </c>
      <c r="AN29" s="250"/>
      <c r="AO29" s="250">
        <v>435</v>
      </c>
      <c r="AP29" s="250"/>
      <c r="AQ29" s="250">
        <v>388</v>
      </c>
      <c r="AR29" s="250"/>
      <c r="AS29" s="250">
        <v>426</v>
      </c>
      <c r="AT29" s="250"/>
      <c r="AU29" s="250">
        <v>365</v>
      </c>
      <c r="AV29" s="250"/>
      <c r="AW29" s="356">
        <v>38.7</v>
      </c>
      <c r="AX29" s="356"/>
    </row>
    <row r="30" spans="1:50" ht="18.75" customHeight="1">
      <c r="A30" s="337" t="s">
        <v>51</v>
      </c>
      <c r="B30" s="337"/>
      <c r="C30" s="293">
        <f t="shared" si="6"/>
        <v>7</v>
      </c>
      <c r="D30" s="294"/>
      <c r="E30" s="250">
        <v>6</v>
      </c>
      <c r="F30" s="250"/>
      <c r="G30" s="250">
        <v>1</v>
      </c>
      <c r="H30" s="250"/>
      <c r="I30" s="250" t="s">
        <v>460</v>
      </c>
      <c r="J30" s="250"/>
      <c r="K30" s="93" t="s">
        <v>460</v>
      </c>
      <c r="L30" s="93">
        <v>6</v>
      </c>
      <c r="M30" s="93">
        <v>1</v>
      </c>
      <c r="N30" s="93" t="s">
        <v>460</v>
      </c>
      <c r="O30" s="93" t="s">
        <v>460</v>
      </c>
      <c r="P30" s="93" t="s">
        <v>460</v>
      </c>
      <c r="Q30" s="93" t="s">
        <v>460</v>
      </c>
      <c r="R30" s="250">
        <f t="shared" si="7"/>
        <v>118</v>
      </c>
      <c r="S30" s="250"/>
      <c r="T30" s="93" t="s">
        <v>460</v>
      </c>
      <c r="U30" s="93">
        <v>118</v>
      </c>
      <c r="V30" s="93" t="s">
        <v>460</v>
      </c>
      <c r="W30" s="93" t="s">
        <v>460</v>
      </c>
      <c r="X30" s="93" t="s">
        <v>460</v>
      </c>
      <c r="Y30" s="51"/>
      <c r="Z30" s="260"/>
      <c r="AA30" s="253" t="s">
        <v>50</v>
      </c>
      <c r="AB30" s="253"/>
      <c r="AC30" s="293">
        <f t="shared" si="8"/>
        <v>3821</v>
      </c>
      <c r="AD30" s="294"/>
      <c r="AE30" s="294"/>
      <c r="AF30" s="250">
        <f t="shared" si="9"/>
        <v>1957</v>
      </c>
      <c r="AG30" s="250"/>
      <c r="AH30" s="250"/>
      <c r="AI30" s="250">
        <f t="shared" si="10"/>
        <v>1864</v>
      </c>
      <c r="AJ30" s="250"/>
      <c r="AK30" s="250">
        <v>694</v>
      </c>
      <c r="AL30" s="250"/>
      <c r="AM30" s="250">
        <v>638</v>
      </c>
      <c r="AN30" s="250"/>
      <c r="AO30" s="250">
        <v>624</v>
      </c>
      <c r="AP30" s="250"/>
      <c r="AQ30" s="250">
        <v>682</v>
      </c>
      <c r="AR30" s="250"/>
      <c r="AS30" s="250">
        <v>639</v>
      </c>
      <c r="AT30" s="250"/>
      <c r="AU30" s="250">
        <v>544</v>
      </c>
      <c r="AV30" s="250"/>
      <c r="AW30" s="356">
        <v>36</v>
      </c>
      <c r="AX30" s="356"/>
    </row>
    <row r="31" spans="1:50" ht="18.75" customHeight="1">
      <c r="A31" s="337" t="s">
        <v>52</v>
      </c>
      <c r="B31" s="337"/>
      <c r="C31" s="293">
        <f t="shared" si="6"/>
        <v>5</v>
      </c>
      <c r="D31" s="294"/>
      <c r="E31" s="250">
        <v>5</v>
      </c>
      <c r="F31" s="250"/>
      <c r="G31" s="250" t="s">
        <v>460</v>
      </c>
      <c r="H31" s="250"/>
      <c r="I31" s="250" t="s">
        <v>460</v>
      </c>
      <c r="J31" s="250"/>
      <c r="K31" s="93" t="s">
        <v>460</v>
      </c>
      <c r="L31" s="93">
        <v>5</v>
      </c>
      <c r="M31" s="93" t="s">
        <v>460</v>
      </c>
      <c r="N31" s="93" t="s">
        <v>460</v>
      </c>
      <c r="O31" s="93" t="s">
        <v>460</v>
      </c>
      <c r="P31" s="93" t="s">
        <v>460</v>
      </c>
      <c r="Q31" s="93" t="s">
        <v>460</v>
      </c>
      <c r="R31" s="250">
        <f t="shared" si="7"/>
        <v>64</v>
      </c>
      <c r="S31" s="250"/>
      <c r="T31" s="93" t="s">
        <v>460</v>
      </c>
      <c r="U31" s="93">
        <v>64</v>
      </c>
      <c r="V31" s="93" t="s">
        <v>460</v>
      </c>
      <c r="W31" s="93" t="s">
        <v>460</v>
      </c>
      <c r="X31" s="93" t="s">
        <v>460</v>
      </c>
      <c r="Y31" s="51"/>
      <c r="Z31" s="260"/>
      <c r="AA31" s="253" t="s">
        <v>51</v>
      </c>
      <c r="AB31" s="253"/>
      <c r="AC31" s="293">
        <f t="shared" si="8"/>
        <v>4714</v>
      </c>
      <c r="AD31" s="294"/>
      <c r="AE31" s="294"/>
      <c r="AF31" s="250">
        <f t="shared" si="9"/>
        <v>2429</v>
      </c>
      <c r="AG31" s="250"/>
      <c r="AH31" s="250"/>
      <c r="AI31" s="250">
        <f t="shared" si="10"/>
        <v>2285</v>
      </c>
      <c r="AJ31" s="250"/>
      <c r="AK31" s="250">
        <v>828</v>
      </c>
      <c r="AL31" s="250"/>
      <c r="AM31" s="250">
        <v>754</v>
      </c>
      <c r="AN31" s="250"/>
      <c r="AO31" s="250">
        <v>788</v>
      </c>
      <c r="AP31" s="250"/>
      <c r="AQ31" s="250">
        <v>774</v>
      </c>
      <c r="AR31" s="250"/>
      <c r="AS31" s="250">
        <v>813</v>
      </c>
      <c r="AT31" s="250"/>
      <c r="AU31" s="250">
        <v>757</v>
      </c>
      <c r="AV31" s="250"/>
      <c r="AW31" s="356">
        <v>39.9</v>
      </c>
      <c r="AX31" s="356"/>
    </row>
    <row r="32" spans="1:50" ht="18.75" customHeight="1">
      <c r="A32" s="337" t="s">
        <v>53</v>
      </c>
      <c r="B32" s="337"/>
      <c r="C32" s="293">
        <f t="shared" si="6"/>
        <v>6</v>
      </c>
      <c r="D32" s="294"/>
      <c r="E32" s="250">
        <v>6</v>
      </c>
      <c r="F32" s="250"/>
      <c r="G32" s="250" t="s">
        <v>460</v>
      </c>
      <c r="H32" s="250"/>
      <c r="I32" s="250" t="s">
        <v>460</v>
      </c>
      <c r="J32" s="250"/>
      <c r="K32" s="93" t="s">
        <v>460</v>
      </c>
      <c r="L32" s="93">
        <v>6</v>
      </c>
      <c r="M32" s="93" t="s">
        <v>460</v>
      </c>
      <c r="N32" s="93" t="s">
        <v>460</v>
      </c>
      <c r="O32" s="93" t="s">
        <v>460</v>
      </c>
      <c r="P32" s="93" t="s">
        <v>460</v>
      </c>
      <c r="Q32" s="93" t="s">
        <v>460</v>
      </c>
      <c r="R32" s="250">
        <f t="shared" si="7"/>
        <v>60</v>
      </c>
      <c r="S32" s="250"/>
      <c r="T32" s="93" t="s">
        <v>460</v>
      </c>
      <c r="U32" s="93">
        <v>60</v>
      </c>
      <c r="V32" s="93" t="s">
        <v>460</v>
      </c>
      <c r="W32" s="93" t="s">
        <v>460</v>
      </c>
      <c r="X32" s="93" t="s">
        <v>460</v>
      </c>
      <c r="Y32" s="51"/>
      <c r="Z32" s="260"/>
      <c r="AA32" s="253" t="s">
        <v>52</v>
      </c>
      <c r="AB32" s="253"/>
      <c r="AC32" s="293">
        <f t="shared" si="8"/>
        <v>2559</v>
      </c>
      <c r="AD32" s="294"/>
      <c r="AE32" s="294"/>
      <c r="AF32" s="250">
        <f t="shared" si="9"/>
        <v>1302</v>
      </c>
      <c r="AG32" s="250"/>
      <c r="AH32" s="250"/>
      <c r="AI32" s="250">
        <f t="shared" si="10"/>
        <v>1257</v>
      </c>
      <c r="AJ32" s="250"/>
      <c r="AK32" s="250">
        <v>437</v>
      </c>
      <c r="AL32" s="250"/>
      <c r="AM32" s="250">
        <v>406</v>
      </c>
      <c r="AN32" s="250"/>
      <c r="AO32" s="250">
        <v>449</v>
      </c>
      <c r="AP32" s="250"/>
      <c r="AQ32" s="250">
        <v>441</v>
      </c>
      <c r="AR32" s="250"/>
      <c r="AS32" s="250">
        <v>416</v>
      </c>
      <c r="AT32" s="250"/>
      <c r="AU32" s="250">
        <v>410</v>
      </c>
      <c r="AV32" s="250"/>
      <c r="AW32" s="356">
        <v>40</v>
      </c>
      <c r="AX32" s="356"/>
    </row>
    <row r="33" spans="1:50" ht="18.75" customHeight="1">
      <c r="A33" s="337" t="s">
        <v>54</v>
      </c>
      <c r="B33" s="337"/>
      <c r="C33" s="293">
        <f t="shared" si="6"/>
        <v>9</v>
      </c>
      <c r="D33" s="294"/>
      <c r="E33" s="250">
        <v>9</v>
      </c>
      <c r="F33" s="250"/>
      <c r="G33" s="250" t="s">
        <v>460</v>
      </c>
      <c r="H33" s="250"/>
      <c r="I33" s="250" t="s">
        <v>460</v>
      </c>
      <c r="J33" s="250"/>
      <c r="K33" s="93" t="s">
        <v>460</v>
      </c>
      <c r="L33" s="93">
        <v>9</v>
      </c>
      <c r="M33" s="93" t="s">
        <v>460</v>
      </c>
      <c r="N33" s="93" t="s">
        <v>460</v>
      </c>
      <c r="O33" s="93" t="s">
        <v>460</v>
      </c>
      <c r="P33" s="93" t="s">
        <v>460</v>
      </c>
      <c r="Q33" s="93" t="s">
        <v>460</v>
      </c>
      <c r="R33" s="250">
        <f t="shared" si="7"/>
        <v>57</v>
      </c>
      <c r="S33" s="250"/>
      <c r="T33" s="93" t="s">
        <v>460</v>
      </c>
      <c r="U33" s="93">
        <v>57</v>
      </c>
      <c r="V33" s="93" t="s">
        <v>460</v>
      </c>
      <c r="W33" s="93" t="s">
        <v>460</v>
      </c>
      <c r="X33" s="93" t="s">
        <v>460</v>
      </c>
      <c r="Y33" s="51"/>
      <c r="Z33" s="260"/>
      <c r="AA33" s="253" t="s">
        <v>53</v>
      </c>
      <c r="AB33" s="253"/>
      <c r="AC33" s="293">
        <f t="shared" si="8"/>
        <v>2193</v>
      </c>
      <c r="AD33" s="294"/>
      <c r="AE33" s="294"/>
      <c r="AF33" s="250">
        <f t="shared" si="9"/>
        <v>1113</v>
      </c>
      <c r="AG33" s="250"/>
      <c r="AH33" s="250"/>
      <c r="AI33" s="250">
        <f t="shared" si="10"/>
        <v>1080</v>
      </c>
      <c r="AJ33" s="250"/>
      <c r="AK33" s="250">
        <v>405</v>
      </c>
      <c r="AL33" s="250"/>
      <c r="AM33" s="250">
        <v>334</v>
      </c>
      <c r="AN33" s="250"/>
      <c r="AO33" s="250">
        <v>356</v>
      </c>
      <c r="AP33" s="250"/>
      <c r="AQ33" s="250">
        <v>384</v>
      </c>
      <c r="AR33" s="250"/>
      <c r="AS33" s="250">
        <v>352</v>
      </c>
      <c r="AT33" s="250"/>
      <c r="AU33" s="250">
        <v>362</v>
      </c>
      <c r="AV33" s="250"/>
      <c r="AW33" s="356">
        <v>36.6</v>
      </c>
      <c r="AX33" s="356"/>
    </row>
    <row r="34" spans="1:50" ht="18.75" customHeight="1">
      <c r="A34" s="337" t="s">
        <v>55</v>
      </c>
      <c r="B34" s="337"/>
      <c r="C34" s="293">
        <f t="shared" si="6"/>
        <v>2</v>
      </c>
      <c r="D34" s="294"/>
      <c r="E34" s="250">
        <v>2</v>
      </c>
      <c r="F34" s="250"/>
      <c r="G34" s="250" t="s">
        <v>460</v>
      </c>
      <c r="H34" s="250"/>
      <c r="I34" s="250" t="s">
        <v>460</v>
      </c>
      <c r="J34" s="250"/>
      <c r="K34" s="93" t="s">
        <v>460</v>
      </c>
      <c r="L34" s="93">
        <v>2</v>
      </c>
      <c r="M34" s="93" t="s">
        <v>460</v>
      </c>
      <c r="N34" s="93" t="s">
        <v>460</v>
      </c>
      <c r="O34" s="93" t="s">
        <v>460</v>
      </c>
      <c r="P34" s="93" t="s">
        <v>460</v>
      </c>
      <c r="Q34" s="93" t="s">
        <v>460</v>
      </c>
      <c r="R34" s="250">
        <f t="shared" si="7"/>
        <v>15</v>
      </c>
      <c r="S34" s="250"/>
      <c r="T34" s="93" t="s">
        <v>460</v>
      </c>
      <c r="U34" s="93">
        <v>15</v>
      </c>
      <c r="V34" s="93" t="s">
        <v>460</v>
      </c>
      <c r="W34" s="93" t="s">
        <v>460</v>
      </c>
      <c r="X34" s="93" t="s">
        <v>460</v>
      </c>
      <c r="Y34" s="51"/>
      <c r="Z34" s="260"/>
      <c r="AA34" s="253" t="s">
        <v>54</v>
      </c>
      <c r="AB34" s="253"/>
      <c r="AC34" s="293">
        <f t="shared" si="8"/>
        <v>2049</v>
      </c>
      <c r="AD34" s="294"/>
      <c r="AE34" s="294"/>
      <c r="AF34" s="250">
        <f t="shared" si="9"/>
        <v>1049</v>
      </c>
      <c r="AG34" s="250"/>
      <c r="AH34" s="250"/>
      <c r="AI34" s="250">
        <f t="shared" si="10"/>
        <v>1000</v>
      </c>
      <c r="AJ34" s="250"/>
      <c r="AK34" s="250">
        <v>356</v>
      </c>
      <c r="AL34" s="250"/>
      <c r="AM34" s="250">
        <v>322</v>
      </c>
      <c r="AN34" s="250"/>
      <c r="AO34" s="250">
        <v>352</v>
      </c>
      <c r="AP34" s="250"/>
      <c r="AQ34" s="250">
        <v>334</v>
      </c>
      <c r="AR34" s="250"/>
      <c r="AS34" s="250">
        <v>341</v>
      </c>
      <c r="AT34" s="250"/>
      <c r="AU34" s="250">
        <v>344</v>
      </c>
      <c r="AV34" s="250"/>
      <c r="AW34" s="356">
        <v>35.9</v>
      </c>
      <c r="AX34" s="356"/>
    </row>
    <row r="35" spans="1:50" ht="18.75" customHeight="1">
      <c r="A35" s="407"/>
      <c r="B35" s="407"/>
      <c r="C35" s="363"/>
      <c r="D35" s="358"/>
      <c r="E35" s="358"/>
      <c r="F35" s="358"/>
      <c r="G35" s="358"/>
      <c r="H35" s="358"/>
      <c r="I35" s="358"/>
      <c r="J35" s="358"/>
      <c r="K35" s="51"/>
      <c r="L35" s="51"/>
      <c r="M35" s="51"/>
      <c r="N35" s="51"/>
      <c r="O35" s="51"/>
      <c r="P35" s="51"/>
      <c r="Q35" s="51"/>
      <c r="R35" s="358"/>
      <c r="S35" s="358"/>
      <c r="T35" s="148"/>
      <c r="U35" s="148"/>
      <c r="V35" s="148"/>
      <c r="W35" s="148"/>
      <c r="X35" s="148"/>
      <c r="Y35" s="51"/>
      <c r="Z35" s="260"/>
      <c r="AA35" s="253" t="s">
        <v>55</v>
      </c>
      <c r="AB35" s="253"/>
      <c r="AC35" s="293">
        <f t="shared" si="8"/>
        <v>539</v>
      </c>
      <c r="AD35" s="294"/>
      <c r="AE35" s="294"/>
      <c r="AF35" s="250">
        <f t="shared" si="9"/>
        <v>271</v>
      </c>
      <c r="AG35" s="250"/>
      <c r="AH35" s="250"/>
      <c r="AI35" s="250">
        <f t="shared" si="10"/>
        <v>268</v>
      </c>
      <c r="AJ35" s="250"/>
      <c r="AK35" s="250">
        <v>92</v>
      </c>
      <c r="AL35" s="250"/>
      <c r="AM35" s="250">
        <v>85</v>
      </c>
      <c r="AN35" s="250"/>
      <c r="AO35" s="250">
        <v>91</v>
      </c>
      <c r="AP35" s="250"/>
      <c r="AQ35" s="250">
        <v>75</v>
      </c>
      <c r="AR35" s="250"/>
      <c r="AS35" s="250">
        <v>88</v>
      </c>
      <c r="AT35" s="250"/>
      <c r="AU35" s="250">
        <v>108</v>
      </c>
      <c r="AV35" s="250"/>
      <c r="AW35" s="356">
        <v>35.9</v>
      </c>
      <c r="AX35" s="356"/>
    </row>
    <row r="36" spans="1:50" ht="18.7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51"/>
      <c r="T36" s="51"/>
      <c r="U36" s="51"/>
      <c r="V36" s="51"/>
      <c r="W36" s="51"/>
      <c r="X36" s="51"/>
      <c r="Y36" s="51"/>
      <c r="Z36" s="55"/>
      <c r="AA36" s="271"/>
      <c r="AB36" s="271"/>
      <c r="AC36" s="293"/>
      <c r="AD36" s="294"/>
      <c r="AE36" s="294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356"/>
      <c r="AX36" s="356"/>
    </row>
    <row r="37" spans="1:50" ht="18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51"/>
      <c r="T37" s="51"/>
      <c r="U37" s="51"/>
      <c r="V37" s="51"/>
      <c r="W37" s="51"/>
      <c r="X37" s="51"/>
      <c r="Y37" s="51"/>
      <c r="Z37" s="272" t="s">
        <v>14</v>
      </c>
      <c r="AA37" s="272"/>
      <c r="AB37" s="272"/>
      <c r="AC37" s="293">
        <f>SUM(AF37:AJ37)</f>
        <v>496</v>
      </c>
      <c r="AD37" s="294"/>
      <c r="AE37" s="294"/>
      <c r="AF37" s="250">
        <f>SUM(AK37,AO37,AS37)</f>
        <v>258</v>
      </c>
      <c r="AG37" s="250"/>
      <c r="AH37" s="250"/>
      <c r="AI37" s="250">
        <f>SUM(AM37,AQ37,AU37)</f>
        <v>238</v>
      </c>
      <c r="AJ37" s="250"/>
      <c r="AK37" s="250">
        <v>88</v>
      </c>
      <c r="AL37" s="250"/>
      <c r="AM37" s="250">
        <v>80</v>
      </c>
      <c r="AN37" s="250"/>
      <c r="AO37" s="250">
        <v>85</v>
      </c>
      <c r="AP37" s="250"/>
      <c r="AQ37" s="250">
        <v>78</v>
      </c>
      <c r="AR37" s="250"/>
      <c r="AS37" s="250">
        <v>85</v>
      </c>
      <c r="AT37" s="250"/>
      <c r="AU37" s="250">
        <v>80</v>
      </c>
      <c r="AV37" s="250"/>
      <c r="AW37" s="356">
        <v>41.3</v>
      </c>
      <c r="AX37" s="356"/>
    </row>
    <row r="38" spans="1:50" ht="18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51"/>
      <c r="T38" s="51"/>
      <c r="U38" s="51"/>
      <c r="V38" s="51"/>
      <c r="W38" s="51"/>
      <c r="X38" s="51"/>
      <c r="Y38" s="51"/>
      <c r="Z38" s="272" t="s">
        <v>70</v>
      </c>
      <c r="AA38" s="272"/>
      <c r="AB38" s="272"/>
      <c r="AC38" s="293">
        <f>SUM(AF38:AJ38)</f>
        <v>296</v>
      </c>
      <c r="AD38" s="294"/>
      <c r="AE38" s="294"/>
      <c r="AF38" s="250">
        <f>SUM(AK38,AO38,AS38)</f>
        <v>149</v>
      </c>
      <c r="AG38" s="250"/>
      <c r="AH38" s="250"/>
      <c r="AI38" s="250">
        <f>SUM(AM38,AQ38,AU38)</f>
        <v>147</v>
      </c>
      <c r="AJ38" s="250"/>
      <c r="AK38" s="250">
        <v>58</v>
      </c>
      <c r="AL38" s="250"/>
      <c r="AM38" s="250">
        <v>57</v>
      </c>
      <c r="AN38" s="250"/>
      <c r="AO38" s="250">
        <v>53</v>
      </c>
      <c r="AP38" s="250"/>
      <c r="AQ38" s="250">
        <v>46</v>
      </c>
      <c r="AR38" s="250"/>
      <c r="AS38" s="250">
        <v>38</v>
      </c>
      <c r="AT38" s="250"/>
      <c r="AU38" s="250">
        <v>44</v>
      </c>
      <c r="AV38" s="250"/>
      <c r="AW38" s="356">
        <v>32.9</v>
      </c>
      <c r="AX38" s="356"/>
    </row>
    <row r="39" spans="1:50" ht="18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51"/>
      <c r="T39" s="51"/>
      <c r="U39" s="51"/>
      <c r="V39" s="51"/>
      <c r="W39" s="51"/>
      <c r="X39" s="51"/>
      <c r="Y39" s="51"/>
      <c r="Z39" s="148"/>
      <c r="AA39" s="286"/>
      <c r="AB39" s="286"/>
      <c r="AC39" s="363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</row>
    <row r="40" spans="1:50" ht="18.75" customHeight="1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51"/>
      <c r="T40" s="51"/>
      <c r="U40" s="51"/>
      <c r="V40" s="51"/>
      <c r="W40" s="51"/>
      <c r="X40" s="51"/>
      <c r="Y40" s="51"/>
      <c r="Z40" s="51" t="s">
        <v>27</v>
      </c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1:50" ht="18.75" customHeight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</row>
    <row r="42" spans="1:50" ht="18.7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</row>
    <row r="43" spans="1:50" ht="18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51"/>
      <c r="T43" s="51"/>
      <c r="U43" s="51"/>
      <c r="V43" s="51"/>
      <c r="W43" s="51"/>
      <c r="X43" s="51"/>
      <c r="Y43" s="51"/>
      <c r="Z43" s="299" t="s">
        <v>449</v>
      </c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</row>
    <row r="44" spans="1:50" ht="18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</row>
    <row r="45" spans="1:50" ht="18.7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51"/>
      <c r="T45" s="51"/>
      <c r="U45" s="51"/>
      <c r="V45" s="51"/>
      <c r="W45" s="51"/>
      <c r="X45" s="51"/>
      <c r="Y45" s="51"/>
      <c r="Z45" s="286" t="s">
        <v>463</v>
      </c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</row>
    <row r="46" spans="1:50" ht="18.75" customHeight="1" thickBo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</row>
    <row r="47" spans="1:50" ht="18.75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290" t="s">
        <v>385</v>
      </c>
      <c r="AA47" s="291"/>
      <c r="AB47" s="377" t="s">
        <v>2</v>
      </c>
      <c r="AC47" s="378"/>
      <c r="AD47" s="378"/>
      <c r="AE47" s="378"/>
      <c r="AF47" s="378"/>
      <c r="AG47" s="378"/>
      <c r="AH47" s="378"/>
      <c r="AI47" s="378"/>
      <c r="AJ47" s="378"/>
      <c r="AK47" s="378"/>
      <c r="AL47" s="378"/>
      <c r="AM47" s="379"/>
      <c r="AN47" s="377" t="s">
        <v>100</v>
      </c>
      <c r="AO47" s="378"/>
      <c r="AP47" s="378"/>
      <c r="AQ47" s="378"/>
      <c r="AR47" s="378"/>
      <c r="AS47" s="378"/>
      <c r="AT47" s="378"/>
      <c r="AU47" s="378"/>
      <c r="AV47" s="378"/>
      <c r="AW47" s="378"/>
      <c r="AX47" s="378"/>
    </row>
    <row r="48" spans="1:50" ht="18.7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272"/>
      <c r="AA48" s="253"/>
      <c r="AB48" s="370" t="s">
        <v>3</v>
      </c>
      <c r="AC48" s="371"/>
      <c r="AD48" s="374" t="s">
        <v>4</v>
      </c>
      <c r="AE48" s="375"/>
      <c r="AF48" s="375"/>
      <c r="AG48" s="375"/>
      <c r="AH48" s="376"/>
      <c r="AI48" s="374" t="s">
        <v>5</v>
      </c>
      <c r="AJ48" s="375"/>
      <c r="AK48" s="375"/>
      <c r="AL48" s="375"/>
      <c r="AM48" s="376"/>
      <c r="AN48" s="330" t="s">
        <v>3</v>
      </c>
      <c r="AO48" s="331"/>
      <c r="AP48" s="355" t="s">
        <v>93</v>
      </c>
      <c r="AQ48" s="355" t="s">
        <v>94</v>
      </c>
      <c r="AR48" s="355" t="s">
        <v>95</v>
      </c>
      <c r="AS48" s="355" t="s">
        <v>96</v>
      </c>
      <c r="AT48" s="355" t="s">
        <v>97</v>
      </c>
      <c r="AU48" s="355" t="s">
        <v>98</v>
      </c>
      <c r="AV48" s="355" t="s">
        <v>99</v>
      </c>
      <c r="AW48" s="330" t="s">
        <v>66</v>
      </c>
      <c r="AX48" s="359"/>
    </row>
    <row r="49" spans="1:50" ht="18.7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292"/>
      <c r="AA49" s="254"/>
      <c r="AB49" s="372"/>
      <c r="AC49" s="373"/>
      <c r="AD49" s="300" t="s">
        <v>8</v>
      </c>
      <c r="AE49" s="301"/>
      <c r="AF49" s="145" t="s">
        <v>90</v>
      </c>
      <c r="AG49" s="145" t="s">
        <v>91</v>
      </c>
      <c r="AH49" s="145" t="s">
        <v>92</v>
      </c>
      <c r="AI49" s="300" t="s">
        <v>8</v>
      </c>
      <c r="AJ49" s="301"/>
      <c r="AK49" s="145" t="s">
        <v>90</v>
      </c>
      <c r="AL49" s="145" t="s">
        <v>91</v>
      </c>
      <c r="AM49" s="144" t="s">
        <v>92</v>
      </c>
      <c r="AN49" s="332"/>
      <c r="AO49" s="333"/>
      <c r="AP49" s="336"/>
      <c r="AQ49" s="336"/>
      <c r="AR49" s="336"/>
      <c r="AS49" s="336"/>
      <c r="AT49" s="336"/>
      <c r="AU49" s="336"/>
      <c r="AV49" s="336"/>
      <c r="AW49" s="332"/>
      <c r="AX49" s="360"/>
    </row>
    <row r="50" spans="1:50" ht="1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396"/>
      <c r="AA50" s="397"/>
      <c r="AB50" s="366"/>
      <c r="AC50" s="287"/>
      <c r="AD50" s="287"/>
      <c r="AE50" s="287"/>
      <c r="AF50" s="51"/>
      <c r="AG50" s="51"/>
      <c r="AH50" s="51"/>
      <c r="AI50" s="287"/>
      <c r="AJ50" s="287"/>
      <c r="AK50" s="51"/>
      <c r="AL50" s="51"/>
      <c r="AM50" s="51"/>
      <c r="AN50" s="287"/>
      <c r="AO50" s="287"/>
      <c r="AP50" s="51"/>
      <c r="AQ50" s="51"/>
      <c r="AR50" s="51"/>
      <c r="AS50" s="51"/>
      <c r="AT50" s="51"/>
      <c r="AU50" s="51"/>
      <c r="AV50" s="51"/>
      <c r="AW50" s="287"/>
      <c r="AX50" s="287"/>
    </row>
    <row r="51" spans="1:50" ht="18.7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352" t="s">
        <v>248</v>
      </c>
      <c r="AA51" s="253"/>
      <c r="AB51" s="364">
        <f>SUM(AD51,AI51)</f>
        <v>62</v>
      </c>
      <c r="AC51" s="365"/>
      <c r="AD51" s="353">
        <f>SUM(AF51:AH51)</f>
        <v>61</v>
      </c>
      <c r="AE51" s="353"/>
      <c r="AF51" s="116">
        <v>50</v>
      </c>
      <c r="AG51" s="116">
        <v>5</v>
      </c>
      <c r="AH51" s="116">
        <v>6</v>
      </c>
      <c r="AI51" s="353">
        <v>1</v>
      </c>
      <c r="AJ51" s="353"/>
      <c r="AK51" s="116" t="s">
        <v>460</v>
      </c>
      <c r="AL51" s="116" t="s">
        <v>460</v>
      </c>
      <c r="AM51" s="116" t="s">
        <v>460</v>
      </c>
      <c r="AN51" s="353">
        <f>SUM(AP51:AX51)</f>
        <v>81</v>
      </c>
      <c r="AO51" s="353"/>
      <c r="AP51" s="116">
        <v>43</v>
      </c>
      <c r="AQ51" s="116">
        <v>4</v>
      </c>
      <c r="AR51" s="116">
        <v>2</v>
      </c>
      <c r="AS51" s="116">
        <v>9</v>
      </c>
      <c r="AT51" s="116">
        <v>14</v>
      </c>
      <c r="AU51" s="116">
        <v>3</v>
      </c>
      <c r="AV51" s="116">
        <v>2</v>
      </c>
      <c r="AW51" s="353">
        <v>4</v>
      </c>
      <c r="AX51" s="353"/>
    </row>
    <row r="52" spans="1:50" ht="18.75" customHeight="1">
      <c r="A52" s="286" t="s">
        <v>486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51"/>
      <c r="Z52" s="357" t="s">
        <v>464</v>
      </c>
      <c r="AA52" s="274"/>
      <c r="AB52" s="364">
        <f>SUM(AD52,AI52)</f>
        <v>63</v>
      </c>
      <c r="AC52" s="365"/>
      <c r="AD52" s="353">
        <f>SUM(AF52:AH52)</f>
        <v>62</v>
      </c>
      <c r="AE52" s="353"/>
      <c r="AF52" s="116">
        <v>52</v>
      </c>
      <c r="AG52" s="116">
        <v>5</v>
      </c>
      <c r="AH52" s="116">
        <v>5</v>
      </c>
      <c r="AI52" s="353">
        <v>1</v>
      </c>
      <c r="AJ52" s="353"/>
      <c r="AK52" s="116" t="s">
        <v>460</v>
      </c>
      <c r="AL52" s="116" t="s">
        <v>460</v>
      </c>
      <c r="AM52" s="116" t="s">
        <v>460</v>
      </c>
      <c r="AN52" s="353">
        <f>SUM(AP52:AX52)</f>
        <v>82</v>
      </c>
      <c r="AO52" s="353"/>
      <c r="AP52" s="116">
        <v>44</v>
      </c>
      <c r="AQ52" s="116">
        <v>4</v>
      </c>
      <c r="AR52" s="116">
        <v>2</v>
      </c>
      <c r="AS52" s="116">
        <v>9</v>
      </c>
      <c r="AT52" s="116">
        <v>14</v>
      </c>
      <c r="AU52" s="116">
        <v>3</v>
      </c>
      <c r="AV52" s="116">
        <v>1</v>
      </c>
      <c r="AW52" s="353">
        <v>5</v>
      </c>
      <c r="AX52" s="353"/>
    </row>
    <row r="53" spans="1:50" ht="18.75" customHeight="1" thickBo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357" t="s">
        <v>386</v>
      </c>
      <c r="AA53" s="274"/>
      <c r="AB53" s="364">
        <f>SUM(AD53,AI53)</f>
        <v>64</v>
      </c>
      <c r="AC53" s="365"/>
      <c r="AD53" s="353">
        <f>SUM(AF53:AH53)</f>
        <v>63</v>
      </c>
      <c r="AE53" s="353"/>
      <c r="AF53" s="116">
        <v>53</v>
      </c>
      <c r="AG53" s="116">
        <v>5</v>
      </c>
      <c r="AH53" s="116">
        <v>5</v>
      </c>
      <c r="AI53" s="353">
        <v>1</v>
      </c>
      <c r="AJ53" s="353"/>
      <c r="AK53" s="116" t="s">
        <v>465</v>
      </c>
      <c r="AL53" s="116" t="s">
        <v>465</v>
      </c>
      <c r="AM53" s="116" t="s">
        <v>465</v>
      </c>
      <c r="AN53" s="353">
        <f>SUM(AP53:AX53)</f>
        <v>82</v>
      </c>
      <c r="AO53" s="353"/>
      <c r="AP53" s="116">
        <v>45</v>
      </c>
      <c r="AQ53" s="116">
        <v>4</v>
      </c>
      <c r="AR53" s="116">
        <v>2</v>
      </c>
      <c r="AS53" s="116">
        <v>9</v>
      </c>
      <c r="AT53" s="116">
        <v>13</v>
      </c>
      <c r="AU53" s="116">
        <v>3</v>
      </c>
      <c r="AV53" s="116">
        <v>1</v>
      </c>
      <c r="AW53" s="353">
        <v>5</v>
      </c>
      <c r="AX53" s="353"/>
    </row>
    <row r="54" spans="1:50" ht="18.75" customHeight="1">
      <c r="A54" s="290" t="s">
        <v>352</v>
      </c>
      <c r="B54" s="291"/>
      <c r="C54" s="277" t="s">
        <v>380</v>
      </c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9"/>
      <c r="Q54" s="338" t="s">
        <v>376</v>
      </c>
      <c r="R54" s="339"/>
      <c r="S54" s="283" t="s">
        <v>377</v>
      </c>
      <c r="T54" s="284"/>
      <c r="U54" s="284"/>
      <c r="V54" s="284"/>
      <c r="W54" s="284"/>
      <c r="X54" s="284"/>
      <c r="Y54" s="51"/>
      <c r="Z54" s="357" t="s">
        <v>387</v>
      </c>
      <c r="AA54" s="274"/>
      <c r="AB54" s="364">
        <f>SUM(AD54,AI54)</f>
        <v>64</v>
      </c>
      <c r="AC54" s="365"/>
      <c r="AD54" s="353">
        <f>SUM(AF54:AH54)</f>
        <v>63</v>
      </c>
      <c r="AE54" s="353"/>
      <c r="AF54" s="116">
        <v>54</v>
      </c>
      <c r="AG54" s="116">
        <v>5</v>
      </c>
      <c r="AH54" s="116">
        <v>4</v>
      </c>
      <c r="AI54" s="353">
        <v>1</v>
      </c>
      <c r="AJ54" s="353"/>
      <c r="AK54" s="116">
        <v>1</v>
      </c>
      <c r="AL54" s="116" t="s">
        <v>466</v>
      </c>
      <c r="AM54" s="116" t="s">
        <v>466</v>
      </c>
      <c r="AN54" s="353">
        <f>SUM(AP54:AX54)</f>
        <v>81</v>
      </c>
      <c r="AO54" s="353"/>
      <c r="AP54" s="116">
        <v>45</v>
      </c>
      <c r="AQ54" s="116">
        <v>4</v>
      </c>
      <c r="AR54" s="116">
        <v>2</v>
      </c>
      <c r="AS54" s="116">
        <v>9</v>
      </c>
      <c r="AT54" s="116">
        <v>13</v>
      </c>
      <c r="AU54" s="116">
        <v>2</v>
      </c>
      <c r="AV54" s="116">
        <v>1</v>
      </c>
      <c r="AW54" s="353">
        <v>5</v>
      </c>
      <c r="AX54" s="353"/>
    </row>
    <row r="55" spans="1:50" ht="18.75" customHeight="1">
      <c r="A55" s="272"/>
      <c r="B55" s="253"/>
      <c r="C55" s="327" t="s">
        <v>3</v>
      </c>
      <c r="D55" s="329"/>
      <c r="E55" s="328"/>
      <c r="F55" s="327" t="s">
        <v>75</v>
      </c>
      <c r="G55" s="328"/>
      <c r="H55" s="327" t="s">
        <v>76</v>
      </c>
      <c r="I55" s="328"/>
      <c r="J55" s="327" t="s">
        <v>77</v>
      </c>
      <c r="K55" s="328"/>
      <c r="L55" s="327" t="s">
        <v>78</v>
      </c>
      <c r="M55" s="328"/>
      <c r="N55" s="393" t="s">
        <v>379</v>
      </c>
      <c r="O55" s="327" t="s">
        <v>79</v>
      </c>
      <c r="P55" s="328"/>
      <c r="Q55" s="340"/>
      <c r="R55" s="341"/>
      <c r="S55" s="258" t="s">
        <v>3</v>
      </c>
      <c r="T55" s="330" t="s">
        <v>82</v>
      </c>
      <c r="U55" s="331"/>
      <c r="V55" s="334" t="s">
        <v>378</v>
      </c>
      <c r="W55" s="327" t="s">
        <v>66</v>
      </c>
      <c r="X55" s="329"/>
      <c r="Y55" s="51"/>
      <c r="Z55" s="350" t="s">
        <v>388</v>
      </c>
      <c r="AA55" s="306"/>
      <c r="AB55" s="208">
        <f>SUM(AB57:AC59)</f>
        <v>66</v>
      </c>
      <c r="AC55" s="209"/>
      <c r="AD55" s="209">
        <f>SUM(AD57:AE59)</f>
        <v>65</v>
      </c>
      <c r="AE55" s="209"/>
      <c r="AF55" s="82">
        <f>SUM(AF57:AF59)</f>
        <v>56</v>
      </c>
      <c r="AG55" s="82">
        <f>SUM(AG57:AG59)</f>
        <v>5</v>
      </c>
      <c r="AH55" s="82">
        <f>SUM(AH57:AH59)</f>
        <v>4</v>
      </c>
      <c r="AI55" s="203">
        <f>SUM(AI57:AJ59)</f>
        <v>1</v>
      </c>
      <c r="AJ55" s="203"/>
      <c r="AK55" s="82">
        <f>SUM(AK57:AK59)</f>
        <v>1</v>
      </c>
      <c r="AL55" s="82" t="s">
        <v>467</v>
      </c>
      <c r="AM55" s="82" t="s">
        <v>467</v>
      </c>
      <c r="AN55" s="203">
        <f>SUM(AN57:AO59)</f>
        <v>82</v>
      </c>
      <c r="AO55" s="203"/>
      <c r="AP55" s="82">
        <f aca="true" t="shared" si="11" ref="AP55:AV55">SUM(AP57:AP59)</f>
        <v>47</v>
      </c>
      <c r="AQ55" s="82">
        <f t="shared" si="11"/>
        <v>4</v>
      </c>
      <c r="AR55" s="82">
        <f t="shared" si="11"/>
        <v>2</v>
      </c>
      <c r="AS55" s="82">
        <f t="shared" si="11"/>
        <v>9</v>
      </c>
      <c r="AT55" s="82">
        <f t="shared" si="11"/>
        <v>12</v>
      </c>
      <c r="AU55" s="82">
        <f t="shared" si="11"/>
        <v>2</v>
      </c>
      <c r="AV55" s="82">
        <f t="shared" si="11"/>
        <v>1</v>
      </c>
      <c r="AW55" s="203">
        <f>SUM(AW57:AX59)</f>
        <v>5</v>
      </c>
      <c r="AX55" s="203"/>
    </row>
    <row r="56" spans="1:50" ht="18.75" customHeight="1">
      <c r="A56" s="272"/>
      <c r="B56" s="253"/>
      <c r="C56" s="310"/>
      <c r="D56" s="311"/>
      <c r="E56" s="312"/>
      <c r="F56" s="310"/>
      <c r="G56" s="312"/>
      <c r="H56" s="310"/>
      <c r="I56" s="312"/>
      <c r="J56" s="310"/>
      <c r="K56" s="312"/>
      <c r="L56" s="310"/>
      <c r="M56" s="312"/>
      <c r="N56" s="394"/>
      <c r="O56" s="310"/>
      <c r="P56" s="312"/>
      <c r="Q56" s="332"/>
      <c r="R56" s="333"/>
      <c r="S56" s="258"/>
      <c r="T56" s="332"/>
      <c r="U56" s="333"/>
      <c r="V56" s="335"/>
      <c r="W56" s="310"/>
      <c r="X56" s="311"/>
      <c r="Y56" s="51"/>
      <c r="Z56" s="369"/>
      <c r="AA56" s="274"/>
      <c r="AB56" s="364"/>
      <c r="AC56" s="365"/>
      <c r="AD56" s="353"/>
      <c r="AE56" s="353"/>
      <c r="AF56" s="116"/>
      <c r="AG56" s="116"/>
      <c r="AH56" s="116"/>
      <c r="AI56" s="353"/>
      <c r="AJ56" s="353"/>
      <c r="AK56" s="116"/>
      <c r="AL56" s="116"/>
      <c r="AM56" s="116"/>
      <c r="AN56" s="353"/>
      <c r="AO56" s="353"/>
      <c r="AP56" s="116"/>
      <c r="AQ56" s="116"/>
      <c r="AR56" s="116"/>
      <c r="AS56" s="116"/>
      <c r="AT56" s="116"/>
      <c r="AU56" s="116"/>
      <c r="AV56" s="116"/>
      <c r="AW56" s="353"/>
      <c r="AX56" s="353"/>
    </row>
    <row r="57" spans="1:50" ht="18.75" customHeight="1">
      <c r="A57" s="292"/>
      <c r="B57" s="254"/>
      <c r="C57" s="145" t="s">
        <v>8</v>
      </c>
      <c r="D57" s="145" t="s">
        <v>9</v>
      </c>
      <c r="E57" s="145" t="s">
        <v>10</v>
      </c>
      <c r="F57" s="145" t="s">
        <v>9</v>
      </c>
      <c r="G57" s="145" t="s">
        <v>10</v>
      </c>
      <c r="H57" s="145" t="s">
        <v>9</v>
      </c>
      <c r="I57" s="145" t="s">
        <v>10</v>
      </c>
      <c r="J57" s="145" t="s">
        <v>9</v>
      </c>
      <c r="K57" s="145" t="s">
        <v>10</v>
      </c>
      <c r="L57" s="145" t="s">
        <v>9</v>
      </c>
      <c r="M57" s="145" t="s">
        <v>10</v>
      </c>
      <c r="N57" s="395"/>
      <c r="O57" s="145" t="s">
        <v>9</v>
      </c>
      <c r="P57" s="145" t="s">
        <v>10</v>
      </c>
      <c r="Q57" s="145" t="s">
        <v>9</v>
      </c>
      <c r="R57" s="145" t="s">
        <v>10</v>
      </c>
      <c r="S57" s="258"/>
      <c r="T57" s="145" t="s">
        <v>9</v>
      </c>
      <c r="U57" s="153" t="s">
        <v>10</v>
      </c>
      <c r="V57" s="336"/>
      <c r="W57" s="166" t="s">
        <v>9</v>
      </c>
      <c r="X57" s="153" t="s">
        <v>10</v>
      </c>
      <c r="Y57" s="51"/>
      <c r="Z57" s="337" t="s">
        <v>15</v>
      </c>
      <c r="AA57" s="317"/>
      <c r="AB57" s="364">
        <f>SUM(AD57,AI57)</f>
        <v>56</v>
      </c>
      <c r="AC57" s="365"/>
      <c r="AD57" s="353">
        <f>SUM(AF57:AH57)</f>
        <v>55</v>
      </c>
      <c r="AE57" s="353"/>
      <c r="AF57" s="116">
        <v>46</v>
      </c>
      <c r="AG57" s="116">
        <v>5</v>
      </c>
      <c r="AH57" s="116">
        <v>4</v>
      </c>
      <c r="AI57" s="353">
        <v>1</v>
      </c>
      <c r="AJ57" s="353"/>
      <c r="AK57" s="116">
        <v>1</v>
      </c>
      <c r="AL57" s="116" t="s">
        <v>467</v>
      </c>
      <c r="AM57" s="116" t="s">
        <v>467</v>
      </c>
      <c r="AN57" s="353">
        <f>SUM(AP57:AX57)</f>
        <v>69</v>
      </c>
      <c r="AO57" s="353"/>
      <c r="AP57" s="116">
        <v>37</v>
      </c>
      <c r="AQ57" s="116">
        <v>4</v>
      </c>
      <c r="AR57" s="116">
        <v>2</v>
      </c>
      <c r="AS57" s="116">
        <v>9</v>
      </c>
      <c r="AT57" s="116">
        <v>10</v>
      </c>
      <c r="AU57" s="116">
        <v>2</v>
      </c>
      <c r="AV57" s="116">
        <v>1</v>
      </c>
      <c r="AW57" s="353">
        <v>4</v>
      </c>
      <c r="AX57" s="353"/>
    </row>
    <row r="58" spans="1:50" ht="18.75" customHeight="1">
      <c r="A58" s="287"/>
      <c r="B58" s="288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337" t="s">
        <v>70</v>
      </c>
      <c r="AA58" s="317"/>
      <c r="AB58" s="364">
        <f>SUM(AD58,AI58)</f>
        <v>9</v>
      </c>
      <c r="AC58" s="365"/>
      <c r="AD58" s="353">
        <f>SUM(AF58:AH58)</f>
        <v>9</v>
      </c>
      <c r="AE58" s="353"/>
      <c r="AF58" s="116">
        <v>9</v>
      </c>
      <c r="AG58" s="116" t="s">
        <v>467</v>
      </c>
      <c r="AH58" s="116" t="s">
        <v>467</v>
      </c>
      <c r="AI58" s="353" t="s">
        <v>467</v>
      </c>
      <c r="AJ58" s="353"/>
      <c r="AK58" s="116" t="s">
        <v>467</v>
      </c>
      <c r="AL58" s="116" t="s">
        <v>467</v>
      </c>
      <c r="AM58" s="116" t="s">
        <v>467</v>
      </c>
      <c r="AN58" s="353">
        <f>SUM(AP58:AX58)</f>
        <v>12</v>
      </c>
      <c r="AO58" s="353"/>
      <c r="AP58" s="116">
        <v>9</v>
      </c>
      <c r="AQ58" s="116" t="s">
        <v>467</v>
      </c>
      <c r="AR58" s="116" t="s">
        <v>467</v>
      </c>
      <c r="AS58" s="116" t="s">
        <v>467</v>
      </c>
      <c r="AT58" s="116">
        <v>2</v>
      </c>
      <c r="AU58" s="116" t="s">
        <v>467</v>
      </c>
      <c r="AV58" s="116" t="s">
        <v>467</v>
      </c>
      <c r="AW58" s="353">
        <v>1</v>
      </c>
      <c r="AX58" s="353"/>
    </row>
    <row r="59" spans="1:50" ht="18.75" customHeight="1">
      <c r="A59" s="316" t="s">
        <v>248</v>
      </c>
      <c r="B59" s="317"/>
      <c r="C59" s="93">
        <f>SUM(D59:E59)</f>
        <v>2581</v>
      </c>
      <c r="D59" s="93">
        <f>SUM(F59,H59,J59,L59,O59)</f>
        <v>1669</v>
      </c>
      <c r="E59" s="93">
        <f>SUM(K59,M59,N59,P59)</f>
        <v>912</v>
      </c>
      <c r="F59" s="93">
        <v>107</v>
      </c>
      <c r="G59" s="50" t="s">
        <v>467</v>
      </c>
      <c r="H59" s="93">
        <v>112</v>
      </c>
      <c r="I59" s="50" t="s">
        <v>467</v>
      </c>
      <c r="J59" s="93">
        <v>1394</v>
      </c>
      <c r="K59" s="93">
        <v>737</v>
      </c>
      <c r="L59" s="93">
        <v>30</v>
      </c>
      <c r="M59" s="93">
        <v>26</v>
      </c>
      <c r="N59" s="93">
        <v>98</v>
      </c>
      <c r="O59" s="93">
        <v>26</v>
      </c>
      <c r="P59" s="93">
        <v>51</v>
      </c>
      <c r="Q59" s="93">
        <v>30</v>
      </c>
      <c r="R59" s="93">
        <v>31</v>
      </c>
      <c r="S59" s="93">
        <f>SUM(T59:X59)</f>
        <v>472</v>
      </c>
      <c r="T59" s="93">
        <v>33</v>
      </c>
      <c r="U59" s="93">
        <v>55</v>
      </c>
      <c r="V59" s="93">
        <v>20</v>
      </c>
      <c r="W59" s="93">
        <v>80</v>
      </c>
      <c r="X59" s="93">
        <v>284</v>
      </c>
      <c r="Y59" s="51"/>
      <c r="Z59" s="337" t="s">
        <v>14</v>
      </c>
      <c r="AA59" s="317"/>
      <c r="AB59" s="364">
        <f>SUM(AD59,AI59)</f>
        <v>1</v>
      </c>
      <c r="AC59" s="365"/>
      <c r="AD59" s="353">
        <f>SUM(AF59:AH59)</f>
        <v>1</v>
      </c>
      <c r="AE59" s="353"/>
      <c r="AF59" s="116">
        <v>1</v>
      </c>
      <c r="AG59" s="116" t="s">
        <v>467</v>
      </c>
      <c r="AH59" s="116" t="s">
        <v>467</v>
      </c>
      <c r="AI59" s="353" t="s">
        <v>467</v>
      </c>
      <c r="AJ59" s="353"/>
      <c r="AK59" s="116" t="s">
        <v>467</v>
      </c>
      <c r="AL59" s="116" t="s">
        <v>467</v>
      </c>
      <c r="AM59" s="116" t="s">
        <v>467</v>
      </c>
      <c r="AN59" s="353">
        <f>SUM(AP59:AX59)</f>
        <v>1</v>
      </c>
      <c r="AO59" s="353"/>
      <c r="AP59" s="116">
        <v>1</v>
      </c>
      <c r="AQ59" s="116" t="s">
        <v>467</v>
      </c>
      <c r="AR59" s="116" t="s">
        <v>467</v>
      </c>
      <c r="AS59" s="116" t="s">
        <v>467</v>
      </c>
      <c r="AT59" s="116" t="s">
        <v>467</v>
      </c>
      <c r="AU59" s="116" t="s">
        <v>467</v>
      </c>
      <c r="AV59" s="116" t="s">
        <v>467</v>
      </c>
      <c r="AW59" s="353" t="s">
        <v>467</v>
      </c>
      <c r="AX59" s="353"/>
    </row>
    <row r="60" spans="1:50" ht="18.75" customHeight="1">
      <c r="A60" s="316" t="s">
        <v>482</v>
      </c>
      <c r="B60" s="317"/>
      <c r="C60" s="93">
        <f>SUM(D60:E60)</f>
        <v>2597</v>
      </c>
      <c r="D60" s="93">
        <f>SUM(F60,H60,J60,L60,O60)</f>
        <v>1675</v>
      </c>
      <c r="E60" s="93">
        <f>SUM(K60,M60,N60,P60)</f>
        <v>922</v>
      </c>
      <c r="F60" s="93">
        <v>107</v>
      </c>
      <c r="G60" s="50" t="s">
        <v>467</v>
      </c>
      <c r="H60" s="93">
        <v>112</v>
      </c>
      <c r="I60" s="50" t="s">
        <v>467</v>
      </c>
      <c r="J60" s="93">
        <v>1433</v>
      </c>
      <c r="K60" s="93">
        <v>788</v>
      </c>
      <c r="L60" s="50" t="s">
        <v>467</v>
      </c>
      <c r="M60" s="50" t="s">
        <v>467</v>
      </c>
      <c r="N60" s="93">
        <v>94</v>
      </c>
      <c r="O60" s="93">
        <v>23</v>
      </c>
      <c r="P60" s="93">
        <v>40</v>
      </c>
      <c r="Q60" s="93">
        <v>34</v>
      </c>
      <c r="R60" s="93">
        <v>32</v>
      </c>
      <c r="S60" s="93">
        <f>SUM(T60:X60)</f>
        <v>477</v>
      </c>
      <c r="T60" s="93">
        <v>34</v>
      </c>
      <c r="U60" s="93">
        <v>55</v>
      </c>
      <c r="V60" s="93">
        <v>22</v>
      </c>
      <c r="W60" s="93">
        <v>82</v>
      </c>
      <c r="X60" s="93">
        <v>284</v>
      </c>
      <c r="Y60" s="51"/>
      <c r="Z60" s="358"/>
      <c r="AA60" s="391"/>
      <c r="AB60" s="392"/>
      <c r="AC60" s="362"/>
      <c r="AD60" s="362"/>
      <c r="AE60" s="362"/>
      <c r="AF60" s="165"/>
      <c r="AG60" s="165"/>
      <c r="AH60" s="165"/>
      <c r="AI60" s="362"/>
      <c r="AJ60" s="362"/>
      <c r="AK60" s="165"/>
      <c r="AL60" s="165"/>
      <c r="AM60" s="165"/>
      <c r="AN60" s="362"/>
      <c r="AO60" s="362"/>
      <c r="AP60" s="165"/>
      <c r="AQ60" s="165"/>
      <c r="AR60" s="165"/>
      <c r="AS60" s="165"/>
      <c r="AT60" s="165"/>
      <c r="AU60" s="165"/>
      <c r="AV60" s="165"/>
      <c r="AW60" s="362"/>
      <c r="AX60" s="362"/>
    </row>
    <row r="61" spans="1:50" ht="18.75" customHeight="1">
      <c r="A61" s="316" t="s">
        <v>483</v>
      </c>
      <c r="B61" s="317"/>
      <c r="C61" s="93">
        <f>SUM(D61:E61)</f>
        <v>2696</v>
      </c>
      <c r="D61" s="93">
        <f>SUM(F61,H61,J61,L61,O61)</f>
        <v>1722</v>
      </c>
      <c r="E61" s="93">
        <f>SUM(K61,M61,N61,P61)</f>
        <v>974</v>
      </c>
      <c r="F61" s="93">
        <v>106</v>
      </c>
      <c r="G61" s="50" t="s">
        <v>467</v>
      </c>
      <c r="H61" s="93">
        <v>112</v>
      </c>
      <c r="I61" s="50" t="s">
        <v>467</v>
      </c>
      <c r="J61" s="93">
        <v>1457</v>
      </c>
      <c r="K61" s="93">
        <v>815</v>
      </c>
      <c r="L61" s="50" t="s">
        <v>467</v>
      </c>
      <c r="M61" s="50" t="s">
        <v>467</v>
      </c>
      <c r="N61" s="93">
        <v>97</v>
      </c>
      <c r="O61" s="93">
        <v>47</v>
      </c>
      <c r="P61" s="93">
        <v>62</v>
      </c>
      <c r="Q61" s="93">
        <v>39</v>
      </c>
      <c r="R61" s="93">
        <v>34</v>
      </c>
      <c r="S61" s="93">
        <f>SUM(T61:X61)</f>
        <v>507</v>
      </c>
      <c r="T61" s="93">
        <v>36</v>
      </c>
      <c r="U61" s="93">
        <v>104</v>
      </c>
      <c r="V61" s="93">
        <v>26</v>
      </c>
      <c r="W61" s="93">
        <v>91</v>
      </c>
      <c r="X61" s="93">
        <v>250</v>
      </c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</row>
    <row r="62" spans="1:50" ht="18.75" customHeight="1">
      <c r="A62" s="316" t="s">
        <v>484</v>
      </c>
      <c r="B62" s="317"/>
      <c r="C62" s="93">
        <f>SUM(D62:E62)</f>
        <v>2780</v>
      </c>
      <c r="D62" s="93">
        <f>SUM(F62,H62,J62,L62,O62)</f>
        <v>1768</v>
      </c>
      <c r="E62" s="93">
        <f>SUM(K62,M62,N62,P62)</f>
        <v>1012</v>
      </c>
      <c r="F62" s="93">
        <v>105</v>
      </c>
      <c r="G62" s="50" t="s">
        <v>467</v>
      </c>
      <c r="H62" s="93">
        <v>111</v>
      </c>
      <c r="I62" s="50" t="s">
        <v>467</v>
      </c>
      <c r="J62" s="93">
        <v>1508</v>
      </c>
      <c r="K62" s="93">
        <v>875</v>
      </c>
      <c r="L62" s="50" t="s">
        <v>467</v>
      </c>
      <c r="M62" s="50" t="s">
        <v>467</v>
      </c>
      <c r="N62" s="93">
        <v>94</v>
      </c>
      <c r="O62" s="93">
        <v>44</v>
      </c>
      <c r="P62" s="93">
        <v>43</v>
      </c>
      <c r="Q62" s="93">
        <v>41</v>
      </c>
      <c r="R62" s="93">
        <v>44</v>
      </c>
      <c r="S62" s="93">
        <f>SUM(T62:X62)</f>
        <v>505</v>
      </c>
      <c r="T62" s="93">
        <v>33</v>
      </c>
      <c r="U62" s="93">
        <v>107</v>
      </c>
      <c r="V62" s="93">
        <v>28</v>
      </c>
      <c r="W62" s="93">
        <v>86</v>
      </c>
      <c r="X62" s="93">
        <v>251</v>
      </c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</row>
    <row r="63" spans="1:50" ht="18.75" customHeight="1">
      <c r="A63" s="367" t="s">
        <v>485</v>
      </c>
      <c r="B63" s="368"/>
      <c r="C63" s="73">
        <f>SUM(C65,C84:C85)</f>
        <v>2833</v>
      </c>
      <c r="D63" s="73">
        <f>SUM(F63,H63,J63,L63,O63)</f>
        <v>1783</v>
      </c>
      <c r="E63" s="73">
        <f>SUM(K63,M63,N63,P63)</f>
        <v>1050</v>
      </c>
      <c r="F63" s="73">
        <f>SUM(F65,F84:F85)</f>
        <v>104</v>
      </c>
      <c r="G63" s="113" t="s">
        <v>467</v>
      </c>
      <c r="H63" s="73">
        <f>SUM(H65,H84:H85)</f>
        <v>110</v>
      </c>
      <c r="I63" s="113" t="s">
        <v>467</v>
      </c>
      <c r="J63" s="73">
        <f>SUM(J65,J84:J85)</f>
        <v>1526</v>
      </c>
      <c r="K63" s="73">
        <f>SUM(K65,K84:K85)</f>
        <v>894</v>
      </c>
      <c r="L63" s="73">
        <f>SUM(L65,L84:L85)</f>
        <v>2</v>
      </c>
      <c r="M63" s="113" t="s">
        <v>467</v>
      </c>
      <c r="N63" s="73">
        <f aca="true" t="shared" si="12" ref="N63:X63">SUM(N65,N84:N85)</f>
        <v>96</v>
      </c>
      <c r="O63" s="73">
        <f t="shared" si="12"/>
        <v>41</v>
      </c>
      <c r="P63" s="73">
        <f t="shared" si="12"/>
        <v>60</v>
      </c>
      <c r="Q63" s="73">
        <f t="shared" si="12"/>
        <v>41</v>
      </c>
      <c r="R63" s="73">
        <f t="shared" si="12"/>
        <v>36</v>
      </c>
      <c r="S63" s="73">
        <f t="shared" si="12"/>
        <v>493</v>
      </c>
      <c r="T63" s="73">
        <f t="shared" si="12"/>
        <v>34</v>
      </c>
      <c r="U63" s="73">
        <f t="shared" si="12"/>
        <v>106</v>
      </c>
      <c r="V63" s="73">
        <f t="shared" si="12"/>
        <v>26</v>
      </c>
      <c r="W63" s="73">
        <f t="shared" si="12"/>
        <v>89</v>
      </c>
      <c r="X63" s="73">
        <f t="shared" si="12"/>
        <v>238</v>
      </c>
      <c r="Y63" s="51"/>
      <c r="Z63" s="286" t="s">
        <v>382</v>
      </c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</row>
    <row r="64" spans="1:50" ht="18.75" customHeight="1" thickBot="1">
      <c r="A64" s="270"/>
      <c r="B64" s="271"/>
      <c r="C64" s="93"/>
      <c r="D64" s="93"/>
      <c r="E64" s="93"/>
      <c r="F64" s="93"/>
      <c r="G64" s="50"/>
      <c r="H64" s="93"/>
      <c r="I64" s="50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</row>
    <row r="65" spans="1:50" ht="18.75" customHeight="1">
      <c r="A65" s="260" t="s">
        <v>361</v>
      </c>
      <c r="B65" s="164" t="s">
        <v>8</v>
      </c>
      <c r="C65" s="94">
        <f>SUM(D65:E65)</f>
        <v>2788</v>
      </c>
      <c r="D65" s="93">
        <f aca="true" t="shared" si="13" ref="D65:D85">SUM(F65,H65,J65,L65,O65)</f>
        <v>1749</v>
      </c>
      <c r="E65" s="93">
        <f>SUM(K65,M65,N65,P65)</f>
        <v>1039</v>
      </c>
      <c r="F65" s="93">
        <v>104</v>
      </c>
      <c r="G65" s="50" t="s">
        <v>467</v>
      </c>
      <c r="H65" s="93">
        <v>108</v>
      </c>
      <c r="I65" s="50" t="s">
        <v>467</v>
      </c>
      <c r="J65" s="93">
        <v>1499</v>
      </c>
      <c r="K65" s="93">
        <v>886</v>
      </c>
      <c r="L65" s="93">
        <v>1</v>
      </c>
      <c r="M65" s="50" t="s">
        <v>467</v>
      </c>
      <c r="N65" s="93">
        <v>95</v>
      </c>
      <c r="O65" s="93">
        <v>37</v>
      </c>
      <c r="P65" s="93">
        <v>58</v>
      </c>
      <c r="Q65" s="93">
        <v>3</v>
      </c>
      <c r="R65" s="93">
        <v>20</v>
      </c>
      <c r="S65" s="93">
        <f aca="true" t="shared" si="14" ref="S65:S73">SUM(T65:X65)</f>
        <v>487</v>
      </c>
      <c r="T65" s="93">
        <v>33</v>
      </c>
      <c r="U65" s="93">
        <v>101</v>
      </c>
      <c r="V65" s="93">
        <v>26</v>
      </c>
      <c r="W65" s="93">
        <v>89</v>
      </c>
      <c r="X65" s="93">
        <v>238</v>
      </c>
      <c r="Y65" s="51"/>
      <c r="Z65" s="354" t="s">
        <v>67</v>
      </c>
      <c r="AA65" s="291"/>
      <c r="AB65" s="388" t="s">
        <v>13</v>
      </c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90"/>
      <c r="AP65" s="383" t="s">
        <v>29</v>
      </c>
      <c r="AQ65" s="384"/>
      <c r="AR65" s="384"/>
      <c r="AS65" s="384"/>
      <c r="AT65" s="384"/>
      <c r="AU65" s="384"/>
      <c r="AV65" s="384"/>
      <c r="AW65" s="384"/>
      <c r="AX65" s="384"/>
    </row>
    <row r="66" spans="1:50" ht="24.75" customHeight="1">
      <c r="A66" s="260"/>
      <c r="B66" s="141" t="s">
        <v>40</v>
      </c>
      <c r="C66" s="93">
        <f aca="true" t="shared" si="15" ref="C66:C73">SUM(D66:E66)</f>
        <v>870</v>
      </c>
      <c r="D66" s="93">
        <f t="shared" si="13"/>
        <v>499</v>
      </c>
      <c r="E66" s="93">
        <f aca="true" t="shared" si="16" ref="E66:E73">SUM(K66,M66,N66,P66)</f>
        <v>371</v>
      </c>
      <c r="F66" s="93">
        <v>21</v>
      </c>
      <c r="G66" s="50" t="s">
        <v>459</v>
      </c>
      <c r="H66" s="93">
        <v>22</v>
      </c>
      <c r="I66" s="50" t="s">
        <v>459</v>
      </c>
      <c r="J66" s="93">
        <v>447</v>
      </c>
      <c r="K66" s="93">
        <v>331</v>
      </c>
      <c r="L66" s="93">
        <v>1</v>
      </c>
      <c r="M66" s="50" t="s">
        <v>459</v>
      </c>
      <c r="N66" s="93">
        <v>22</v>
      </c>
      <c r="O66" s="93">
        <v>8</v>
      </c>
      <c r="P66" s="93">
        <v>18</v>
      </c>
      <c r="Q66" s="93">
        <v>1</v>
      </c>
      <c r="R66" s="93">
        <v>6</v>
      </c>
      <c r="S66" s="93">
        <f t="shared" si="14"/>
        <v>90</v>
      </c>
      <c r="T66" s="93">
        <v>13</v>
      </c>
      <c r="U66" s="93">
        <v>22</v>
      </c>
      <c r="V66" s="93" t="s">
        <v>459</v>
      </c>
      <c r="W66" s="93">
        <v>31</v>
      </c>
      <c r="X66" s="93">
        <v>24</v>
      </c>
      <c r="Y66" s="51"/>
      <c r="Z66" s="272" t="s">
        <v>68</v>
      </c>
      <c r="AA66" s="253"/>
      <c r="AB66" s="343" t="s">
        <v>3</v>
      </c>
      <c r="AC66" s="344"/>
      <c r="AD66" s="345"/>
      <c r="AE66" s="346" t="s">
        <v>75</v>
      </c>
      <c r="AF66" s="347"/>
      <c r="AG66" s="346" t="s">
        <v>76</v>
      </c>
      <c r="AH66" s="347"/>
      <c r="AI66" s="346" t="s">
        <v>77</v>
      </c>
      <c r="AJ66" s="347"/>
      <c r="AK66" s="346" t="s">
        <v>78</v>
      </c>
      <c r="AL66" s="347"/>
      <c r="AM66" s="381" t="s">
        <v>88</v>
      </c>
      <c r="AN66" s="346" t="s">
        <v>79</v>
      </c>
      <c r="AO66" s="347"/>
      <c r="AP66" s="343" t="s">
        <v>3</v>
      </c>
      <c r="AQ66" s="344"/>
      <c r="AR66" s="345"/>
      <c r="AS66" s="346" t="s">
        <v>82</v>
      </c>
      <c r="AT66" s="347"/>
      <c r="AU66" s="386" t="s">
        <v>89</v>
      </c>
      <c r="AV66" s="387"/>
      <c r="AW66" s="346" t="s">
        <v>66</v>
      </c>
      <c r="AX66" s="385"/>
    </row>
    <row r="67" spans="1:50" ht="24.75" customHeight="1">
      <c r="A67" s="260"/>
      <c r="B67" s="141" t="s">
        <v>41</v>
      </c>
      <c r="C67" s="93">
        <f t="shared" si="15"/>
        <v>132</v>
      </c>
      <c r="D67" s="93">
        <f t="shared" si="13"/>
        <v>84</v>
      </c>
      <c r="E67" s="93">
        <f t="shared" si="16"/>
        <v>48</v>
      </c>
      <c r="F67" s="93">
        <v>6</v>
      </c>
      <c r="G67" s="50" t="s">
        <v>459</v>
      </c>
      <c r="H67" s="93">
        <v>6</v>
      </c>
      <c r="I67" s="50" t="s">
        <v>459</v>
      </c>
      <c r="J67" s="93">
        <v>70</v>
      </c>
      <c r="K67" s="93">
        <v>40</v>
      </c>
      <c r="L67" s="50" t="s">
        <v>459</v>
      </c>
      <c r="M67" s="50" t="s">
        <v>459</v>
      </c>
      <c r="N67" s="93">
        <v>6</v>
      </c>
      <c r="O67" s="93">
        <v>2</v>
      </c>
      <c r="P67" s="93">
        <v>2</v>
      </c>
      <c r="Q67" s="93" t="s">
        <v>459</v>
      </c>
      <c r="R67" s="93">
        <v>1</v>
      </c>
      <c r="S67" s="93">
        <f t="shared" si="14"/>
        <v>33</v>
      </c>
      <c r="T67" s="93">
        <v>4</v>
      </c>
      <c r="U67" s="93">
        <v>3</v>
      </c>
      <c r="V67" s="93">
        <v>1</v>
      </c>
      <c r="W67" s="93">
        <v>4</v>
      </c>
      <c r="X67" s="93">
        <v>21</v>
      </c>
      <c r="Y67" s="51"/>
      <c r="Z67" s="292" t="s">
        <v>33</v>
      </c>
      <c r="AA67" s="254"/>
      <c r="AB67" s="145" t="s">
        <v>8</v>
      </c>
      <c r="AC67" s="145" t="s">
        <v>9</v>
      </c>
      <c r="AD67" s="145" t="s">
        <v>10</v>
      </c>
      <c r="AE67" s="145" t="s">
        <v>9</v>
      </c>
      <c r="AF67" s="145" t="s">
        <v>10</v>
      </c>
      <c r="AG67" s="145" t="s">
        <v>9</v>
      </c>
      <c r="AH67" s="145" t="s">
        <v>10</v>
      </c>
      <c r="AI67" s="145" t="s">
        <v>9</v>
      </c>
      <c r="AJ67" s="145" t="s">
        <v>10</v>
      </c>
      <c r="AK67" s="145" t="s">
        <v>9</v>
      </c>
      <c r="AL67" s="145" t="s">
        <v>10</v>
      </c>
      <c r="AM67" s="382"/>
      <c r="AN67" s="145" t="s">
        <v>9</v>
      </c>
      <c r="AO67" s="145" t="s">
        <v>10</v>
      </c>
      <c r="AP67" s="145" t="s">
        <v>8</v>
      </c>
      <c r="AQ67" s="145" t="s">
        <v>9</v>
      </c>
      <c r="AR67" s="145" t="s">
        <v>10</v>
      </c>
      <c r="AS67" s="145" t="s">
        <v>9</v>
      </c>
      <c r="AT67" s="145" t="s">
        <v>10</v>
      </c>
      <c r="AU67" s="145" t="s">
        <v>9</v>
      </c>
      <c r="AV67" s="145" t="s">
        <v>10</v>
      </c>
      <c r="AW67" s="145" t="s">
        <v>9</v>
      </c>
      <c r="AX67" s="153" t="s">
        <v>10</v>
      </c>
    </row>
    <row r="68" spans="1:50" ht="18.75" customHeight="1">
      <c r="A68" s="260"/>
      <c r="B68" s="141" t="s">
        <v>42</v>
      </c>
      <c r="C68" s="93">
        <f t="shared" si="15"/>
        <v>271</v>
      </c>
      <c r="D68" s="93">
        <f t="shared" si="13"/>
        <v>159</v>
      </c>
      <c r="E68" s="93">
        <f t="shared" si="16"/>
        <v>112</v>
      </c>
      <c r="F68" s="93">
        <v>10</v>
      </c>
      <c r="G68" s="50" t="s">
        <v>459</v>
      </c>
      <c r="H68" s="93">
        <v>10</v>
      </c>
      <c r="I68" s="50" t="s">
        <v>459</v>
      </c>
      <c r="J68" s="93">
        <v>132</v>
      </c>
      <c r="K68" s="93">
        <v>96</v>
      </c>
      <c r="L68" s="50" t="s">
        <v>459</v>
      </c>
      <c r="M68" s="50" t="s">
        <v>459</v>
      </c>
      <c r="N68" s="93">
        <v>10</v>
      </c>
      <c r="O68" s="93">
        <v>7</v>
      </c>
      <c r="P68" s="93">
        <v>6</v>
      </c>
      <c r="Q68" s="93" t="s">
        <v>459</v>
      </c>
      <c r="R68" s="93" t="s">
        <v>459</v>
      </c>
      <c r="S68" s="93">
        <f t="shared" si="14"/>
        <v>52</v>
      </c>
      <c r="T68" s="93">
        <v>2</v>
      </c>
      <c r="U68" s="93">
        <v>10</v>
      </c>
      <c r="V68" s="93">
        <v>2</v>
      </c>
      <c r="W68" s="93">
        <v>5</v>
      </c>
      <c r="X68" s="93">
        <v>33</v>
      </c>
      <c r="Y68" s="51"/>
      <c r="Z68" s="348"/>
      <c r="AA68" s="349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</row>
    <row r="69" spans="1:50" ht="18.75" customHeight="1">
      <c r="A69" s="260"/>
      <c r="B69" s="141" t="s">
        <v>43</v>
      </c>
      <c r="C69" s="93">
        <f t="shared" si="15"/>
        <v>100</v>
      </c>
      <c r="D69" s="93">
        <f t="shared" si="13"/>
        <v>74</v>
      </c>
      <c r="E69" s="93">
        <f t="shared" si="16"/>
        <v>26</v>
      </c>
      <c r="F69" s="93">
        <v>6</v>
      </c>
      <c r="G69" s="50" t="s">
        <v>459</v>
      </c>
      <c r="H69" s="93">
        <v>7</v>
      </c>
      <c r="I69" s="50" t="s">
        <v>459</v>
      </c>
      <c r="J69" s="93">
        <v>59</v>
      </c>
      <c r="K69" s="93">
        <v>19</v>
      </c>
      <c r="L69" s="50" t="s">
        <v>459</v>
      </c>
      <c r="M69" s="50" t="s">
        <v>459</v>
      </c>
      <c r="N69" s="93">
        <v>5</v>
      </c>
      <c r="O69" s="93">
        <v>2</v>
      </c>
      <c r="P69" s="93">
        <v>2</v>
      </c>
      <c r="Q69" s="93" t="s">
        <v>459</v>
      </c>
      <c r="R69" s="93">
        <v>1</v>
      </c>
      <c r="S69" s="93">
        <f t="shared" si="14"/>
        <v>28</v>
      </c>
      <c r="T69" s="93" t="s">
        <v>459</v>
      </c>
      <c r="U69" s="93">
        <v>5</v>
      </c>
      <c r="V69" s="93">
        <v>2</v>
      </c>
      <c r="W69" s="93">
        <v>4</v>
      </c>
      <c r="X69" s="93">
        <v>17</v>
      </c>
      <c r="Y69" s="51"/>
      <c r="Z69" s="352" t="s">
        <v>248</v>
      </c>
      <c r="AA69" s="253"/>
      <c r="AB69" s="93">
        <f>SUM(AC69:AD69)</f>
        <v>2926</v>
      </c>
      <c r="AC69" s="93">
        <f>SUM(AE69,AG69,AI69,AK69,AN69)</f>
        <v>2285</v>
      </c>
      <c r="AD69" s="93">
        <f>SUM(AH69,AJ69,AL69,AM69,AO69)</f>
        <v>641</v>
      </c>
      <c r="AE69" s="93">
        <v>61</v>
      </c>
      <c r="AF69" s="93" t="s">
        <v>459</v>
      </c>
      <c r="AG69" s="93">
        <v>76</v>
      </c>
      <c r="AH69" s="93">
        <v>1</v>
      </c>
      <c r="AI69" s="93">
        <v>1899</v>
      </c>
      <c r="AJ69" s="93">
        <v>408</v>
      </c>
      <c r="AK69" s="93">
        <v>10</v>
      </c>
      <c r="AL69" s="93">
        <v>8</v>
      </c>
      <c r="AM69" s="93">
        <v>58</v>
      </c>
      <c r="AN69" s="93">
        <v>239</v>
      </c>
      <c r="AO69" s="93">
        <v>166</v>
      </c>
      <c r="AP69" s="93">
        <f>SUM(AQ69:AR69)</f>
        <v>820</v>
      </c>
      <c r="AQ69" s="93">
        <f aca="true" t="shared" si="17" ref="AQ69:AR72">SUM(AS69,AU69,AW69)</f>
        <v>533</v>
      </c>
      <c r="AR69" s="93">
        <f t="shared" si="17"/>
        <v>287</v>
      </c>
      <c r="AS69" s="93">
        <v>144</v>
      </c>
      <c r="AT69" s="93">
        <v>119</v>
      </c>
      <c r="AU69" s="93">
        <v>23</v>
      </c>
      <c r="AV69" s="93">
        <v>2</v>
      </c>
      <c r="AW69" s="93">
        <v>366</v>
      </c>
      <c r="AX69" s="93">
        <v>166</v>
      </c>
    </row>
    <row r="70" spans="1:50" ht="18.75" customHeight="1">
      <c r="A70" s="260"/>
      <c r="B70" s="141" t="s">
        <v>44</v>
      </c>
      <c r="C70" s="93">
        <f t="shared" si="15"/>
        <v>87</v>
      </c>
      <c r="D70" s="93">
        <f t="shared" si="13"/>
        <v>64</v>
      </c>
      <c r="E70" s="93">
        <f t="shared" si="16"/>
        <v>23</v>
      </c>
      <c r="F70" s="93">
        <v>7</v>
      </c>
      <c r="G70" s="50" t="s">
        <v>459</v>
      </c>
      <c r="H70" s="93">
        <v>7</v>
      </c>
      <c r="I70" s="50" t="s">
        <v>459</v>
      </c>
      <c r="J70" s="93">
        <v>49</v>
      </c>
      <c r="K70" s="93">
        <v>19</v>
      </c>
      <c r="L70" s="50" t="s">
        <v>459</v>
      </c>
      <c r="M70" s="50" t="s">
        <v>459</v>
      </c>
      <c r="N70" s="93">
        <v>4</v>
      </c>
      <c r="O70" s="93">
        <v>1</v>
      </c>
      <c r="P70" s="93" t="s">
        <v>459</v>
      </c>
      <c r="Q70" s="93">
        <v>2</v>
      </c>
      <c r="R70" s="93" t="s">
        <v>459</v>
      </c>
      <c r="S70" s="93">
        <f t="shared" si="14"/>
        <v>19</v>
      </c>
      <c r="T70" s="93">
        <v>2</v>
      </c>
      <c r="U70" s="93">
        <v>1</v>
      </c>
      <c r="V70" s="93">
        <v>1</v>
      </c>
      <c r="W70" s="93">
        <v>4</v>
      </c>
      <c r="X70" s="93">
        <v>11</v>
      </c>
      <c r="Y70" s="51"/>
      <c r="Z70" s="357" t="s">
        <v>468</v>
      </c>
      <c r="AA70" s="274"/>
      <c r="AB70" s="93">
        <f>SUM(AC70:AD70)</f>
        <v>3000</v>
      </c>
      <c r="AC70" s="93">
        <f>SUM(AE70,AG70,AI70,AK70,AN70)</f>
        <v>2319</v>
      </c>
      <c r="AD70" s="93">
        <f>SUM(AH70,AJ70,AL70,AM70,AO70)</f>
        <v>681</v>
      </c>
      <c r="AE70" s="93">
        <v>62</v>
      </c>
      <c r="AF70" s="93" t="s">
        <v>459</v>
      </c>
      <c r="AG70" s="93">
        <v>76</v>
      </c>
      <c r="AH70" s="93">
        <v>1</v>
      </c>
      <c r="AI70" s="93">
        <v>1925</v>
      </c>
      <c r="AJ70" s="93">
        <v>420</v>
      </c>
      <c r="AK70" s="93">
        <v>9</v>
      </c>
      <c r="AL70" s="93">
        <v>9</v>
      </c>
      <c r="AM70" s="93">
        <v>60</v>
      </c>
      <c r="AN70" s="93">
        <v>247</v>
      </c>
      <c r="AO70" s="93">
        <v>191</v>
      </c>
      <c r="AP70" s="93">
        <f>SUM(AQ70:AR70)</f>
        <v>819</v>
      </c>
      <c r="AQ70" s="93">
        <f t="shared" si="17"/>
        <v>526</v>
      </c>
      <c r="AR70" s="93">
        <f t="shared" si="17"/>
        <v>293</v>
      </c>
      <c r="AS70" s="93">
        <v>138</v>
      </c>
      <c r="AT70" s="93">
        <v>121</v>
      </c>
      <c r="AU70" s="93">
        <v>25</v>
      </c>
      <c r="AV70" s="93">
        <v>3</v>
      </c>
      <c r="AW70" s="93">
        <v>363</v>
      </c>
      <c r="AX70" s="93">
        <v>169</v>
      </c>
    </row>
    <row r="71" spans="1:50" ht="18.75" customHeight="1">
      <c r="A71" s="260"/>
      <c r="B71" s="141" t="s">
        <v>45</v>
      </c>
      <c r="C71" s="93">
        <f t="shared" si="15"/>
        <v>161</v>
      </c>
      <c r="D71" s="93">
        <f t="shared" si="13"/>
        <v>106</v>
      </c>
      <c r="E71" s="93">
        <f t="shared" si="16"/>
        <v>55</v>
      </c>
      <c r="F71" s="93">
        <v>5</v>
      </c>
      <c r="G71" s="50" t="s">
        <v>459</v>
      </c>
      <c r="H71" s="93">
        <v>5</v>
      </c>
      <c r="I71" s="50" t="s">
        <v>459</v>
      </c>
      <c r="J71" s="93">
        <v>92</v>
      </c>
      <c r="K71" s="93">
        <v>45</v>
      </c>
      <c r="L71" s="50" t="s">
        <v>459</v>
      </c>
      <c r="M71" s="50" t="s">
        <v>459</v>
      </c>
      <c r="N71" s="93">
        <v>5</v>
      </c>
      <c r="O71" s="93">
        <v>4</v>
      </c>
      <c r="P71" s="93">
        <v>5</v>
      </c>
      <c r="Q71" s="93" t="s">
        <v>459</v>
      </c>
      <c r="R71" s="93">
        <v>1</v>
      </c>
      <c r="S71" s="93">
        <f t="shared" si="14"/>
        <v>32</v>
      </c>
      <c r="T71" s="93">
        <v>1</v>
      </c>
      <c r="U71" s="93">
        <v>10</v>
      </c>
      <c r="V71" s="93">
        <v>2</v>
      </c>
      <c r="W71" s="93" t="s">
        <v>459</v>
      </c>
      <c r="X71" s="93">
        <v>19</v>
      </c>
      <c r="Y71" s="51"/>
      <c r="Z71" s="357" t="s">
        <v>386</v>
      </c>
      <c r="AA71" s="274"/>
      <c r="AB71" s="93">
        <f>SUM(AC71:AD71)</f>
        <v>3142</v>
      </c>
      <c r="AC71" s="93">
        <f>SUM(AE71,AG71,AI71,AK71,AN71)</f>
        <v>2445</v>
      </c>
      <c r="AD71" s="93">
        <f>SUM(AH71,AJ71,AL71,AM71,AO71)</f>
        <v>697</v>
      </c>
      <c r="AE71" s="93">
        <v>64</v>
      </c>
      <c r="AF71" s="93" t="s">
        <v>465</v>
      </c>
      <c r="AG71" s="93">
        <v>78</v>
      </c>
      <c r="AH71" s="93">
        <v>1</v>
      </c>
      <c r="AI71" s="93">
        <v>1984</v>
      </c>
      <c r="AJ71" s="93">
        <v>428</v>
      </c>
      <c r="AK71" s="93">
        <v>11</v>
      </c>
      <c r="AL71" s="93">
        <v>9</v>
      </c>
      <c r="AM71" s="93">
        <v>61</v>
      </c>
      <c r="AN71" s="93">
        <v>308</v>
      </c>
      <c r="AO71" s="93">
        <v>198</v>
      </c>
      <c r="AP71" s="93">
        <f>SUM(AQ71:AR71)</f>
        <v>826</v>
      </c>
      <c r="AQ71" s="93">
        <f t="shared" si="17"/>
        <v>525</v>
      </c>
      <c r="AR71" s="93">
        <f t="shared" si="17"/>
        <v>301</v>
      </c>
      <c r="AS71" s="93">
        <v>140</v>
      </c>
      <c r="AT71" s="93">
        <v>121</v>
      </c>
      <c r="AU71" s="93">
        <v>23</v>
      </c>
      <c r="AV71" s="93">
        <v>2</v>
      </c>
      <c r="AW71" s="93">
        <v>362</v>
      </c>
      <c r="AX71" s="93">
        <v>178</v>
      </c>
    </row>
    <row r="72" spans="1:50" ht="18.75" customHeight="1">
      <c r="A72" s="260"/>
      <c r="B72" s="141" t="s">
        <v>46</v>
      </c>
      <c r="C72" s="93">
        <f t="shared" si="15"/>
        <v>68</v>
      </c>
      <c r="D72" s="93">
        <f t="shared" si="13"/>
        <v>37</v>
      </c>
      <c r="E72" s="93">
        <f t="shared" si="16"/>
        <v>31</v>
      </c>
      <c r="F72" s="93">
        <v>2</v>
      </c>
      <c r="G72" s="50" t="s">
        <v>459</v>
      </c>
      <c r="H72" s="93">
        <v>2</v>
      </c>
      <c r="I72" s="50" t="s">
        <v>459</v>
      </c>
      <c r="J72" s="93">
        <v>32</v>
      </c>
      <c r="K72" s="93">
        <v>27</v>
      </c>
      <c r="L72" s="50" t="s">
        <v>459</v>
      </c>
      <c r="M72" s="50" t="s">
        <v>459</v>
      </c>
      <c r="N72" s="93">
        <v>2</v>
      </c>
      <c r="O72" s="93">
        <v>1</v>
      </c>
      <c r="P72" s="93">
        <v>2</v>
      </c>
      <c r="Q72" s="93" t="s">
        <v>459</v>
      </c>
      <c r="R72" s="93" t="s">
        <v>459</v>
      </c>
      <c r="S72" s="93">
        <f t="shared" si="14"/>
        <v>7</v>
      </c>
      <c r="T72" s="93" t="s">
        <v>459</v>
      </c>
      <c r="U72" s="93">
        <v>3</v>
      </c>
      <c r="V72" s="93">
        <v>1</v>
      </c>
      <c r="W72" s="93">
        <v>1</v>
      </c>
      <c r="X72" s="93">
        <v>2</v>
      </c>
      <c r="Y72" s="51"/>
      <c r="Z72" s="357" t="s">
        <v>387</v>
      </c>
      <c r="AA72" s="274"/>
      <c r="AB72" s="93">
        <f>SUM(AC72:AD72)</f>
        <v>3289</v>
      </c>
      <c r="AC72" s="93">
        <f>SUM(AE72,AG72,AI72,AK72,AN72)</f>
        <v>2542</v>
      </c>
      <c r="AD72" s="93">
        <f>SUM(AH72,AJ72,AL72,AM72,AO72)</f>
        <v>747</v>
      </c>
      <c r="AE72" s="93">
        <v>63</v>
      </c>
      <c r="AF72" s="93" t="s">
        <v>466</v>
      </c>
      <c r="AG72" s="93">
        <v>80</v>
      </c>
      <c r="AH72" s="93" t="s">
        <v>466</v>
      </c>
      <c r="AI72" s="93">
        <v>2067</v>
      </c>
      <c r="AJ72" s="93">
        <v>454</v>
      </c>
      <c r="AK72" s="93">
        <v>9</v>
      </c>
      <c r="AL72" s="93">
        <v>9</v>
      </c>
      <c r="AM72" s="93">
        <v>61</v>
      </c>
      <c r="AN72" s="93">
        <v>323</v>
      </c>
      <c r="AO72" s="93">
        <v>223</v>
      </c>
      <c r="AP72" s="93">
        <f>SUM(AQ72:AR72)</f>
        <v>815</v>
      </c>
      <c r="AQ72" s="93">
        <f t="shared" si="17"/>
        <v>514</v>
      </c>
      <c r="AR72" s="93">
        <f t="shared" si="17"/>
        <v>301</v>
      </c>
      <c r="AS72" s="93">
        <v>141</v>
      </c>
      <c r="AT72" s="93">
        <v>121</v>
      </c>
      <c r="AU72" s="93">
        <v>22</v>
      </c>
      <c r="AV72" s="93">
        <v>2</v>
      </c>
      <c r="AW72" s="93">
        <v>351</v>
      </c>
      <c r="AX72" s="93">
        <v>178</v>
      </c>
    </row>
    <row r="73" spans="1:50" ht="18.75" customHeight="1">
      <c r="A73" s="260"/>
      <c r="B73" s="141" t="s">
        <v>47</v>
      </c>
      <c r="C73" s="93">
        <f t="shared" si="15"/>
        <v>131</v>
      </c>
      <c r="D73" s="93">
        <f t="shared" si="13"/>
        <v>86</v>
      </c>
      <c r="E73" s="93">
        <f t="shared" si="16"/>
        <v>45</v>
      </c>
      <c r="F73" s="93">
        <v>4</v>
      </c>
      <c r="G73" s="50" t="s">
        <v>459</v>
      </c>
      <c r="H73" s="93">
        <v>4</v>
      </c>
      <c r="I73" s="50" t="s">
        <v>459</v>
      </c>
      <c r="J73" s="93">
        <v>76</v>
      </c>
      <c r="K73" s="93">
        <v>41</v>
      </c>
      <c r="L73" s="50" t="s">
        <v>459</v>
      </c>
      <c r="M73" s="50" t="s">
        <v>459</v>
      </c>
      <c r="N73" s="93">
        <v>4</v>
      </c>
      <c r="O73" s="93">
        <v>2</v>
      </c>
      <c r="P73" s="93" t="s">
        <v>459</v>
      </c>
      <c r="Q73" s="93" t="s">
        <v>459</v>
      </c>
      <c r="R73" s="93" t="s">
        <v>459</v>
      </c>
      <c r="S73" s="93">
        <f t="shared" si="14"/>
        <v>14</v>
      </c>
      <c r="T73" s="93" t="s">
        <v>459</v>
      </c>
      <c r="U73" s="93">
        <v>10</v>
      </c>
      <c r="V73" s="93" t="s">
        <v>459</v>
      </c>
      <c r="W73" s="93">
        <v>4</v>
      </c>
      <c r="X73" s="93" t="s">
        <v>459</v>
      </c>
      <c r="Y73" s="51"/>
      <c r="Z73" s="350" t="s">
        <v>388</v>
      </c>
      <c r="AA73" s="306"/>
      <c r="AB73" s="73">
        <f>SUM(AB75,AB79,AB83)</f>
        <v>3303</v>
      </c>
      <c r="AC73" s="73">
        <f aca="true" t="shared" si="18" ref="AC73:AX73">SUM(AC75,AC79,AC83)</f>
        <v>2558</v>
      </c>
      <c r="AD73" s="73">
        <f t="shared" si="18"/>
        <v>745</v>
      </c>
      <c r="AE73" s="73">
        <f t="shared" si="18"/>
        <v>65</v>
      </c>
      <c r="AF73" s="73" t="s">
        <v>467</v>
      </c>
      <c r="AG73" s="73">
        <f t="shared" si="18"/>
        <v>79</v>
      </c>
      <c r="AH73" s="73" t="s">
        <v>467</v>
      </c>
      <c r="AI73" s="73">
        <f t="shared" si="18"/>
        <v>2094</v>
      </c>
      <c r="AJ73" s="73">
        <f t="shared" si="18"/>
        <v>464</v>
      </c>
      <c r="AK73" s="73">
        <f t="shared" si="18"/>
        <v>7</v>
      </c>
      <c r="AL73" s="73">
        <f t="shared" si="18"/>
        <v>6</v>
      </c>
      <c r="AM73" s="73">
        <f t="shared" si="18"/>
        <v>61</v>
      </c>
      <c r="AN73" s="73">
        <f t="shared" si="18"/>
        <v>313</v>
      </c>
      <c r="AO73" s="73">
        <f t="shared" si="18"/>
        <v>214</v>
      </c>
      <c r="AP73" s="73">
        <f t="shared" si="18"/>
        <v>788</v>
      </c>
      <c r="AQ73" s="73">
        <f t="shared" si="18"/>
        <v>477</v>
      </c>
      <c r="AR73" s="73">
        <f t="shared" si="18"/>
        <v>311</v>
      </c>
      <c r="AS73" s="73">
        <f t="shared" si="18"/>
        <v>136</v>
      </c>
      <c r="AT73" s="73">
        <f t="shared" si="18"/>
        <v>131</v>
      </c>
      <c r="AU73" s="73">
        <f t="shared" si="18"/>
        <v>23</v>
      </c>
      <c r="AV73" s="73">
        <f t="shared" si="18"/>
        <v>2</v>
      </c>
      <c r="AW73" s="73">
        <f t="shared" si="18"/>
        <v>318</v>
      </c>
      <c r="AX73" s="73">
        <f t="shared" si="18"/>
        <v>178</v>
      </c>
    </row>
    <row r="74" spans="1:50" ht="18.75" customHeight="1">
      <c r="A74" s="260"/>
      <c r="B74" s="141"/>
      <c r="C74" s="93"/>
      <c r="D74" s="93"/>
      <c r="E74" s="93"/>
      <c r="F74" s="93"/>
      <c r="G74" s="50"/>
      <c r="H74" s="93"/>
      <c r="I74" s="50"/>
      <c r="J74" s="93"/>
      <c r="K74" s="93"/>
      <c r="L74" s="50"/>
      <c r="M74" s="50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51"/>
      <c r="Z74" s="55"/>
      <c r="AA74" s="14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</row>
    <row r="75" spans="1:50" ht="18.75" customHeight="1">
      <c r="A75" s="260"/>
      <c r="B75" s="141" t="s">
        <v>48</v>
      </c>
      <c r="C75" s="93">
        <f aca="true" t="shared" si="19" ref="C75:C82">SUM(D75:E75)</f>
        <v>29</v>
      </c>
      <c r="D75" s="93">
        <f t="shared" si="13"/>
        <v>20</v>
      </c>
      <c r="E75" s="93">
        <f>SUM(K75,M75,N75,P75,)</f>
        <v>9</v>
      </c>
      <c r="F75" s="93">
        <v>1</v>
      </c>
      <c r="G75" s="50" t="s">
        <v>460</v>
      </c>
      <c r="H75" s="93">
        <v>2</v>
      </c>
      <c r="I75" s="50" t="s">
        <v>460</v>
      </c>
      <c r="J75" s="93">
        <v>17</v>
      </c>
      <c r="K75" s="93">
        <v>7</v>
      </c>
      <c r="L75" s="50" t="s">
        <v>460</v>
      </c>
      <c r="M75" s="50" t="s">
        <v>460</v>
      </c>
      <c r="N75" s="93">
        <v>1</v>
      </c>
      <c r="O75" s="93" t="s">
        <v>460</v>
      </c>
      <c r="P75" s="93">
        <v>1</v>
      </c>
      <c r="Q75" s="93" t="s">
        <v>460</v>
      </c>
      <c r="R75" s="93" t="s">
        <v>460</v>
      </c>
      <c r="S75" s="93">
        <f aca="true" t="shared" si="20" ref="S75:S82">SUM(T75:X75)</f>
        <v>5</v>
      </c>
      <c r="T75" s="93" t="s">
        <v>460</v>
      </c>
      <c r="U75" s="93">
        <v>2</v>
      </c>
      <c r="V75" s="93">
        <v>1</v>
      </c>
      <c r="W75" s="93">
        <v>1</v>
      </c>
      <c r="X75" s="93">
        <v>1</v>
      </c>
      <c r="Y75" s="51"/>
      <c r="Z75" s="351" t="s">
        <v>15</v>
      </c>
      <c r="AA75" s="164" t="s">
        <v>8</v>
      </c>
      <c r="AB75" s="94">
        <f>SUM(AB76:AB77)</f>
        <v>2718</v>
      </c>
      <c r="AC75" s="50">
        <f>SUM(AC76:AC77)</f>
        <v>2129</v>
      </c>
      <c r="AD75" s="50">
        <f>SUM(AD76:AD77)</f>
        <v>589</v>
      </c>
      <c r="AE75" s="93">
        <v>55</v>
      </c>
      <c r="AF75" s="93" t="s">
        <v>460</v>
      </c>
      <c r="AG75" s="93">
        <v>68</v>
      </c>
      <c r="AH75" s="93" t="s">
        <v>460</v>
      </c>
      <c r="AI75" s="93">
        <v>1817</v>
      </c>
      <c r="AJ75" s="93">
        <v>386</v>
      </c>
      <c r="AK75" s="93">
        <v>1</v>
      </c>
      <c r="AL75" s="93" t="s">
        <v>460</v>
      </c>
      <c r="AM75" s="93">
        <v>55</v>
      </c>
      <c r="AN75" s="93">
        <v>188</v>
      </c>
      <c r="AO75" s="93">
        <v>148</v>
      </c>
      <c r="AP75" s="93">
        <f>SUM(AQ75:AR75)</f>
        <v>706</v>
      </c>
      <c r="AQ75" s="93">
        <f>SUM(AS75,AU75,AW75)</f>
        <v>446</v>
      </c>
      <c r="AR75" s="93">
        <f>SUM(AT75,AV75,AX75)</f>
        <v>260</v>
      </c>
      <c r="AS75" s="93">
        <v>120</v>
      </c>
      <c r="AT75" s="93">
        <v>97</v>
      </c>
      <c r="AU75" s="93">
        <v>21</v>
      </c>
      <c r="AV75" s="93">
        <v>2</v>
      </c>
      <c r="AW75" s="93">
        <v>305</v>
      </c>
      <c r="AX75" s="93">
        <v>161</v>
      </c>
    </row>
    <row r="76" spans="1:50" ht="18.75" customHeight="1">
      <c r="A76" s="260"/>
      <c r="B76" s="141" t="s">
        <v>49</v>
      </c>
      <c r="C76" s="93">
        <f t="shared" si="19"/>
        <v>118</v>
      </c>
      <c r="D76" s="93">
        <f t="shared" si="13"/>
        <v>77</v>
      </c>
      <c r="E76" s="93">
        <f aca="true" t="shared" si="21" ref="E76:E82">SUM(K76,M76,N76,P76,)</f>
        <v>41</v>
      </c>
      <c r="F76" s="93">
        <v>4</v>
      </c>
      <c r="G76" s="50" t="s">
        <v>460</v>
      </c>
      <c r="H76" s="93">
        <v>4</v>
      </c>
      <c r="I76" s="50" t="s">
        <v>460</v>
      </c>
      <c r="J76" s="93">
        <v>67</v>
      </c>
      <c r="K76" s="93">
        <v>33</v>
      </c>
      <c r="L76" s="50" t="s">
        <v>460</v>
      </c>
      <c r="M76" s="50" t="s">
        <v>460</v>
      </c>
      <c r="N76" s="93">
        <v>4</v>
      </c>
      <c r="O76" s="93">
        <v>2</v>
      </c>
      <c r="P76" s="93">
        <v>4</v>
      </c>
      <c r="Q76" s="93" t="s">
        <v>460</v>
      </c>
      <c r="R76" s="93">
        <v>2</v>
      </c>
      <c r="S76" s="93">
        <f t="shared" si="20"/>
        <v>22</v>
      </c>
      <c r="T76" s="93" t="s">
        <v>460</v>
      </c>
      <c r="U76" s="93">
        <v>6</v>
      </c>
      <c r="V76" s="93">
        <v>3</v>
      </c>
      <c r="W76" s="93">
        <v>1</v>
      </c>
      <c r="X76" s="93">
        <v>12</v>
      </c>
      <c r="Y76" s="51"/>
      <c r="Z76" s="351"/>
      <c r="AA76" s="159" t="s">
        <v>87</v>
      </c>
      <c r="AB76" s="93">
        <f>SUM(AC76:AD76)</f>
        <v>2393</v>
      </c>
      <c r="AC76" s="93">
        <f>SUM(AE76,AG76,AI76,AK76,AN76)</f>
        <v>1954</v>
      </c>
      <c r="AD76" s="93">
        <f>SUM(AH76,AJ76,AL76,AM76,AO76)</f>
        <v>439</v>
      </c>
      <c r="AE76" s="93">
        <v>55</v>
      </c>
      <c r="AF76" s="93" t="s">
        <v>460</v>
      </c>
      <c r="AG76" s="93">
        <v>68</v>
      </c>
      <c r="AH76" s="93" t="s">
        <v>460</v>
      </c>
      <c r="AI76" s="93">
        <v>1801</v>
      </c>
      <c r="AJ76" s="93">
        <v>380</v>
      </c>
      <c r="AK76" s="93">
        <v>1</v>
      </c>
      <c r="AL76" s="93" t="s">
        <v>460</v>
      </c>
      <c r="AM76" s="93">
        <v>55</v>
      </c>
      <c r="AN76" s="93">
        <v>29</v>
      </c>
      <c r="AO76" s="93">
        <v>4</v>
      </c>
      <c r="AP76" s="93">
        <f>SUM(AQ76:AR76)</f>
        <v>706</v>
      </c>
      <c r="AQ76" s="93">
        <f>SUM(AS76,AU76,AW76)</f>
        <v>446</v>
      </c>
      <c r="AR76" s="93">
        <f>SUM(AT76,AV76,AX76)</f>
        <v>260</v>
      </c>
      <c r="AS76" s="93">
        <v>120</v>
      </c>
      <c r="AT76" s="93">
        <v>97</v>
      </c>
      <c r="AU76" s="93">
        <v>21</v>
      </c>
      <c r="AV76" s="93">
        <v>2</v>
      </c>
      <c r="AW76" s="93">
        <v>305</v>
      </c>
      <c r="AX76" s="93">
        <v>161</v>
      </c>
    </row>
    <row r="77" spans="1:50" ht="18.75" customHeight="1">
      <c r="A77" s="260"/>
      <c r="B77" s="141" t="s">
        <v>50</v>
      </c>
      <c r="C77" s="93">
        <f t="shared" si="19"/>
        <v>210</v>
      </c>
      <c r="D77" s="93">
        <f t="shared" si="13"/>
        <v>145</v>
      </c>
      <c r="E77" s="93">
        <f t="shared" si="21"/>
        <v>65</v>
      </c>
      <c r="F77" s="93">
        <v>10</v>
      </c>
      <c r="G77" s="50" t="s">
        <v>460</v>
      </c>
      <c r="H77" s="93">
        <v>10</v>
      </c>
      <c r="I77" s="50" t="s">
        <v>460</v>
      </c>
      <c r="J77" s="93">
        <v>120</v>
      </c>
      <c r="K77" s="93">
        <v>55</v>
      </c>
      <c r="L77" s="50" t="s">
        <v>460</v>
      </c>
      <c r="M77" s="50" t="s">
        <v>460</v>
      </c>
      <c r="N77" s="93">
        <v>6</v>
      </c>
      <c r="O77" s="93">
        <v>5</v>
      </c>
      <c r="P77" s="93">
        <v>4</v>
      </c>
      <c r="Q77" s="93" t="s">
        <v>460</v>
      </c>
      <c r="R77" s="93">
        <v>6</v>
      </c>
      <c r="S77" s="93">
        <f t="shared" si="20"/>
        <v>46</v>
      </c>
      <c r="T77" s="93">
        <v>2</v>
      </c>
      <c r="U77" s="93">
        <v>10</v>
      </c>
      <c r="V77" s="93">
        <v>2</v>
      </c>
      <c r="W77" s="93">
        <v>5</v>
      </c>
      <c r="X77" s="93">
        <v>27</v>
      </c>
      <c r="Y77" s="51"/>
      <c r="Z77" s="351"/>
      <c r="AA77" s="159" t="s">
        <v>12</v>
      </c>
      <c r="AB77" s="93">
        <f>SUM(AC77:AD77)</f>
        <v>325</v>
      </c>
      <c r="AC77" s="93">
        <f>SUM(AE77,AG77,AI77,AK77,AN77)</f>
        <v>175</v>
      </c>
      <c r="AD77" s="93">
        <f>SUM(AH77,AJ77,AL77,AM77,AO77)</f>
        <v>150</v>
      </c>
      <c r="AE77" s="93" t="s">
        <v>460</v>
      </c>
      <c r="AF77" s="93" t="s">
        <v>460</v>
      </c>
      <c r="AG77" s="93" t="s">
        <v>460</v>
      </c>
      <c r="AH77" s="93" t="s">
        <v>460</v>
      </c>
      <c r="AI77" s="93">
        <v>16</v>
      </c>
      <c r="AJ77" s="93">
        <v>6</v>
      </c>
      <c r="AK77" s="93" t="s">
        <v>460</v>
      </c>
      <c r="AL77" s="93" t="s">
        <v>460</v>
      </c>
      <c r="AM77" s="93" t="s">
        <v>460</v>
      </c>
      <c r="AN77" s="93">
        <v>159</v>
      </c>
      <c r="AO77" s="93">
        <v>144</v>
      </c>
      <c r="AP77" s="93" t="s">
        <v>469</v>
      </c>
      <c r="AQ77" s="93" t="s">
        <v>469</v>
      </c>
      <c r="AR77" s="93" t="s">
        <v>469</v>
      </c>
      <c r="AS77" s="93" t="s">
        <v>469</v>
      </c>
      <c r="AT77" s="93" t="s">
        <v>469</v>
      </c>
      <c r="AU77" s="93" t="s">
        <v>469</v>
      </c>
      <c r="AV77" s="93" t="s">
        <v>469</v>
      </c>
      <c r="AW77" s="93" t="s">
        <v>469</v>
      </c>
      <c r="AX77" s="93" t="s">
        <v>469</v>
      </c>
    </row>
    <row r="78" spans="1:50" ht="18.75" customHeight="1">
      <c r="A78" s="260"/>
      <c r="B78" s="141" t="s">
        <v>51</v>
      </c>
      <c r="C78" s="93">
        <f t="shared" si="19"/>
        <v>217</v>
      </c>
      <c r="D78" s="93">
        <f t="shared" si="13"/>
        <v>130</v>
      </c>
      <c r="E78" s="93">
        <f t="shared" si="21"/>
        <v>87</v>
      </c>
      <c r="F78" s="93">
        <v>6</v>
      </c>
      <c r="G78" s="50" t="s">
        <v>460</v>
      </c>
      <c r="H78" s="93">
        <v>7</v>
      </c>
      <c r="I78" s="50" t="s">
        <v>460</v>
      </c>
      <c r="J78" s="93">
        <v>115</v>
      </c>
      <c r="K78" s="93">
        <v>75</v>
      </c>
      <c r="L78" s="50" t="s">
        <v>460</v>
      </c>
      <c r="M78" s="50" t="s">
        <v>460</v>
      </c>
      <c r="N78" s="93">
        <v>6</v>
      </c>
      <c r="O78" s="93">
        <v>2</v>
      </c>
      <c r="P78" s="93">
        <v>6</v>
      </c>
      <c r="Q78" s="93" t="s">
        <v>460</v>
      </c>
      <c r="R78" s="93" t="s">
        <v>460</v>
      </c>
      <c r="S78" s="93">
        <f t="shared" si="20"/>
        <v>32</v>
      </c>
      <c r="T78" s="93">
        <v>1</v>
      </c>
      <c r="U78" s="93">
        <v>8</v>
      </c>
      <c r="V78" s="93">
        <v>3</v>
      </c>
      <c r="W78" s="93">
        <v>7</v>
      </c>
      <c r="X78" s="93">
        <v>13</v>
      </c>
      <c r="Y78" s="51"/>
      <c r="Z78" s="163"/>
      <c r="AA78" s="159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</row>
    <row r="79" spans="1:50" ht="18.75" customHeight="1">
      <c r="A79" s="260"/>
      <c r="B79" s="141" t="s">
        <v>52</v>
      </c>
      <c r="C79" s="93">
        <f t="shared" si="19"/>
        <v>119</v>
      </c>
      <c r="D79" s="93">
        <f t="shared" si="13"/>
        <v>72</v>
      </c>
      <c r="E79" s="93">
        <f t="shared" si="21"/>
        <v>47</v>
      </c>
      <c r="F79" s="93">
        <v>5</v>
      </c>
      <c r="G79" s="50" t="s">
        <v>460</v>
      </c>
      <c r="H79" s="93">
        <v>5</v>
      </c>
      <c r="I79" s="50" t="s">
        <v>460</v>
      </c>
      <c r="J79" s="93">
        <v>62</v>
      </c>
      <c r="K79" s="93">
        <v>37</v>
      </c>
      <c r="L79" s="50" t="s">
        <v>460</v>
      </c>
      <c r="M79" s="50" t="s">
        <v>460</v>
      </c>
      <c r="N79" s="93">
        <v>6</v>
      </c>
      <c r="O79" s="93" t="s">
        <v>460</v>
      </c>
      <c r="P79" s="93">
        <v>4</v>
      </c>
      <c r="Q79" s="93" t="s">
        <v>460</v>
      </c>
      <c r="R79" s="93" t="s">
        <v>460</v>
      </c>
      <c r="S79" s="93">
        <f t="shared" si="20"/>
        <v>28</v>
      </c>
      <c r="T79" s="93">
        <v>2</v>
      </c>
      <c r="U79" s="93">
        <v>3</v>
      </c>
      <c r="V79" s="93">
        <v>2</v>
      </c>
      <c r="W79" s="93">
        <v>6</v>
      </c>
      <c r="X79" s="93">
        <v>15</v>
      </c>
      <c r="Y79" s="51"/>
      <c r="Z79" s="342" t="s">
        <v>70</v>
      </c>
      <c r="AA79" s="159" t="s">
        <v>8</v>
      </c>
      <c r="AB79" s="93">
        <f>SUM(AB80:AB81)</f>
        <v>555</v>
      </c>
      <c r="AC79" s="93">
        <f>SUM(AC80:AC81)</f>
        <v>409</v>
      </c>
      <c r="AD79" s="93">
        <f>SUM(AD80:AD81)</f>
        <v>146</v>
      </c>
      <c r="AE79" s="93">
        <v>9</v>
      </c>
      <c r="AF79" s="93" t="s">
        <v>460</v>
      </c>
      <c r="AG79" s="93">
        <v>10</v>
      </c>
      <c r="AH79" s="93" t="s">
        <v>460</v>
      </c>
      <c r="AI79" s="93">
        <v>259</v>
      </c>
      <c r="AJ79" s="93">
        <v>71</v>
      </c>
      <c r="AK79" s="93">
        <v>6</v>
      </c>
      <c r="AL79" s="93">
        <v>6</v>
      </c>
      <c r="AM79" s="93">
        <v>5</v>
      </c>
      <c r="AN79" s="93">
        <v>125</v>
      </c>
      <c r="AO79" s="93">
        <v>64</v>
      </c>
      <c r="AP79" s="93">
        <f>SUM(AQ79:AR79)</f>
        <v>76</v>
      </c>
      <c r="AQ79" s="93">
        <f>SUM(AS79,AU79,AW79)</f>
        <v>27</v>
      </c>
      <c r="AR79" s="93">
        <f>SUM(AT79,AV79,AX79)</f>
        <v>49</v>
      </c>
      <c r="AS79" s="93">
        <v>15</v>
      </c>
      <c r="AT79" s="93">
        <v>32</v>
      </c>
      <c r="AU79" s="93">
        <v>2</v>
      </c>
      <c r="AV79" s="93" t="s">
        <v>460</v>
      </c>
      <c r="AW79" s="93">
        <v>10</v>
      </c>
      <c r="AX79" s="93">
        <v>17</v>
      </c>
    </row>
    <row r="80" spans="1:50" ht="18.75" customHeight="1">
      <c r="A80" s="260"/>
      <c r="B80" s="141" t="s">
        <v>53</v>
      </c>
      <c r="C80" s="93">
        <f t="shared" si="19"/>
        <v>119</v>
      </c>
      <c r="D80" s="93">
        <f t="shared" si="13"/>
        <v>80</v>
      </c>
      <c r="E80" s="93">
        <f t="shared" si="21"/>
        <v>39</v>
      </c>
      <c r="F80" s="93">
        <v>6</v>
      </c>
      <c r="G80" s="50" t="s">
        <v>460</v>
      </c>
      <c r="H80" s="93">
        <v>6</v>
      </c>
      <c r="I80" s="50" t="s">
        <v>460</v>
      </c>
      <c r="J80" s="93">
        <v>67</v>
      </c>
      <c r="K80" s="93">
        <v>31</v>
      </c>
      <c r="L80" s="50" t="s">
        <v>460</v>
      </c>
      <c r="M80" s="50" t="s">
        <v>460</v>
      </c>
      <c r="N80" s="93">
        <v>6</v>
      </c>
      <c r="O80" s="93">
        <v>1</v>
      </c>
      <c r="P80" s="93">
        <v>2</v>
      </c>
      <c r="Q80" s="93" t="s">
        <v>460</v>
      </c>
      <c r="R80" s="93">
        <v>1</v>
      </c>
      <c r="S80" s="93">
        <f t="shared" si="20"/>
        <v>31</v>
      </c>
      <c r="T80" s="93">
        <v>3</v>
      </c>
      <c r="U80" s="93">
        <v>3</v>
      </c>
      <c r="V80" s="93">
        <v>3</v>
      </c>
      <c r="W80" s="93">
        <v>7</v>
      </c>
      <c r="X80" s="93">
        <v>15</v>
      </c>
      <c r="Y80" s="51"/>
      <c r="Z80" s="342"/>
      <c r="AA80" s="159" t="s">
        <v>87</v>
      </c>
      <c r="AB80" s="93">
        <f>SUM(AC80:AD80)</f>
        <v>372</v>
      </c>
      <c r="AC80" s="93">
        <f>SUM(AE80,AG80,AI80,AK80,AN80)</f>
        <v>291</v>
      </c>
      <c r="AD80" s="93">
        <f>SUM(AH80,AJ80,AL80,AM80,AO80)</f>
        <v>81</v>
      </c>
      <c r="AE80" s="93">
        <v>9</v>
      </c>
      <c r="AF80" s="93" t="s">
        <v>460</v>
      </c>
      <c r="AG80" s="93">
        <v>10</v>
      </c>
      <c r="AH80" s="93" t="s">
        <v>460</v>
      </c>
      <c r="AI80" s="93">
        <v>247</v>
      </c>
      <c r="AJ80" s="93">
        <v>68</v>
      </c>
      <c r="AK80" s="93">
        <v>6</v>
      </c>
      <c r="AL80" s="93">
        <v>6</v>
      </c>
      <c r="AM80" s="93">
        <v>5</v>
      </c>
      <c r="AN80" s="93">
        <v>19</v>
      </c>
      <c r="AO80" s="93">
        <v>2</v>
      </c>
      <c r="AP80" s="93">
        <f>SUM(AQ80:AR80)</f>
        <v>76</v>
      </c>
      <c r="AQ80" s="93">
        <f>SUM(AS80,AU80,AW80)</f>
        <v>27</v>
      </c>
      <c r="AR80" s="93">
        <f>SUM(AT80,AV80,AX80)</f>
        <v>49</v>
      </c>
      <c r="AS80" s="93">
        <v>15</v>
      </c>
      <c r="AT80" s="93">
        <v>32</v>
      </c>
      <c r="AU80" s="93">
        <v>2</v>
      </c>
      <c r="AV80" s="93" t="s">
        <v>460</v>
      </c>
      <c r="AW80" s="93">
        <v>10</v>
      </c>
      <c r="AX80" s="93">
        <v>17</v>
      </c>
    </row>
    <row r="81" spans="1:50" ht="18.75" customHeight="1">
      <c r="A81" s="260"/>
      <c r="B81" s="141" t="s">
        <v>54</v>
      </c>
      <c r="C81" s="93">
        <f t="shared" si="19"/>
        <v>123</v>
      </c>
      <c r="D81" s="93">
        <f t="shared" si="13"/>
        <v>90</v>
      </c>
      <c r="E81" s="93">
        <f t="shared" si="21"/>
        <v>33</v>
      </c>
      <c r="F81" s="93">
        <v>9</v>
      </c>
      <c r="G81" s="50" t="s">
        <v>460</v>
      </c>
      <c r="H81" s="93">
        <v>9</v>
      </c>
      <c r="I81" s="50" t="s">
        <v>460</v>
      </c>
      <c r="J81" s="93">
        <v>72</v>
      </c>
      <c r="K81" s="93">
        <v>26</v>
      </c>
      <c r="L81" s="50" t="s">
        <v>460</v>
      </c>
      <c r="M81" s="50" t="s">
        <v>460</v>
      </c>
      <c r="N81" s="93">
        <v>6</v>
      </c>
      <c r="O81" s="93" t="s">
        <v>460</v>
      </c>
      <c r="P81" s="93">
        <v>1</v>
      </c>
      <c r="Q81" s="93" t="s">
        <v>460</v>
      </c>
      <c r="R81" s="93">
        <v>2</v>
      </c>
      <c r="S81" s="93">
        <f t="shared" si="20"/>
        <v>34</v>
      </c>
      <c r="T81" s="93">
        <v>1</v>
      </c>
      <c r="U81" s="93">
        <v>5</v>
      </c>
      <c r="V81" s="93">
        <v>2</v>
      </c>
      <c r="W81" s="93">
        <v>8</v>
      </c>
      <c r="X81" s="93">
        <v>18</v>
      </c>
      <c r="Y81" s="51"/>
      <c r="Z81" s="342"/>
      <c r="AA81" s="159" t="s">
        <v>12</v>
      </c>
      <c r="AB81" s="93">
        <f>SUM(AC81:AD81)</f>
        <v>183</v>
      </c>
      <c r="AC81" s="93">
        <f>SUM(AE81,AG81,AI81,AK81,AN81)</f>
        <v>118</v>
      </c>
      <c r="AD81" s="93">
        <f>SUM(AH81,AJ81,AL81,AM81,AO81)</f>
        <v>65</v>
      </c>
      <c r="AE81" s="93" t="s">
        <v>460</v>
      </c>
      <c r="AF81" s="93" t="s">
        <v>460</v>
      </c>
      <c r="AG81" s="93" t="s">
        <v>460</v>
      </c>
      <c r="AH81" s="93" t="s">
        <v>460</v>
      </c>
      <c r="AI81" s="93">
        <v>12</v>
      </c>
      <c r="AJ81" s="93">
        <v>3</v>
      </c>
      <c r="AK81" s="93" t="s">
        <v>460</v>
      </c>
      <c r="AL81" s="93" t="s">
        <v>460</v>
      </c>
      <c r="AM81" s="93" t="s">
        <v>460</v>
      </c>
      <c r="AN81" s="93">
        <v>106</v>
      </c>
      <c r="AO81" s="93">
        <v>62</v>
      </c>
      <c r="AP81" s="93" t="s">
        <v>469</v>
      </c>
      <c r="AQ81" s="93" t="s">
        <v>469</v>
      </c>
      <c r="AR81" s="93" t="s">
        <v>469</v>
      </c>
      <c r="AS81" s="93" t="s">
        <v>469</v>
      </c>
      <c r="AT81" s="93" t="s">
        <v>469</v>
      </c>
      <c r="AU81" s="93" t="s">
        <v>469</v>
      </c>
      <c r="AV81" s="93" t="s">
        <v>469</v>
      </c>
      <c r="AW81" s="93" t="s">
        <v>469</v>
      </c>
      <c r="AX81" s="93" t="s">
        <v>469</v>
      </c>
    </row>
    <row r="82" spans="1:50" ht="18.75" customHeight="1">
      <c r="A82" s="260"/>
      <c r="B82" s="141" t="s">
        <v>55</v>
      </c>
      <c r="C82" s="93">
        <f t="shared" si="19"/>
        <v>33</v>
      </c>
      <c r="D82" s="93">
        <f t="shared" si="13"/>
        <v>26</v>
      </c>
      <c r="E82" s="93">
        <f t="shared" si="21"/>
        <v>7</v>
      </c>
      <c r="F82" s="93">
        <v>2</v>
      </c>
      <c r="G82" s="50" t="s">
        <v>460</v>
      </c>
      <c r="H82" s="93">
        <v>2</v>
      </c>
      <c r="I82" s="50" t="s">
        <v>460</v>
      </c>
      <c r="J82" s="93">
        <v>22</v>
      </c>
      <c r="K82" s="93">
        <v>4</v>
      </c>
      <c r="L82" s="50" t="s">
        <v>460</v>
      </c>
      <c r="M82" s="50" t="s">
        <v>460</v>
      </c>
      <c r="N82" s="93">
        <v>2</v>
      </c>
      <c r="O82" s="93" t="s">
        <v>460</v>
      </c>
      <c r="P82" s="93">
        <v>1</v>
      </c>
      <c r="Q82" s="93" t="s">
        <v>460</v>
      </c>
      <c r="R82" s="93" t="s">
        <v>460</v>
      </c>
      <c r="S82" s="93">
        <f t="shared" si="20"/>
        <v>14</v>
      </c>
      <c r="T82" s="93">
        <v>2</v>
      </c>
      <c r="U82" s="93" t="s">
        <v>460</v>
      </c>
      <c r="V82" s="93">
        <v>1</v>
      </c>
      <c r="W82" s="93">
        <v>1</v>
      </c>
      <c r="X82" s="93">
        <v>10</v>
      </c>
      <c r="Y82" s="51"/>
      <c r="Z82" s="163"/>
      <c r="AA82" s="159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</row>
    <row r="83" spans="1:50" ht="18.75" customHeight="1">
      <c r="A83" s="55"/>
      <c r="B83" s="143"/>
      <c r="C83" s="93"/>
      <c r="D83" s="93"/>
      <c r="E83" s="93"/>
      <c r="F83" s="93"/>
      <c r="G83" s="50"/>
      <c r="H83" s="93"/>
      <c r="I83" s="50"/>
      <c r="J83" s="93"/>
      <c r="K83" s="93"/>
      <c r="L83" s="50"/>
      <c r="M83" s="50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51"/>
      <c r="Z83" s="342" t="s">
        <v>14</v>
      </c>
      <c r="AA83" s="159" t="s">
        <v>8</v>
      </c>
      <c r="AB83" s="93">
        <f>SUM(AB84:AB85)</f>
        <v>30</v>
      </c>
      <c r="AC83" s="93">
        <f>SUM(AC84:AC85)</f>
        <v>20</v>
      </c>
      <c r="AD83" s="93">
        <f>SUM(AD84:AD85)</f>
        <v>10</v>
      </c>
      <c r="AE83" s="93">
        <v>1</v>
      </c>
      <c r="AF83" s="93" t="s">
        <v>460</v>
      </c>
      <c r="AG83" s="93">
        <v>1</v>
      </c>
      <c r="AH83" s="93" t="s">
        <v>460</v>
      </c>
      <c r="AI83" s="93">
        <v>18</v>
      </c>
      <c r="AJ83" s="93">
        <v>7</v>
      </c>
      <c r="AK83" s="93" t="s">
        <v>460</v>
      </c>
      <c r="AL83" s="93" t="s">
        <v>460</v>
      </c>
      <c r="AM83" s="93">
        <v>1</v>
      </c>
      <c r="AN83" s="93" t="s">
        <v>460</v>
      </c>
      <c r="AO83" s="93">
        <v>2</v>
      </c>
      <c r="AP83" s="93">
        <f>SUM(AQ83:AR83)</f>
        <v>6</v>
      </c>
      <c r="AQ83" s="93">
        <f>SUM(AS83,AU83,AW83)</f>
        <v>4</v>
      </c>
      <c r="AR83" s="93">
        <f>SUM(AT83,AV83,AX83)</f>
        <v>2</v>
      </c>
      <c r="AS83" s="93">
        <v>1</v>
      </c>
      <c r="AT83" s="93">
        <v>2</v>
      </c>
      <c r="AU83" s="93" t="s">
        <v>460</v>
      </c>
      <c r="AV83" s="93" t="s">
        <v>460</v>
      </c>
      <c r="AW83" s="93">
        <v>3</v>
      </c>
      <c r="AX83" s="93" t="s">
        <v>460</v>
      </c>
    </row>
    <row r="84" spans="1:50" ht="18.75" customHeight="1">
      <c r="A84" s="272" t="s">
        <v>14</v>
      </c>
      <c r="B84" s="253"/>
      <c r="C84" s="93">
        <f>SUM(D84:E84)</f>
        <v>23</v>
      </c>
      <c r="D84" s="93">
        <f t="shared" si="13"/>
        <v>18</v>
      </c>
      <c r="E84" s="93">
        <f>SUM(K84,M84,N84,P84,)</f>
        <v>5</v>
      </c>
      <c r="F84" s="50" t="s">
        <v>460</v>
      </c>
      <c r="G84" s="50" t="s">
        <v>460</v>
      </c>
      <c r="H84" s="93">
        <v>1</v>
      </c>
      <c r="I84" s="50" t="s">
        <v>460</v>
      </c>
      <c r="J84" s="93">
        <v>17</v>
      </c>
      <c r="K84" s="93">
        <v>4</v>
      </c>
      <c r="L84" s="50" t="s">
        <v>460</v>
      </c>
      <c r="M84" s="50" t="s">
        <v>460</v>
      </c>
      <c r="N84" s="93">
        <v>1</v>
      </c>
      <c r="O84" s="93" t="s">
        <v>460</v>
      </c>
      <c r="P84" s="93" t="s">
        <v>460</v>
      </c>
      <c r="Q84" s="93">
        <v>2</v>
      </c>
      <c r="R84" s="93">
        <v>3</v>
      </c>
      <c r="S84" s="93">
        <f>SUM(T84:X84)</f>
        <v>2</v>
      </c>
      <c r="T84" s="93" t="s">
        <v>460</v>
      </c>
      <c r="U84" s="93">
        <v>2</v>
      </c>
      <c r="V84" s="93" t="s">
        <v>460</v>
      </c>
      <c r="W84" s="93" t="s">
        <v>460</v>
      </c>
      <c r="X84" s="93" t="s">
        <v>460</v>
      </c>
      <c r="Y84" s="51"/>
      <c r="Z84" s="342"/>
      <c r="AA84" s="159" t="s">
        <v>87</v>
      </c>
      <c r="AB84" s="93">
        <f>SUM(AC84:AD84)</f>
        <v>27</v>
      </c>
      <c r="AC84" s="93">
        <f>SUM(AE84,AG84,AI84,AK84,AN84)</f>
        <v>19</v>
      </c>
      <c r="AD84" s="93">
        <f>SUM(AH84,AJ84,AL84,AM84,AO84)</f>
        <v>8</v>
      </c>
      <c r="AE84" s="93" t="s">
        <v>460</v>
      </c>
      <c r="AF84" s="93" t="s">
        <v>460</v>
      </c>
      <c r="AG84" s="93">
        <v>1</v>
      </c>
      <c r="AH84" s="93" t="s">
        <v>460</v>
      </c>
      <c r="AI84" s="93">
        <v>18</v>
      </c>
      <c r="AJ84" s="93">
        <v>7</v>
      </c>
      <c r="AK84" s="93" t="s">
        <v>460</v>
      </c>
      <c r="AL84" s="93" t="s">
        <v>460</v>
      </c>
      <c r="AM84" s="93">
        <v>1</v>
      </c>
      <c r="AN84" s="93" t="s">
        <v>460</v>
      </c>
      <c r="AO84" s="93" t="s">
        <v>460</v>
      </c>
      <c r="AP84" s="93">
        <f>SUM(AQ84:AR84)</f>
        <v>6</v>
      </c>
      <c r="AQ84" s="93">
        <f>SUM(AS84,AU84,AW84)</f>
        <v>4</v>
      </c>
      <c r="AR84" s="93">
        <f>SUM(AT84,AV84,AX84)</f>
        <v>2</v>
      </c>
      <c r="AS84" s="93">
        <v>1</v>
      </c>
      <c r="AT84" s="93">
        <v>2</v>
      </c>
      <c r="AU84" s="93" t="s">
        <v>460</v>
      </c>
      <c r="AV84" s="93" t="s">
        <v>460</v>
      </c>
      <c r="AW84" s="93">
        <v>3</v>
      </c>
      <c r="AX84" s="93" t="s">
        <v>460</v>
      </c>
    </row>
    <row r="85" spans="1:50" ht="18.75" customHeight="1">
      <c r="A85" s="272" t="s">
        <v>70</v>
      </c>
      <c r="B85" s="253"/>
      <c r="C85" s="93">
        <f>SUM(D85:E85)</f>
        <v>22</v>
      </c>
      <c r="D85" s="93">
        <f t="shared" si="13"/>
        <v>16</v>
      </c>
      <c r="E85" s="93">
        <f>SUM(K85,M85,N85,P85,)</f>
        <v>6</v>
      </c>
      <c r="F85" s="50" t="s">
        <v>460</v>
      </c>
      <c r="G85" s="50" t="s">
        <v>460</v>
      </c>
      <c r="H85" s="50">
        <v>1</v>
      </c>
      <c r="I85" s="50" t="s">
        <v>460</v>
      </c>
      <c r="J85" s="50">
        <v>10</v>
      </c>
      <c r="K85" s="50">
        <v>4</v>
      </c>
      <c r="L85" s="50">
        <v>1</v>
      </c>
      <c r="M85" s="50" t="s">
        <v>460</v>
      </c>
      <c r="N85" s="50" t="s">
        <v>460</v>
      </c>
      <c r="O85" s="50">
        <v>4</v>
      </c>
      <c r="P85" s="50">
        <v>2</v>
      </c>
      <c r="Q85" s="50">
        <v>36</v>
      </c>
      <c r="R85" s="50">
        <v>13</v>
      </c>
      <c r="S85" s="93">
        <f>SUM(T85:X85)</f>
        <v>4</v>
      </c>
      <c r="T85" s="50">
        <v>1</v>
      </c>
      <c r="U85" s="50">
        <v>3</v>
      </c>
      <c r="V85" s="93" t="s">
        <v>460</v>
      </c>
      <c r="W85" s="93" t="s">
        <v>460</v>
      </c>
      <c r="X85" s="93" t="s">
        <v>460</v>
      </c>
      <c r="Y85" s="51"/>
      <c r="Z85" s="342"/>
      <c r="AA85" s="159" t="s">
        <v>12</v>
      </c>
      <c r="AB85" s="93">
        <f>SUM(AC85:AD85)</f>
        <v>3</v>
      </c>
      <c r="AC85" s="93">
        <f>SUM(AE85,AG85,AI85,AK85,AN85)</f>
        <v>1</v>
      </c>
      <c r="AD85" s="93">
        <f>SUM(AH85,AJ85,AL85,AM85,AO85)</f>
        <v>2</v>
      </c>
      <c r="AE85" s="93">
        <v>1</v>
      </c>
      <c r="AF85" s="93" t="s">
        <v>460</v>
      </c>
      <c r="AG85" s="93" t="s">
        <v>460</v>
      </c>
      <c r="AH85" s="93" t="s">
        <v>460</v>
      </c>
      <c r="AI85" s="93" t="s">
        <v>460</v>
      </c>
      <c r="AJ85" s="93" t="s">
        <v>460</v>
      </c>
      <c r="AK85" s="93" t="s">
        <v>460</v>
      </c>
      <c r="AL85" s="93" t="s">
        <v>460</v>
      </c>
      <c r="AM85" s="93" t="s">
        <v>460</v>
      </c>
      <c r="AN85" s="93" t="s">
        <v>460</v>
      </c>
      <c r="AO85" s="93">
        <v>2</v>
      </c>
      <c r="AP85" s="93" t="s">
        <v>469</v>
      </c>
      <c r="AQ85" s="93" t="s">
        <v>469</v>
      </c>
      <c r="AR85" s="93" t="s">
        <v>469</v>
      </c>
      <c r="AS85" s="93" t="s">
        <v>469</v>
      </c>
      <c r="AT85" s="93" t="s">
        <v>469</v>
      </c>
      <c r="AU85" s="93" t="s">
        <v>469</v>
      </c>
      <c r="AV85" s="93" t="s">
        <v>469</v>
      </c>
      <c r="AW85" s="93" t="s">
        <v>469</v>
      </c>
      <c r="AX85" s="93" t="s">
        <v>469</v>
      </c>
    </row>
    <row r="86" spans="1:50" ht="18.75" customHeight="1">
      <c r="A86" s="148"/>
      <c r="B86" s="148"/>
      <c r="C86" s="162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51"/>
      <c r="Z86" s="148"/>
      <c r="AA86" s="148"/>
      <c r="AB86" s="162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</row>
  </sheetData>
  <sheetProtection/>
  <mergeCells count="642">
    <mergeCell ref="Z43:AX43"/>
    <mergeCell ref="T9:T10"/>
    <mergeCell ref="U9:U10"/>
    <mergeCell ref="V9:V10"/>
    <mergeCell ref="S54:X54"/>
    <mergeCell ref="R19:S19"/>
    <mergeCell ref="R20:S20"/>
    <mergeCell ref="R11:S11"/>
    <mergeCell ref="R12:S12"/>
    <mergeCell ref="R22:S22"/>
    <mergeCell ref="R15:S15"/>
    <mergeCell ref="G13:H13"/>
    <mergeCell ref="A21:B21"/>
    <mergeCell ref="A24:B24"/>
    <mergeCell ref="G14:H14"/>
    <mergeCell ref="E16:F16"/>
    <mergeCell ref="G16:H16"/>
    <mergeCell ref="C17:D17"/>
    <mergeCell ref="A13:B13"/>
    <mergeCell ref="A14:B14"/>
    <mergeCell ref="A16:B16"/>
    <mergeCell ref="A28:B28"/>
    <mergeCell ref="A29:B29"/>
    <mergeCell ref="A15:B15"/>
    <mergeCell ref="A25:B25"/>
    <mergeCell ref="A26:B26"/>
    <mergeCell ref="A64:B64"/>
    <mergeCell ref="A58:B58"/>
    <mergeCell ref="A59:B59"/>
    <mergeCell ref="A60:B60"/>
    <mergeCell ref="A61:B61"/>
    <mergeCell ref="A62:B62"/>
    <mergeCell ref="A63:B63"/>
    <mergeCell ref="A33:B33"/>
    <mergeCell ref="A22:B22"/>
    <mergeCell ref="A23:B23"/>
    <mergeCell ref="A31:B31"/>
    <mergeCell ref="A30:B30"/>
    <mergeCell ref="A35:B35"/>
    <mergeCell ref="A32:B32"/>
    <mergeCell ref="A52:X52"/>
    <mergeCell ref="A17:B17"/>
    <mergeCell ref="G35:H35"/>
    <mergeCell ref="C18:D18"/>
    <mergeCell ref="C35:D35"/>
    <mergeCell ref="E35:F35"/>
    <mergeCell ref="A19:B19"/>
    <mergeCell ref="A18:B18"/>
    <mergeCell ref="A27:B27"/>
    <mergeCell ref="A20:B20"/>
    <mergeCell ref="E17:F17"/>
    <mergeCell ref="A11:B11"/>
    <mergeCell ref="C12:D12"/>
    <mergeCell ref="E12:F12"/>
    <mergeCell ref="E15:F15"/>
    <mergeCell ref="C15:D15"/>
    <mergeCell ref="C13:D13"/>
    <mergeCell ref="E13:F13"/>
    <mergeCell ref="C14:D14"/>
    <mergeCell ref="E14:F14"/>
    <mergeCell ref="A12:B12"/>
    <mergeCell ref="G12:H12"/>
    <mergeCell ref="I11:J11"/>
    <mergeCell ref="G10:H10"/>
    <mergeCell ref="E11:F11"/>
    <mergeCell ref="G11:H11"/>
    <mergeCell ref="E10:F10"/>
    <mergeCell ref="I12:J12"/>
    <mergeCell ref="C10:D10"/>
    <mergeCell ref="C11:D11"/>
    <mergeCell ref="R8:X8"/>
    <mergeCell ref="I10:J10"/>
    <mergeCell ref="I9:K9"/>
    <mergeCell ref="C8:Q8"/>
    <mergeCell ref="C9:H9"/>
    <mergeCell ref="W9:W10"/>
    <mergeCell ref="X9:X10"/>
    <mergeCell ref="R9:S10"/>
    <mergeCell ref="G17:H17"/>
    <mergeCell ref="G15:H15"/>
    <mergeCell ref="C16:D16"/>
    <mergeCell ref="E18:F18"/>
    <mergeCell ref="G18:H18"/>
    <mergeCell ref="C19:D19"/>
    <mergeCell ref="E19:F19"/>
    <mergeCell ref="G19:H19"/>
    <mergeCell ref="C20:D20"/>
    <mergeCell ref="E20:F20"/>
    <mergeCell ref="G20:H20"/>
    <mergeCell ref="G23:H23"/>
    <mergeCell ref="E23:F23"/>
    <mergeCell ref="C24:D24"/>
    <mergeCell ref="E24:F24"/>
    <mergeCell ref="G24:H24"/>
    <mergeCell ref="C21:D21"/>
    <mergeCell ref="E21:F21"/>
    <mergeCell ref="C22:D22"/>
    <mergeCell ref="E22:F22"/>
    <mergeCell ref="G22:H22"/>
    <mergeCell ref="C23:D23"/>
    <mergeCell ref="C29:D29"/>
    <mergeCell ref="G28:H28"/>
    <mergeCell ref="G29:H29"/>
    <mergeCell ref="C27:D27"/>
    <mergeCell ref="E27:F27"/>
    <mergeCell ref="G27:H27"/>
    <mergeCell ref="C28:D28"/>
    <mergeCell ref="E28:F28"/>
    <mergeCell ref="E29:F29"/>
    <mergeCell ref="C34:D34"/>
    <mergeCell ref="E34:F34"/>
    <mergeCell ref="G34:H34"/>
    <mergeCell ref="C33:D33"/>
    <mergeCell ref="E33:F33"/>
    <mergeCell ref="G33:H33"/>
    <mergeCell ref="C32:D32"/>
    <mergeCell ref="E32:F32"/>
    <mergeCell ref="G32:H32"/>
    <mergeCell ref="G31:H31"/>
    <mergeCell ref="E31:F31"/>
    <mergeCell ref="E30:F30"/>
    <mergeCell ref="C31:D31"/>
    <mergeCell ref="G30:H30"/>
    <mergeCell ref="C30:D30"/>
    <mergeCell ref="I20:J20"/>
    <mergeCell ref="C26:D26"/>
    <mergeCell ref="E26:F26"/>
    <mergeCell ref="G26:H26"/>
    <mergeCell ref="C25:D25"/>
    <mergeCell ref="E25:F25"/>
    <mergeCell ref="G25:H25"/>
    <mergeCell ref="I24:J24"/>
    <mergeCell ref="I23:J23"/>
    <mergeCell ref="G21:H21"/>
    <mergeCell ref="I13:J13"/>
    <mergeCell ref="I14:J14"/>
    <mergeCell ref="I15:J15"/>
    <mergeCell ref="I16:J16"/>
    <mergeCell ref="I17:J17"/>
    <mergeCell ref="R14:S14"/>
    <mergeCell ref="R33:S33"/>
    <mergeCell ref="L55:M56"/>
    <mergeCell ref="J55:K56"/>
    <mergeCell ref="R24:S24"/>
    <mergeCell ref="R25:S25"/>
    <mergeCell ref="I25:J25"/>
    <mergeCell ref="I35:J35"/>
    <mergeCell ref="I33:J33"/>
    <mergeCell ref="I26:J26"/>
    <mergeCell ref="I18:J18"/>
    <mergeCell ref="I19:J19"/>
    <mergeCell ref="N55:N57"/>
    <mergeCell ref="S55:S57"/>
    <mergeCell ref="C54:P54"/>
    <mergeCell ref="AB59:AC59"/>
    <mergeCell ref="R35:S35"/>
    <mergeCell ref="Z53:AA53"/>
    <mergeCell ref="Z54:AA54"/>
    <mergeCell ref="Z50:AA50"/>
    <mergeCell ref="AD60:AE60"/>
    <mergeCell ref="Z51:AA51"/>
    <mergeCell ref="Z52:AA52"/>
    <mergeCell ref="A54:B57"/>
    <mergeCell ref="AB60:AC60"/>
    <mergeCell ref="AD56:AE56"/>
    <mergeCell ref="AB56:AC56"/>
    <mergeCell ref="AD51:AE51"/>
    <mergeCell ref="AD52:AE52"/>
    <mergeCell ref="AD53:AE53"/>
    <mergeCell ref="AB51:AC51"/>
    <mergeCell ref="Z67:AA67"/>
    <mergeCell ref="Z55:AA55"/>
    <mergeCell ref="Z57:AA57"/>
    <mergeCell ref="Z59:AA59"/>
    <mergeCell ref="Z56:AA56"/>
    <mergeCell ref="Z60:AA60"/>
    <mergeCell ref="Z58:AA58"/>
    <mergeCell ref="AB52:AC52"/>
    <mergeCell ref="AB53:AC53"/>
    <mergeCell ref="AM66:AM67"/>
    <mergeCell ref="AP65:AX65"/>
    <mergeCell ref="AW66:AX66"/>
    <mergeCell ref="AI66:AJ66"/>
    <mergeCell ref="AK66:AL66"/>
    <mergeCell ref="AS66:AT66"/>
    <mergeCell ref="AU66:AV66"/>
    <mergeCell ref="AB65:AO65"/>
    <mergeCell ref="AN66:AO66"/>
    <mergeCell ref="AN60:AO60"/>
    <mergeCell ref="AI60:AJ60"/>
    <mergeCell ref="R31:S31"/>
    <mergeCell ref="R32:S32"/>
    <mergeCell ref="AI50:AJ50"/>
    <mergeCell ref="AI51:AJ51"/>
    <mergeCell ref="AI52:AJ52"/>
    <mergeCell ref="AI53:AJ53"/>
    <mergeCell ref="AI54:AJ54"/>
    <mergeCell ref="Z6:AX6"/>
    <mergeCell ref="Z11:AB11"/>
    <mergeCell ref="A5:X5"/>
    <mergeCell ref="L9:M9"/>
    <mergeCell ref="N9:O9"/>
    <mergeCell ref="R26:S26"/>
    <mergeCell ref="R13:S13"/>
    <mergeCell ref="R16:S16"/>
    <mergeCell ref="I21:J21"/>
    <mergeCell ref="I22:J22"/>
    <mergeCell ref="R21:S21"/>
    <mergeCell ref="R17:S17"/>
    <mergeCell ref="R18:S18"/>
    <mergeCell ref="AI56:AJ56"/>
    <mergeCell ref="Z45:AX45"/>
    <mergeCell ref="AA28:AB28"/>
    <mergeCell ref="AV48:AV49"/>
    <mergeCell ref="AN48:AO49"/>
    <mergeCell ref="AP48:AP49"/>
    <mergeCell ref="AD50:AE50"/>
    <mergeCell ref="AN47:AX47"/>
    <mergeCell ref="AI57:AJ57"/>
    <mergeCell ref="AI49:AJ49"/>
    <mergeCell ref="AT48:AT49"/>
    <mergeCell ref="AU48:AU49"/>
    <mergeCell ref="AQ48:AQ49"/>
    <mergeCell ref="AN57:AO57"/>
    <mergeCell ref="AI12:AJ12"/>
    <mergeCell ref="AC14:AE14"/>
    <mergeCell ref="AF14:AH14"/>
    <mergeCell ref="AB48:AC49"/>
    <mergeCell ref="AD48:AH48"/>
    <mergeCell ref="AI48:AM48"/>
    <mergeCell ref="AB47:AM47"/>
    <mergeCell ref="AA39:AB39"/>
    <mergeCell ref="AA35:AB35"/>
    <mergeCell ref="AM38:AN38"/>
    <mergeCell ref="AO38:AP38"/>
    <mergeCell ref="AK8:AN9"/>
    <mergeCell ref="AD49:AE49"/>
    <mergeCell ref="AC13:AE13"/>
    <mergeCell ref="AC10:AE10"/>
    <mergeCell ref="AF10:AH10"/>
    <mergeCell ref="AI10:AJ10"/>
    <mergeCell ref="AF12:AH12"/>
    <mergeCell ref="AM14:AN14"/>
    <mergeCell ref="AC11:AE11"/>
    <mergeCell ref="Z38:AB38"/>
    <mergeCell ref="AA27:AB27"/>
    <mergeCell ref="AA20:AB20"/>
    <mergeCell ref="AR48:AR49"/>
    <mergeCell ref="AA29:AB29"/>
    <mergeCell ref="AA30:AB30"/>
    <mergeCell ref="AA31:AB31"/>
    <mergeCell ref="AA32:AB32"/>
    <mergeCell ref="AA33:AB33"/>
    <mergeCell ref="AA34:AB34"/>
    <mergeCell ref="Z12:AB12"/>
    <mergeCell ref="Z13:AB13"/>
    <mergeCell ref="Z14:AB14"/>
    <mergeCell ref="Z15:AB15"/>
    <mergeCell ref="AA22:AB22"/>
    <mergeCell ref="AA23:AB23"/>
    <mergeCell ref="AA24:AB24"/>
    <mergeCell ref="AA25:AB25"/>
    <mergeCell ref="Z16:AB16"/>
    <mergeCell ref="Z17:AB17"/>
    <mergeCell ref="AA18:AB18"/>
    <mergeCell ref="AA19:AB19"/>
    <mergeCell ref="AB50:AC50"/>
    <mergeCell ref="AK39:AL39"/>
    <mergeCell ref="AM39:AN39"/>
    <mergeCell ref="AO11:AP11"/>
    <mergeCell ref="AO12:AP12"/>
    <mergeCell ref="AM13:AN13"/>
    <mergeCell ref="AA36:AB36"/>
    <mergeCell ref="Z37:AB37"/>
    <mergeCell ref="AA26:AB26"/>
    <mergeCell ref="AA21:AB21"/>
    <mergeCell ref="AB54:AC54"/>
    <mergeCell ref="AB55:AC55"/>
    <mergeCell ref="AB57:AC57"/>
    <mergeCell ref="AD55:AE55"/>
    <mergeCell ref="AD59:AE59"/>
    <mergeCell ref="AI58:AJ58"/>
    <mergeCell ref="AI59:AJ59"/>
    <mergeCell ref="AB58:AC58"/>
    <mergeCell ref="AD58:AE58"/>
    <mergeCell ref="AD57:AE57"/>
    <mergeCell ref="AC12:AE12"/>
    <mergeCell ref="AC39:AE39"/>
    <mergeCell ref="AF11:AH11"/>
    <mergeCell ref="AI11:AJ11"/>
    <mergeCell ref="AK11:AL11"/>
    <mergeCell ref="AN56:AO56"/>
    <mergeCell ref="AD54:AE54"/>
    <mergeCell ref="AI55:AJ55"/>
    <mergeCell ref="AK12:AL12"/>
    <mergeCell ref="AM11:AN11"/>
    <mergeCell ref="AW60:AX60"/>
    <mergeCell ref="AW52:AX52"/>
    <mergeCell ref="AW53:AX53"/>
    <mergeCell ref="AW54:AX54"/>
    <mergeCell ref="AW55:AX55"/>
    <mergeCell ref="AW56:AX56"/>
    <mergeCell ref="AW57:AX57"/>
    <mergeCell ref="AW59:AX59"/>
    <mergeCell ref="AW58:AX58"/>
    <mergeCell ref="AN59:AO59"/>
    <mergeCell ref="AI39:AJ39"/>
    <mergeCell ref="AI14:AJ14"/>
    <mergeCell ref="AK14:AL14"/>
    <mergeCell ref="AO15:AP15"/>
    <mergeCell ref="AC15:AE15"/>
    <mergeCell ref="AF15:AH15"/>
    <mergeCell ref="AN58:AO58"/>
    <mergeCell ref="AC16:AE16"/>
    <mergeCell ref="AI16:AJ16"/>
    <mergeCell ref="AM12:AN12"/>
    <mergeCell ref="AO13:AP13"/>
    <mergeCell ref="AU16:AV16"/>
    <mergeCell ref="AW16:AX16"/>
    <mergeCell ref="AS13:AT13"/>
    <mergeCell ref="AU13:AV13"/>
    <mergeCell ref="AW13:AX13"/>
    <mergeCell ref="AS14:AT14"/>
    <mergeCell ref="AS12:AT12"/>
    <mergeCell ref="AS15:AT15"/>
    <mergeCell ref="AW17:AX17"/>
    <mergeCell ref="AW51:AX51"/>
    <mergeCell ref="AN50:AO50"/>
    <mergeCell ref="AN51:AO51"/>
    <mergeCell ref="AO39:AP39"/>
    <mergeCell ref="AQ39:AR39"/>
    <mergeCell ref="AS39:AT39"/>
    <mergeCell ref="AU39:AV39"/>
    <mergeCell ref="AW48:AX49"/>
    <mergeCell ref="AW50:AX50"/>
    <mergeCell ref="AU11:AV11"/>
    <mergeCell ref="AU12:AV12"/>
    <mergeCell ref="AQ11:AR11"/>
    <mergeCell ref="AQ12:AR12"/>
    <mergeCell ref="AW11:AX11"/>
    <mergeCell ref="AW12:AX12"/>
    <mergeCell ref="AS11:AT11"/>
    <mergeCell ref="AU15:AV15"/>
    <mergeCell ref="AF13:AH13"/>
    <mergeCell ref="AI13:AJ13"/>
    <mergeCell ref="AK13:AL13"/>
    <mergeCell ref="AQ15:AR15"/>
    <mergeCell ref="AU14:AV14"/>
    <mergeCell ref="AF39:AH39"/>
    <mergeCell ref="AW14:AX14"/>
    <mergeCell ref="AQ13:AR13"/>
    <mergeCell ref="AO14:AP14"/>
    <mergeCell ref="AQ14:AR14"/>
    <mergeCell ref="AI15:AJ15"/>
    <mergeCell ref="AK15:AL15"/>
    <mergeCell ref="AM15:AN15"/>
    <mergeCell ref="AW15:AX15"/>
    <mergeCell ref="AW39:AX39"/>
    <mergeCell ref="AO16:AP16"/>
    <mergeCell ref="AQ16:AR16"/>
    <mergeCell ref="AS16:AT16"/>
    <mergeCell ref="AC17:AE17"/>
    <mergeCell ref="AF17:AH17"/>
    <mergeCell ref="AI17:AJ17"/>
    <mergeCell ref="AK17:AL17"/>
    <mergeCell ref="AM17:AN17"/>
    <mergeCell ref="AF16:AH16"/>
    <mergeCell ref="AC18:AE18"/>
    <mergeCell ref="AF18:AH18"/>
    <mergeCell ref="AI18:AJ18"/>
    <mergeCell ref="AK18:AL18"/>
    <mergeCell ref="AK16:AL16"/>
    <mergeCell ref="AM16:AN16"/>
    <mergeCell ref="AM18:AN18"/>
    <mergeCell ref="AO18:AP18"/>
    <mergeCell ref="AQ18:AR18"/>
    <mergeCell ref="AS18:AT18"/>
    <mergeCell ref="AU18:AV18"/>
    <mergeCell ref="AO17:AP17"/>
    <mergeCell ref="AQ17:AR17"/>
    <mergeCell ref="AS17:AT17"/>
    <mergeCell ref="AU17:AV17"/>
    <mergeCell ref="AW18:AX18"/>
    <mergeCell ref="AC19:AE19"/>
    <mergeCell ref="AF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C20:AE20"/>
    <mergeCell ref="AF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C21:AE21"/>
    <mergeCell ref="AF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C22:AE22"/>
    <mergeCell ref="AF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C23:AE23"/>
    <mergeCell ref="AF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C24:AE24"/>
    <mergeCell ref="AF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C25:AE25"/>
    <mergeCell ref="AF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C26:AE26"/>
    <mergeCell ref="AF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C27:AE27"/>
    <mergeCell ref="AF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C28:AE28"/>
    <mergeCell ref="AF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C29:AE29"/>
    <mergeCell ref="AF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C30:AE30"/>
    <mergeCell ref="AF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C31:AE31"/>
    <mergeCell ref="AF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C32:AE32"/>
    <mergeCell ref="AF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C33:AE33"/>
    <mergeCell ref="AF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C34:AE34"/>
    <mergeCell ref="AF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C35:AE35"/>
    <mergeCell ref="AF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C36:AE36"/>
    <mergeCell ref="AF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C37:AE37"/>
    <mergeCell ref="AF37:AH37"/>
    <mergeCell ref="AI37:AJ37"/>
    <mergeCell ref="AK37:AL37"/>
    <mergeCell ref="AM37:AN37"/>
    <mergeCell ref="AO37:AP37"/>
    <mergeCell ref="AQ37:AR37"/>
    <mergeCell ref="AS37:AT37"/>
    <mergeCell ref="AU37:AV37"/>
    <mergeCell ref="AU38:AV38"/>
    <mergeCell ref="AW38:AX38"/>
    <mergeCell ref="Z72:AA72"/>
    <mergeCell ref="Z70:AA70"/>
    <mergeCell ref="Z71:AA71"/>
    <mergeCell ref="AW37:AX37"/>
    <mergeCell ref="AC38:AE38"/>
    <mergeCell ref="AF38:AH38"/>
    <mergeCell ref="AQ38:AR38"/>
    <mergeCell ref="AS38:AT38"/>
    <mergeCell ref="AI38:AJ38"/>
    <mergeCell ref="AK38:AL38"/>
    <mergeCell ref="AP66:AR66"/>
    <mergeCell ref="AN52:AO52"/>
    <mergeCell ref="AN53:AO53"/>
    <mergeCell ref="AN54:AO54"/>
    <mergeCell ref="AN55:AO55"/>
    <mergeCell ref="Z63:AX63"/>
    <mergeCell ref="Z65:AA65"/>
    <mergeCell ref="AS48:AS49"/>
    <mergeCell ref="Z83:Z85"/>
    <mergeCell ref="AB66:AD66"/>
    <mergeCell ref="AE66:AF66"/>
    <mergeCell ref="AG66:AH66"/>
    <mergeCell ref="Z79:Z81"/>
    <mergeCell ref="Z68:AA68"/>
    <mergeCell ref="Z73:AA73"/>
    <mergeCell ref="Z75:Z77"/>
    <mergeCell ref="Z69:AA69"/>
    <mergeCell ref="Z66:AA66"/>
    <mergeCell ref="A7:X7"/>
    <mergeCell ref="A85:B85"/>
    <mergeCell ref="A84:B84"/>
    <mergeCell ref="R34:S34"/>
    <mergeCell ref="R27:S27"/>
    <mergeCell ref="R28:S28"/>
    <mergeCell ref="R30:S30"/>
    <mergeCell ref="A34:B34"/>
    <mergeCell ref="R29:S29"/>
    <mergeCell ref="Q54:R56"/>
    <mergeCell ref="V55:V57"/>
    <mergeCell ref="A8:B10"/>
    <mergeCell ref="I34:J34"/>
    <mergeCell ref="I27:J27"/>
    <mergeCell ref="I28:J28"/>
    <mergeCell ref="I29:J29"/>
    <mergeCell ref="I30:J30"/>
    <mergeCell ref="I31:J31"/>
    <mergeCell ref="I32:J32"/>
    <mergeCell ref="R23:S23"/>
    <mergeCell ref="A65:A82"/>
    <mergeCell ref="Z18:Z35"/>
    <mergeCell ref="AC8:AJ9"/>
    <mergeCell ref="Z47:AA49"/>
    <mergeCell ref="H55:I56"/>
    <mergeCell ref="F55:G56"/>
    <mergeCell ref="C55:E56"/>
    <mergeCell ref="W55:X56"/>
    <mergeCell ref="T55:U56"/>
    <mergeCell ref="O55:P56"/>
    <mergeCell ref="AO8:AR9"/>
    <mergeCell ref="AS8:AV9"/>
    <mergeCell ref="Z8:AB10"/>
    <mergeCell ref="AW8:AX10"/>
    <mergeCell ref="AS10:AT10"/>
    <mergeCell ref="AQ10:AR10"/>
    <mergeCell ref="AO10:AP10"/>
    <mergeCell ref="AU10:AV10"/>
    <mergeCell ref="AM10:AN10"/>
    <mergeCell ref="AK10:AL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zoomScaleSheetLayoutView="75" zoomScalePageLayoutView="0" workbookViewId="0" topLeftCell="A1">
      <selection activeCell="B1" sqref="B1"/>
    </sheetView>
  </sheetViews>
  <sheetFormatPr defaultColWidth="9.00390625" defaultRowHeight="18" customHeight="1"/>
  <cols>
    <col min="1" max="1" width="6.125" style="1" customWidth="1"/>
    <col min="2" max="2" width="9.00390625" style="1" customWidth="1"/>
    <col min="3" max="7" width="10.375" style="1" bestFit="1" customWidth="1"/>
    <col min="8" max="10" width="9.125" style="1" bestFit="1" customWidth="1"/>
    <col min="11" max="11" width="10.125" style="1" bestFit="1" customWidth="1"/>
    <col min="12" max="13" width="9.125" style="1" bestFit="1" customWidth="1"/>
    <col min="14" max="15" width="5.75390625" style="1" customWidth="1"/>
    <col min="16" max="16" width="9.00390625" style="1" customWidth="1"/>
    <col min="17" max="17" width="14.625" style="1" customWidth="1"/>
    <col min="18" max="18" width="9.00390625" style="1" customWidth="1"/>
    <col min="19" max="20" width="4.375" style="1" customWidth="1"/>
    <col min="21" max="24" width="4.875" style="1" customWidth="1"/>
    <col min="25" max="28" width="4.75390625" style="1" customWidth="1"/>
    <col min="29" max="29" width="9.00390625" style="1" customWidth="1"/>
    <col min="30" max="30" width="4.375" style="1" customWidth="1"/>
    <col min="31" max="31" width="3.375" style="1" customWidth="1"/>
    <col min="32" max="32" width="5.75390625" style="1" customWidth="1"/>
    <col min="33" max="33" width="5.125" style="1" customWidth="1"/>
    <col min="34" max="34" width="5.25390625" style="1" customWidth="1"/>
    <col min="35" max="35" width="7.00390625" style="1" customWidth="1"/>
    <col min="36" max="36" width="7.25390625" style="1" customWidth="1"/>
    <col min="37" max="16384" width="9.00390625" style="1" customWidth="1"/>
  </cols>
  <sheetData>
    <row r="1" spans="1:38" ht="18" customHeight="1">
      <c r="A1" s="140" t="s">
        <v>389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139" t="s">
        <v>390</v>
      </c>
    </row>
    <row r="2" spans="1:38" ht="18" customHeight="1">
      <c r="A2" s="100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101"/>
    </row>
    <row r="3" spans="1:38" ht="18" customHeight="1">
      <c r="A3" s="100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101"/>
    </row>
    <row r="4" spans="17:38" ht="18" customHeight="1"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25"/>
    </row>
    <row r="5" spans="1:38" ht="18" customHeight="1">
      <c r="A5" s="211" t="s">
        <v>391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25"/>
    </row>
    <row r="7" spans="1:38" ht="18" customHeight="1" thickBot="1">
      <c r="A7" s="410" t="s">
        <v>450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Q7" s="410" t="s">
        <v>283</v>
      </c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</row>
    <row r="8" spans="1:38" ht="18" customHeight="1">
      <c r="A8" s="411" t="s">
        <v>392</v>
      </c>
      <c r="B8" s="412"/>
      <c r="C8" s="214" t="s">
        <v>3</v>
      </c>
      <c r="D8" s="214"/>
      <c r="E8" s="214"/>
      <c r="F8" s="214" t="s">
        <v>15</v>
      </c>
      <c r="G8" s="214"/>
      <c r="H8" s="214"/>
      <c r="I8" s="214" t="s">
        <v>70</v>
      </c>
      <c r="J8" s="214"/>
      <c r="K8" s="214"/>
      <c r="L8" s="433" t="s">
        <v>14</v>
      </c>
      <c r="M8" s="434"/>
      <c r="N8" s="434"/>
      <c r="O8" s="434"/>
      <c r="Q8" s="421" t="s">
        <v>381</v>
      </c>
      <c r="R8" s="214" t="s">
        <v>3</v>
      </c>
      <c r="S8" s="214"/>
      <c r="T8" s="214"/>
      <c r="U8" s="214"/>
      <c r="V8" s="214"/>
      <c r="W8" s="214" t="s">
        <v>90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 t="s">
        <v>106</v>
      </c>
      <c r="AI8" s="214"/>
      <c r="AJ8" s="214"/>
      <c r="AK8" s="214"/>
      <c r="AL8" s="215"/>
    </row>
    <row r="9" spans="1:38" ht="18" customHeight="1">
      <c r="A9" s="244"/>
      <c r="B9" s="413"/>
      <c r="C9" s="7" t="s">
        <v>8</v>
      </c>
      <c r="D9" s="7" t="s">
        <v>9</v>
      </c>
      <c r="E9" s="7" t="s">
        <v>10</v>
      </c>
      <c r="F9" s="7" t="s">
        <v>8</v>
      </c>
      <c r="G9" s="7" t="s">
        <v>9</v>
      </c>
      <c r="H9" s="7" t="s">
        <v>10</v>
      </c>
      <c r="I9" s="7" t="s">
        <v>8</v>
      </c>
      <c r="J9" s="7" t="s">
        <v>9</v>
      </c>
      <c r="K9" s="7" t="s">
        <v>10</v>
      </c>
      <c r="L9" s="7" t="s">
        <v>8</v>
      </c>
      <c r="M9" s="7" t="s">
        <v>9</v>
      </c>
      <c r="N9" s="216" t="s">
        <v>10</v>
      </c>
      <c r="O9" s="440"/>
      <c r="Q9" s="422"/>
      <c r="R9" s="183"/>
      <c r="S9" s="183"/>
      <c r="T9" s="183"/>
      <c r="U9" s="183"/>
      <c r="V9" s="183"/>
      <c r="W9" s="183" t="s">
        <v>15</v>
      </c>
      <c r="X9" s="183"/>
      <c r="Y9" s="183"/>
      <c r="Z9" s="183"/>
      <c r="AA9" s="183" t="s">
        <v>70</v>
      </c>
      <c r="AB9" s="183"/>
      <c r="AC9" s="183"/>
      <c r="AD9" s="183" t="s">
        <v>14</v>
      </c>
      <c r="AE9" s="183"/>
      <c r="AF9" s="183"/>
      <c r="AG9" s="183"/>
      <c r="AH9" s="183" t="s">
        <v>15</v>
      </c>
      <c r="AI9" s="183"/>
      <c r="AJ9" s="183"/>
      <c r="AK9" s="183" t="s">
        <v>70</v>
      </c>
      <c r="AL9" s="216"/>
    </row>
    <row r="10" spans="1:38" ht="18" customHeight="1">
      <c r="A10" s="429" t="s">
        <v>248</v>
      </c>
      <c r="B10" s="430"/>
      <c r="C10" s="94">
        <f>SUM(D10:E10)</f>
        <v>43495</v>
      </c>
      <c r="D10" s="50">
        <v>21642</v>
      </c>
      <c r="E10" s="50">
        <v>21853</v>
      </c>
      <c r="F10" s="50">
        <f>SUM(G10:H10)</f>
        <v>35014</v>
      </c>
      <c r="G10" s="50">
        <v>18155</v>
      </c>
      <c r="H10" s="50">
        <v>16859</v>
      </c>
      <c r="I10" s="50">
        <f>SUM(J10:K10)</f>
        <v>8067</v>
      </c>
      <c r="J10" s="50">
        <v>3214</v>
      </c>
      <c r="K10" s="50">
        <v>4853</v>
      </c>
      <c r="L10" s="50">
        <f>SUM(M10:O10)</f>
        <v>414</v>
      </c>
      <c r="M10" s="50">
        <v>273</v>
      </c>
      <c r="N10" s="294">
        <v>141</v>
      </c>
      <c r="O10" s="294"/>
      <c r="Q10" s="422"/>
      <c r="R10" s="7" t="s">
        <v>8</v>
      </c>
      <c r="S10" s="183" t="s">
        <v>9</v>
      </c>
      <c r="T10" s="183"/>
      <c r="U10" s="183" t="s">
        <v>10</v>
      </c>
      <c r="V10" s="183"/>
      <c r="W10" s="183" t="s">
        <v>9</v>
      </c>
      <c r="X10" s="183"/>
      <c r="Y10" s="183" t="s">
        <v>10</v>
      </c>
      <c r="Z10" s="183"/>
      <c r="AA10" s="183" t="s">
        <v>9</v>
      </c>
      <c r="AB10" s="183"/>
      <c r="AC10" s="7" t="s">
        <v>10</v>
      </c>
      <c r="AD10" s="183" t="s">
        <v>9</v>
      </c>
      <c r="AE10" s="183"/>
      <c r="AF10" s="183" t="s">
        <v>10</v>
      </c>
      <c r="AG10" s="183"/>
      <c r="AH10" s="183" t="s">
        <v>9</v>
      </c>
      <c r="AI10" s="183"/>
      <c r="AJ10" s="7" t="s">
        <v>10</v>
      </c>
      <c r="AK10" s="7" t="s">
        <v>9</v>
      </c>
      <c r="AL10" s="8" t="s">
        <v>10</v>
      </c>
    </row>
    <row r="11" spans="1:38" ht="18" customHeight="1">
      <c r="A11" s="431" t="s">
        <v>362</v>
      </c>
      <c r="B11" s="432"/>
      <c r="C11" s="94">
        <f>SUM(D11:E11)</f>
        <v>44357</v>
      </c>
      <c r="D11" s="50">
        <v>22064</v>
      </c>
      <c r="E11" s="50">
        <v>22293</v>
      </c>
      <c r="F11" s="50">
        <f>SUM(G11:H11)</f>
        <v>35895</v>
      </c>
      <c r="G11" s="50">
        <v>18436</v>
      </c>
      <c r="H11" s="50">
        <v>17459</v>
      </c>
      <c r="I11" s="50">
        <f>SUM(J11:K11)</f>
        <v>8051</v>
      </c>
      <c r="J11" s="50">
        <v>3355</v>
      </c>
      <c r="K11" s="50">
        <v>4696</v>
      </c>
      <c r="L11" s="50">
        <f>SUM(M11:O11)</f>
        <v>411</v>
      </c>
      <c r="M11" s="50">
        <v>273</v>
      </c>
      <c r="N11" s="294">
        <v>138</v>
      </c>
      <c r="O11" s="294"/>
      <c r="Q11" s="3" t="s">
        <v>248</v>
      </c>
      <c r="R11" s="120">
        <f>SUM(S11:V11)</f>
        <v>43495</v>
      </c>
      <c r="S11" s="250">
        <f>SUM(W11,AA11,AD11,AH11)</f>
        <v>21642</v>
      </c>
      <c r="T11" s="250"/>
      <c r="U11" s="250">
        <f>SUM(Y11,AC11,AF11,AJ11)</f>
        <v>21853</v>
      </c>
      <c r="V11" s="250"/>
      <c r="W11" s="250">
        <v>17670</v>
      </c>
      <c r="X11" s="250"/>
      <c r="Y11" s="250">
        <v>16385</v>
      </c>
      <c r="Z11" s="250"/>
      <c r="AA11" s="250">
        <v>3214</v>
      </c>
      <c r="AB11" s="250"/>
      <c r="AC11" s="93">
        <v>4853</v>
      </c>
      <c r="AD11" s="250">
        <v>273</v>
      </c>
      <c r="AE11" s="250"/>
      <c r="AF11" s="250">
        <v>141</v>
      </c>
      <c r="AG11" s="250"/>
      <c r="AH11" s="250">
        <v>485</v>
      </c>
      <c r="AI11" s="250"/>
      <c r="AJ11" s="93">
        <v>474</v>
      </c>
      <c r="AK11" s="25" t="s">
        <v>359</v>
      </c>
      <c r="AL11" s="25" t="s">
        <v>359</v>
      </c>
    </row>
    <row r="12" spans="1:38" ht="18" customHeight="1">
      <c r="A12" s="431" t="s">
        <v>393</v>
      </c>
      <c r="B12" s="432"/>
      <c r="C12" s="94">
        <f>SUM(D12:E12)</f>
        <v>45768</v>
      </c>
      <c r="D12" s="50">
        <v>22689</v>
      </c>
      <c r="E12" s="50">
        <v>23079</v>
      </c>
      <c r="F12" s="50">
        <f>SUM(G12:H12)</f>
        <v>37186</v>
      </c>
      <c r="G12" s="50">
        <v>19001</v>
      </c>
      <c r="H12" s="50">
        <v>18185</v>
      </c>
      <c r="I12" s="50">
        <f>SUM(J12:K12)</f>
        <v>8172</v>
      </c>
      <c r="J12" s="50">
        <v>3411</v>
      </c>
      <c r="K12" s="50">
        <v>4761</v>
      </c>
      <c r="L12" s="50">
        <f>SUM(M12:O12)</f>
        <v>410</v>
      </c>
      <c r="M12" s="50">
        <v>277</v>
      </c>
      <c r="N12" s="294">
        <v>133</v>
      </c>
      <c r="O12" s="294"/>
      <c r="Q12" s="168" t="s">
        <v>470</v>
      </c>
      <c r="R12" s="120">
        <f>SUM(S12:V12)</f>
        <v>44357</v>
      </c>
      <c r="S12" s="250">
        <f>SUM(W12,AA12,AD12,AH12)</f>
        <v>22064</v>
      </c>
      <c r="T12" s="250"/>
      <c r="U12" s="250">
        <f>SUM(Y12,AC12,AF12,AJ12)</f>
        <v>22293</v>
      </c>
      <c r="V12" s="250"/>
      <c r="W12" s="250">
        <v>17933</v>
      </c>
      <c r="X12" s="250"/>
      <c r="Y12" s="250">
        <v>16997</v>
      </c>
      <c r="Z12" s="250"/>
      <c r="AA12" s="250">
        <v>3355</v>
      </c>
      <c r="AB12" s="250"/>
      <c r="AC12" s="93">
        <v>4696</v>
      </c>
      <c r="AD12" s="250">
        <v>273</v>
      </c>
      <c r="AE12" s="250"/>
      <c r="AF12" s="250">
        <v>138</v>
      </c>
      <c r="AG12" s="250"/>
      <c r="AH12" s="250">
        <v>503</v>
      </c>
      <c r="AI12" s="250"/>
      <c r="AJ12" s="93">
        <v>462</v>
      </c>
      <c r="AK12" s="25" t="s">
        <v>359</v>
      </c>
      <c r="AL12" s="25" t="s">
        <v>359</v>
      </c>
    </row>
    <row r="13" spans="1:38" ht="18" customHeight="1">
      <c r="A13" s="431" t="s">
        <v>394</v>
      </c>
      <c r="B13" s="432"/>
      <c r="C13" s="94">
        <f>SUM(D13:E13)</f>
        <v>48535</v>
      </c>
      <c r="D13" s="50">
        <v>24050</v>
      </c>
      <c r="E13" s="50">
        <v>24485</v>
      </c>
      <c r="F13" s="50">
        <f>SUM(G13:H13)</f>
        <v>39584</v>
      </c>
      <c r="G13" s="50">
        <v>20154</v>
      </c>
      <c r="H13" s="50">
        <v>19430</v>
      </c>
      <c r="I13" s="50">
        <f>SUM(J13:K13)</f>
        <v>8540</v>
      </c>
      <c r="J13" s="50">
        <v>3624</v>
      </c>
      <c r="K13" s="50">
        <v>4916</v>
      </c>
      <c r="L13" s="50">
        <f>SUM(M13:O13)</f>
        <v>411</v>
      </c>
      <c r="M13" s="50">
        <v>272</v>
      </c>
      <c r="N13" s="294">
        <v>139</v>
      </c>
      <c r="O13" s="294"/>
      <c r="Q13" s="168" t="s">
        <v>471</v>
      </c>
      <c r="R13" s="120">
        <f>SUM(S13:V13)</f>
        <v>45768</v>
      </c>
      <c r="S13" s="250">
        <f>SUM(W13,AA13,AD13,AH13)</f>
        <v>22689</v>
      </c>
      <c r="T13" s="250"/>
      <c r="U13" s="250">
        <f>SUM(Y13,AC13,AF13,AJ13)</f>
        <v>23079</v>
      </c>
      <c r="V13" s="250"/>
      <c r="W13" s="250">
        <v>18507</v>
      </c>
      <c r="X13" s="250"/>
      <c r="Y13" s="250">
        <v>17706</v>
      </c>
      <c r="Z13" s="250"/>
      <c r="AA13" s="250">
        <v>3411</v>
      </c>
      <c r="AB13" s="250"/>
      <c r="AC13" s="93">
        <v>4761</v>
      </c>
      <c r="AD13" s="250">
        <v>277</v>
      </c>
      <c r="AE13" s="250"/>
      <c r="AF13" s="250">
        <v>133</v>
      </c>
      <c r="AG13" s="250"/>
      <c r="AH13" s="250">
        <v>494</v>
      </c>
      <c r="AI13" s="250"/>
      <c r="AJ13" s="93">
        <v>479</v>
      </c>
      <c r="AK13" s="25" t="s">
        <v>359</v>
      </c>
      <c r="AL13" s="25" t="s">
        <v>359</v>
      </c>
    </row>
    <row r="14" spans="1:38" s="15" customFormat="1" ht="18" customHeight="1">
      <c r="A14" s="426" t="s">
        <v>395</v>
      </c>
      <c r="B14" s="427"/>
      <c r="C14" s="103">
        <f>SUM(C22,C28)</f>
        <v>49628</v>
      </c>
      <c r="D14" s="104">
        <f aca="true" t="shared" si="0" ref="D14:M14">SUM(D22,D28)</f>
        <v>24618</v>
      </c>
      <c r="E14" s="104">
        <f t="shared" si="0"/>
        <v>25010</v>
      </c>
      <c r="F14" s="104">
        <f t="shared" si="0"/>
        <v>40585</v>
      </c>
      <c r="G14" s="104">
        <f t="shared" si="0"/>
        <v>20474</v>
      </c>
      <c r="H14" s="104">
        <f t="shared" si="0"/>
        <v>20111</v>
      </c>
      <c r="I14" s="104">
        <f t="shared" si="0"/>
        <v>8629</v>
      </c>
      <c r="J14" s="104">
        <f t="shared" si="0"/>
        <v>3871</v>
      </c>
      <c r="K14" s="104">
        <f t="shared" si="0"/>
        <v>4758</v>
      </c>
      <c r="L14" s="104">
        <f t="shared" si="0"/>
        <v>414</v>
      </c>
      <c r="M14" s="104">
        <f t="shared" si="0"/>
        <v>273</v>
      </c>
      <c r="N14" s="296">
        <f>SUM(N22,N28)</f>
        <v>141</v>
      </c>
      <c r="O14" s="296"/>
      <c r="Q14" s="168" t="s">
        <v>472</v>
      </c>
      <c r="R14" s="120">
        <f>SUM(S14:V14)</f>
        <v>48535</v>
      </c>
      <c r="S14" s="250">
        <f>SUM(W14,AA14,AD14,AH14)</f>
        <v>24050</v>
      </c>
      <c r="T14" s="250"/>
      <c r="U14" s="250">
        <f>SUM(Y14,AC14,AF14,AJ14)</f>
        <v>24485</v>
      </c>
      <c r="V14" s="250"/>
      <c r="W14" s="250">
        <v>19628</v>
      </c>
      <c r="X14" s="250"/>
      <c r="Y14" s="250">
        <v>18970</v>
      </c>
      <c r="Z14" s="250"/>
      <c r="AA14" s="250">
        <v>3624</v>
      </c>
      <c r="AB14" s="250"/>
      <c r="AC14" s="93">
        <v>4916</v>
      </c>
      <c r="AD14" s="250">
        <v>272</v>
      </c>
      <c r="AE14" s="250"/>
      <c r="AF14" s="250">
        <v>139</v>
      </c>
      <c r="AG14" s="250"/>
      <c r="AH14" s="250">
        <v>526</v>
      </c>
      <c r="AI14" s="250"/>
      <c r="AJ14" s="93">
        <v>460</v>
      </c>
      <c r="AK14" s="25" t="s">
        <v>359</v>
      </c>
      <c r="AL14" s="25" t="s">
        <v>359</v>
      </c>
    </row>
    <row r="15" spans="1:38" ht="18" customHeight="1">
      <c r="A15" s="13"/>
      <c r="B15" s="13"/>
      <c r="C15" s="94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294"/>
      <c r="O15" s="294"/>
      <c r="Q15" s="169" t="s">
        <v>473</v>
      </c>
      <c r="R15" s="121">
        <f>SUM(R17:R33)</f>
        <v>49628</v>
      </c>
      <c r="S15" s="255">
        <f>SUM(S17:T33)</f>
        <v>24618</v>
      </c>
      <c r="T15" s="255"/>
      <c r="U15" s="255">
        <f>SUM(U17:V33)</f>
        <v>25010</v>
      </c>
      <c r="V15" s="255"/>
      <c r="W15" s="255">
        <f>SUM(W17:X33)</f>
        <v>19835</v>
      </c>
      <c r="X15" s="255"/>
      <c r="Y15" s="255">
        <f>SUM(Y17:Z33)</f>
        <v>19656</v>
      </c>
      <c r="Z15" s="255"/>
      <c r="AA15" s="255">
        <f aca="true" t="shared" si="1" ref="AA15:AH15">SUM(AA17:AB33)</f>
        <v>3871</v>
      </c>
      <c r="AB15" s="255"/>
      <c r="AC15" s="122">
        <f>SUM(AC17:AC33)</f>
        <v>4758</v>
      </c>
      <c r="AD15" s="296">
        <f t="shared" si="1"/>
        <v>273</v>
      </c>
      <c r="AE15" s="296"/>
      <c r="AF15" s="296">
        <f t="shared" si="1"/>
        <v>141</v>
      </c>
      <c r="AG15" s="296"/>
      <c r="AH15" s="296">
        <f t="shared" si="1"/>
        <v>639</v>
      </c>
      <c r="AI15" s="296"/>
      <c r="AJ15" s="122">
        <f>SUM(AJ17:AJ33)</f>
        <v>455</v>
      </c>
      <c r="AK15" s="66" t="s">
        <v>444</v>
      </c>
      <c r="AL15" s="66" t="s">
        <v>444</v>
      </c>
    </row>
    <row r="16" spans="1:38" ht="18" customHeight="1">
      <c r="A16" s="428" t="s">
        <v>3</v>
      </c>
      <c r="B16" s="3" t="s">
        <v>367</v>
      </c>
      <c r="C16" s="94">
        <f>SUM(D16:E16)</f>
        <v>17595</v>
      </c>
      <c r="D16" s="50">
        <f aca="true" t="shared" si="2" ref="D16:K16">SUM(D23,D29)</f>
        <v>8804</v>
      </c>
      <c r="E16" s="50">
        <f t="shared" si="2"/>
        <v>8791</v>
      </c>
      <c r="F16" s="50">
        <f>SUM(G16:H16)</f>
        <v>14380</v>
      </c>
      <c r="G16" s="50">
        <f t="shared" si="2"/>
        <v>7205</v>
      </c>
      <c r="H16" s="50">
        <f t="shared" si="2"/>
        <v>7175</v>
      </c>
      <c r="I16" s="50">
        <f>SUM(J16:K16)</f>
        <v>3077</v>
      </c>
      <c r="J16" s="50">
        <f t="shared" si="2"/>
        <v>1505</v>
      </c>
      <c r="K16" s="50">
        <f t="shared" si="2"/>
        <v>1572</v>
      </c>
      <c r="L16" s="50">
        <f>SUM(M16:N16)</f>
        <v>138</v>
      </c>
      <c r="M16" s="50">
        <f aca="true" t="shared" si="3" ref="M16:N18">SUM(M23,M29)</f>
        <v>94</v>
      </c>
      <c r="N16" s="294">
        <f t="shared" si="3"/>
        <v>44</v>
      </c>
      <c r="O16" s="294"/>
      <c r="Q16" s="27"/>
      <c r="R16" s="12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93"/>
      <c r="AD16" s="250"/>
      <c r="AE16" s="250"/>
      <c r="AF16" s="250"/>
      <c r="AG16" s="250"/>
      <c r="AH16" s="250"/>
      <c r="AI16" s="250"/>
      <c r="AJ16" s="93"/>
      <c r="AK16" s="25"/>
      <c r="AL16" s="25"/>
    </row>
    <row r="17" spans="1:38" ht="18" customHeight="1">
      <c r="A17" s="428"/>
      <c r="B17" s="3" t="s">
        <v>368</v>
      </c>
      <c r="C17" s="94">
        <f>SUM(D17:E17)</f>
        <v>16257</v>
      </c>
      <c r="D17" s="50">
        <f aca="true" t="shared" si="4" ref="D17:K17">SUM(D24,D30)</f>
        <v>8028</v>
      </c>
      <c r="E17" s="50">
        <f t="shared" si="4"/>
        <v>8229</v>
      </c>
      <c r="F17" s="50">
        <f>SUM(G17:H17)</f>
        <v>13300</v>
      </c>
      <c r="G17" s="50">
        <f t="shared" si="4"/>
        <v>6710</v>
      </c>
      <c r="H17" s="50">
        <f t="shared" si="4"/>
        <v>6590</v>
      </c>
      <c r="I17" s="50">
        <f>SUM(J17:K17)</f>
        <v>2819</v>
      </c>
      <c r="J17" s="50">
        <f t="shared" si="4"/>
        <v>1230</v>
      </c>
      <c r="K17" s="50">
        <f t="shared" si="4"/>
        <v>1589</v>
      </c>
      <c r="L17" s="50">
        <f>SUM(M17:N17)</f>
        <v>138</v>
      </c>
      <c r="M17" s="50">
        <f t="shared" si="3"/>
        <v>88</v>
      </c>
      <c r="N17" s="294">
        <f t="shared" si="3"/>
        <v>50</v>
      </c>
      <c r="O17" s="294"/>
      <c r="Q17" s="3" t="s">
        <v>40</v>
      </c>
      <c r="R17" s="120">
        <f aca="true" t="shared" si="5" ref="R17:R24">SUM(S17:V17)</f>
        <v>21957</v>
      </c>
      <c r="S17" s="250">
        <f aca="true" t="shared" si="6" ref="S17:S24">SUM(W17,AA17,AD17,AH17)</f>
        <v>11065</v>
      </c>
      <c r="T17" s="250"/>
      <c r="U17" s="250">
        <f aca="true" t="shared" si="7" ref="U17:U24">SUM(Y17,AC17,AF17,AJ17)</f>
        <v>10892</v>
      </c>
      <c r="V17" s="250"/>
      <c r="W17" s="250">
        <v>7068</v>
      </c>
      <c r="X17" s="250"/>
      <c r="Y17" s="250">
        <v>6429</v>
      </c>
      <c r="Z17" s="250"/>
      <c r="AA17" s="250">
        <v>3330</v>
      </c>
      <c r="AB17" s="250"/>
      <c r="AC17" s="93">
        <v>4123</v>
      </c>
      <c r="AD17" s="250">
        <v>273</v>
      </c>
      <c r="AE17" s="250"/>
      <c r="AF17" s="250">
        <v>141</v>
      </c>
      <c r="AG17" s="250"/>
      <c r="AH17" s="250">
        <v>394</v>
      </c>
      <c r="AI17" s="250"/>
      <c r="AJ17" s="93">
        <v>199</v>
      </c>
      <c r="AK17" s="25" t="s">
        <v>359</v>
      </c>
      <c r="AL17" s="25" t="s">
        <v>359</v>
      </c>
    </row>
    <row r="18" spans="1:38" ht="18" customHeight="1">
      <c r="A18" s="428"/>
      <c r="B18" s="3" t="s">
        <v>369</v>
      </c>
      <c r="C18" s="94">
        <f>SUM(D18:E18)</f>
        <v>15565</v>
      </c>
      <c r="D18" s="50">
        <f aca="true" t="shared" si="8" ref="D18:K18">SUM(D25,D31)</f>
        <v>7680</v>
      </c>
      <c r="E18" s="50">
        <f t="shared" si="8"/>
        <v>7885</v>
      </c>
      <c r="F18" s="50">
        <f>SUM(G18:H18)</f>
        <v>12694</v>
      </c>
      <c r="G18" s="50">
        <f t="shared" si="8"/>
        <v>6453</v>
      </c>
      <c r="H18" s="50">
        <f t="shared" si="8"/>
        <v>6241</v>
      </c>
      <c r="I18" s="50">
        <f>SUM(J18:K18)</f>
        <v>2733</v>
      </c>
      <c r="J18" s="50">
        <f t="shared" si="8"/>
        <v>1136</v>
      </c>
      <c r="K18" s="50">
        <f t="shared" si="8"/>
        <v>1597</v>
      </c>
      <c r="L18" s="50">
        <f>SUM(M18:N18)</f>
        <v>138</v>
      </c>
      <c r="M18" s="50">
        <f t="shared" si="3"/>
        <v>91</v>
      </c>
      <c r="N18" s="294">
        <f t="shared" si="3"/>
        <v>47</v>
      </c>
      <c r="O18" s="294"/>
      <c r="Q18" s="3" t="s">
        <v>41</v>
      </c>
      <c r="R18" s="120">
        <f t="shared" si="5"/>
        <v>2645</v>
      </c>
      <c r="S18" s="250">
        <f t="shared" si="6"/>
        <v>1506</v>
      </c>
      <c r="T18" s="250"/>
      <c r="U18" s="250">
        <f t="shared" si="7"/>
        <v>1139</v>
      </c>
      <c r="V18" s="250"/>
      <c r="W18" s="250">
        <v>1475</v>
      </c>
      <c r="X18" s="250"/>
      <c r="Y18" s="250">
        <v>904</v>
      </c>
      <c r="Z18" s="250"/>
      <c r="AA18" s="250" t="s">
        <v>321</v>
      </c>
      <c r="AB18" s="250"/>
      <c r="AC18" s="93">
        <v>221</v>
      </c>
      <c r="AD18" s="250" t="s">
        <v>321</v>
      </c>
      <c r="AE18" s="250"/>
      <c r="AF18" s="250" t="s">
        <v>321</v>
      </c>
      <c r="AG18" s="250"/>
      <c r="AH18" s="250">
        <v>31</v>
      </c>
      <c r="AI18" s="250"/>
      <c r="AJ18" s="93">
        <v>14</v>
      </c>
      <c r="AK18" s="25" t="s">
        <v>359</v>
      </c>
      <c r="AL18" s="25" t="s">
        <v>359</v>
      </c>
    </row>
    <row r="19" spans="1:38" ht="18" customHeight="1">
      <c r="A19" s="428"/>
      <c r="B19" s="3" t="s">
        <v>370</v>
      </c>
      <c r="C19" s="94">
        <f>SUM(D19:E19)</f>
        <v>191</v>
      </c>
      <c r="D19" s="50">
        <f>SUM(D32)</f>
        <v>86</v>
      </c>
      <c r="E19" s="50">
        <f>SUM(E32)</f>
        <v>105</v>
      </c>
      <c r="F19" s="50">
        <f>SUM(G19:H19)</f>
        <v>191</v>
      </c>
      <c r="G19" s="50">
        <f>SUM(G32)</f>
        <v>86</v>
      </c>
      <c r="H19" s="50">
        <f>SUM(H32)</f>
        <v>105</v>
      </c>
      <c r="I19" s="50" t="s">
        <v>444</v>
      </c>
      <c r="J19" s="50" t="s">
        <v>444</v>
      </c>
      <c r="K19" s="50" t="s">
        <v>444</v>
      </c>
      <c r="L19" s="50" t="s">
        <v>444</v>
      </c>
      <c r="M19" s="50" t="s">
        <v>444</v>
      </c>
      <c r="N19" s="294" t="s">
        <v>444</v>
      </c>
      <c r="O19" s="294"/>
      <c r="Q19" s="3" t="s">
        <v>42</v>
      </c>
      <c r="R19" s="120">
        <f t="shared" si="5"/>
        <v>5721</v>
      </c>
      <c r="S19" s="250">
        <f t="shared" si="6"/>
        <v>2934</v>
      </c>
      <c r="T19" s="250"/>
      <c r="U19" s="250">
        <f t="shared" si="7"/>
        <v>2787</v>
      </c>
      <c r="V19" s="250"/>
      <c r="W19" s="250">
        <v>2360</v>
      </c>
      <c r="X19" s="250"/>
      <c r="Y19" s="250">
        <v>2300</v>
      </c>
      <c r="Z19" s="250"/>
      <c r="AA19" s="250">
        <v>491</v>
      </c>
      <c r="AB19" s="250"/>
      <c r="AC19" s="93">
        <v>414</v>
      </c>
      <c r="AD19" s="250" t="s">
        <v>321</v>
      </c>
      <c r="AE19" s="250"/>
      <c r="AF19" s="250" t="s">
        <v>321</v>
      </c>
      <c r="AG19" s="250"/>
      <c r="AH19" s="250">
        <v>83</v>
      </c>
      <c r="AI19" s="250"/>
      <c r="AJ19" s="93">
        <v>73</v>
      </c>
      <c r="AK19" s="25" t="s">
        <v>359</v>
      </c>
      <c r="AL19" s="25" t="s">
        <v>359</v>
      </c>
    </row>
    <row r="20" spans="1:38" ht="18" customHeight="1">
      <c r="A20" s="428"/>
      <c r="B20" s="20" t="s">
        <v>102</v>
      </c>
      <c r="C20" s="94">
        <f>SUM(D20:E20)</f>
        <v>20</v>
      </c>
      <c r="D20" s="50">
        <f>SUM(D26)</f>
        <v>20</v>
      </c>
      <c r="E20" s="50" t="s">
        <v>444</v>
      </c>
      <c r="F20" s="50">
        <f>SUM(G20:H20)</f>
        <v>20</v>
      </c>
      <c r="G20" s="50">
        <f>SUM(G26)</f>
        <v>20</v>
      </c>
      <c r="H20" s="50" t="s">
        <v>444</v>
      </c>
      <c r="I20" s="50" t="s">
        <v>444</v>
      </c>
      <c r="J20" s="50" t="s">
        <v>444</v>
      </c>
      <c r="K20" s="50" t="s">
        <v>444</v>
      </c>
      <c r="L20" s="50" t="s">
        <v>444</v>
      </c>
      <c r="M20" s="50" t="s">
        <v>444</v>
      </c>
      <c r="N20" s="294" t="s">
        <v>444</v>
      </c>
      <c r="O20" s="294"/>
      <c r="Q20" s="3" t="s">
        <v>43</v>
      </c>
      <c r="R20" s="120">
        <f t="shared" si="5"/>
        <v>1377</v>
      </c>
      <c r="S20" s="250">
        <f t="shared" si="6"/>
        <v>710</v>
      </c>
      <c r="T20" s="250"/>
      <c r="U20" s="250">
        <f t="shared" si="7"/>
        <v>667</v>
      </c>
      <c r="V20" s="250"/>
      <c r="W20" s="250">
        <v>691</v>
      </c>
      <c r="X20" s="250"/>
      <c r="Y20" s="250">
        <v>649</v>
      </c>
      <c r="Z20" s="250"/>
      <c r="AA20" s="250" t="s">
        <v>321</v>
      </c>
      <c r="AB20" s="250"/>
      <c r="AC20" s="93" t="s">
        <v>321</v>
      </c>
      <c r="AD20" s="250" t="s">
        <v>321</v>
      </c>
      <c r="AE20" s="250"/>
      <c r="AF20" s="250" t="s">
        <v>321</v>
      </c>
      <c r="AG20" s="250"/>
      <c r="AH20" s="250">
        <v>19</v>
      </c>
      <c r="AI20" s="250"/>
      <c r="AJ20" s="93">
        <v>18</v>
      </c>
      <c r="AK20" s="25" t="s">
        <v>359</v>
      </c>
      <c r="AL20" s="25" t="s">
        <v>359</v>
      </c>
    </row>
    <row r="21" spans="1:38" ht="18" customHeight="1">
      <c r="A21" s="19"/>
      <c r="B21" s="20"/>
      <c r="C21" s="94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94"/>
      <c r="O21" s="294"/>
      <c r="Q21" s="3" t="s">
        <v>44</v>
      </c>
      <c r="R21" s="120">
        <f t="shared" si="5"/>
        <v>1339</v>
      </c>
      <c r="S21" s="250">
        <f t="shared" si="6"/>
        <v>633</v>
      </c>
      <c r="T21" s="250"/>
      <c r="U21" s="250">
        <f t="shared" si="7"/>
        <v>706</v>
      </c>
      <c r="V21" s="250"/>
      <c r="W21" s="250">
        <v>633</v>
      </c>
      <c r="X21" s="250"/>
      <c r="Y21" s="250">
        <v>706</v>
      </c>
      <c r="Z21" s="250"/>
      <c r="AA21" s="250" t="s">
        <v>321</v>
      </c>
      <c r="AB21" s="250"/>
      <c r="AC21" s="93" t="s">
        <v>321</v>
      </c>
      <c r="AD21" s="250" t="s">
        <v>321</v>
      </c>
      <c r="AE21" s="250"/>
      <c r="AF21" s="250" t="s">
        <v>321</v>
      </c>
      <c r="AG21" s="250"/>
      <c r="AH21" s="250" t="s">
        <v>321</v>
      </c>
      <c r="AI21" s="250"/>
      <c r="AJ21" s="93" t="s">
        <v>321</v>
      </c>
      <c r="AK21" s="25" t="s">
        <v>359</v>
      </c>
      <c r="AL21" s="25" t="s">
        <v>359</v>
      </c>
    </row>
    <row r="22" spans="1:38" ht="18" customHeight="1">
      <c r="A22" s="443" t="s">
        <v>103</v>
      </c>
      <c r="B22" s="20" t="s">
        <v>8</v>
      </c>
      <c r="C22" s="94">
        <f>SUM(C23:C26)</f>
        <v>48534</v>
      </c>
      <c r="D22" s="50">
        <f aca="true" t="shared" si="9" ref="D22:M22">SUM(D23:D26)</f>
        <v>23979</v>
      </c>
      <c r="E22" s="50">
        <f t="shared" si="9"/>
        <v>24555</v>
      </c>
      <c r="F22" s="50">
        <f t="shared" si="9"/>
        <v>39491</v>
      </c>
      <c r="G22" s="50">
        <f t="shared" si="9"/>
        <v>19835</v>
      </c>
      <c r="H22" s="50">
        <f t="shared" si="9"/>
        <v>19656</v>
      </c>
      <c r="I22" s="50">
        <f t="shared" si="9"/>
        <v>8629</v>
      </c>
      <c r="J22" s="50">
        <f t="shared" si="9"/>
        <v>3871</v>
      </c>
      <c r="K22" s="50">
        <f t="shared" si="9"/>
        <v>4758</v>
      </c>
      <c r="L22" s="50">
        <f t="shared" si="9"/>
        <v>414</v>
      </c>
      <c r="M22" s="50">
        <f t="shared" si="9"/>
        <v>273</v>
      </c>
      <c r="N22" s="294">
        <f>SUM(N23:O25)</f>
        <v>141</v>
      </c>
      <c r="O22" s="294"/>
      <c r="Q22" s="3" t="s">
        <v>45</v>
      </c>
      <c r="R22" s="120">
        <f t="shared" si="5"/>
        <v>2658</v>
      </c>
      <c r="S22" s="250">
        <f t="shared" si="6"/>
        <v>1266</v>
      </c>
      <c r="T22" s="250"/>
      <c r="U22" s="250">
        <f t="shared" si="7"/>
        <v>1392</v>
      </c>
      <c r="V22" s="250"/>
      <c r="W22" s="250">
        <v>1215</v>
      </c>
      <c r="X22" s="250"/>
      <c r="Y22" s="250">
        <v>1354</v>
      </c>
      <c r="Z22" s="250"/>
      <c r="AA22" s="250" t="s">
        <v>321</v>
      </c>
      <c r="AB22" s="250"/>
      <c r="AC22" s="93" t="s">
        <v>321</v>
      </c>
      <c r="AD22" s="250" t="s">
        <v>321</v>
      </c>
      <c r="AE22" s="250"/>
      <c r="AF22" s="250" t="s">
        <v>321</v>
      </c>
      <c r="AG22" s="250"/>
      <c r="AH22" s="250">
        <v>51</v>
      </c>
      <c r="AI22" s="250"/>
      <c r="AJ22" s="93">
        <v>38</v>
      </c>
      <c r="AK22" s="25" t="s">
        <v>359</v>
      </c>
      <c r="AL22" s="25" t="s">
        <v>359</v>
      </c>
    </row>
    <row r="23" spans="1:38" ht="18" customHeight="1">
      <c r="A23" s="443"/>
      <c r="B23" s="3" t="s">
        <v>367</v>
      </c>
      <c r="C23" s="94">
        <f>SUM(D23:E23)</f>
        <v>17202</v>
      </c>
      <c r="D23" s="50">
        <v>8548</v>
      </c>
      <c r="E23" s="50">
        <v>8654</v>
      </c>
      <c r="F23" s="50">
        <f>SUM(G23:H23)</f>
        <v>13987</v>
      </c>
      <c r="G23" s="50">
        <v>6949</v>
      </c>
      <c r="H23" s="50">
        <v>7038</v>
      </c>
      <c r="I23" s="50">
        <f>SUM(J23:K23)</f>
        <v>3077</v>
      </c>
      <c r="J23" s="50">
        <v>1505</v>
      </c>
      <c r="K23" s="50">
        <v>1572</v>
      </c>
      <c r="L23" s="50">
        <f>SUM(M23:O23)</f>
        <v>138</v>
      </c>
      <c r="M23" s="50">
        <v>94</v>
      </c>
      <c r="N23" s="294">
        <v>44</v>
      </c>
      <c r="O23" s="294"/>
      <c r="Q23" s="3" t="s">
        <v>46</v>
      </c>
      <c r="R23" s="120">
        <f t="shared" si="5"/>
        <v>1905</v>
      </c>
      <c r="S23" s="250">
        <f t="shared" si="6"/>
        <v>1162</v>
      </c>
      <c r="T23" s="250"/>
      <c r="U23" s="250">
        <f t="shared" si="7"/>
        <v>743</v>
      </c>
      <c r="V23" s="250"/>
      <c r="W23" s="250">
        <v>1124</v>
      </c>
      <c r="X23" s="250"/>
      <c r="Y23" s="250">
        <v>649</v>
      </c>
      <c r="Z23" s="250"/>
      <c r="AA23" s="250" t="s">
        <v>321</v>
      </c>
      <c r="AB23" s="250"/>
      <c r="AC23" s="93" t="s">
        <v>321</v>
      </c>
      <c r="AD23" s="250" t="s">
        <v>321</v>
      </c>
      <c r="AE23" s="250"/>
      <c r="AF23" s="250" t="s">
        <v>321</v>
      </c>
      <c r="AG23" s="250"/>
      <c r="AH23" s="250">
        <v>38</v>
      </c>
      <c r="AI23" s="250"/>
      <c r="AJ23" s="93">
        <v>94</v>
      </c>
      <c r="AK23" s="25" t="s">
        <v>359</v>
      </c>
      <c r="AL23" s="25" t="s">
        <v>359</v>
      </c>
    </row>
    <row r="24" spans="1:38" ht="18" customHeight="1">
      <c r="A24" s="443"/>
      <c r="B24" s="3" t="s">
        <v>368</v>
      </c>
      <c r="C24" s="94">
        <f>SUM(D24:E24)</f>
        <v>16009</v>
      </c>
      <c r="D24" s="50">
        <v>7877</v>
      </c>
      <c r="E24" s="50">
        <v>8132</v>
      </c>
      <c r="F24" s="50">
        <f>SUM(G24:H24)</f>
        <v>13052</v>
      </c>
      <c r="G24" s="50">
        <v>6559</v>
      </c>
      <c r="H24" s="50">
        <v>6493</v>
      </c>
      <c r="I24" s="50">
        <f>SUM(J24:K24)</f>
        <v>2819</v>
      </c>
      <c r="J24" s="50">
        <v>1230</v>
      </c>
      <c r="K24" s="50">
        <v>1589</v>
      </c>
      <c r="L24" s="50">
        <f>SUM(M24:O24)</f>
        <v>138</v>
      </c>
      <c r="M24" s="50">
        <v>88</v>
      </c>
      <c r="N24" s="294">
        <v>50</v>
      </c>
      <c r="O24" s="294"/>
      <c r="Q24" s="3" t="s">
        <v>47</v>
      </c>
      <c r="R24" s="120">
        <f t="shared" si="5"/>
        <v>1952</v>
      </c>
      <c r="S24" s="250">
        <f t="shared" si="6"/>
        <v>1072</v>
      </c>
      <c r="T24" s="250"/>
      <c r="U24" s="250">
        <f t="shared" si="7"/>
        <v>880</v>
      </c>
      <c r="V24" s="250"/>
      <c r="W24" s="250">
        <v>1022</v>
      </c>
      <c r="X24" s="250"/>
      <c r="Y24" s="250">
        <v>880</v>
      </c>
      <c r="Z24" s="250"/>
      <c r="AA24" s="250">
        <v>50</v>
      </c>
      <c r="AB24" s="250"/>
      <c r="AC24" s="93" t="s">
        <v>321</v>
      </c>
      <c r="AD24" s="250" t="s">
        <v>321</v>
      </c>
      <c r="AE24" s="250"/>
      <c r="AF24" s="250" t="s">
        <v>321</v>
      </c>
      <c r="AG24" s="250"/>
      <c r="AH24" s="250" t="s">
        <v>321</v>
      </c>
      <c r="AI24" s="250"/>
      <c r="AJ24" s="116" t="s">
        <v>321</v>
      </c>
      <c r="AK24" s="25" t="s">
        <v>359</v>
      </c>
      <c r="AL24" s="25" t="s">
        <v>359</v>
      </c>
    </row>
    <row r="25" spans="1:38" ht="18" customHeight="1">
      <c r="A25" s="443"/>
      <c r="B25" s="3" t="s">
        <v>369</v>
      </c>
      <c r="C25" s="94">
        <f>SUM(D25:E25)</f>
        <v>15303</v>
      </c>
      <c r="D25" s="50">
        <v>7534</v>
      </c>
      <c r="E25" s="50">
        <v>7769</v>
      </c>
      <c r="F25" s="50">
        <f>SUM(G25:H25)</f>
        <v>12432</v>
      </c>
      <c r="G25" s="50">
        <v>6307</v>
      </c>
      <c r="H25" s="50">
        <v>6125</v>
      </c>
      <c r="I25" s="50">
        <f>SUM(J25:K25)</f>
        <v>2733</v>
      </c>
      <c r="J25" s="50">
        <v>1136</v>
      </c>
      <c r="K25" s="50">
        <v>1597</v>
      </c>
      <c r="L25" s="50">
        <f>SUM(M25:O25)</f>
        <v>138</v>
      </c>
      <c r="M25" s="50">
        <v>91</v>
      </c>
      <c r="N25" s="294">
        <v>47</v>
      </c>
      <c r="O25" s="294"/>
      <c r="Q25" s="3"/>
      <c r="R25" s="12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93"/>
      <c r="AD25" s="250"/>
      <c r="AE25" s="250"/>
      <c r="AF25" s="250"/>
      <c r="AG25" s="250"/>
      <c r="AH25" s="250"/>
      <c r="AI25" s="250"/>
      <c r="AJ25" s="93"/>
      <c r="AK25" s="25"/>
      <c r="AL25" s="25"/>
    </row>
    <row r="26" spans="1:38" ht="18" customHeight="1">
      <c r="A26" s="443"/>
      <c r="B26" s="20" t="s">
        <v>102</v>
      </c>
      <c r="C26" s="94">
        <f>SUM(D26:E26)</f>
        <v>20</v>
      </c>
      <c r="D26" s="50">
        <v>20</v>
      </c>
      <c r="E26" s="50" t="s">
        <v>321</v>
      </c>
      <c r="F26" s="50">
        <f>SUM(G26:H26)</f>
        <v>20</v>
      </c>
      <c r="G26" s="50">
        <v>20</v>
      </c>
      <c r="H26" s="50" t="s">
        <v>444</v>
      </c>
      <c r="I26" s="50" t="s">
        <v>444</v>
      </c>
      <c r="J26" s="50" t="s">
        <v>444</v>
      </c>
      <c r="K26" s="50" t="s">
        <v>444</v>
      </c>
      <c r="L26" s="50" t="s">
        <v>444</v>
      </c>
      <c r="M26" s="50" t="s">
        <v>444</v>
      </c>
      <c r="N26" s="294" t="s">
        <v>444</v>
      </c>
      <c r="O26" s="294"/>
      <c r="Q26" s="3" t="s">
        <v>48</v>
      </c>
      <c r="R26" s="120" t="s">
        <v>321</v>
      </c>
      <c r="S26" s="250" t="s">
        <v>321</v>
      </c>
      <c r="T26" s="250"/>
      <c r="U26" s="250" t="s">
        <v>321</v>
      </c>
      <c r="V26" s="250"/>
      <c r="W26" s="250" t="s">
        <v>321</v>
      </c>
      <c r="X26" s="250"/>
      <c r="Y26" s="250" t="s">
        <v>321</v>
      </c>
      <c r="Z26" s="250"/>
      <c r="AA26" s="250" t="s">
        <v>321</v>
      </c>
      <c r="AB26" s="250"/>
      <c r="AC26" s="93" t="s">
        <v>321</v>
      </c>
      <c r="AD26" s="250" t="s">
        <v>321</v>
      </c>
      <c r="AE26" s="250"/>
      <c r="AF26" s="250" t="s">
        <v>321</v>
      </c>
      <c r="AG26" s="250"/>
      <c r="AH26" s="250" t="s">
        <v>321</v>
      </c>
      <c r="AI26" s="250"/>
      <c r="AJ26" s="116" t="s">
        <v>321</v>
      </c>
      <c r="AK26" s="25" t="s">
        <v>359</v>
      </c>
      <c r="AL26" s="25" t="s">
        <v>359</v>
      </c>
    </row>
    <row r="27" spans="1:38" ht="18" customHeight="1">
      <c r="A27" s="31"/>
      <c r="B27" s="20"/>
      <c r="C27" s="94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94"/>
      <c r="O27" s="294"/>
      <c r="Q27" s="3" t="s">
        <v>49</v>
      </c>
      <c r="R27" s="120">
        <f aca="true" t="shared" si="10" ref="R27:R33">SUM(S27:V27)</f>
        <v>974</v>
      </c>
      <c r="S27" s="250">
        <f aca="true" t="shared" si="11" ref="S27:S33">SUM(W27,AA27,AD27,AH27)</f>
        <v>434</v>
      </c>
      <c r="T27" s="250"/>
      <c r="U27" s="250">
        <f aca="true" t="shared" si="12" ref="U27:U33">SUM(Y27,AC27,AF27,AJ27)</f>
        <v>540</v>
      </c>
      <c r="V27" s="250"/>
      <c r="W27" s="250">
        <v>434</v>
      </c>
      <c r="X27" s="250"/>
      <c r="Y27" s="250">
        <v>540</v>
      </c>
      <c r="Z27" s="250"/>
      <c r="AA27" s="250" t="s">
        <v>321</v>
      </c>
      <c r="AB27" s="250"/>
      <c r="AC27" s="93" t="s">
        <v>321</v>
      </c>
      <c r="AD27" s="250" t="s">
        <v>321</v>
      </c>
      <c r="AE27" s="250"/>
      <c r="AF27" s="250" t="s">
        <v>321</v>
      </c>
      <c r="AG27" s="250"/>
      <c r="AH27" s="250" t="s">
        <v>321</v>
      </c>
      <c r="AI27" s="250"/>
      <c r="AJ27" s="116" t="s">
        <v>321</v>
      </c>
      <c r="AK27" s="25" t="s">
        <v>359</v>
      </c>
      <c r="AL27" s="25" t="s">
        <v>359</v>
      </c>
    </row>
    <row r="28" spans="1:38" ht="18" customHeight="1">
      <c r="A28" s="443" t="s">
        <v>91</v>
      </c>
      <c r="B28" s="20" t="s">
        <v>8</v>
      </c>
      <c r="C28" s="94">
        <f aca="true" t="shared" si="13" ref="C28:H28">SUM(C29:C32)</f>
        <v>1094</v>
      </c>
      <c r="D28" s="50">
        <f t="shared" si="13"/>
        <v>639</v>
      </c>
      <c r="E28" s="50">
        <f t="shared" si="13"/>
        <v>455</v>
      </c>
      <c r="F28" s="50">
        <f t="shared" si="13"/>
        <v>1094</v>
      </c>
      <c r="G28" s="50">
        <f t="shared" si="13"/>
        <v>639</v>
      </c>
      <c r="H28" s="50">
        <f t="shared" si="13"/>
        <v>455</v>
      </c>
      <c r="I28" s="50" t="s">
        <v>444</v>
      </c>
      <c r="J28" s="50" t="s">
        <v>444</v>
      </c>
      <c r="K28" s="50" t="s">
        <v>444</v>
      </c>
      <c r="L28" s="50" t="s">
        <v>444</v>
      </c>
      <c r="M28" s="50" t="s">
        <v>444</v>
      </c>
      <c r="N28" s="294" t="s">
        <v>444</v>
      </c>
      <c r="O28" s="294"/>
      <c r="Q28" s="3" t="s">
        <v>50</v>
      </c>
      <c r="R28" s="120">
        <f t="shared" si="10"/>
        <v>2074</v>
      </c>
      <c r="S28" s="250">
        <f t="shared" si="11"/>
        <v>966</v>
      </c>
      <c r="T28" s="250"/>
      <c r="U28" s="250">
        <f t="shared" si="12"/>
        <v>1108</v>
      </c>
      <c r="V28" s="250"/>
      <c r="W28" s="250">
        <v>966</v>
      </c>
      <c r="X28" s="250"/>
      <c r="Y28" s="250">
        <v>1108</v>
      </c>
      <c r="Z28" s="250"/>
      <c r="AA28" s="250" t="s">
        <v>321</v>
      </c>
      <c r="AB28" s="250"/>
      <c r="AC28" s="93" t="s">
        <v>321</v>
      </c>
      <c r="AD28" s="250" t="s">
        <v>321</v>
      </c>
      <c r="AE28" s="250"/>
      <c r="AF28" s="250" t="s">
        <v>321</v>
      </c>
      <c r="AG28" s="250"/>
      <c r="AH28" s="250" t="s">
        <v>321</v>
      </c>
      <c r="AI28" s="250"/>
      <c r="AJ28" s="116" t="s">
        <v>321</v>
      </c>
      <c r="AK28" s="25" t="s">
        <v>359</v>
      </c>
      <c r="AL28" s="25" t="s">
        <v>359</v>
      </c>
    </row>
    <row r="29" spans="1:38" ht="18" customHeight="1">
      <c r="A29" s="443"/>
      <c r="B29" s="3" t="s">
        <v>367</v>
      </c>
      <c r="C29" s="94">
        <f>SUM(D29:E29)</f>
        <v>393</v>
      </c>
      <c r="D29" s="50">
        <v>256</v>
      </c>
      <c r="E29" s="50">
        <v>137</v>
      </c>
      <c r="F29" s="50">
        <f>SUM(G29:H29)</f>
        <v>393</v>
      </c>
      <c r="G29" s="50">
        <v>256</v>
      </c>
      <c r="H29" s="50">
        <v>137</v>
      </c>
      <c r="I29" s="50" t="s">
        <v>444</v>
      </c>
      <c r="J29" s="50" t="s">
        <v>444</v>
      </c>
      <c r="K29" s="50" t="s">
        <v>444</v>
      </c>
      <c r="L29" s="50" t="s">
        <v>444</v>
      </c>
      <c r="M29" s="50" t="s">
        <v>444</v>
      </c>
      <c r="N29" s="294" t="s">
        <v>444</v>
      </c>
      <c r="O29" s="294"/>
      <c r="Q29" s="3" t="s">
        <v>51</v>
      </c>
      <c r="R29" s="120">
        <f t="shared" si="10"/>
        <v>2060</v>
      </c>
      <c r="S29" s="250">
        <f t="shared" si="11"/>
        <v>885</v>
      </c>
      <c r="T29" s="250"/>
      <c r="U29" s="250">
        <f t="shared" si="12"/>
        <v>1175</v>
      </c>
      <c r="V29" s="250"/>
      <c r="W29" s="250">
        <v>862</v>
      </c>
      <c r="X29" s="250"/>
      <c r="Y29" s="250">
        <v>1156</v>
      </c>
      <c r="Z29" s="250"/>
      <c r="AA29" s="250" t="s">
        <v>321</v>
      </c>
      <c r="AB29" s="250"/>
      <c r="AC29" s="93" t="s">
        <v>321</v>
      </c>
      <c r="AD29" s="250" t="s">
        <v>321</v>
      </c>
      <c r="AE29" s="250"/>
      <c r="AF29" s="250" t="s">
        <v>321</v>
      </c>
      <c r="AG29" s="250"/>
      <c r="AH29" s="250">
        <v>23</v>
      </c>
      <c r="AI29" s="250"/>
      <c r="AJ29" s="93">
        <v>19</v>
      </c>
      <c r="AK29" s="25" t="s">
        <v>359</v>
      </c>
      <c r="AL29" s="25" t="s">
        <v>359</v>
      </c>
    </row>
    <row r="30" spans="1:38" ht="18" customHeight="1">
      <c r="A30" s="443"/>
      <c r="B30" s="3" t="s">
        <v>368</v>
      </c>
      <c r="C30" s="94">
        <f>SUM(D30:E30)</f>
        <v>248</v>
      </c>
      <c r="D30" s="50">
        <v>151</v>
      </c>
      <c r="E30" s="50">
        <v>97</v>
      </c>
      <c r="F30" s="50">
        <f>SUM(G30:H30)</f>
        <v>248</v>
      </c>
      <c r="G30" s="50">
        <v>151</v>
      </c>
      <c r="H30" s="50">
        <v>97</v>
      </c>
      <c r="I30" s="50" t="s">
        <v>444</v>
      </c>
      <c r="J30" s="50" t="s">
        <v>444</v>
      </c>
      <c r="K30" s="50" t="s">
        <v>444</v>
      </c>
      <c r="L30" s="50" t="s">
        <v>444</v>
      </c>
      <c r="M30" s="50" t="s">
        <v>444</v>
      </c>
      <c r="N30" s="294" t="s">
        <v>444</v>
      </c>
      <c r="O30" s="294"/>
      <c r="Q30" s="3" t="s">
        <v>52</v>
      </c>
      <c r="R30" s="120">
        <f t="shared" si="10"/>
        <v>1403</v>
      </c>
      <c r="S30" s="250">
        <f t="shared" si="11"/>
        <v>556</v>
      </c>
      <c r="T30" s="250"/>
      <c r="U30" s="250">
        <f t="shared" si="12"/>
        <v>847</v>
      </c>
      <c r="V30" s="250"/>
      <c r="W30" s="250">
        <v>556</v>
      </c>
      <c r="X30" s="250"/>
      <c r="Y30" s="250">
        <v>847</v>
      </c>
      <c r="Z30" s="250"/>
      <c r="AA30" s="250" t="s">
        <v>321</v>
      </c>
      <c r="AB30" s="250"/>
      <c r="AC30" s="93" t="s">
        <v>321</v>
      </c>
      <c r="AD30" s="250" t="s">
        <v>321</v>
      </c>
      <c r="AE30" s="250"/>
      <c r="AF30" s="250" t="s">
        <v>321</v>
      </c>
      <c r="AG30" s="250"/>
      <c r="AH30" s="250" t="s">
        <v>321</v>
      </c>
      <c r="AI30" s="250"/>
      <c r="AJ30" s="116" t="s">
        <v>321</v>
      </c>
      <c r="AK30" s="25" t="s">
        <v>359</v>
      </c>
      <c r="AL30" s="25" t="s">
        <v>359</v>
      </c>
    </row>
    <row r="31" spans="1:38" ht="18" customHeight="1">
      <c r="A31" s="443"/>
      <c r="B31" s="3" t="s">
        <v>369</v>
      </c>
      <c r="C31" s="94">
        <f>SUM(D31:E31)</f>
        <v>262</v>
      </c>
      <c r="D31" s="50">
        <v>146</v>
      </c>
      <c r="E31" s="50">
        <v>116</v>
      </c>
      <c r="F31" s="50">
        <f>SUM(G31:H31)</f>
        <v>262</v>
      </c>
      <c r="G31" s="50">
        <v>146</v>
      </c>
      <c r="H31" s="50">
        <v>116</v>
      </c>
      <c r="I31" s="50" t="s">
        <v>444</v>
      </c>
      <c r="J31" s="50" t="s">
        <v>444</v>
      </c>
      <c r="K31" s="50" t="s">
        <v>444</v>
      </c>
      <c r="L31" s="50" t="s">
        <v>444</v>
      </c>
      <c r="M31" s="50" t="s">
        <v>444</v>
      </c>
      <c r="N31" s="294" t="s">
        <v>444</v>
      </c>
      <c r="O31" s="294"/>
      <c r="Q31" s="3" t="s">
        <v>53</v>
      </c>
      <c r="R31" s="120">
        <f t="shared" si="10"/>
        <v>1546</v>
      </c>
      <c r="S31" s="250">
        <f t="shared" si="11"/>
        <v>395</v>
      </c>
      <c r="T31" s="250"/>
      <c r="U31" s="250">
        <f t="shared" si="12"/>
        <v>1151</v>
      </c>
      <c r="V31" s="250"/>
      <c r="W31" s="250">
        <v>395</v>
      </c>
      <c r="X31" s="250"/>
      <c r="Y31" s="250">
        <v>1151</v>
      </c>
      <c r="Z31" s="250"/>
      <c r="AA31" s="250" t="s">
        <v>321</v>
      </c>
      <c r="AB31" s="250"/>
      <c r="AC31" s="93" t="s">
        <v>321</v>
      </c>
      <c r="AD31" s="250" t="s">
        <v>321</v>
      </c>
      <c r="AE31" s="250"/>
      <c r="AF31" s="250" t="s">
        <v>321</v>
      </c>
      <c r="AG31" s="250"/>
      <c r="AH31" s="250" t="s">
        <v>321</v>
      </c>
      <c r="AI31" s="250"/>
      <c r="AJ31" s="116" t="s">
        <v>321</v>
      </c>
      <c r="AK31" s="25" t="s">
        <v>359</v>
      </c>
      <c r="AL31" s="25" t="s">
        <v>359</v>
      </c>
    </row>
    <row r="32" spans="1:38" ht="18" customHeight="1">
      <c r="A32" s="443"/>
      <c r="B32" s="3" t="s">
        <v>370</v>
      </c>
      <c r="C32" s="94">
        <f>SUM(D32:E32)</f>
        <v>191</v>
      </c>
      <c r="D32" s="50">
        <v>86</v>
      </c>
      <c r="E32" s="50">
        <v>105</v>
      </c>
      <c r="F32" s="50">
        <f>SUM(G32:H32)</f>
        <v>191</v>
      </c>
      <c r="G32" s="50">
        <v>86</v>
      </c>
      <c r="H32" s="50">
        <v>105</v>
      </c>
      <c r="I32" s="50" t="s">
        <v>444</v>
      </c>
      <c r="J32" s="50" t="s">
        <v>444</v>
      </c>
      <c r="K32" s="50" t="s">
        <v>444</v>
      </c>
      <c r="L32" s="50" t="s">
        <v>444</v>
      </c>
      <c r="M32" s="50" t="s">
        <v>444</v>
      </c>
      <c r="N32" s="294" t="s">
        <v>444</v>
      </c>
      <c r="O32" s="294"/>
      <c r="Q32" s="3" t="s">
        <v>54</v>
      </c>
      <c r="R32" s="120">
        <f t="shared" si="10"/>
        <v>1885</v>
      </c>
      <c r="S32" s="250">
        <f t="shared" si="11"/>
        <v>914</v>
      </c>
      <c r="T32" s="250"/>
      <c r="U32" s="250">
        <f t="shared" si="12"/>
        <v>971</v>
      </c>
      <c r="V32" s="250"/>
      <c r="W32" s="250">
        <v>914</v>
      </c>
      <c r="X32" s="250"/>
      <c r="Y32" s="250">
        <v>971</v>
      </c>
      <c r="Z32" s="250"/>
      <c r="AA32" s="250" t="s">
        <v>321</v>
      </c>
      <c r="AB32" s="250"/>
      <c r="AC32" s="93" t="s">
        <v>321</v>
      </c>
      <c r="AD32" s="250" t="s">
        <v>321</v>
      </c>
      <c r="AE32" s="250"/>
      <c r="AF32" s="250" t="s">
        <v>321</v>
      </c>
      <c r="AG32" s="250"/>
      <c r="AH32" s="250" t="s">
        <v>321</v>
      </c>
      <c r="AI32" s="250"/>
      <c r="AJ32" s="116" t="s">
        <v>321</v>
      </c>
      <c r="AK32" s="25" t="s">
        <v>359</v>
      </c>
      <c r="AL32" s="25" t="s">
        <v>359</v>
      </c>
    </row>
    <row r="33" spans="1:38" ht="18" customHeight="1">
      <c r="A33" s="10"/>
      <c r="B33" s="10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01"/>
      <c r="O33" s="201"/>
      <c r="Q33" s="3" t="s">
        <v>55</v>
      </c>
      <c r="R33" s="120">
        <f t="shared" si="10"/>
        <v>132</v>
      </c>
      <c r="S33" s="250">
        <f t="shared" si="11"/>
        <v>120</v>
      </c>
      <c r="T33" s="250"/>
      <c r="U33" s="250">
        <f t="shared" si="12"/>
        <v>12</v>
      </c>
      <c r="V33" s="250"/>
      <c r="W33" s="250">
        <v>120</v>
      </c>
      <c r="X33" s="250"/>
      <c r="Y33" s="250">
        <v>12</v>
      </c>
      <c r="Z33" s="250"/>
      <c r="AA33" s="250" t="s">
        <v>321</v>
      </c>
      <c r="AB33" s="250"/>
      <c r="AC33" s="93" t="s">
        <v>321</v>
      </c>
      <c r="AD33" s="250" t="s">
        <v>321</v>
      </c>
      <c r="AE33" s="250"/>
      <c r="AF33" s="250" t="s">
        <v>321</v>
      </c>
      <c r="AG33" s="250"/>
      <c r="AH33" s="250" t="s">
        <v>321</v>
      </c>
      <c r="AI33" s="250"/>
      <c r="AJ33" s="116" t="s">
        <v>321</v>
      </c>
      <c r="AK33" s="25" t="s">
        <v>359</v>
      </c>
      <c r="AL33" s="25" t="s">
        <v>359</v>
      </c>
    </row>
    <row r="34" spans="17:38" ht="18" customHeight="1">
      <c r="Q34" s="10"/>
      <c r="R34" s="22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10"/>
      <c r="AD34" s="201"/>
      <c r="AE34" s="201"/>
      <c r="AF34" s="201"/>
      <c r="AG34" s="201"/>
      <c r="AH34" s="201"/>
      <c r="AI34" s="201"/>
      <c r="AJ34" s="10"/>
      <c r="AK34" s="10"/>
      <c r="AL34" s="10"/>
    </row>
    <row r="35" ht="18" customHeight="1">
      <c r="Q35" s="1" t="s">
        <v>27</v>
      </c>
    </row>
    <row r="37" spans="17:38" ht="18" customHeight="1">
      <c r="Q37" s="220" t="s">
        <v>451</v>
      </c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</row>
    <row r="39" spans="17:38" ht="18" customHeight="1">
      <c r="Q39" s="211" t="s">
        <v>107</v>
      </c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</row>
    <row r="40" ht="18" customHeight="1" thickBot="1"/>
    <row r="41" spans="17:38" ht="18" customHeight="1">
      <c r="Q41" s="423" t="s">
        <v>67</v>
      </c>
      <c r="R41" s="214" t="s">
        <v>13</v>
      </c>
      <c r="S41" s="214"/>
      <c r="T41" s="214"/>
      <c r="U41" s="214"/>
      <c r="V41" s="214"/>
      <c r="W41" s="214"/>
      <c r="X41" s="214"/>
      <c r="Y41" s="214"/>
      <c r="Z41" s="214" t="s">
        <v>29</v>
      </c>
      <c r="AA41" s="214"/>
      <c r="AB41" s="214"/>
      <c r="AC41" s="214"/>
      <c r="AD41" s="214"/>
      <c r="AE41" s="214"/>
      <c r="AF41" s="214"/>
      <c r="AG41" s="214" t="s">
        <v>6</v>
      </c>
      <c r="AH41" s="214"/>
      <c r="AI41" s="214"/>
      <c r="AJ41" s="214"/>
      <c r="AK41" s="214"/>
      <c r="AL41" s="215"/>
    </row>
    <row r="42" spans="17:38" ht="18" customHeight="1">
      <c r="Q42" s="424"/>
      <c r="R42" s="183" t="s">
        <v>8</v>
      </c>
      <c r="S42" s="183"/>
      <c r="T42" s="183" t="s">
        <v>9</v>
      </c>
      <c r="U42" s="183"/>
      <c r="V42" s="183"/>
      <c r="W42" s="183" t="s">
        <v>10</v>
      </c>
      <c r="X42" s="183"/>
      <c r="Y42" s="183"/>
      <c r="Z42" s="183" t="s">
        <v>8</v>
      </c>
      <c r="AA42" s="183"/>
      <c r="AB42" s="183"/>
      <c r="AC42" s="183" t="s">
        <v>9</v>
      </c>
      <c r="AD42" s="183"/>
      <c r="AE42" s="183" t="s">
        <v>10</v>
      </c>
      <c r="AF42" s="183"/>
      <c r="AG42" s="183" t="s">
        <v>8</v>
      </c>
      <c r="AH42" s="183"/>
      <c r="AI42" s="416" t="s">
        <v>110</v>
      </c>
      <c r="AJ42" s="417"/>
      <c r="AK42" s="59" t="s">
        <v>109</v>
      </c>
      <c r="AL42" s="58" t="s">
        <v>108</v>
      </c>
    </row>
    <row r="43" spans="1:38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Q43" s="3" t="s">
        <v>248</v>
      </c>
      <c r="R43" s="364">
        <f>SUM(T43:Y43)</f>
        <v>52</v>
      </c>
      <c r="S43" s="365"/>
      <c r="T43" s="353">
        <v>35</v>
      </c>
      <c r="U43" s="353"/>
      <c r="V43" s="353"/>
      <c r="W43" s="353">
        <v>17</v>
      </c>
      <c r="X43" s="353"/>
      <c r="Y43" s="353"/>
      <c r="Z43" s="353">
        <f>SUM(AC43:AF43)</f>
        <v>37</v>
      </c>
      <c r="AA43" s="353"/>
      <c r="AB43" s="353"/>
      <c r="AC43" s="353">
        <v>8</v>
      </c>
      <c r="AD43" s="353"/>
      <c r="AE43" s="353">
        <v>29</v>
      </c>
      <c r="AF43" s="353"/>
      <c r="AG43" s="353">
        <f>SUM(AI43:AL43)</f>
        <v>25</v>
      </c>
      <c r="AH43" s="353"/>
      <c r="AI43" s="184">
        <v>10</v>
      </c>
      <c r="AJ43" s="184"/>
      <c r="AK43" s="1">
        <v>4</v>
      </c>
      <c r="AL43" s="1">
        <v>11</v>
      </c>
    </row>
    <row r="44" spans="1:38" ht="18" customHeight="1">
      <c r="A44" s="425" t="s">
        <v>249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Q44" s="89" t="s">
        <v>362</v>
      </c>
      <c r="R44" s="364">
        <f>SUM(T44:Y44)</f>
        <v>50</v>
      </c>
      <c r="S44" s="365"/>
      <c r="T44" s="353">
        <v>31</v>
      </c>
      <c r="U44" s="353"/>
      <c r="V44" s="353"/>
      <c r="W44" s="353">
        <v>19</v>
      </c>
      <c r="X44" s="353"/>
      <c r="Y44" s="353"/>
      <c r="Z44" s="353">
        <f>SUM(AC44:AF44)</f>
        <v>36</v>
      </c>
      <c r="AA44" s="353"/>
      <c r="AB44" s="353"/>
      <c r="AC44" s="353">
        <v>8</v>
      </c>
      <c r="AD44" s="353"/>
      <c r="AE44" s="353">
        <v>28</v>
      </c>
      <c r="AF44" s="353"/>
      <c r="AG44" s="353">
        <f>SUM(AI44:AL44)</f>
        <v>25</v>
      </c>
      <c r="AH44" s="353"/>
      <c r="AI44" s="184">
        <v>11</v>
      </c>
      <c r="AJ44" s="184"/>
      <c r="AK44" s="1">
        <v>4</v>
      </c>
      <c r="AL44" s="1">
        <v>10</v>
      </c>
    </row>
    <row r="45" spans="1:38" ht="18" customHeight="1" thickBo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Q45" s="89" t="s">
        <v>393</v>
      </c>
      <c r="R45" s="364">
        <f>SUM(T45:Y45)</f>
        <v>51</v>
      </c>
      <c r="S45" s="365"/>
      <c r="T45" s="353">
        <v>31</v>
      </c>
      <c r="U45" s="353"/>
      <c r="V45" s="353"/>
      <c r="W45" s="353">
        <v>20</v>
      </c>
      <c r="X45" s="353"/>
      <c r="Y45" s="353"/>
      <c r="Z45" s="353">
        <f>SUM(AC45:AF45)</f>
        <v>37</v>
      </c>
      <c r="AA45" s="353"/>
      <c r="AB45" s="353"/>
      <c r="AC45" s="353">
        <v>9</v>
      </c>
      <c r="AD45" s="353"/>
      <c r="AE45" s="353">
        <v>28</v>
      </c>
      <c r="AF45" s="353"/>
      <c r="AG45" s="353">
        <f>SUM(AI45:AL45)</f>
        <v>25</v>
      </c>
      <c r="AH45" s="353"/>
      <c r="AI45" s="184">
        <v>11</v>
      </c>
      <c r="AJ45" s="184"/>
      <c r="AK45" s="1">
        <v>3</v>
      </c>
      <c r="AL45" s="1">
        <v>11</v>
      </c>
    </row>
    <row r="46" spans="1:38" ht="18" customHeight="1">
      <c r="A46" s="444" t="s">
        <v>104</v>
      </c>
      <c r="B46" s="435"/>
      <c r="C46" s="214" t="s">
        <v>105</v>
      </c>
      <c r="D46" s="214"/>
      <c r="E46" s="214"/>
      <c r="F46" s="214" t="s">
        <v>90</v>
      </c>
      <c r="G46" s="214"/>
      <c r="H46" s="214"/>
      <c r="I46" s="214"/>
      <c r="J46" s="214"/>
      <c r="K46" s="214"/>
      <c r="L46" s="214" t="s">
        <v>106</v>
      </c>
      <c r="M46" s="214"/>
      <c r="N46" s="214"/>
      <c r="O46" s="215"/>
      <c r="Q46" s="89" t="s">
        <v>394</v>
      </c>
      <c r="R46" s="364">
        <f>SUM(T46:Y46)</f>
        <v>49</v>
      </c>
      <c r="S46" s="365"/>
      <c r="T46" s="353">
        <v>33</v>
      </c>
      <c r="U46" s="353"/>
      <c r="V46" s="353"/>
      <c r="W46" s="353">
        <v>16</v>
      </c>
      <c r="X46" s="353"/>
      <c r="Y46" s="353"/>
      <c r="Z46" s="353">
        <f>SUM(AC46:AF46)</f>
        <v>38</v>
      </c>
      <c r="AA46" s="353"/>
      <c r="AB46" s="353"/>
      <c r="AC46" s="353">
        <v>6</v>
      </c>
      <c r="AD46" s="353"/>
      <c r="AE46" s="353">
        <v>32</v>
      </c>
      <c r="AF46" s="353"/>
      <c r="AG46" s="353">
        <f>SUM(AI46:AL46)</f>
        <v>22</v>
      </c>
      <c r="AH46" s="353"/>
      <c r="AI46" s="184">
        <v>9</v>
      </c>
      <c r="AJ46" s="184"/>
      <c r="AK46" s="1">
        <v>4</v>
      </c>
      <c r="AL46" s="1">
        <v>9</v>
      </c>
    </row>
    <row r="47" spans="1:36" ht="18" customHeight="1">
      <c r="A47" s="445"/>
      <c r="B47" s="436"/>
      <c r="C47" s="183"/>
      <c r="D47" s="183"/>
      <c r="E47" s="183"/>
      <c r="F47" s="183" t="s">
        <v>15</v>
      </c>
      <c r="G47" s="183"/>
      <c r="H47" s="183" t="s">
        <v>70</v>
      </c>
      <c r="I47" s="183"/>
      <c r="J47" s="183" t="s">
        <v>14</v>
      </c>
      <c r="K47" s="183"/>
      <c r="L47" s="183" t="s">
        <v>15</v>
      </c>
      <c r="M47" s="183"/>
      <c r="N47" s="183" t="s">
        <v>70</v>
      </c>
      <c r="O47" s="216"/>
      <c r="Q47" s="92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25"/>
      <c r="AJ47" s="25"/>
    </row>
    <row r="48" spans="1:38" ht="18" customHeight="1">
      <c r="A48" s="446"/>
      <c r="B48" s="437"/>
      <c r="C48" s="7" t="s">
        <v>8</v>
      </c>
      <c r="D48" s="7" t="s">
        <v>9</v>
      </c>
      <c r="E48" s="7" t="s">
        <v>10</v>
      </c>
      <c r="F48" s="7" t="s">
        <v>9</v>
      </c>
      <c r="G48" s="7" t="s">
        <v>10</v>
      </c>
      <c r="H48" s="7" t="s">
        <v>9</v>
      </c>
      <c r="I48" s="7" t="s">
        <v>10</v>
      </c>
      <c r="J48" s="7" t="s">
        <v>9</v>
      </c>
      <c r="K48" s="7" t="s">
        <v>10</v>
      </c>
      <c r="L48" s="7" t="s">
        <v>9</v>
      </c>
      <c r="M48" s="7" t="s">
        <v>10</v>
      </c>
      <c r="N48" s="7" t="s">
        <v>9</v>
      </c>
      <c r="O48" s="8" t="s">
        <v>10</v>
      </c>
      <c r="Q48" s="90" t="s">
        <v>396</v>
      </c>
      <c r="R48" s="208">
        <f>SUM(T48:Y48)</f>
        <v>49</v>
      </c>
      <c r="S48" s="209"/>
      <c r="T48" s="203">
        <v>33</v>
      </c>
      <c r="U48" s="203"/>
      <c r="V48" s="203"/>
      <c r="W48" s="203">
        <v>16</v>
      </c>
      <c r="X48" s="203"/>
      <c r="Y48" s="203"/>
      <c r="Z48" s="203">
        <f>SUM(AC48:AF48)</f>
        <v>33</v>
      </c>
      <c r="AA48" s="203"/>
      <c r="AB48" s="203"/>
      <c r="AC48" s="203">
        <v>4</v>
      </c>
      <c r="AD48" s="203"/>
      <c r="AE48" s="203">
        <v>29</v>
      </c>
      <c r="AF48" s="203"/>
      <c r="AG48" s="203">
        <f>SUM(AI48:AL48)</f>
        <v>23</v>
      </c>
      <c r="AH48" s="203"/>
      <c r="AI48" s="409">
        <v>9</v>
      </c>
      <c r="AJ48" s="409"/>
      <c r="AK48" s="67">
        <v>4</v>
      </c>
      <c r="AL48" s="67">
        <v>10</v>
      </c>
    </row>
    <row r="49" spans="1:38" ht="18" customHeight="1">
      <c r="A49" s="418"/>
      <c r="B49" s="418"/>
      <c r="C49" s="26"/>
      <c r="E49" s="51"/>
      <c r="F49" s="51"/>
      <c r="G49" s="51"/>
      <c r="H49" s="51"/>
      <c r="I49" s="51"/>
      <c r="J49" s="51"/>
      <c r="K49" s="51"/>
      <c r="L49" s="51"/>
      <c r="M49" s="51"/>
      <c r="N49" s="11"/>
      <c r="O49" s="11"/>
      <c r="Q49" s="88" t="s">
        <v>111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15" ht="18" customHeight="1">
      <c r="A50" s="419" t="s">
        <v>3</v>
      </c>
      <c r="B50" s="419"/>
      <c r="C50" s="117">
        <f>SUM(C52:C60)</f>
        <v>49628</v>
      </c>
      <c r="D50" s="118">
        <f aca="true" t="shared" si="14" ref="D50:M50">SUM(D52:D60)</f>
        <v>24618</v>
      </c>
      <c r="E50" s="118">
        <f t="shared" si="14"/>
        <v>25010</v>
      </c>
      <c r="F50" s="118">
        <f t="shared" si="14"/>
        <v>19835</v>
      </c>
      <c r="G50" s="118">
        <f t="shared" si="14"/>
        <v>19656</v>
      </c>
      <c r="H50" s="118">
        <f t="shared" si="14"/>
        <v>3871</v>
      </c>
      <c r="I50" s="118">
        <f t="shared" si="14"/>
        <v>4758</v>
      </c>
      <c r="J50" s="118">
        <f t="shared" si="14"/>
        <v>273</v>
      </c>
      <c r="K50" s="118">
        <f t="shared" si="14"/>
        <v>141</v>
      </c>
      <c r="L50" s="118">
        <f t="shared" si="14"/>
        <v>639</v>
      </c>
      <c r="M50" s="118">
        <f t="shared" si="14"/>
        <v>455</v>
      </c>
      <c r="N50" s="66" t="s">
        <v>321</v>
      </c>
      <c r="O50" s="66" t="s">
        <v>321</v>
      </c>
    </row>
    <row r="51" spans="1:15" ht="18" customHeight="1">
      <c r="A51" s="420"/>
      <c r="B51" s="420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25"/>
      <c r="O51" s="25"/>
    </row>
    <row r="52" spans="1:38" ht="18" customHeight="1" thickBot="1">
      <c r="A52" s="420" t="s">
        <v>93</v>
      </c>
      <c r="B52" s="420"/>
      <c r="C52" s="119">
        <f>SUM(D52:E52)</f>
        <v>35550</v>
      </c>
      <c r="D52" s="105">
        <f>SUM(F52,H52,J52,L52)</f>
        <v>16137</v>
      </c>
      <c r="E52" s="105">
        <f>SUM(G52,I52,K52,M52)</f>
        <v>19413</v>
      </c>
      <c r="F52" s="46">
        <v>11890</v>
      </c>
      <c r="G52" s="46">
        <v>14425</v>
      </c>
      <c r="H52" s="46">
        <v>3648</v>
      </c>
      <c r="I52" s="46">
        <v>4407</v>
      </c>
      <c r="J52" s="46">
        <v>273</v>
      </c>
      <c r="K52" s="46">
        <v>141</v>
      </c>
      <c r="L52" s="46">
        <v>326</v>
      </c>
      <c r="M52" s="46">
        <v>440</v>
      </c>
      <c r="N52" s="25" t="s">
        <v>360</v>
      </c>
      <c r="O52" s="25" t="s">
        <v>360</v>
      </c>
      <c r="Q52" s="211" t="s">
        <v>113</v>
      </c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</row>
    <row r="53" spans="1:38" ht="18" customHeight="1">
      <c r="A53" s="420" t="s">
        <v>94</v>
      </c>
      <c r="B53" s="420"/>
      <c r="C53" s="119">
        <f aca="true" t="shared" si="15" ref="C53:C60">SUM(D53:E53)</f>
        <v>1225</v>
      </c>
      <c r="D53" s="105">
        <f aca="true" t="shared" si="16" ref="D53:E59">SUM(F53,H53,J53,L53)</f>
        <v>886</v>
      </c>
      <c r="E53" s="105">
        <f t="shared" si="16"/>
        <v>339</v>
      </c>
      <c r="F53" s="46">
        <v>886</v>
      </c>
      <c r="G53" s="46">
        <v>339</v>
      </c>
      <c r="H53" s="25" t="s">
        <v>360</v>
      </c>
      <c r="I53" s="25" t="s">
        <v>360</v>
      </c>
      <c r="J53" s="25" t="s">
        <v>360</v>
      </c>
      <c r="K53" s="25" t="s">
        <v>360</v>
      </c>
      <c r="L53" s="25" t="s">
        <v>360</v>
      </c>
      <c r="M53" s="25" t="s">
        <v>360</v>
      </c>
      <c r="N53" s="25" t="s">
        <v>360</v>
      </c>
      <c r="O53" s="25" t="s">
        <v>360</v>
      </c>
      <c r="Q53" s="435" t="s">
        <v>67</v>
      </c>
      <c r="R53" s="438" t="s">
        <v>3</v>
      </c>
      <c r="S53" s="438"/>
      <c r="T53" s="438"/>
      <c r="U53" s="438"/>
      <c r="V53" s="438"/>
      <c r="W53" s="441" t="s">
        <v>115</v>
      </c>
      <c r="X53" s="441"/>
      <c r="Y53" s="441"/>
      <c r="Z53" s="441"/>
      <c r="AA53" s="441" t="s">
        <v>116</v>
      </c>
      <c r="AB53" s="441"/>
      <c r="AC53" s="441"/>
      <c r="AD53" s="214" t="s">
        <v>114</v>
      </c>
      <c r="AE53" s="214"/>
      <c r="AF53" s="214"/>
      <c r="AG53" s="214"/>
      <c r="AH53" s="214"/>
      <c r="AI53" s="214"/>
      <c r="AJ53" s="214"/>
      <c r="AK53" s="214"/>
      <c r="AL53" s="215"/>
    </row>
    <row r="54" spans="1:38" ht="18" customHeight="1">
      <c r="A54" s="420" t="s">
        <v>95</v>
      </c>
      <c r="B54" s="420"/>
      <c r="C54" s="119">
        <f t="shared" si="15"/>
        <v>382</v>
      </c>
      <c r="D54" s="105">
        <f t="shared" si="16"/>
        <v>275</v>
      </c>
      <c r="E54" s="105">
        <f t="shared" si="16"/>
        <v>107</v>
      </c>
      <c r="F54" s="46">
        <v>275</v>
      </c>
      <c r="G54" s="46">
        <v>107</v>
      </c>
      <c r="H54" s="25" t="s">
        <v>360</v>
      </c>
      <c r="I54" s="25" t="s">
        <v>360</v>
      </c>
      <c r="J54" s="25" t="s">
        <v>360</v>
      </c>
      <c r="K54" s="25" t="s">
        <v>360</v>
      </c>
      <c r="L54" s="25" t="s">
        <v>360</v>
      </c>
      <c r="M54" s="25" t="s">
        <v>360</v>
      </c>
      <c r="N54" s="25" t="s">
        <v>360</v>
      </c>
      <c r="O54" s="25" t="s">
        <v>360</v>
      </c>
      <c r="Q54" s="436"/>
      <c r="R54" s="439"/>
      <c r="S54" s="439"/>
      <c r="T54" s="439"/>
      <c r="U54" s="439"/>
      <c r="V54" s="439"/>
      <c r="W54" s="442"/>
      <c r="X54" s="442"/>
      <c r="Y54" s="442"/>
      <c r="Z54" s="442"/>
      <c r="AA54" s="442"/>
      <c r="AB54" s="442"/>
      <c r="AC54" s="442"/>
      <c r="AD54" s="216" t="s">
        <v>8</v>
      </c>
      <c r="AE54" s="440"/>
      <c r="AF54" s="213"/>
      <c r="AG54" s="183" t="s">
        <v>117</v>
      </c>
      <c r="AH54" s="183"/>
      <c r="AI54" s="183" t="s">
        <v>102</v>
      </c>
      <c r="AJ54" s="183"/>
      <c r="AK54" s="183" t="s">
        <v>118</v>
      </c>
      <c r="AL54" s="216"/>
    </row>
    <row r="55" spans="1:38" ht="18" customHeight="1">
      <c r="A55" s="420" t="s">
        <v>96</v>
      </c>
      <c r="B55" s="420"/>
      <c r="C55" s="119">
        <f t="shared" si="15"/>
        <v>5646</v>
      </c>
      <c r="D55" s="105">
        <f t="shared" si="16"/>
        <v>5063</v>
      </c>
      <c r="E55" s="105">
        <f t="shared" si="16"/>
        <v>583</v>
      </c>
      <c r="F55" s="46">
        <v>4790</v>
      </c>
      <c r="G55" s="46">
        <v>580</v>
      </c>
      <c r="H55" s="25" t="s">
        <v>360</v>
      </c>
      <c r="I55" s="25" t="s">
        <v>360</v>
      </c>
      <c r="J55" s="25" t="s">
        <v>360</v>
      </c>
      <c r="K55" s="25" t="s">
        <v>360</v>
      </c>
      <c r="L55" s="46">
        <v>273</v>
      </c>
      <c r="M55" s="46">
        <v>3</v>
      </c>
      <c r="N55" s="25" t="s">
        <v>360</v>
      </c>
      <c r="O55" s="25" t="s">
        <v>360</v>
      </c>
      <c r="Q55" s="437"/>
      <c r="R55" s="7" t="s">
        <v>8</v>
      </c>
      <c r="S55" s="183" t="s">
        <v>9</v>
      </c>
      <c r="T55" s="183"/>
      <c r="U55" s="183" t="s">
        <v>10</v>
      </c>
      <c r="V55" s="183"/>
      <c r="W55" s="183" t="s">
        <v>9</v>
      </c>
      <c r="X55" s="183"/>
      <c r="Y55" s="183" t="s">
        <v>10</v>
      </c>
      <c r="Z55" s="183"/>
      <c r="AA55" s="183" t="s">
        <v>9</v>
      </c>
      <c r="AB55" s="183"/>
      <c r="AC55" s="7" t="s">
        <v>10</v>
      </c>
      <c r="AD55" s="415" t="s">
        <v>9</v>
      </c>
      <c r="AE55" s="415"/>
      <c r="AF55" s="23" t="s">
        <v>10</v>
      </c>
      <c r="AG55" s="23" t="s">
        <v>9</v>
      </c>
      <c r="AH55" s="23" t="s">
        <v>10</v>
      </c>
      <c r="AI55" s="23" t="s">
        <v>9</v>
      </c>
      <c r="AJ55" s="23" t="s">
        <v>10</v>
      </c>
      <c r="AK55" s="23" t="s">
        <v>9</v>
      </c>
      <c r="AL55" s="24" t="s">
        <v>10</v>
      </c>
    </row>
    <row r="56" spans="1:38" ht="18" customHeight="1">
      <c r="A56" s="420" t="s">
        <v>97</v>
      </c>
      <c r="B56" s="420"/>
      <c r="C56" s="119">
        <f t="shared" si="15"/>
        <v>5694</v>
      </c>
      <c r="D56" s="105">
        <f t="shared" si="16"/>
        <v>1857</v>
      </c>
      <c r="E56" s="105">
        <f t="shared" si="16"/>
        <v>3837</v>
      </c>
      <c r="F56" s="46">
        <v>1661</v>
      </c>
      <c r="G56" s="46">
        <v>3510</v>
      </c>
      <c r="H56" s="46">
        <v>156</v>
      </c>
      <c r="I56" s="46">
        <v>315</v>
      </c>
      <c r="J56" s="25" t="s">
        <v>360</v>
      </c>
      <c r="K56" s="25" t="s">
        <v>360</v>
      </c>
      <c r="L56" s="46">
        <v>40</v>
      </c>
      <c r="M56" s="46">
        <v>12</v>
      </c>
      <c r="N56" s="25" t="s">
        <v>360</v>
      </c>
      <c r="O56" s="25" t="s">
        <v>360</v>
      </c>
      <c r="Q56" s="3" t="s">
        <v>248</v>
      </c>
      <c r="R56" s="114">
        <f>SUM(S56:V56)</f>
        <v>89</v>
      </c>
      <c r="S56" s="353">
        <f>SUM(W56,AA56,AD56)</f>
        <v>56</v>
      </c>
      <c r="T56" s="353"/>
      <c r="U56" s="353">
        <f>SUM(Y56,AC56,AF56)</f>
        <v>33</v>
      </c>
      <c r="V56" s="353"/>
      <c r="W56" s="353">
        <v>15</v>
      </c>
      <c r="X56" s="353"/>
      <c r="Y56" s="353">
        <v>11</v>
      </c>
      <c r="Z56" s="353"/>
      <c r="AA56" s="353">
        <v>4</v>
      </c>
      <c r="AB56" s="353"/>
      <c r="AC56" s="116">
        <v>5</v>
      </c>
      <c r="AD56" s="353">
        <f>SUM(AG56,AI56,AK56)</f>
        <v>37</v>
      </c>
      <c r="AE56" s="353"/>
      <c r="AF56" s="116">
        <f>SUM(AH56,AJ56,AL56)</f>
        <v>17</v>
      </c>
      <c r="AG56" s="25">
        <v>7</v>
      </c>
      <c r="AH56" s="25">
        <v>5</v>
      </c>
      <c r="AI56" s="25">
        <v>17</v>
      </c>
      <c r="AJ56" s="25">
        <v>3</v>
      </c>
      <c r="AK56" s="25">
        <v>13</v>
      </c>
      <c r="AL56" s="25">
        <v>9</v>
      </c>
    </row>
    <row r="57" spans="1:38" ht="18" customHeight="1">
      <c r="A57" s="420" t="s">
        <v>98</v>
      </c>
      <c r="B57" s="420"/>
      <c r="C57" s="119">
        <f t="shared" si="15"/>
        <v>395</v>
      </c>
      <c r="D57" s="93" t="s">
        <v>321</v>
      </c>
      <c r="E57" s="105">
        <f t="shared" si="16"/>
        <v>395</v>
      </c>
      <c r="F57" s="44" t="s">
        <v>359</v>
      </c>
      <c r="G57" s="46">
        <v>395</v>
      </c>
      <c r="H57" s="44" t="s">
        <v>359</v>
      </c>
      <c r="I57" s="44" t="s">
        <v>359</v>
      </c>
      <c r="J57" s="44" t="s">
        <v>359</v>
      </c>
      <c r="K57" s="44" t="s">
        <v>359</v>
      </c>
      <c r="L57" s="44" t="s">
        <v>359</v>
      </c>
      <c r="M57" s="44" t="s">
        <v>359</v>
      </c>
      <c r="N57" s="25" t="s">
        <v>360</v>
      </c>
      <c r="O57" s="25" t="s">
        <v>360</v>
      </c>
      <c r="Q57" s="89" t="s">
        <v>362</v>
      </c>
      <c r="R57" s="114">
        <f>SUM(S57:V57)</f>
        <v>84</v>
      </c>
      <c r="S57" s="353">
        <f>SUM(W57,AA57,AD57)</f>
        <v>48</v>
      </c>
      <c r="T57" s="353"/>
      <c r="U57" s="353">
        <f>SUM(Y57,AC57,AF57)</f>
        <v>36</v>
      </c>
      <c r="V57" s="353"/>
      <c r="W57" s="353">
        <v>15</v>
      </c>
      <c r="X57" s="353"/>
      <c r="Y57" s="353">
        <v>13</v>
      </c>
      <c r="Z57" s="353"/>
      <c r="AA57" s="353">
        <v>3</v>
      </c>
      <c r="AB57" s="353"/>
      <c r="AC57" s="116">
        <v>4</v>
      </c>
      <c r="AD57" s="353">
        <f>SUM(AG57,AI57,AK57)</f>
        <v>30</v>
      </c>
      <c r="AE57" s="353"/>
      <c r="AF57" s="116">
        <f>SUM(AH57,AJ57,AL57)</f>
        <v>19</v>
      </c>
      <c r="AG57" s="25">
        <v>6</v>
      </c>
      <c r="AH57" s="25">
        <v>7</v>
      </c>
      <c r="AI57" s="25">
        <v>11</v>
      </c>
      <c r="AJ57" s="25">
        <v>2</v>
      </c>
      <c r="AK57" s="25">
        <v>13</v>
      </c>
      <c r="AL57" s="25">
        <v>10</v>
      </c>
    </row>
    <row r="58" spans="1:38" ht="18" customHeight="1">
      <c r="A58" s="420" t="s">
        <v>99</v>
      </c>
      <c r="B58" s="420"/>
      <c r="C58" s="119">
        <f t="shared" si="15"/>
        <v>120</v>
      </c>
      <c r="D58" s="93" t="s">
        <v>321</v>
      </c>
      <c r="E58" s="105">
        <f t="shared" si="16"/>
        <v>120</v>
      </c>
      <c r="F58" s="44" t="s">
        <v>359</v>
      </c>
      <c r="G58" s="46">
        <v>120</v>
      </c>
      <c r="H58" s="44" t="s">
        <v>359</v>
      </c>
      <c r="I58" s="44" t="s">
        <v>359</v>
      </c>
      <c r="J58" s="44" t="s">
        <v>359</v>
      </c>
      <c r="K58" s="44" t="s">
        <v>359</v>
      </c>
      <c r="L58" s="44" t="s">
        <v>359</v>
      </c>
      <c r="M58" s="44" t="s">
        <v>359</v>
      </c>
      <c r="N58" s="25" t="s">
        <v>360</v>
      </c>
      <c r="O58" s="25" t="s">
        <v>360</v>
      </c>
      <c r="Q58" s="89" t="s">
        <v>393</v>
      </c>
      <c r="R58" s="114">
        <f>SUM(S58:V58)</f>
        <v>85</v>
      </c>
      <c r="S58" s="353">
        <f>SUM(W58,AA58,AD58)</f>
        <v>53</v>
      </c>
      <c r="T58" s="353"/>
      <c r="U58" s="353">
        <f>SUM(Y58,AC58,AF58)</f>
        <v>32</v>
      </c>
      <c r="V58" s="353"/>
      <c r="W58" s="353">
        <v>14</v>
      </c>
      <c r="X58" s="353"/>
      <c r="Y58" s="353">
        <v>15</v>
      </c>
      <c r="Z58" s="353"/>
      <c r="AA58" s="353">
        <v>4</v>
      </c>
      <c r="AB58" s="353"/>
      <c r="AC58" s="116">
        <v>2</v>
      </c>
      <c r="AD58" s="353">
        <f>SUM(AG58,AI58,AK58)</f>
        <v>35</v>
      </c>
      <c r="AE58" s="353"/>
      <c r="AF58" s="116">
        <f>SUM(AH58,AJ58,AL58)</f>
        <v>15</v>
      </c>
      <c r="AG58" s="25">
        <v>6</v>
      </c>
      <c r="AH58" s="25">
        <v>7</v>
      </c>
      <c r="AI58" s="25">
        <v>15</v>
      </c>
      <c r="AJ58" s="25">
        <v>2</v>
      </c>
      <c r="AK58" s="25">
        <v>14</v>
      </c>
      <c r="AL58" s="25">
        <v>6</v>
      </c>
    </row>
    <row r="59" spans="1:38" ht="18" customHeight="1">
      <c r="A59" s="420" t="s">
        <v>66</v>
      </c>
      <c r="B59" s="420"/>
      <c r="C59" s="119">
        <f t="shared" si="15"/>
        <v>596</v>
      </c>
      <c r="D59" s="105">
        <f>SUM(F59,H59,J59,L59)</f>
        <v>380</v>
      </c>
      <c r="E59" s="105">
        <f t="shared" si="16"/>
        <v>216</v>
      </c>
      <c r="F59" s="46">
        <v>313</v>
      </c>
      <c r="G59" s="46">
        <v>180</v>
      </c>
      <c r="H59" s="46">
        <v>67</v>
      </c>
      <c r="I59" s="46">
        <v>36</v>
      </c>
      <c r="J59" s="44" t="s">
        <v>359</v>
      </c>
      <c r="K59" s="44" t="s">
        <v>359</v>
      </c>
      <c r="L59" s="44" t="s">
        <v>359</v>
      </c>
      <c r="M59" s="44" t="s">
        <v>359</v>
      </c>
      <c r="N59" s="25" t="s">
        <v>360</v>
      </c>
      <c r="O59" s="25" t="s">
        <v>360</v>
      </c>
      <c r="Q59" s="89" t="s">
        <v>394</v>
      </c>
      <c r="R59" s="114">
        <f>SUM(S59:V59)</f>
        <v>84</v>
      </c>
      <c r="S59" s="353">
        <f>SUM(W59,AA59,AD59)</f>
        <v>57</v>
      </c>
      <c r="T59" s="353"/>
      <c r="U59" s="353">
        <f>SUM(Y59,AC59,AF59)</f>
        <v>27</v>
      </c>
      <c r="V59" s="353"/>
      <c r="W59" s="353">
        <v>10</v>
      </c>
      <c r="X59" s="353"/>
      <c r="Y59" s="353">
        <v>11</v>
      </c>
      <c r="Z59" s="353"/>
      <c r="AA59" s="353">
        <v>8</v>
      </c>
      <c r="AB59" s="353"/>
      <c r="AC59" s="116">
        <v>4</v>
      </c>
      <c r="AD59" s="353">
        <f>SUM(AG59,AI59,AK59)</f>
        <v>39</v>
      </c>
      <c r="AE59" s="353"/>
      <c r="AF59" s="116">
        <f>SUM(AH59,AJ59,AL59)</f>
        <v>12</v>
      </c>
      <c r="AG59" s="25">
        <v>5</v>
      </c>
      <c r="AH59" s="25">
        <v>6</v>
      </c>
      <c r="AI59" s="25">
        <v>20</v>
      </c>
      <c r="AJ59" s="25">
        <v>3</v>
      </c>
      <c r="AK59" s="25">
        <v>14</v>
      </c>
      <c r="AL59" s="25">
        <v>3</v>
      </c>
    </row>
    <row r="60" spans="1:38" ht="18" customHeight="1">
      <c r="A60" s="420" t="s">
        <v>102</v>
      </c>
      <c r="B60" s="420"/>
      <c r="C60" s="119">
        <f t="shared" si="15"/>
        <v>20</v>
      </c>
      <c r="D60" s="105">
        <f>SUM(F60,H60,J60,L60)</f>
        <v>20</v>
      </c>
      <c r="E60" s="93" t="s">
        <v>321</v>
      </c>
      <c r="F60" s="46">
        <v>20</v>
      </c>
      <c r="G60" s="44" t="s">
        <v>359</v>
      </c>
      <c r="H60" s="44" t="s">
        <v>359</v>
      </c>
      <c r="I60" s="44" t="s">
        <v>359</v>
      </c>
      <c r="J60" s="44" t="s">
        <v>359</v>
      </c>
      <c r="K60" s="44" t="s">
        <v>359</v>
      </c>
      <c r="L60" s="44" t="s">
        <v>359</v>
      </c>
      <c r="M60" s="44" t="s">
        <v>359</v>
      </c>
      <c r="N60" s="25" t="s">
        <v>360</v>
      </c>
      <c r="O60" s="25" t="s">
        <v>360</v>
      </c>
      <c r="Q60" s="92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25"/>
      <c r="AH60" s="25"/>
      <c r="AI60" s="25"/>
      <c r="AJ60" s="25"/>
      <c r="AK60" s="25"/>
      <c r="AL60" s="25"/>
    </row>
    <row r="61" spans="1:38" ht="18" customHeight="1">
      <c r="A61" s="420"/>
      <c r="B61" s="420"/>
      <c r="C61" s="22"/>
      <c r="N61" s="12"/>
      <c r="O61" s="12"/>
      <c r="Q61" s="125" t="s">
        <v>396</v>
      </c>
      <c r="R61" s="123">
        <f>SUM(S61:V61)</f>
        <v>89</v>
      </c>
      <c r="S61" s="414">
        <f>SUM(W61,AA61,AD61)</f>
        <v>64</v>
      </c>
      <c r="T61" s="414"/>
      <c r="U61" s="414">
        <f>SUM(Y61,AC61,AF61)</f>
        <v>25</v>
      </c>
      <c r="V61" s="414"/>
      <c r="W61" s="414">
        <v>7</v>
      </c>
      <c r="X61" s="414"/>
      <c r="Y61" s="414">
        <v>12</v>
      </c>
      <c r="Z61" s="414"/>
      <c r="AA61" s="414">
        <v>12</v>
      </c>
      <c r="AB61" s="414"/>
      <c r="AC61" s="124">
        <v>3</v>
      </c>
      <c r="AD61" s="414">
        <f>SUM(AG61,AI61,AK61)</f>
        <v>45</v>
      </c>
      <c r="AE61" s="414"/>
      <c r="AF61" s="124">
        <f>SUM(AH61,AJ61,AL61)</f>
        <v>10</v>
      </c>
      <c r="AG61" s="91">
        <v>6</v>
      </c>
      <c r="AH61" s="91">
        <v>4</v>
      </c>
      <c r="AI61" s="91">
        <v>25</v>
      </c>
      <c r="AJ61" s="91">
        <v>3</v>
      </c>
      <c r="AK61" s="91">
        <v>14</v>
      </c>
      <c r="AL61" s="91">
        <v>3</v>
      </c>
    </row>
    <row r="62" spans="1:17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Q62" s="1" t="s">
        <v>268</v>
      </c>
    </row>
  </sheetData>
  <sheetProtection/>
  <mergeCells count="373">
    <mergeCell ref="AA53:AC54"/>
    <mergeCell ref="AD54:AF54"/>
    <mergeCell ref="Y55:Z55"/>
    <mergeCell ref="AD61:AE61"/>
    <mergeCell ref="AD56:AE56"/>
    <mergeCell ref="AD57:AE57"/>
    <mergeCell ref="AD58:AE58"/>
    <mergeCell ref="AD59:AE59"/>
    <mergeCell ref="AA55:AB55"/>
    <mergeCell ref="AA57:AB57"/>
    <mergeCell ref="W53:Z54"/>
    <mergeCell ref="I8:K8"/>
    <mergeCell ref="A22:A26"/>
    <mergeCell ref="A28:A32"/>
    <mergeCell ref="A13:B13"/>
    <mergeCell ref="A46:B48"/>
    <mergeCell ref="C8:E8"/>
    <mergeCell ref="N28:O28"/>
    <mergeCell ref="N11:O11"/>
    <mergeCell ref="N21:O21"/>
    <mergeCell ref="L8:O8"/>
    <mergeCell ref="Q53:Q55"/>
    <mergeCell ref="R53:V54"/>
    <mergeCell ref="N18:O18"/>
    <mergeCell ref="N9:O9"/>
    <mergeCell ref="N10:O10"/>
    <mergeCell ref="N12:O12"/>
    <mergeCell ref="N14:O14"/>
    <mergeCell ref="N33:O33"/>
    <mergeCell ref="N29:O29"/>
    <mergeCell ref="C46:E47"/>
    <mergeCell ref="A14:B14"/>
    <mergeCell ref="A16:A20"/>
    <mergeCell ref="A10:B10"/>
    <mergeCell ref="A11:B11"/>
    <mergeCell ref="A12:B12"/>
    <mergeCell ref="F47:G47"/>
    <mergeCell ref="H47:I47"/>
    <mergeCell ref="J47:K47"/>
    <mergeCell ref="F8:H8"/>
    <mergeCell ref="N20:O20"/>
    <mergeCell ref="N19:O19"/>
    <mergeCell ref="N15:O15"/>
    <mergeCell ref="N16:O16"/>
    <mergeCell ref="N17:O17"/>
    <mergeCell ref="N13:O13"/>
    <mergeCell ref="N30:O30"/>
    <mergeCell ref="N31:O31"/>
    <mergeCell ref="N32:O32"/>
    <mergeCell ref="N25:O25"/>
    <mergeCell ref="N22:O22"/>
    <mergeCell ref="N23:O23"/>
    <mergeCell ref="N24:O24"/>
    <mergeCell ref="AF10:AG10"/>
    <mergeCell ref="AH10:AI10"/>
    <mergeCell ref="L46:O46"/>
    <mergeCell ref="L47:M47"/>
    <mergeCell ref="N47:O47"/>
    <mergeCell ref="W42:Y42"/>
    <mergeCell ref="Z42:AB42"/>
    <mergeCell ref="AC42:AD42"/>
    <mergeCell ref="N26:O26"/>
    <mergeCell ref="N27:O27"/>
    <mergeCell ref="Y10:Z10"/>
    <mergeCell ref="AA10:AB10"/>
    <mergeCell ref="AD10:AE10"/>
    <mergeCell ref="W10:X10"/>
    <mergeCell ref="U10:V10"/>
    <mergeCell ref="A60:B60"/>
    <mergeCell ref="A53:B53"/>
    <mergeCell ref="A54:B54"/>
    <mergeCell ref="A56:B56"/>
    <mergeCell ref="A55:B55"/>
    <mergeCell ref="A57:B57"/>
    <mergeCell ref="A58:B58"/>
    <mergeCell ref="A59:B59"/>
    <mergeCell ref="F46:K46"/>
    <mergeCell ref="T42:V42"/>
    <mergeCell ref="A61:B61"/>
    <mergeCell ref="S55:T55"/>
    <mergeCell ref="U55:V55"/>
    <mergeCell ref="U57:V57"/>
    <mergeCell ref="A44:O44"/>
    <mergeCell ref="AK9:AL9"/>
    <mergeCell ref="A49:B49"/>
    <mergeCell ref="A50:B50"/>
    <mergeCell ref="A51:B51"/>
    <mergeCell ref="A52:B52"/>
    <mergeCell ref="R8:V9"/>
    <mergeCell ref="Q8:Q10"/>
    <mergeCell ref="S10:T10"/>
    <mergeCell ref="Q41:Q42"/>
    <mergeCell ref="R42:S42"/>
    <mergeCell ref="U11:V11"/>
    <mergeCell ref="S11:T11"/>
    <mergeCell ref="S34:T34"/>
    <mergeCell ref="U34:V34"/>
    <mergeCell ref="S13:T13"/>
    <mergeCell ref="U13:V13"/>
    <mergeCell ref="Q39:AL39"/>
    <mergeCell ref="Q37:AL37"/>
    <mergeCell ref="AI54:AJ54"/>
    <mergeCell ref="AG54:AH54"/>
    <mergeCell ref="Y11:Z11"/>
    <mergeCell ref="W11:X11"/>
    <mergeCell ref="AG42:AH42"/>
    <mergeCell ref="AI42:AJ42"/>
    <mergeCell ref="R41:Y41"/>
    <mergeCell ref="Z41:AF41"/>
    <mergeCell ref="AG41:AL41"/>
    <mergeCell ref="AE42:AF42"/>
    <mergeCell ref="AD34:AE34"/>
    <mergeCell ref="AF34:AG34"/>
    <mergeCell ref="AH34:AI34"/>
    <mergeCell ref="AI46:AJ46"/>
    <mergeCell ref="AC45:AD45"/>
    <mergeCell ref="AE45:AF45"/>
    <mergeCell ref="AG45:AH45"/>
    <mergeCell ref="AC44:AD44"/>
    <mergeCell ref="AH11:AI11"/>
    <mergeCell ref="AF11:AG11"/>
    <mergeCell ref="AD11:AE11"/>
    <mergeCell ref="AA11:AB11"/>
    <mergeCell ref="W34:X34"/>
    <mergeCell ref="Y34:Z34"/>
    <mergeCell ref="AA34:AB34"/>
    <mergeCell ref="AA12:AB12"/>
    <mergeCell ref="W13:X13"/>
    <mergeCell ref="Y13:Z13"/>
    <mergeCell ref="AA13:AB13"/>
    <mergeCell ref="AA14:AB14"/>
    <mergeCell ref="AA15:AB15"/>
    <mergeCell ref="AA16:AB16"/>
    <mergeCell ref="S12:T12"/>
    <mergeCell ref="U12:V12"/>
    <mergeCell ref="W12:X12"/>
    <mergeCell ref="Y12:Z12"/>
    <mergeCell ref="S15:T15"/>
    <mergeCell ref="U15:V15"/>
    <mergeCell ref="W15:X15"/>
    <mergeCell ref="Y15:Z15"/>
    <mergeCell ref="S14:T14"/>
    <mergeCell ref="U14:V14"/>
    <mergeCell ref="W14:X14"/>
    <mergeCell ref="Y14:Z14"/>
    <mergeCell ref="AA17:AB17"/>
    <mergeCell ref="S16:T16"/>
    <mergeCell ref="U16:V16"/>
    <mergeCell ref="W16:X16"/>
    <mergeCell ref="Y16:Z16"/>
    <mergeCell ref="S17:T17"/>
    <mergeCell ref="U17:V17"/>
    <mergeCell ref="W17:X17"/>
    <mergeCell ref="Y17:Z17"/>
    <mergeCell ref="AA18:AB18"/>
    <mergeCell ref="S19:T19"/>
    <mergeCell ref="U19:V19"/>
    <mergeCell ref="W19:X19"/>
    <mergeCell ref="Y19:Z19"/>
    <mergeCell ref="AA19:AB19"/>
    <mergeCell ref="S18:T18"/>
    <mergeCell ref="U18:V18"/>
    <mergeCell ref="W18:X18"/>
    <mergeCell ref="Y18:Z18"/>
    <mergeCell ref="AA20:AB20"/>
    <mergeCell ref="S21:T21"/>
    <mergeCell ref="U21:V21"/>
    <mergeCell ref="W21:X21"/>
    <mergeCell ref="Y21:Z21"/>
    <mergeCell ref="AA21:AB21"/>
    <mergeCell ref="S20:T20"/>
    <mergeCell ref="U20:V20"/>
    <mergeCell ref="W20:X20"/>
    <mergeCell ref="Y20:Z20"/>
    <mergeCell ref="AA22:AB22"/>
    <mergeCell ref="S23:T23"/>
    <mergeCell ref="U23:V23"/>
    <mergeCell ref="W23:X23"/>
    <mergeCell ref="Y23:Z23"/>
    <mergeCell ref="AA23:AB23"/>
    <mergeCell ref="S22:T22"/>
    <mergeCell ref="U22:V22"/>
    <mergeCell ref="W22:X22"/>
    <mergeCell ref="Y22:Z22"/>
    <mergeCell ref="AA24:AB24"/>
    <mergeCell ref="S25:T25"/>
    <mergeCell ref="U25:V25"/>
    <mergeCell ref="W25:X25"/>
    <mergeCell ref="Y25:Z25"/>
    <mergeCell ref="AA25:AB25"/>
    <mergeCell ref="S24:T24"/>
    <mergeCell ref="U24:V24"/>
    <mergeCell ref="W24:X24"/>
    <mergeCell ref="Y24:Z24"/>
    <mergeCell ref="AA26:AB26"/>
    <mergeCell ref="S27:T27"/>
    <mergeCell ref="U27:V27"/>
    <mergeCell ref="W27:X27"/>
    <mergeCell ref="Y27:Z27"/>
    <mergeCell ref="AA27:AB27"/>
    <mergeCell ref="S26:T26"/>
    <mergeCell ref="U26:V26"/>
    <mergeCell ref="W26:X26"/>
    <mergeCell ref="Y26:Z26"/>
    <mergeCell ref="AA28:AB28"/>
    <mergeCell ref="S29:T29"/>
    <mergeCell ref="U29:V29"/>
    <mergeCell ref="W29:X29"/>
    <mergeCell ref="Y29:Z29"/>
    <mergeCell ref="AA29:AB29"/>
    <mergeCell ref="S28:T28"/>
    <mergeCell ref="U28:V28"/>
    <mergeCell ref="W28:X28"/>
    <mergeCell ref="Y28:Z28"/>
    <mergeCell ref="AA30:AB30"/>
    <mergeCell ref="S31:T31"/>
    <mergeCell ref="U31:V31"/>
    <mergeCell ref="W31:X31"/>
    <mergeCell ref="Y31:Z31"/>
    <mergeCell ref="AA31:AB31"/>
    <mergeCell ref="S30:T30"/>
    <mergeCell ref="U30:V30"/>
    <mergeCell ref="W30:X30"/>
    <mergeCell ref="Y30:Z30"/>
    <mergeCell ref="AA32:AB32"/>
    <mergeCell ref="S33:T33"/>
    <mergeCell ref="U33:V33"/>
    <mergeCell ref="W33:X33"/>
    <mergeCell ref="Y33:Z33"/>
    <mergeCell ref="AA33:AB33"/>
    <mergeCell ref="S32:T32"/>
    <mergeCell ref="U32:V32"/>
    <mergeCell ref="W32:X32"/>
    <mergeCell ref="Y32:Z32"/>
    <mergeCell ref="AD12:AE12"/>
    <mergeCell ref="AF12:AG12"/>
    <mergeCell ref="AH12:AI12"/>
    <mergeCell ref="AD13:AE13"/>
    <mergeCell ref="AF13:AG13"/>
    <mergeCell ref="AH13:AI13"/>
    <mergeCell ref="AD14:AE14"/>
    <mergeCell ref="AF14:AG14"/>
    <mergeCell ref="AH14:AI14"/>
    <mergeCell ref="AD15:AE15"/>
    <mergeCell ref="AF15:AG15"/>
    <mergeCell ref="AH15:AI15"/>
    <mergeCell ref="AD16:AE16"/>
    <mergeCell ref="AF16:AG16"/>
    <mergeCell ref="AH16:AI16"/>
    <mergeCell ref="AD17:AE17"/>
    <mergeCell ref="AF17:AG17"/>
    <mergeCell ref="AH17:AI17"/>
    <mergeCell ref="AD18:AE18"/>
    <mergeCell ref="AF18:AG18"/>
    <mergeCell ref="AH18:AI18"/>
    <mergeCell ref="AD19:AE19"/>
    <mergeCell ref="AF19:AG19"/>
    <mergeCell ref="AH19:AI19"/>
    <mergeCell ref="AD20:AE20"/>
    <mergeCell ref="AF20:AG20"/>
    <mergeCell ref="AH20:AI20"/>
    <mergeCell ref="AD21:AE21"/>
    <mergeCell ref="AF21:AG21"/>
    <mergeCell ref="AH21:AI21"/>
    <mergeCell ref="AD22:AE22"/>
    <mergeCell ref="AF22:AG22"/>
    <mergeCell ref="AH22:AI22"/>
    <mergeCell ref="AD23:AE23"/>
    <mergeCell ref="AF23:AG23"/>
    <mergeCell ref="AH23:AI23"/>
    <mergeCell ref="AD24:AE24"/>
    <mergeCell ref="AF24:AG24"/>
    <mergeCell ref="AH24:AI24"/>
    <mergeCell ref="AD25:AE25"/>
    <mergeCell ref="AF25:AG25"/>
    <mergeCell ref="AH25:AI25"/>
    <mergeCell ref="AD26:AE26"/>
    <mergeCell ref="AF26:AG26"/>
    <mergeCell ref="AH26:AI26"/>
    <mergeCell ref="AD27:AE27"/>
    <mergeCell ref="AF27:AG27"/>
    <mergeCell ref="AH27:AI27"/>
    <mergeCell ref="AD28:AE28"/>
    <mergeCell ref="AF28:AG28"/>
    <mergeCell ref="AH28:AI28"/>
    <mergeCell ref="AD29:AE29"/>
    <mergeCell ref="AF29:AG29"/>
    <mergeCell ref="AH29:AI29"/>
    <mergeCell ref="AD30:AE30"/>
    <mergeCell ref="AF30:AG30"/>
    <mergeCell ref="AH30:AI30"/>
    <mergeCell ref="AD31:AE31"/>
    <mergeCell ref="AF31:AG31"/>
    <mergeCell ref="AH31:AI31"/>
    <mergeCell ref="AD32:AE32"/>
    <mergeCell ref="AF32:AG32"/>
    <mergeCell ref="AH32:AI32"/>
    <mergeCell ref="AD33:AE33"/>
    <mergeCell ref="AF33:AG33"/>
    <mergeCell ref="AH33:AI33"/>
    <mergeCell ref="AI44:AJ44"/>
    <mergeCell ref="AE43:AF43"/>
    <mergeCell ref="AI43:AJ43"/>
    <mergeCell ref="AG43:AH43"/>
    <mergeCell ref="AE44:AF44"/>
    <mergeCell ref="AG44:AH44"/>
    <mergeCell ref="AC43:AD43"/>
    <mergeCell ref="T43:V43"/>
    <mergeCell ref="W43:Y43"/>
    <mergeCell ref="Z43:AB43"/>
    <mergeCell ref="R43:S43"/>
    <mergeCell ref="T45:V45"/>
    <mergeCell ref="W45:Y45"/>
    <mergeCell ref="Z45:AB45"/>
    <mergeCell ref="R44:S44"/>
    <mergeCell ref="T44:V44"/>
    <mergeCell ref="AG46:AH46"/>
    <mergeCell ref="AC48:AD48"/>
    <mergeCell ref="AE48:AF48"/>
    <mergeCell ref="W44:Y44"/>
    <mergeCell ref="Z44:AB44"/>
    <mergeCell ref="R46:S46"/>
    <mergeCell ref="T46:V46"/>
    <mergeCell ref="W46:Y46"/>
    <mergeCell ref="Z46:AB46"/>
    <mergeCell ref="AD55:AE55"/>
    <mergeCell ref="AD53:AL53"/>
    <mergeCell ref="AK54:AL54"/>
    <mergeCell ref="AI45:AJ45"/>
    <mergeCell ref="R45:S45"/>
    <mergeCell ref="T48:V48"/>
    <mergeCell ref="W48:Y48"/>
    <mergeCell ref="Z48:AB48"/>
    <mergeCell ref="AC46:AD46"/>
    <mergeCell ref="AE46:AF46"/>
    <mergeCell ref="Y57:Z57"/>
    <mergeCell ref="W57:X57"/>
    <mergeCell ref="Y59:Z59"/>
    <mergeCell ref="AA58:AB58"/>
    <mergeCell ref="W59:X59"/>
    <mergeCell ref="S58:T58"/>
    <mergeCell ref="U58:V58"/>
    <mergeCell ref="W58:X58"/>
    <mergeCell ref="Y58:Z58"/>
    <mergeCell ref="S57:T57"/>
    <mergeCell ref="AA59:AB59"/>
    <mergeCell ref="S61:T61"/>
    <mergeCell ref="U61:V61"/>
    <mergeCell ref="W61:X61"/>
    <mergeCell ref="Y61:Z61"/>
    <mergeCell ref="AA61:AB61"/>
    <mergeCell ref="S59:T59"/>
    <mergeCell ref="U59:V59"/>
    <mergeCell ref="S56:T56"/>
    <mergeCell ref="U56:V56"/>
    <mergeCell ref="W56:X56"/>
    <mergeCell ref="Y56:Z56"/>
    <mergeCell ref="A5:O5"/>
    <mergeCell ref="A7:O7"/>
    <mergeCell ref="A8:B9"/>
    <mergeCell ref="Q7:AL7"/>
    <mergeCell ref="AH9:AJ9"/>
    <mergeCell ref="W55:X55"/>
    <mergeCell ref="AH8:AL8"/>
    <mergeCell ref="W8:AG8"/>
    <mergeCell ref="W9:Z9"/>
    <mergeCell ref="AA9:AC9"/>
    <mergeCell ref="AD9:AG9"/>
    <mergeCell ref="AA56:AB56"/>
    <mergeCell ref="AG48:AH48"/>
    <mergeCell ref="Q52:AL52"/>
    <mergeCell ref="AI48:AJ48"/>
    <mergeCell ref="R48:S4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15.25390625" style="1" customWidth="1"/>
    <col min="3" max="14" width="9.00390625" style="1" customWidth="1"/>
    <col min="15" max="15" width="4.00390625" style="1" customWidth="1"/>
    <col min="16" max="16" width="17.125" style="1" customWidth="1"/>
    <col min="17" max="16384" width="9.00390625" style="1" customWidth="1"/>
  </cols>
  <sheetData>
    <row r="1" spans="1:35" ht="14.25">
      <c r="A1" s="157" t="s">
        <v>397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58" t="s">
        <v>398</v>
      </c>
      <c r="AI1" s="51"/>
    </row>
    <row r="2" spans="1:35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16"/>
      <c r="AI2" s="51"/>
    </row>
    <row r="3" spans="1:35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16"/>
      <c r="AI3" s="51"/>
    </row>
    <row r="4" spans="1:35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16"/>
      <c r="AI4" s="51"/>
    </row>
    <row r="5" spans="1:35" ht="1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86" t="s">
        <v>269</v>
      </c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51"/>
    </row>
    <row r="6" spans="1:35" ht="17.25">
      <c r="A6" s="299" t="s">
        <v>452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51"/>
      <c r="O6" s="354" t="s">
        <v>124</v>
      </c>
      <c r="P6" s="291"/>
      <c r="Q6" s="259" t="s">
        <v>3</v>
      </c>
      <c r="R6" s="259"/>
      <c r="S6" s="259"/>
      <c r="T6" s="259"/>
      <c r="U6" s="259"/>
      <c r="V6" s="475"/>
      <c r="W6" s="480" t="s">
        <v>126</v>
      </c>
      <c r="X6" s="259"/>
      <c r="Y6" s="259"/>
      <c r="Z6" s="475"/>
      <c r="AA6" s="480" t="s">
        <v>127</v>
      </c>
      <c r="AB6" s="259"/>
      <c r="AC6" s="259"/>
      <c r="AD6" s="475"/>
      <c r="AE6" s="279" t="s">
        <v>128</v>
      </c>
      <c r="AF6" s="259"/>
      <c r="AG6" s="259"/>
      <c r="AH6" s="277"/>
      <c r="AI6" s="51"/>
    </row>
    <row r="7" spans="1:35" ht="17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78"/>
      <c r="O7" s="272"/>
      <c r="P7" s="253"/>
      <c r="Q7" s="258" t="s">
        <v>30</v>
      </c>
      <c r="R7" s="258"/>
      <c r="S7" s="258"/>
      <c r="T7" s="258" t="s">
        <v>135</v>
      </c>
      <c r="U7" s="258"/>
      <c r="V7" s="474"/>
      <c r="W7" s="481" t="s">
        <v>30</v>
      </c>
      <c r="X7" s="258"/>
      <c r="Y7" s="258" t="s">
        <v>136</v>
      </c>
      <c r="Z7" s="474"/>
      <c r="AA7" s="481" t="s">
        <v>30</v>
      </c>
      <c r="AB7" s="258"/>
      <c r="AC7" s="258" t="s">
        <v>136</v>
      </c>
      <c r="AD7" s="474"/>
      <c r="AE7" s="479" t="s">
        <v>30</v>
      </c>
      <c r="AF7" s="258"/>
      <c r="AG7" s="258" t="s">
        <v>136</v>
      </c>
      <c r="AH7" s="285"/>
      <c r="AI7" s="51"/>
    </row>
    <row r="8" spans="1:35" ht="14.25">
      <c r="A8" s="286" t="s">
        <v>399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163"/>
      <c r="O8" s="292"/>
      <c r="P8" s="254"/>
      <c r="Q8" s="145" t="s">
        <v>8</v>
      </c>
      <c r="R8" s="145" t="s">
        <v>9</v>
      </c>
      <c r="S8" s="145" t="s">
        <v>10</v>
      </c>
      <c r="T8" s="145" t="s">
        <v>8</v>
      </c>
      <c r="U8" s="145" t="s">
        <v>9</v>
      </c>
      <c r="V8" s="176" t="s">
        <v>10</v>
      </c>
      <c r="W8" s="177" t="s">
        <v>9</v>
      </c>
      <c r="X8" s="145" t="s">
        <v>10</v>
      </c>
      <c r="Y8" s="145" t="s">
        <v>9</v>
      </c>
      <c r="Z8" s="176" t="s">
        <v>10</v>
      </c>
      <c r="AA8" s="177" t="s">
        <v>9</v>
      </c>
      <c r="AB8" s="145" t="s">
        <v>10</v>
      </c>
      <c r="AC8" s="145" t="s">
        <v>9</v>
      </c>
      <c r="AD8" s="176" t="s">
        <v>10</v>
      </c>
      <c r="AE8" s="166" t="s">
        <v>9</v>
      </c>
      <c r="AF8" s="145" t="s">
        <v>10</v>
      </c>
      <c r="AG8" s="145" t="s">
        <v>9</v>
      </c>
      <c r="AH8" s="153" t="s">
        <v>10</v>
      </c>
      <c r="AI8" s="51"/>
    </row>
    <row r="9" spans="1:35" ht="15" thickBo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5"/>
      <c r="O9" s="476"/>
      <c r="P9" s="476"/>
      <c r="Q9" s="174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4.25">
      <c r="A10" s="487" t="s">
        <v>67</v>
      </c>
      <c r="B10" s="488"/>
      <c r="C10" s="259" t="s">
        <v>13</v>
      </c>
      <c r="D10" s="259"/>
      <c r="E10" s="259"/>
      <c r="F10" s="259" t="s">
        <v>29</v>
      </c>
      <c r="G10" s="259"/>
      <c r="H10" s="259"/>
      <c r="I10" s="259" t="s">
        <v>6</v>
      </c>
      <c r="J10" s="259"/>
      <c r="K10" s="259"/>
      <c r="L10" s="259"/>
      <c r="M10" s="277"/>
      <c r="N10" s="163"/>
      <c r="O10" s="477" t="s">
        <v>3</v>
      </c>
      <c r="P10" s="477"/>
      <c r="Q10" s="103">
        <f>SUM(Q12,Q15,Q22)</f>
        <v>3108</v>
      </c>
      <c r="R10" s="104">
        <f aca="true" t="shared" si="0" ref="R10:AH10">SUM(R12,R15,R22)</f>
        <v>830</v>
      </c>
      <c r="S10" s="104">
        <f t="shared" si="0"/>
        <v>2278</v>
      </c>
      <c r="T10" s="104">
        <f t="shared" si="0"/>
        <v>1910</v>
      </c>
      <c r="U10" s="104">
        <f t="shared" si="0"/>
        <v>613</v>
      </c>
      <c r="V10" s="104">
        <f t="shared" si="0"/>
        <v>1297</v>
      </c>
      <c r="W10" s="104">
        <f t="shared" si="0"/>
        <v>100</v>
      </c>
      <c r="X10" s="104">
        <f t="shared" si="0"/>
        <v>501</v>
      </c>
      <c r="Y10" s="104">
        <f t="shared" si="0"/>
        <v>70</v>
      </c>
      <c r="Z10" s="104">
        <f t="shared" si="0"/>
        <v>292</v>
      </c>
      <c r="AA10" s="104">
        <f t="shared" si="0"/>
        <v>728</v>
      </c>
      <c r="AB10" s="104">
        <f t="shared" si="0"/>
        <v>1745</v>
      </c>
      <c r="AC10" s="104">
        <f t="shared" si="0"/>
        <v>542</v>
      </c>
      <c r="AD10" s="104">
        <f t="shared" si="0"/>
        <v>1001</v>
      </c>
      <c r="AE10" s="104">
        <f t="shared" si="0"/>
        <v>2</v>
      </c>
      <c r="AF10" s="104">
        <f t="shared" si="0"/>
        <v>32</v>
      </c>
      <c r="AG10" s="104">
        <f t="shared" si="0"/>
        <v>1</v>
      </c>
      <c r="AH10" s="104">
        <f t="shared" si="0"/>
        <v>4</v>
      </c>
      <c r="AI10" s="163"/>
    </row>
    <row r="11" spans="1:35" ht="14.25">
      <c r="A11" s="345"/>
      <c r="B11" s="400"/>
      <c r="C11" s="145" t="s">
        <v>8</v>
      </c>
      <c r="D11" s="145" t="s">
        <v>9</v>
      </c>
      <c r="E11" s="145" t="s">
        <v>10</v>
      </c>
      <c r="F11" s="145" t="s">
        <v>8</v>
      </c>
      <c r="G11" s="145" t="s">
        <v>9</v>
      </c>
      <c r="H11" s="145" t="s">
        <v>10</v>
      </c>
      <c r="I11" s="145" t="s">
        <v>8</v>
      </c>
      <c r="J11" s="145" t="s">
        <v>120</v>
      </c>
      <c r="K11" s="145" t="s">
        <v>115</v>
      </c>
      <c r="L11" s="145" t="s">
        <v>116</v>
      </c>
      <c r="M11" s="153" t="s">
        <v>114</v>
      </c>
      <c r="N11" s="51"/>
      <c r="O11" s="352"/>
      <c r="P11" s="352"/>
      <c r="Q11" s="94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51"/>
    </row>
    <row r="12" spans="1:35" ht="14.25">
      <c r="A12" s="348"/>
      <c r="B12" s="348"/>
      <c r="C12" s="17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352" t="s">
        <v>137</v>
      </c>
      <c r="P12" s="352"/>
      <c r="Q12" s="94">
        <f>SUM(Q13:Q14)</f>
        <v>276</v>
      </c>
      <c r="R12" s="50" t="s">
        <v>474</v>
      </c>
      <c r="S12" s="50">
        <f>SUM(S13:S14)</f>
        <v>276</v>
      </c>
      <c r="T12" s="50">
        <f>SUM(T13:T14)</f>
        <v>102</v>
      </c>
      <c r="U12" s="50" t="s">
        <v>474</v>
      </c>
      <c r="V12" s="50">
        <f>SUM(V13:V14)</f>
        <v>102</v>
      </c>
      <c r="W12" s="50" t="s">
        <v>474</v>
      </c>
      <c r="X12" s="50">
        <f>SUM(X13:X14)</f>
        <v>50</v>
      </c>
      <c r="Y12" s="50" t="s">
        <v>474</v>
      </c>
      <c r="Z12" s="50">
        <f>SUM(Z13:Z14)</f>
        <v>24</v>
      </c>
      <c r="AA12" s="50" t="s">
        <v>474</v>
      </c>
      <c r="AB12" s="50">
        <f>SUM(AB13:AB14)</f>
        <v>226</v>
      </c>
      <c r="AC12" s="50" t="s">
        <v>474</v>
      </c>
      <c r="AD12" s="50">
        <f>SUM(AD13:AD14)</f>
        <v>78</v>
      </c>
      <c r="AE12" s="93" t="s">
        <v>474</v>
      </c>
      <c r="AF12" s="93" t="s">
        <v>474</v>
      </c>
      <c r="AG12" s="93" t="s">
        <v>474</v>
      </c>
      <c r="AH12" s="93" t="s">
        <v>474</v>
      </c>
      <c r="AI12" s="51"/>
    </row>
    <row r="13" spans="1:35" ht="14.25">
      <c r="A13" s="272" t="s">
        <v>248</v>
      </c>
      <c r="B13" s="272"/>
      <c r="C13" s="126">
        <f>SUM(D13:E13)</f>
        <v>57</v>
      </c>
      <c r="D13" s="51">
        <v>27</v>
      </c>
      <c r="E13" s="51">
        <v>30</v>
      </c>
      <c r="F13" s="51">
        <f>SUM(G13:H13)</f>
        <v>35</v>
      </c>
      <c r="G13" s="51">
        <v>10</v>
      </c>
      <c r="H13" s="51">
        <v>25</v>
      </c>
      <c r="I13" s="51">
        <f>SUM(J13:M13)</f>
        <v>28</v>
      </c>
      <c r="J13" s="51">
        <v>5</v>
      </c>
      <c r="K13" s="51">
        <v>9</v>
      </c>
      <c r="L13" s="51">
        <v>5</v>
      </c>
      <c r="M13" s="51">
        <v>9</v>
      </c>
      <c r="N13" s="51"/>
      <c r="O13" s="142"/>
      <c r="P13" s="142" t="s">
        <v>138</v>
      </c>
      <c r="Q13" s="94">
        <v>226</v>
      </c>
      <c r="R13" s="50" t="s">
        <v>474</v>
      </c>
      <c r="S13" s="50">
        <v>226</v>
      </c>
      <c r="T13" s="50">
        <v>78</v>
      </c>
      <c r="U13" s="50" t="s">
        <v>474</v>
      </c>
      <c r="V13" s="50">
        <v>78</v>
      </c>
      <c r="W13" s="50" t="s">
        <v>474</v>
      </c>
      <c r="X13" s="50" t="s">
        <v>474</v>
      </c>
      <c r="Y13" s="50" t="s">
        <v>474</v>
      </c>
      <c r="Z13" s="50" t="s">
        <v>474</v>
      </c>
      <c r="AA13" s="50" t="s">
        <v>474</v>
      </c>
      <c r="AB13" s="50">
        <v>226</v>
      </c>
      <c r="AC13" s="50" t="s">
        <v>474</v>
      </c>
      <c r="AD13" s="50">
        <v>78</v>
      </c>
      <c r="AE13" s="93" t="s">
        <v>474</v>
      </c>
      <c r="AF13" s="93" t="s">
        <v>474</v>
      </c>
      <c r="AG13" s="93" t="s">
        <v>474</v>
      </c>
      <c r="AH13" s="93" t="s">
        <v>474</v>
      </c>
      <c r="AI13" s="51"/>
    </row>
    <row r="14" spans="1:35" ht="14.25">
      <c r="A14" s="272" t="s">
        <v>482</v>
      </c>
      <c r="B14" s="272"/>
      <c r="C14" s="126">
        <f>SUM(D14:E14)</f>
        <v>57</v>
      </c>
      <c r="D14" s="51">
        <v>29</v>
      </c>
      <c r="E14" s="51">
        <v>28</v>
      </c>
      <c r="F14" s="51">
        <f>SUM(G14:H14)</f>
        <v>33</v>
      </c>
      <c r="G14" s="51">
        <v>10</v>
      </c>
      <c r="H14" s="51">
        <v>23</v>
      </c>
      <c r="I14" s="51">
        <f>SUM(J14:M14)</f>
        <v>29</v>
      </c>
      <c r="J14" s="51">
        <v>5</v>
      </c>
      <c r="K14" s="51">
        <v>9</v>
      </c>
      <c r="L14" s="51">
        <v>6</v>
      </c>
      <c r="M14" s="51">
        <v>9</v>
      </c>
      <c r="N14" s="51"/>
      <c r="O14" s="142"/>
      <c r="P14" s="142" t="s">
        <v>139</v>
      </c>
      <c r="Q14" s="94">
        <v>50</v>
      </c>
      <c r="R14" s="50" t="s">
        <v>474</v>
      </c>
      <c r="S14" s="50">
        <v>50</v>
      </c>
      <c r="T14" s="50">
        <v>24</v>
      </c>
      <c r="U14" s="50" t="s">
        <v>474</v>
      </c>
      <c r="V14" s="50">
        <v>24</v>
      </c>
      <c r="W14" s="50" t="s">
        <v>474</v>
      </c>
      <c r="X14" s="50">
        <v>50</v>
      </c>
      <c r="Y14" s="50" t="s">
        <v>474</v>
      </c>
      <c r="Z14" s="50">
        <v>24</v>
      </c>
      <c r="AA14" s="50" t="s">
        <v>474</v>
      </c>
      <c r="AB14" s="50" t="s">
        <v>474</v>
      </c>
      <c r="AC14" s="50" t="s">
        <v>474</v>
      </c>
      <c r="AD14" s="50" t="s">
        <v>474</v>
      </c>
      <c r="AE14" s="93" t="s">
        <v>474</v>
      </c>
      <c r="AF14" s="93" t="s">
        <v>474</v>
      </c>
      <c r="AG14" s="93" t="s">
        <v>474</v>
      </c>
      <c r="AH14" s="93" t="s">
        <v>474</v>
      </c>
      <c r="AI14" s="163"/>
    </row>
    <row r="15" spans="1:35" ht="14.25">
      <c r="A15" s="272" t="s">
        <v>483</v>
      </c>
      <c r="B15" s="272"/>
      <c r="C15" s="126">
        <f>SUM(D15:E15)</f>
        <v>58</v>
      </c>
      <c r="D15" s="51">
        <v>31</v>
      </c>
      <c r="E15" s="51">
        <v>27</v>
      </c>
      <c r="F15" s="51">
        <f>SUM(G15:H15)</f>
        <v>33</v>
      </c>
      <c r="G15" s="51">
        <v>10</v>
      </c>
      <c r="H15" s="51">
        <v>23</v>
      </c>
      <c r="I15" s="51">
        <f>SUM(J15:M15)</f>
        <v>30</v>
      </c>
      <c r="J15" s="51">
        <v>5</v>
      </c>
      <c r="K15" s="51">
        <v>8</v>
      </c>
      <c r="L15" s="51">
        <v>6</v>
      </c>
      <c r="M15" s="51">
        <v>11</v>
      </c>
      <c r="N15" s="51"/>
      <c r="O15" s="352" t="s">
        <v>140</v>
      </c>
      <c r="P15" s="352"/>
      <c r="Q15" s="94">
        <f>SUM(Q16:Q20)</f>
        <v>735</v>
      </c>
      <c r="R15" s="50">
        <f aca="true" t="shared" si="1" ref="R15:AD15">SUM(R16:R20)</f>
        <v>59</v>
      </c>
      <c r="S15" s="50">
        <f t="shared" si="1"/>
        <v>676</v>
      </c>
      <c r="T15" s="50">
        <f t="shared" si="1"/>
        <v>312</v>
      </c>
      <c r="U15" s="50">
        <f t="shared" si="1"/>
        <v>19</v>
      </c>
      <c r="V15" s="50">
        <f t="shared" si="1"/>
        <v>293</v>
      </c>
      <c r="W15" s="50">
        <f t="shared" si="1"/>
        <v>25</v>
      </c>
      <c r="X15" s="50">
        <f t="shared" si="1"/>
        <v>215</v>
      </c>
      <c r="Y15" s="50">
        <f t="shared" si="1"/>
        <v>11</v>
      </c>
      <c r="Z15" s="50">
        <f t="shared" si="1"/>
        <v>107</v>
      </c>
      <c r="AA15" s="50">
        <f t="shared" si="1"/>
        <v>34</v>
      </c>
      <c r="AB15" s="50">
        <f t="shared" si="1"/>
        <v>461</v>
      </c>
      <c r="AC15" s="50">
        <f t="shared" si="1"/>
        <v>8</v>
      </c>
      <c r="AD15" s="50">
        <f t="shared" si="1"/>
        <v>186</v>
      </c>
      <c r="AE15" s="93" t="s">
        <v>474</v>
      </c>
      <c r="AF15" s="93" t="s">
        <v>474</v>
      </c>
      <c r="AG15" s="93" t="s">
        <v>474</v>
      </c>
      <c r="AH15" s="93" t="s">
        <v>474</v>
      </c>
      <c r="AI15" s="163"/>
    </row>
    <row r="16" spans="1:35" ht="14.25">
      <c r="A16" s="272" t="s">
        <v>484</v>
      </c>
      <c r="B16" s="272"/>
      <c r="C16" s="126">
        <f>SUM(D16:E16)</f>
        <v>57</v>
      </c>
      <c r="D16" s="51">
        <v>30</v>
      </c>
      <c r="E16" s="51">
        <v>27</v>
      </c>
      <c r="F16" s="51">
        <f>SUM(G16:H16)</f>
        <v>33</v>
      </c>
      <c r="G16" s="51">
        <v>10</v>
      </c>
      <c r="H16" s="51">
        <v>23</v>
      </c>
      <c r="I16" s="51">
        <f>SUM(J16:M16)</f>
        <v>29</v>
      </c>
      <c r="J16" s="51">
        <v>4</v>
      </c>
      <c r="K16" s="51">
        <v>9</v>
      </c>
      <c r="L16" s="51">
        <v>5</v>
      </c>
      <c r="M16" s="51">
        <v>11</v>
      </c>
      <c r="N16" s="51"/>
      <c r="O16" s="142"/>
      <c r="P16" s="142" t="s">
        <v>138</v>
      </c>
      <c r="Q16" s="94">
        <v>330</v>
      </c>
      <c r="R16" s="50">
        <v>34</v>
      </c>
      <c r="S16" s="50">
        <v>296</v>
      </c>
      <c r="T16" s="50">
        <v>114</v>
      </c>
      <c r="U16" s="50">
        <v>8</v>
      </c>
      <c r="V16" s="50">
        <v>106</v>
      </c>
      <c r="W16" s="50" t="s">
        <v>474</v>
      </c>
      <c r="X16" s="50" t="s">
        <v>474</v>
      </c>
      <c r="Y16" s="50" t="s">
        <v>474</v>
      </c>
      <c r="Z16" s="50" t="s">
        <v>474</v>
      </c>
      <c r="AA16" s="50">
        <v>34</v>
      </c>
      <c r="AB16" s="50">
        <v>296</v>
      </c>
      <c r="AC16" s="50">
        <v>8</v>
      </c>
      <c r="AD16" s="50">
        <v>106</v>
      </c>
      <c r="AE16" s="93" t="s">
        <v>474</v>
      </c>
      <c r="AF16" s="93" t="s">
        <v>474</v>
      </c>
      <c r="AG16" s="93" t="s">
        <v>474</v>
      </c>
      <c r="AH16" s="93" t="s">
        <v>474</v>
      </c>
      <c r="AI16" s="163"/>
    </row>
    <row r="17" spans="1:35" ht="14.25">
      <c r="A17" s="482" t="s">
        <v>485</v>
      </c>
      <c r="B17" s="482"/>
      <c r="C17" s="181">
        <f>SUM(D17:E17)</f>
        <v>59</v>
      </c>
      <c r="D17" s="127">
        <v>30</v>
      </c>
      <c r="E17" s="127">
        <v>29</v>
      </c>
      <c r="F17" s="127">
        <f>SUM(G17:H17)</f>
        <v>29</v>
      </c>
      <c r="G17" s="127">
        <v>7</v>
      </c>
      <c r="H17" s="127">
        <v>22</v>
      </c>
      <c r="I17" s="127">
        <f>SUM(J17:M17)</f>
        <v>28</v>
      </c>
      <c r="J17" s="127">
        <v>5</v>
      </c>
      <c r="K17" s="127">
        <v>8</v>
      </c>
      <c r="L17" s="127">
        <v>4</v>
      </c>
      <c r="M17" s="127">
        <v>11</v>
      </c>
      <c r="N17" s="51"/>
      <c r="O17" s="142"/>
      <c r="P17" s="142" t="s">
        <v>139</v>
      </c>
      <c r="Q17" s="94">
        <v>240</v>
      </c>
      <c r="R17" s="50">
        <v>25</v>
      </c>
      <c r="S17" s="50">
        <v>215</v>
      </c>
      <c r="T17" s="50">
        <v>118</v>
      </c>
      <c r="U17" s="50">
        <v>11</v>
      </c>
      <c r="V17" s="50">
        <v>107</v>
      </c>
      <c r="W17" s="50">
        <v>25</v>
      </c>
      <c r="X17" s="50">
        <v>215</v>
      </c>
      <c r="Y17" s="50">
        <v>11</v>
      </c>
      <c r="Z17" s="50">
        <v>107</v>
      </c>
      <c r="AA17" s="50" t="s">
        <v>474</v>
      </c>
      <c r="AB17" s="50" t="s">
        <v>474</v>
      </c>
      <c r="AC17" s="50" t="s">
        <v>474</v>
      </c>
      <c r="AD17" s="50" t="s">
        <v>474</v>
      </c>
      <c r="AE17" s="93" t="s">
        <v>474</v>
      </c>
      <c r="AF17" s="93" t="s">
        <v>474</v>
      </c>
      <c r="AG17" s="93" t="s">
        <v>474</v>
      </c>
      <c r="AH17" s="93" t="s">
        <v>474</v>
      </c>
      <c r="AI17" s="163"/>
    </row>
    <row r="18" spans="1:35" ht="14.25">
      <c r="A18" s="358"/>
      <c r="B18" s="391"/>
      <c r="C18" s="162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51"/>
      <c r="O18" s="142"/>
      <c r="P18" s="142" t="s">
        <v>141</v>
      </c>
      <c r="Q18" s="94">
        <v>20</v>
      </c>
      <c r="R18" s="50" t="s">
        <v>474</v>
      </c>
      <c r="S18" s="50">
        <v>20</v>
      </c>
      <c r="T18" s="50">
        <v>20</v>
      </c>
      <c r="U18" s="50" t="s">
        <v>474</v>
      </c>
      <c r="V18" s="50">
        <v>20</v>
      </c>
      <c r="W18" s="50" t="s">
        <v>474</v>
      </c>
      <c r="X18" s="50" t="s">
        <v>474</v>
      </c>
      <c r="Y18" s="50" t="s">
        <v>474</v>
      </c>
      <c r="Z18" s="50" t="s">
        <v>474</v>
      </c>
      <c r="AA18" s="50" t="s">
        <v>474</v>
      </c>
      <c r="AB18" s="50">
        <v>20</v>
      </c>
      <c r="AC18" s="50" t="s">
        <v>474</v>
      </c>
      <c r="AD18" s="50">
        <v>20</v>
      </c>
      <c r="AE18" s="93" t="s">
        <v>474</v>
      </c>
      <c r="AF18" s="93" t="s">
        <v>474</v>
      </c>
      <c r="AG18" s="93" t="s">
        <v>474</v>
      </c>
      <c r="AH18" s="93" t="s">
        <v>474</v>
      </c>
      <c r="AI18" s="163"/>
    </row>
    <row r="19" spans="1:35" ht="14.25">
      <c r="A19" s="151" t="s">
        <v>121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42"/>
      <c r="P19" s="142" t="s">
        <v>83</v>
      </c>
      <c r="Q19" s="94">
        <v>79</v>
      </c>
      <c r="R19" s="50" t="s">
        <v>474</v>
      </c>
      <c r="S19" s="50">
        <v>79</v>
      </c>
      <c r="T19" s="50">
        <v>38</v>
      </c>
      <c r="U19" s="50" t="s">
        <v>474</v>
      </c>
      <c r="V19" s="50">
        <v>38</v>
      </c>
      <c r="W19" s="50" t="s">
        <v>474</v>
      </c>
      <c r="X19" s="50" t="s">
        <v>474</v>
      </c>
      <c r="Y19" s="50" t="s">
        <v>474</v>
      </c>
      <c r="Z19" s="50" t="s">
        <v>474</v>
      </c>
      <c r="AA19" s="50" t="s">
        <v>474</v>
      </c>
      <c r="AB19" s="50">
        <v>79</v>
      </c>
      <c r="AC19" s="50" t="s">
        <v>474</v>
      </c>
      <c r="AD19" s="50">
        <v>38</v>
      </c>
      <c r="AE19" s="93" t="s">
        <v>474</v>
      </c>
      <c r="AF19" s="93" t="s">
        <v>474</v>
      </c>
      <c r="AG19" s="93" t="s">
        <v>474</v>
      </c>
      <c r="AH19" s="93" t="s">
        <v>474</v>
      </c>
      <c r="AI19" s="163"/>
    </row>
    <row r="20" spans="1:35" ht="14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142"/>
      <c r="P20" s="142" t="s">
        <v>142</v>
      </c>
      <c r="Q20" s="94">
        <v>66</v>
      </c>
      <c r="R20" s="50" t="s">
        <v>474</v>
      </c>
      <c r="S20" s="50">
        <v>66</v>
      </c>
      <c r="T20" s="50">
        <v>22</v>
      </c>
      <c r="U20" s="50" t="s">
        <v>474</v>
      </c>
      <c r="V20" s="50">
        <v>22</v>
      </c>
      <c r="W20" s="50" t="s">
        <v>474</v>
      </c>
      <c r="X20" s="50" t="s">
        <v>474</v>
      </c>
      <c r="Y20" s="50" t="s">
        <v>474</v>
      </c>
      <c r="Z20" s="50" t="s">
        <v>474</v>
      </c>
      <c r="AA20" s="50" t="s">
        <v>474</v>
      </c>
      <c r="AB20" s="50">
        <v>66</v>
      </c>
      <c r="AC20" s="50" t="s">
        <v>474</v>
      </c>
      <c r="AD20" s="50">
        <v>22</v>
      </c>
      <c r="AE20" s="93" t="s">
        <v>474</v>
      </c>
      <c r="AF20" s="93" t="s">
        <v>474</v>
      </c>
      <c r="AG20" s="93" t="s">
        <v>474</v>
      </c>
      <c r="AH20" s="93" t="s">
        <v>474</v>
      </c>
      <c r="AI20" s="163"/>
    </row>
    <row r="21" spans="1:35" ht="14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352"/>
      <c r="P21" s="352"/>
      <c r="Q21" s="94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63"/>
    </row>
    <row r="22" spans="1:35" ht="14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352" t="s">
        <v>143</v>
      </c>
      <c r="P22" s="352"/>
      <c r="Q22" s="94">
        <f>SUM(Q23:Q39)</f>
        <v>2097</v>
      </c>
      <c r="R22" s="50">
        <f aca="true" t="shared" si="2" ref="R22:AH22">SUM(R23:R39)</f>
        <v>771</v>
      </c>
      <c r="S22" s="50">
        <f t="shared" si="2"/>
        <v>1326</v>
      </c>
      <c r="T22" s="50">
        <f t="shared" si="2"/>
        <v>1496</v>
      </c>
      <c r="U22" s="50">
        <f t="shared" si="2"/>
        <v>594</v>
      </c>
      <c r="V22" s="50">
        <f t="shared" si="2"/>
        <v>902</v>
      </c>
      <c r="W22" s="50">
        <f t="shared" si="2"/>
        <v>75</v>
      </c>
      <c r="X22" s="50">
        <f t="shared" si="2"/>
        <v>236</v>
      </c>
      <c r="Y22" s="50">
        <f t="shared" si="2"/>
        <v>59</v>
      </c>
      <c r="Z22" s="50">
        <f t="shared" si="2"/>
        <v>161</v>
      </c>
      <c r="AA22" s="50">
        <f t="shared" si="2"/>
        <v>694</v>
      </c>
      <c r="AB22" s="50">
        <f t="shared" si="2"/>
        <v>1058</v>
      </c>
      <c r="AC22" s="50">
        <f t="shared" si="2"/>
        <v>534</v>
      </c>
      <c r="AD22" s="50">
        <f t="shared" si="2"/>
        <v>737</v>
      </c>
      <c r="AE22" s="50">
        <f t="shared" si="2"/>
        <v>2</v>
      </c>
      <c r="AF22" s="50">
        <f t="shared" si="2"/>
        <v>32</v>
      </c>
      <c r="AG22" s="50">
        <f t="shared" si="2"/>
        <v>1</v>
      </c>
      <c r="AH22" s="50">
        <f t="shared" si="2"/>
        <v>4</v>
      </c>
      <c r="AI22" s="163"/>
    </row>
    <row r="23" spans="1:35" ht="14.25">
      <c r="A23" s="286" t="s">
        <v>400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51"/>
      <c r="O23" s="142"/>
      <c r="P23" s="142" t="s">
        <v>144</v>
      </c>
      <c r="Q23" s="94">
        <v>18</v>
      </c>
      <c r="R23" s="50">
        <v>11</v>
      </c>
      <c r="S23" s="50">
        <v>7</v>
      </c>
      <c r="T23" s="50">
        <v>18</v>
      </c>
      <c r="U23" s="50">
        <v>11</v>
      </c>
      <c r="V23" s="50">
        <v>7</v>
      </c>
      <c r="W23" s="50" t="s">
        <v>474</v>
      </c>
      <c r="X23" s="50" t="s">
        <v>474</v>
      </c>
      <c r="Y23" s="50" t="s">
        <v>474</v>
      </c>
      <c r="Z23" s="50" t="s">
        <v>474</v>
      </c>
      <c r="AA23" s="50">
        <v>11</v>
      </c>
      <c r="AB23" s="50">
        <v>7</v>
      </c>
      <c r="AC23" s="50">
        <v>11</v>
      </c>
      <c r="AD23" s="50">
        <v>7</v>
      </c>
      <c r="AE23" s="93" t="s">
        <v>474</v>
      </c>
      <c r="AF23" s="93" t="s">
        <v>474</v>
      </c>
      <c r="AG23" s="93" t="s">
        <v>474</v>
      </c>
      <c r="AH23" s="93" t="s">
        <v>474</v>
      </c>
      <c r="AI23" s="163"/>
    </row>
    <row r="24" spans="1:35" ht="15" thickBo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42"/>
      <c r="P24" s="142" t="s">
        <v>145</v>
      </c>
      <c r="Q24" s="94">
        <v>167</v>
      </c>
      <c r="R24" s="50">
        <v>113</v>
      </c>
      <c r="S24" s="50">
        <v>54</v>
      </c>
      <c r="T24" s="50">
        <v>167</v>
      </c>
      <c r="U24" s="50">
        <v>113</v>
      </c>
      <c r="V24" s="50">
        <v>54</v>
      </c>
      <c r="W24" s="50" t="s">
        <v>474</v>
      </c>
      <c r="X24" s="50" t="s">
        <v>474</v>
      </c>
      <c r="Y24" s="50" t="s">
        <v>474</v>
      </c>
      <c r="Z24" s="50" t="s">
        <v>474</v>
      </c>
      <c r="AA24" s="50">
        <v>113</v>
      </c>
      <c r="AB24" s="50">
        <v>54</v>
      </c>
      <c r="AC24" s="50">
        <v>113</v>
      </c>
      <c r="AD24" s="50">
        <v>54</v>
      </c>
      <c r="AE24" s="93" t="s">
        <v>474</v>
      </c>
      <c r="AF24" s="93" t="s">
        <v>474</v>
      </c>
      <c r="AG24" s="93" t="s">
        <v>474</v>
      </c>
      <c r="AH24" s="93" t="s">
        <v>474</v>
      </c>
      <c r="AI24" s="163"/>
    </row>
    <row r="25" spans="1:35" ht="14.25" customHeight="1">
      <c r="A25" s="487" t="s">
        <v>67</v>
      </c>
      <c r="B25" s="488"/>
      <c r="C25" s="259" t="s">
        <v>3</v>
      </c>
      <c r="D25" s="259"/>
      <c r="E25" s="259"/>
      <c r="F25" s="484" t="s">
        <v>120</v>
      </c>
      <c r="G25" s="485"/>
      <c r="H25" s="484" t="s">
        <v>115</v>
      </c>
      <c r="I25" s="486"/>
      <c r="J25" s="486" t="s">
        <v>122</v>
      </c>
      <c r="K25" s="485"/>
      <c r="L25" s="484" t="s">
        <v>114</v>
      </c>
      <c r="M25" s="486"/>
      <c r="N25" s="51"/>
      <c r="O25" s="142"/>
      <c r="P25" s="142" t="s">
        <v>146</v>
      </c>
      <c r="Q25" s="94">
        <v>306</v>
      </c>
      <c r="R25" s="93">
        <v>187</v>
      </c>
      <c r="S25" s="93">
        <v>119</v>
      </c>
      <c r="T25" s="93">
        <v>256</v>
      </c>
      <c r="U25" s="93">
        <v>140</v>
      </c>
      <c r="V25" s="93">
        <v>116</v>
      </c>
      <c r="W25" s="50" t="s">
        <v>474</v>
      </c>
      <c r="X25" s="50" t="s">
        <v>474</v>
      </c>
      <c r="Y25" s="50" t="s">
        <v>474</v>
      </c>
      <c r="Z25" s="50" t="s">
        <v>474</v>
      </c>
      <c r="AA25" s="93">
        <v>187</v>
      </c>
      <c r="AB25" s="93">
        <v>119</v>
      </c>
      <c r="AC25" s="93">
        <v>140</v>
      </c>
      <c r="AD25" s="93">
        <v>116</v>
      </c>
      <c r="AE25" s="93" t="s">
        <v>474</v>
      </c>
      <c r="AF25" s="93" t="s">
        <v>474</v>
      </c>
      <c r="AG25" s="93" t="s">
        <v>474</v>
      </c>
      <c r="AH25" s="93" t="s">
        <v>474</v>
      </c>
      <c r="AI25" s="163"/>
    </row>
    <row r="26" spans="1:35" ht="14.25">
      <c r="A26" s="345"/>
      <c r="B26" s="400"/>
      <c r="C26" s="145" t="s">
        <v>8</v>
      </c>
      <c r="D26" s="145" t="s">
        <v>9</v>
      </c>
      <c r="E26" s="145" t="s">
        <v>10</v>
      </c>
      <c r="F26" s="145" t="s">
        <v>9</v>
      </c>
      <c r="G26" s="145" t="s">
        <v>10</v>
      </c>
      <c r="H26" s="145" t="s">
        <v>9</v>
      </c>
      <c r="I26" s="145" t="s">
        <v>10</v>
      </c>
      <c r="J26" s="145" t="s">
        <v>9</v>
      </c>
      <c r="K26" s="145" t="s">
        <v>10</v>
      </c>
      <c r="L26" s="145" t="s">
        <v>9</v>
      </c>
      <c r="M26" s="153" t="s">
        <v>10</v>
      </c>
      <c r="N26" s="163"/>
      <c r="O26" s="142"/>
      <c r="P26" s="142" t="s">
        <v>138</v>
      </c>
      <c r="Q26" s="94">
        <v>98</v>
      </c>
      <c r="R26" s="93">
        <v>11</v>
      </c>
      <c r="S26" s="93">
        <v>87</v>
      </c>
      <c r="T26" s="93">
        <v>40</v>
      </c>
      <c r="U26" s="93">
        <v>3</v>
      </c>
      <c r="V26" s="93">
        <v>37</v>
      </c>
      <c r="W26" s="50" t="s">
        <v>474</v>
      </c>
      <c r="X26" s="50" t="s">
        <v>474</v>
      </c>
      <c r="Y26" s="50" t="s">
        <v>474</v>
      </c>
      <c r="Z26" s="50" t="s">
        <v>474</v>
      </c>
      <c r="AA26" s="93">
        <v>11</v>
      </c>
      <c r="AB26" s="93">
        <v>87</v>
      </c>
      <c r="AC26" s="93">
        <v>3</v>
      </c>
      <c r="AD26" s="93">
        <v>37</v>
      </c>
      <c r="AE26" s="93" t="s">
        <v>474</v>
      </c>
      <c r="AF26" s="93" t="s">
        <v>474</v>
      </c>
      <c r="AG26" s="93" t="s">
        <v>474</v>
      </c>
      <c r="AH26" s="93" t="s">
        <v>474</v>
      </c>
      <c r="AI26" s="163"/>
    </row>
    <row r="27" spans="1:35" ht="14.25">
      <c r="A27" s="483"/>
      <c r="B27" s="483"/>
      <c r="C27" s="174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63"/>
      <c r="O27" s="142"/>
      <c r="P27" s="142" t="s">
        <v>139</v>
      </c>
      <c r="Q27" s="94">
        <v>63</v>
      </c>
      <c r="R27" s="93">
        <v>13</v>
      </c>
      <c r="S27" s="93">
        <v>50</v>
      </c>
      <c r="T27" s="93">
        <v>33</v>
      </c>
      <c r="U27" s="93">
        <v>4</v>
      </c>
      <c r="V27" s="93">
        <v>29</v>
      </c>
      <c r="W27" s="93">
        <v>13</v>
      </c>
      <c r="X27" s="93">
        <v>50</v>
      </c>
      <c r="Y27" s="93">
        <v>4</v>
      </c>
      <c r="Z27" s="93">
        <v>29</v>
      </c>
      <c r="AA27" s="50" t="s">
        <v>474</v>
      </c>
      <c r="AB27" s="50" t="s">
        <v>474</v>
      </c>
      <c r="AC27" s="50" t="s">
        <v>474</v>
      </c>
      <c r="AD27" s="50" t="s">
        <v>474</v>
      </c>
      <c r="AE27" s="93" t="s">
        <v>474</v>
      </c>
      <c r="AF27" s="93" t="s">
        <v>474</v>
      </c>
      <c r="AG27" s="93" t="s">
        <v>474</v>
      </c>
      <c r="AH27" s="93" t="s">
        <v>474</v>
      </c>
      <c r="AI27" s="51"/>
    </row>
    <row r="28" spans="1:35" ht="14.25" customHeight="1">
      <c r="A28" s="272" t="s">
        <v>248</v>
      </c>
      <c r="B28" s="272"/>
      <c r="C28" s="126">
        <f>SUM(D28:E28)</f>
        <v>102</v>
      </c>
      <c r="D28" s="51">
        <f>SUM(F28,H28,J28,L28)</f>
        <v>59</v>
      </c>
      <c r="E28" s="51">
        <f>SUM(G28,I28,K28,M28)</f>
        <v>43</v>
      </c>
      <c r="F28" s="51">
        <v>11</v>
      </c>
      <c r="G28" s="51">
        <v>7</v>
      </c>
      <c r="H28" s="51">
        <v>18</v>
      </c>
      <c r="I28" s="51">
        <v>14</v>
      </c>
      <c r="J28" s="51">
        <v>13</v>
      </c>
      <c r="K28" s="51">
        <v>11</v>
      </c>
      <c r="L28" s="51">
        <v>17</v>
      </c>
      <c r="M28" s="51">
        <v>11</v>
      </c>
      <c r="N28" s="163"/>
      <c r="O28" s="142"/>
      <c r="P28" s="142" t="s">
        <v>147</v>
      </c>
      <c r="Q28" s="94">
        <v>110</v>
      </c>
      <c r="R28" s="93" t="s">
        <v>474</v>
      </c>
      <c r="S28" s="93">
        <v>110</v>
      </c>
      <c r="T28" s="93">
        <v>56</v>
      </c>
      <c r="U28" s="93" t="s">
        <v>474</v>
      </c>
      <c r="V28" s="93">
        <v>56</v>
      </c>
      <c r="W28" s="50" t="s">
        <v>474</v>
      </c>
      <c r="X28" s="50" t="s">
        <v>474</v>
      </c>
      <c r="Y28" s="50" t="s">
        <v>474</v>
      </c>
      <c r="Z28" s="50" t="s">
        <v>474</v>
      </c>
      <c r="AA28" s="50" t="s">
        <v>474</v>
      </c>
      <c r="AB28" s="93">
        <v>110</v>
      </c>
      <c r="AC28" s="50" t="s">
        <v>474</v>
      </c>
      <c r="AD28" s="93">
        <v>56</v>
      </c>
      <c r="AE28" s="93" t="s">
        <v>474</v>
      </c>
      <c r="AF28" s="93" t="s">
        <v>474</v>
      </c>
      <c r="AG28" s="93" t="s">
        <v>474</v>
      </c>
      <c r="AH28" s="93" t="s">
        <v>474</v>
      </c>
      <c r="AI28" s="51"/>
    </row>
    <row r="29" spans="1:35" ht="14.25" customHeight="1">
      <c r="A29" s="272" t="s">
        <v>482</v>
      </c>
      <c r="B29" s="272"/>
      <c r="C29" s="126">
        <f>SUM(D29:E29)</f>
        <v>98</v>
      </c>
      <c r="D29" s="51">
        <f aca="true" t="shared" si="3" ref="D29:E32">SUM(F29,H29,J29,L29)</f>
        <v>59</v>
      </c>
      <c r="E29" s="51">
        <f t="shared" si="3"/>
        <v>39</v>
      </c>
      <c r="F29" s="51">
        <v>10</v>
      </c>
      <c r="G29" s="51">
        <v>6</v>
      </c>
      <c r="H29" s="51">
        <v>16</v>
      </c>
      <c r="I29" s="51">
        <v>10</v>
      </c>
      <c r="J29" s="51">
        <v>15</v>
      </c>
      <c r="K29" s="51">
        <v>13</v>
      </c>
      <c r="L29" s="51">
        <v>18</v>
      </c>
      <c r="M29" s="51">
        <v>10</v>
      </c>
      <c r="N29" s="163"/>
      <c r="O29" s="142"/>
      <c r="P29" s="142" t="s">
        <v>148</v>
      </c>
      <c r="Q29" s="94">
        <v>43</v>
      </c>
      <c r="R29" s="93">
        <v>27</v>
      </c>
      <c r="S29" s="93">
        <v>16</v>
      </c>
      <c r="T29" s="93">
        <v>24</v>
      </c>
      <c r="U29" s="93">
        <v>14</v>
      </c>
      <c r="V29" s="93">
        <v>10</v>
      </c>
      <c r="W29" s="50" t="s">
        <v>474</v>
      </c>
      <c r="X29" s="50" t="s">
        <v>474</v>
      </c>
      <c r="Y29" s="50" t="s">
        <v>474</v>
      </c>
      <c r="Z29" s="50" t="s">
        <v>474</v>
      </c>
      <c r="AA29" s="93">
        <v>27</v>
      </c>
      <c r="AB29" s="93">
        <v>16</v>
      </c>
      <c r="AC29" s="93">
        <v>14</v>
      </c>
      <c r="AD29" s="93">
        <v>10</v>
      </c>
      <c r="AE29" s="93" t="s">
        <v>474</v>
      </c>
      <c r="AF29" s="93" t="s">
        <v>474</v>
      </c>
      <c r="AG29" s="93" t="s">
        <v>474</v>
      </c>
      <c r="AH29" s="93" t="s">
        <v>474</v>
      </c>
      <c r="AI29" s="51"/>
    </row>
    <row r="30" spans="1:35" ht="14.25" customHeight="1">
      <c r="A30" s="272" t="s">
        <v>483</v>
      </c>
      <c r="B30" s="272"/>
      <c r="C30" s="126">
        <f>SUM(D30:E30)</f>
        <v>101</v>
      </c>
      <c r="D30" s="51">
        <f t="shared" si="3"/>
        <v>57</v>
      </c>
      <c r="E30" s="51">
        <f t="shared" si="3"/>
        <v>44</v>
      </c>
      <c r="F30" s="51">
        <v>7</v>
      </c>
      <c r="G30" s="51">
        <v>11</v>
      </c>
      <c r="H30" s="51">
        <v>16</v>
      </c>
      <c r="I30" s="51">
        <v>10</v>
      </c>
      <c r="J30" s="51">
        <v>15</v>
      </c>
      <c r="K30" s="51">
        <v>11</v>
      </c>
      <c r="L30" s="51">
        <v>19</v>
      </c>
      <c r="M30" s="51">
        <v>12</v>
      </c>
      <c r="N30" s="163"/>
      <c r="O30" s="142"/>
      <c r="P30" s="142" t="s">
        <v>149</v>
      </c>
      <c r="Q30" s="94">
        <v>131</v>
      </c>
      <c r="R30" s="93">
        <v>116</v>
      </c>
      <c r="S30" s="93">
        <v>15</v>
      </c>
      <c r="T30" s="93">
        <v>66</v>
      </c>
      <c r="U30" s="93">
        <v>62</v>
      </c>
      <c r="V30" s="93">
        <v>4</v>
      </c>
      <c r="W30" s="50" t="s">
        <v>474</v>
      </c>
      <c r="X30" s="50" t="s">
        <v>474</v>
      </c>
      <c r="Y30" s="50" t="s">
        <v>474</v>
      </c>
      <c r="Z30" s="50" t="s">
        <v>474</v>
      </c>
      <c r="AA30" s="93">
        <v>116</v>
      </c>
      <c r="AB30" s="93">
        <v>15</v>
      </c>
      <c r="AC30" s="93">
        <v>62</v>
      </c>
      <c r="AD30" s="93">
        <v>4</v>
      </c>
      <c r="AE30" s="93" t="s">
        <v>474</v>
      </c>
      <c r="AF30" s="93" t="s">
        <v>474</v>
      </c>
      <c r="AG30" s="93" t="s">
        <v>474</v>
      </c>
      <c r="AH30" s="93" t="s">
        <v>474</v>
      </c>
      <c r="AI30" s="51"/>
    </row>
    <row r="31" spans="1:35" ht="14.25" customHeight="1">
      <c r="A31" s="272" t="s">
        <v>484</v>
      </c>
      <c r="B31" s="272"/>
      <c r="C31" s="126">
        <f>SUM(D31:E31)</f>
        <v>97</v>
      </c>
      <c r="D31" s="51">
        <f t="shared" si="3"/>
        <v>54</v>
      </c>
      <c r="E31" s="51">
        <f t="shared" si="3"/>
        <v>43</v>
      </c>
      <c r="F31" s="51">
        <v>7</v>
      </c>
      <c r="G31" s="51">
        <v>7</v>
      </c>
      <c r="H31" s="51">
        <v>17</v>
      </c>
      <c r="I31" s="51">
        <v>13</v>
      </c>
      <c r="J31" s="51">
        <v>13</v>
      </c>
      <c r="K31" s="51">
        <v>7</v>
      </c>
      <c r="L31" s="51">
        <v>17</v>
      </c>
      <c r="M31" s="51">
        <v>16</v>
      </c>
      <c r="N31" s="51"/>
      <c r="O31" s="142"/>
      <c r="P31" s="142" t="s">
        <v>150</v>
      </c>
      <c r="Q31" s="94">
        <v>216</v>
      </c>
      <c r="R31" s="93">
        <v>117</v>
      </c>
      <c r="S31" s="93">
        <v>99</v>
      </c>
      <c r="T31" s="93">
        <v>193</v>
      </c>
      <c r="U31" s="93">
        <v>110</v>
      </c>
      <c r="V31" s="93">
        <v>83</v>
      </c>
      <c r="W31" s="93">
        <v>59</v>
      </c>
      <c r="X31" s="93">
        <v>43</v>
      </c>
      <c r="Y31" s="93">
        <v>52</v>
      </c>
      <c r="Z31" s="93">
        <v>27</v>
      </c>
      <c r="AA31" s="93">
        <v>58</v>
      </c>
      <c r="AB31" s="93">
        <v>56</v>
      </c>
      <c r="AC31" s="93">
        <v>58</v>
      </c>
      <c r="AD31" s="93">
        <v>56</v>
      </c>
      <c r="AE31" s="93" t="s">
        <v>474</v>
      </c>
      <c r="AF31" s="93" t="s">
        <v>474</v>
      </c>
      <c r="AG31" s="93" t="s">
        <v>474</v>
      </c>
      <c r="AH31" s="93" t="s">
        <v>474</v>
      </c>
      <c r="AI31" s="51"/>
    </row>
    <row r="32" spans="1:35" ht="14.25" customHeight="1">
      <c r="A32" s="482" t="s">
        <v>485</v>
      </c>
      <c r="B32" s="482"/>
      <c r="C32" s="181">
        <f>SUM(D32:E32)</f>
        <v>100</v>
      </c>
      <c r="D32" s="127">
        <f t="shared" si="3"/>
        <v>55</v>
      </c>
      <c r="E32" s="127">
        <f t="shared" si="3"/>
        <v>45</v>
      </c>
      <c r="F32" s="127">
        <v>9</v>
      </c>
      <c r="G32" s="127">
        <v>10</v>
      </c>
      <c r="H32" s="127">
        <v>18</v>
      </c>
      <c r="I32" s="127">
        <v>15</v>
      </c>
      <c r="J32" s="127">
        <v>8</v>
      </c>
      <c r="K32" s="127">
        <v>3</v>
      </c>
      <c r="L32" s="127">
        <v>20</v>
      </c>
      <c r="M32" s="127">
        <v>17</v>
      </c>
      <c r="N32" s="51"/>
      <c r="O32" s="142"/>
      <c r="P32" s="142" t="s">
        <v>151</v>
      </c>
      <c r="Q32" s="94">
        <v>61</v>
      </c>
      <c r="R32" s="93">
        <v>42</v>
      </c>
      <c r="S32" s="93">
        <v>19</v>
      </c>
      <c r="T32" s="93">
        <v>61</v>
      </c>
      <c r="U32" s="93">
        <v>42</v>
      </c>
      <c r="V32" s="93">
        <v>19</v>
      </c>
      <c r="W32" s="93">
        <v>2</v>
      </c>
      <c r="X32" s="93">
        <v>1</v>
      </c>
      <c r="Y32" s="93">
        <v>2</v>
      </c>
      <c r="Z32" s="93">
        <v>1</v>
      </c>
      <c r="AA32" s="93">
        <v>40</v>
      </c>
      <c r="AB32" s="93">
        <v>18</v>
      </c>
      <c r="AC32" s="93">
        <v>40</v>
      </c>
      <c r="AD32" s="93">
        <v>18</v>
      </c>
      <c r="AE32" s="93" t="s">
        <v>474</v>
      </c>
      <c r="AF32" s="93" t="s">
        <v>474</v>
      </c>
      <c r="AG32" s="93" t="s">
        <v>474</v>
      </c>
      <c r="AH32" s="93" t="s">
        <v>474</v>
      </c>
      <c r="AI32" s="51"/>
    </row>
    <row r="33" spans="1:35" ht="14.25">
      <c r="A33" s="358"/>
      <c r="B33" s="391"/>
      <c r="C33" s="162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51"/>
      <c r="O33" s="142"/>
      <c r="P33" s="142" t="s">
        <v>152</v>
      </c>
      <c r="Q33" s="94">
        <v>133</v>
      </c>
      <c r="R33" s="93">
        <v>22</v>
      </c>
      <c r="S33" s="93">
        <v>111</v>
      </c>
      <c r="T33" s="93">
        <v>133</v>
      </c>
      <c r="U33" s="93">
        <v>22</v>
      </c>
      <c r="V33" s="93">
        <v>111</v>
      </c>
      <c r="W33" s="93">
        <v>1</v>
      </c>
      <c r="X33" s="93">
        <v>6</v>
      </c>
      <c r="Y33" s="93">
        <v>1</v>
      </c>
      <c r="Z33" s="93">
        <v>6</v>
      </c>
      <c r="AA33" s="93">
        <v>21</v>
      </c>
      <c r="AB33" s="93">
        <v>105</v>
      </c>
      <c r="AC33" s="93">
        <v>21</v>
      </c>
      <c r="AD33" s="93">
        <v>105</v>
      </c>
      <c r="AE33" s="93" t="s">
        <v>474</v>
      </c>
      <c r="AF33" s="93" t="s">
        <v>474</v>
      </c>
      <c r="AG33" s="93" t="s">
        <v>474</v>
      </c>
      <c r="AH33" s="93" t="s">
        <v>474</v>
      </c>
      <c r="AI33" s="51"/>
    </row>
    <row r="34" spans="1:35" ht="14.25">
      <c r="A34" s="51" t="s">
        <v>475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142"/>
      <c r="P34" s="142" t="s">
        <v>97</v>
      </c>
      <c r="Q34" s="94">
        <v>86</v>
      </c>
      <c r="R34" s="93">
        <v>14</v>
      </c>
      <c r="S34" s="93">
        <v>72</v>
      </c>
      <c r="T34" s="93">
        <v>48</v>
      </c>
      <c r="U34" s="93">
        <v>9</v>
      </c>
      <c r="V34" s="93">
        <v>39</v>
      </c>
      <c r="W34" s="50" t="s">
        <v>476</v>
      </c>
      <c r="X34" s="50" t="s">
        <v>476</v>
      </c>
      <c r="Y34" s="50" t="s">
        <v>476</v>
      </c>
      <c r="Z34" s="50" t="s">
        <v>476</v>
      </c>
      <c r="AA34" s="93">
        <v>14</v>
      </c>
      <c r="AB34" s="93">
        <v>72</v>
      </c>
      <c r="AC34" s="93">
        <v>9</v>
      </c>
      <c r="AD34" s="93">
        <v>39</v>
      </c>
      <c r="AE34" s="93" t="s">
        <v>476</v>
      </c>
      <c r="AF34" s="93" t="s">
        <v>476</v>
      </c>
      <c r="AG34" s="93" t="s">
        <v>476</v>
      </c>
      <c r="AH34" s="93" t="s">
        <v>476</v>
      </c>
      <c r="AI34" s="51"/>
    </row>
    <row r="35" spans="1:35" ht="14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142"/>
      <c r="P35" s="142" t="s">
        <v>153</v>
      </c>
      <c r="Q35" s="94">
        <v>71</v>
      </c>
      <c r="R35" s="93">
        <v>19</v>
      </c>
      <c r="S35" s="93">
        <v>52</v>
      </c>
      <c r="T35" s="93">
        <v>50</v>
      </c>
      <c r="U35" s="93">
        <v>12</v>
      </c>
      <c r="V35" s="93">
        <v>38</v>
      </c>
      <c r="W35" s="50" t="s">
        <v>476</v>
      </c>
      <c r="X35" s="50" t="s">
        <v>476</v>
      </c>
      <c r="Y35" s="50" t="s">
        <v>476</v>
      </c>
      <c r="Z35" s="50" t="s">
        <v>476</v>
      </c>
      <c r="AA35" s="93">
        <v>19</v>
      </c>
      <c r="AB35" s="93">
        <v>52</v>
      </c>
      <c r="AC35" s="93">
        <v>12</v>
      </c>
      <c r="AD35" s="93">
        <v>38</v>
      </c>
      <c r="AE35" s="93" t="s">
        <v>476</v>
      </c>
      <c r="AF35" s="93" t="s">
        <v>476</v>
      </c>
      <c r="AG35" s="93" t="s">
        <v>476</v>
      </c>
      <c r="AH35" s="93" t="s">
        <v>476</v>
      </c>
      <c r="AI35" s="51"/>
    </row>
    <row r="36" spans="1:35" ht="14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142"/>
      <c r="P36" s="142" t="s">
        <v>154</v>
      </c>
      <c r="Q36" s="94">
        <v>26</v>
      </c>
      <c r="R36" s="93" t="s">
        <v>476</v>
      </c>
      <c r="S36" s="93">
        <v>26</v>
      </c>
      <c r="T36" s="93">
        <v>8</v>
      </c>
      <c r="U36" s="50" t="s">
        <v>476</v>
      </c>
      <c r="V36" s="93">
        <v>8</v>
      </c>
      <c r="W36" s="50" t="s">
        <v>476</v>
      </c>
      <c r="X36" s="50" t="s">
        <v>476</v>
      </c>
      <c r="Y36" s="50" t="s">
        <v>476</v>
      </c>
      <c r="Z36" s="50" t="s">
        <v>476</v>
      </c>
      <c r="AA36" s="50" t="s">
        <v>476</v>
      </c>
      <c r="AB36" s="93">
        <v>19</v>
      </c>
      <c r="AC36" s="50" t="s">
        <v>476</v>
      </c>
      <c r="AD36" s="93">
        <v>8</v>
      </c>
      <c r="AE36" s="93" t="s">
        <v>476</v>
      </c>
      <c r="AF36" s="93">
        <v>7</v>
      </c>
      <c r="AG36" s="93" t="s">
        <v>476</v>
      </c>
      <c r="AH36" s="93" t="s">
        <v>476</v>
      </c>
      <c r="AI36" s="51"/>
    </row>
    <row r="37" spans="1:35" ht="16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142"/>
      <c r="P37" s="142" t="s">
        <v>155</v>
      </c>
      <c r="Q37" s="94">
        <v>340</v>
      </c>
      <c r="R37" s="93">
        <v>5</v>
      </c>
      <c r="S37" s="93">
        <v>335</v>
      </c>
      <c r="T37" s="93">
        <v>200</v>
      </c>
      <c r="U37" s="93">
        <v>2</v>
      </c>
      <c r="V37" s="93">
        <v>198</v>
      </c>
      <c r="W37" s="50" t="s">
        <v>476</v>
      </c>
      <c r="X37" s="93">
        <v>136</v>
      </c>
      <c r="Y37" s="50" t="s">
        <v>476</v>
      </c>
      <c r="Z37" s="93">
        <v>98</v>
      </c>
      <c r="AA37" s="93">
        <v>3</v>
      </c>
      <c r="AB37" s="93">
        <v>174</v>
      </c>
      <c r="AC37" s="93">
        <v>1</v>
      </c>
      <c r="AD37" s="93">
        <v>96</v>
      </c>
      <c r="AE37" s="93">
        <v>2</v>
      </c>
      <c r="AF37" s="93">
        <v>25</v>
      </c>
      <c r="AG37" s="93">
        <v>1</v>
      </c>
      <c r="AH37" s="93">
        <v>4</v>
      </c>
      <c r="AI37" s="51"/>
    </row>
    <row r="38" spans="1:35" ht="17.25">
      <c r="A38" s="299" t="s">
        <v>453</v>
      </c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51"/>
      <c r="O38" s="142"/>
      <c r="P38" s="142" t="s">
        <v>156</v>
      </c>
      <c r="Q38" s="94">
        <v>51</v>
      </c>
      <c r="R38" s="93">
        <v>3</v>
      </c>
      <c r="S38" s="93">
        <v>48</v>
      </c>
      <c r="T38" s="93">
        <v>28</v>
      </c>
      <c r="U38" s="93">
        <v>1</v>
      </c>
      <c r="V38" s="93">
        <v>27</v>
      </c>
      <c r="W38" s="50" t="s">
        <v>476</v>
      </c>
      <c r="X38" s="50" t="s">
        <v>476</v>
      </c>
      <c r="Y38" s="50" t="s">
        <v>476</v>
      </c>
      <c r="Z38" s="50" t="s">
        <v>476</v>
      </c>
      <c r="AA38" s="93">
        <v>3</v>
      </c>
      <c r="AB38" s="93">
        <v>48</v>
      </c>
      <c r="AC38" s="93">
        <v>1</v>
      </c>
      <c r="AD38" s="93">
        <v>27</v>
      </c>
      <c r="AE38" s="93" t="s">
        <v>476</v>
      </c>
      <c r="AF38" s="93" t="s">
        <v>476</v>
      </c>
      <c r="AG38" s="93" t="s">
        <v>476</v>
      </c>
      <c r="AH38" s="93" t="s">
        <v>476</v>
      </c>
      <c r="AI38" s="51"/>
    </row>
    <row r="39" spans="1:35" ht="14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142"/>
      <c r="P39" s="142" t="s">
        <v>477</v>
      </c>
      <c r="Q39" s="94">
        <v>177</v>
      </c>
      <c r="R39" s="93">
        <v>71</v>
      </c>
      <c r="S39" s="93">
        <v>106</v>
      </c>
      <c r="T39" s="93">
        <v>115</v>
      </c>
      <c r="U39" s="93">
        <v>49</v>
      </c>
      <c r="V39" s="93">
        <v>66</v>
      </c>
      <c r="W39" s="50" t="s">
        <v>476</v>
      </c>
      <c r="X39" s="50" t="s">
        <v>476</v>
      </c>
      <c r="Y39" s="50" t="s">
        <v>476</v>
      </c>
      <c r="Z39" s="50" t="s">
        <v>476</v>
      </c>
      <c r="AA39" s="93">
        <v>71</v>
      </c>
      <c r="AB39" s="93">
        <v>106</v>
      </c>
      <c r="AC39" s="93">
        <v>49</v>
      </c>
      <c r="AD39" s="93">
        <v>66</v>
      </c>
      <c r="AE39" s="93" t="s">
        <v>476</v>
      </c>
      <c r="AF39" s="93" t="s">
        <v>476</v>
      </c>
      <c r="AG39" s="93" t="s">
        <v>476</v>
      </c>
      <c r="AH39" s="93" t="s">
        <v>476</v>
      </c>
      <c r="AI39" s="51"/>
    </row>
    <row r="40" spans="1:35" ht="14.25">
      <c r="A40" s="286" t="s">
        <v>399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51"/>
      <c r="O40" s="154"/>
      <c r="P40" s="154"/>
      <c r="Q40" s="162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51"/>
    </row>
    <row r="41" spans="1:35" ht="15" thickBo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151" t="s">
        <v>402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</row>
    <row r="42" spans="1:35" ht="14.25" customHeight="1">
      <c r="A42" s="487" t="s">
        <v>67</v>
      </c>
      <c r="B42" s="488"/>
      <c r="C42" s="259" t="s">
        <v>13</v>
      </c>
      <c r="D42" s="259"/>
      <c r="E42" s="259"/>
      <c r="F42" s="259" t="s">
        <v>29</v>
      </c>
      <c r="G42" s="259"/>
      <c r="H42" s="259"/>
      <c r="I42" s="259" t="s">
        <v>6</v>
      </c>
      <c r="J42" s="259"/>
      <c r="K42" s="259"/>
      <c r="L42" s="259"/>
      <c r="M42" s="277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</row>
    <row r="43" spans="1:35" ht="15" thickBot="1">
      <c r="A43" s="345"/>
      <c r="B43" s="400"/>
      <c r="C43" s="145" t="s">
        <v>8</v>
      </c>
      <c r="D43" s="145" t="s">
        <v>9</v>
      </c>
      <c r="E43" s="145" t="s">
        <v>10</v>
      </c>
      <c r="F43" s="145" t="s">
        <v>8</v>
      </c>
      <c r="G43" s="145" t="s">
        <v>9</v>
      </c>
      <c r="H43" s="145" t="s">
        <v>10</v>
      </c>
      <c r="I43" s="145" t="s">
        <v>8</v>
      </c>
      <c r="J43" s="145" t="s">
        <v>120</v>
      </c>
      <c r="K43" s="145" t="s">
        <v>115</v>
      </c>
      <c r="L43" s="145" t="s">
        <v>116</v>
      </c>
      <c r="M43" s="153" t="s">
        <v>114</v>
      </c>
      <c r="N43" s="51"/>
      <c r="O43" s="286" t="s">
        <v>157</v>
      </c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51"/>
    </row>
    <row r="44" spans="1:35" ht="14.25">
      <c r="A44" s="483"/>
      <c r="B44" s="483"/>
      <c r="C44" s="174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54" t="s">
        <v>124</v>
      </c>
      <c r="P44" s="291"/>
      <c r="Q44" s="259" t="s">
        <v>14</v>
      </c>
      <c r="R44" s="259"/>
      <c r="S44" s="259"/>
      <c r="T44" s="259"/>
      <c r="U44" s="259"/>
      <c r="V44" s="259"/>
      <c r="W44" s="259" t="s">
        <v>15</v>
      </c>
      <c r="X44" s="259"/>
      <c r="Y44" s="259"/>
      <c r="Z44" s="259"/>
      <c r="AA44" s="259"/>
      <c r="AB44" s="259"/>
      <c r="AC44" s="259" t="s">
        <v>70</v>
      </c>
      <c r="AD44" s="259"/>
      <c r="AE44" s="259"/>
      <c r="AF44" s="259"/>
      <c r="AG44" s="259"/>
      <c r="AH44" s="277"/>
      <c r="AI44" s="51"/>
    </row>
    <row r="45" spans="1:35" ht="14.25" customHeight="1">
      <c r="A45" s="272" t="s">
        <v>248</v>
      </c>
      <c r="B45" s="272"/>
      <c r="C45" s="126">
        <f>SUM(D45:E45)</f>
        <v>473</v>
      </c>
      <c r="D45" s="51">
        <v>215</v>
      </c>
      <c r="E45" s="51">
        <v>258</v>
      </c>
      <c r="F45" s="51">
        <f>SUM(G45:H45)</f>
        <v>149</v>
      </c>
      <c r="G45" s="51">
        <v>42</v>
      </c>
      <c r="H45" s="51">
        <v>107</v>
      </c>
      <c r="I45" s="51">
        <f>SUM(J45:M45)</f>
        <v>270</v>
      </c>
      <c r="J45" s="116" t="s">
        <v>476</v>
      </c>
      <c r="K45" s="51">
        <v>141</v>
      </c>
      <c r="L45" s="51">
        <v>88</v>
      </c>
      <c r="M45" s="51">
        <v>41</v>
      </c>
      <c r="N45" s="51"/>
      <c r="O45" s="272"/>
      <c r="P45" s="253"/>
      <c r="Q45" s="258" t="s">
        <v>13</v>
      </c>
      <c r="R45" s="258"/>
      <c r="S45" s="258"/>
      <c r="T45" s="258"/>
      <c r="U45" s="258"/>
      <c r="V45" s="258" t="s">
        <v>29</v>
      </c>
      <c r="W45" s="258" t="s">
        <v>13</v>
      </c>
      <c r="X45" s="258"/>
      <c r="Y45" s="258"/>
      <c r="Z45" s="258"/>
      <c r="AA45" s="258"/>
      <c r="AB45" s="258" t="s">
        <v>29</v>
      </c>
      <c r="AC45" s="258" t="s">
        <v>13</v>
      </c>
      <c r="AD45" s="258"/>
      <c r="AE45" s="258"/>
      <c r="AF45" s="258"/>
      <c r="AG45" s="258"/>
      <c r="AH45" s="285" t="s">
        <v>29</v>
      </c>
      <c r="AI45" s="51"/>
    </row>
    <row r="46" spans="1:35" ht="14.25" customHeight="1">
      <c r="A46" s="272" t="s">
        <v>482</v>
      </c>
      <c r="B46" s="272"/>
      <c r="C46" s="126">
        <f>SUM(D46:E46)</f>
        <v>500</v>
      </c>
      <c r="D46" s="51">
        <v>229</v>
      </c>
      <c r="E46" s="51">
        <v>271</v>
      </c>
      <c r="F46" s="51">
        <f>SUM(G46:H46)</f>
        <v>156</v>
      </c>
      <c r="G46" s="51">
        <v>45</v>
      </c>
      <c r="H46" s="51">
        <v>111</v>
      </c>
      <c r="I46" s="51">
        <f>SUM(J46:M46)</f>
        <v>268</v>
      </c>
      <c r="J46" s="116" t="s">
        <v>476</v>
      </c>
      <c r="K46" s="51">
        <v>140</v>
      </c>
      <c r="L46" s="51">
        <v>81</v>
      </c>
      <c r="M46" s="51">
        <v>47</v>
      </c>
      <c r="N46" s="51"/>
      <c r="O46" s="292"/>
      <c r="P46" s="254"/>
      <c r="Q46" s="258" t="s">
        <v>8</v>
      </c>
      <c r="R46" s="258"/>
      <c r="S46" s="175" t="s">
        <v>126</v>
      </c>
      <c r="T46" s="175" t="s">
        <v>127</v>
      </c>
      <c r="U46" s="175" t="s">
        <v>128</v>
      </c>
      <c r="V46" s="258"/>
      <c r="W46" s="258" t="s">
        <v>8</v>
      </c>
      <c r="X46" s="258"/>
      <c r="Y46" s="175" t="s">
        <v>126</v>
      </c>
      <c r="Z46" s="175" t="s">
        <v>127</v>
      </c>
      <c r="AA46" s="175" t="s">
        <v>128</v>
      </c>
      <c r="AB46" s="258"/>
      <c r="AC46" s="258" t="s">
        <v>8</v>
      </c>
      <c r="AD46" s="258"/>
      <c r="AE46" s="175" t="s">
        <v>126</v>
      </c>
      <c r="AF46" s="175" t="s">
        <v>127</v>
      </c>
      <c r="AG46" s="175" t="s">
        <v>128</v>
      </c>
      <c r="AH46" s="285"/>
      <c r="AI46" s="51"/>
    </row>
    <row r="47" spans="1:35" ht="14.25" customHeight="1">
      <c r="A47" s="272" t="s">
        <v>483</v>
      </c>
      <c r="B47" s="272"/>
      <c r="C47" s="126">
        <f>SUM(D47:E47)</f>
        <v>492</v>
      </c>
      <c r="D47" s="51">
        <v>229</v>
      </c>
      <c r="E47" s="51">
        <v>263</v>
      </c>
      <c r="F47" s="51">
        <f>SUM(G47:H47)</f>
        <v>166</v>
      </c>
      <c r="G47" s="51">
        <v>49</v>
      </c>
      <c r="H47" s="51">
        <v>117</v>
      </c>
      <c r="I47" s="51">
        <f>SUM(J47:M47)</f>
        <v>266</v>
      </c>
      <c r="J47" s="116" t="s">
        <v>476</v>
      </c>
      <c r="K47" s="51">
        <v>134</v>
      </c>
      <c r="L47" s="51">
        <v>82</v>
      </c>
      <c r="M47" s="51">
        <v>50</v>
      </c>
      <c r="N47" s="51"/>
      <c r="O47" s="51"/>
      <c r="P47" s="116" t="s">
        <v>8</v>
      </c>
      <c r="Q47" s="302">
        <f>SUM(S47:U47)</f>
        <v>10</v>
      </c>
      <c r="R47" s="303"/>
      <c r="S47" s="128">
        <v>2</v>
      </c>
      <c r="T47" s="128">
        <v>8</v>
      </c>
      <c r="U47" s="115" t="s">
        <v>476</v>
      </c>
      <c r="V47" s="128">
        <v>6</v>
      </c>
      <c r="W47" s="303">
        <f>SUM(Y47:AA47)</f>
        <v>63</v>
      </c>
      <c r="X47" s="303"/>
      <c r="Y47" s="128">
        <v>12</v>
      </c>
      <c r="Z47" s="128">
        <v>51</v>
      </c>
      <c r="AA47" s="128" t="s">
        <v>476</v>
      </c>
      <c r="AB47" s="128">
        <v>8</v>
      </c>
      <c r="AC47" s="303">
        <f>SUM(AE47:AG47)</f>
        <v>127</v>
      </c>
      <c r="AD47" s="303"/>
      <c r="AE47" s="128">
        <v>16</v>
      </c>
      <c r="AF47" s="128">
        <v>108</v>
      </c>
      <c r="AG47" s="128">
        <v>3</v>
      </c>
      <c r="AH47" s="128">
        <v>42</v>
      </c>
      <c r="AI47" s="51"/>
    </row>
    <row r="48" spans="1:35" ht="14.25" customHeight="1">
      <c r="A48" s="272" t="s">
        <v>484</v>
      </c>
      <c r="B48" s="272"/>
      <c r="C48" s="126">
        <f>SUM(D48:E48)</f>
        <v>504</v>
      </c>
      <c r="D48" s="51">
        <v>240</v>
      </c>
      <c r="E48" s="51">
        <v>264</v>
      </c>
      <c r="F48" s="51">
        <f>SUM(G48:H48)</f>
        <v>167</v>
      </c>
      <c r="G48" s="51">
        <v>49</v>
      </c>
      <c r="H48" s="51">
        <v>118</v>
      </c>
      <c r="I48" s="51">
        <f>SUM(J48:M48)</f>
        <v>260</v>
      </c>
      <c r="J48" s="116" t="s">
        <v>476</v>
      </c>
      <c r="K48" s="51">
        <v>124</v>
      </c>
      <c r="L48" s="51">
        <v>78</v>
      </c>
      <c r="M48" s="51">
        <v>58</v>
      </c>
      <c r="N48" s="51"/>
      <c r="O48" s="262" t="s">
        <v>403</v>
      </c>
      <c r="P48" s="263"/>
      <c r="Q48" s="364" t="s">
        <v>476</v>
      </c>
      <c r="R48" s="365"/>
      <c r="S48" s="115" t="s">
        <v>476</v>
      </c>
      <c r="T48" s="115" t="s">
        <v>476</v>
      </c>
      <c r="U48" s="115" t="s">
        <v>476</v>
      </c>
      <c r="V48" s="115" t="s">
        <v>476</v>
      </c>
      <c r="W48" s="365">
        <f>SUM(Y48:AA48)</f>
        <v>12</v>
      </c>
      <c r="X48" s="365"/>
      <c r="Y48" s="115" t="s">
        <v>476</v>
      </c>
      <c r="Z48" s="115">
        <v>12</v>
      </c>
      <c r="AA48" s="115" t="s">
        <v>476</v>
      </c>
      <c r="AB48" s="115">
        <v>2</v>
      </c>
      <c r="AC48" s="365">
        <f>SUM(AE48:AG48)</f>
        <v>59</v>
      </c>
      <c r="AD48" s="365"/>
      <c r="AE48" s="115">
        <v>6</v>
      </c>
      <c r="AF48" s="115">
        <v>53</v>
      </c>
      <c r="AG48" s="115" t="s">
        <v>476</v>
      </c>
      <c r="AH48" s="115">
        <v>19</v>
      </c>
      <c r="AI48" s="51"/>
    </row>
    <row r="49" spans="1:35" ht="14.25" customHeight="1">
      <c r="A49" s="482" t="s">
        <v>485</v>
      </c>
      <c r="B49" s="482"/>
      <c r="C49" s="181">
        <f>SUM(D49:E49)</f>
        <v>520</v>
      </c>
      <c r="D49" s="127">
        <v>243</v>
      </c>
      <c r="E49" s="127">
        <v>277</v>
      </c>
      <c r="F49" s="127">
        <f>SUM(G49:H49)</f>
        <v>162</v>
      </c>
      <c r="G49" s="127">
        <v>44</v>
      </c>
      <c r="H49" s="127">
        <v>118</v>
      </c>
      <c r="I49" s="127">
        <f>SUM(J49:M49)</f>
        <v>260</v>
      </c>
      <c r="J49" s="82" t="s">
        <v>476</v>
      </c>
      <c r="K49" s="127">
        <v>118</v>
      </c>
      <c r="L49" s="127">
        <v>85</v>
      </c>
      <c r="M49" s="127">
        <v>57</v>
      </c>
      <c r="N49" s="51"/>
      <c r="O49" s="51"/>
      <c r="P49" s="116" t="s">
        <v>10</v>
      </c>
      <c r="Q49" s="364">
        <f>SUM(S49:U49)</f>
        <v>10</v>
      </c>
      <c r="R49" s="365"/>
      <c r="S49" s="115">
        <v>2</v>
      </c>
      <c r="T49" s="115">
        <v>8</v>
      </c>
      <c r="U49" s="115" t="s">
        <v>476</v>
      </c>
      <c r="V49" s="115">
        <v>6</v>
      </c>
      <c r="W49" s="365">
        <f>SUM(Y49:AA49)</f>
        <v>51</v>
      </c>
      <c r="X49" s="365"/>
      <c r="Y49" s="115">
        <v>12</v>
      </c>
      <c r="Z49" s="115">
        <v>39</v>
      </c>
      <c r="AA49" s="115" t="s">
        <v>476</v>
      </c>
      <c r="AB49" s="115">
        <v>6</v>
      </c>
      <c r="AC49" s="365">
        <f>SUM(AE49:AG49)</f>
        <v>68</v>
      </c>
      <c r="AD49" s="365"/>
      <c r="AE49" s="115">
        <v>10</v>
      </c>
      <c r="AF49" s="115">
        <v>55</v>
      </c>
      <c r="AG49" s="115">
        <v>3</v>
      </c>
      <c r="AH49" s="115">
        <v>23</v>
      </c>
      <c r="AI49" s="51"/>
    </row>
    <row r="50" spans="1:35" ht="14.25">
      <c r="A50" s="358"/>
      <c r="B50" s="391"/>
      <c r="C50" s="162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51"/>
      <c r="O50" s="51"/>
      <c r="P50" s="51"/>
      <c r="Q50" s="364"/>
      <c r="R50" s="365"/>
      <c r="S50" s="115"/>
      <c r="T50" s="115"/>
      <c r="U50" s="115"/>
      <c r="V50" s="115"/>
      <c r="W50" s="365"/>
      <c r="X50" s="365"/>
      <c r="Y50" s="115"/>
      <c r="Z50" s="115"/>
      <c r="AA50" s="115"/>
      <c r="AB50" s="115"/>
      <c r="AC50" s="365"/>
      <c r="AD50" s="365"/>
      <c r="AE50" s="115"/>
      <c r="AF50" s="115"/>
      <c r="AG50" s="115"/>
      <c r="AH50" s="115"/>
      <c r="AI50" s="51"/>
    </row>
    <row r="51" spans="1:35" ht="14.25">
      <c r="A51" s="151" t="s">
        <v>121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16" t="s">
        <v>8</v>
      </c>
      <c r="Q51" s="364">
        <f>SUM(S51:U51)</f>
        <v>167</v>
      </c>
      <c r="R51" s="365"/>
      <c r="S51" s="115">
        <v>38</v>
      </c>
      <c r="T51" s="115">
        <v>129</v>
      </c>
      <c r="U51" s="115" t="s">
        <v>476</v>
      </c>
      <c r="V51" s="115" t="s">
        <v>478</v>
      </c>
      <c r="W51" s="365">
        <f>SUM(Y51:AA51)</f>
        <v>205</v>
      </c>
      <c r="X51" s="365"/>
      <c r="Y51" s="115">
        <v>41</v>
      </c>
      <c r="Z51" s="115">
        <v>164</v>
      </c>
      <c r="AA51" s="115" t="s">
        <v>476</v>
      </c>
      <c r="AB51" s="115" t="s">
        <v>478</v>
      </c>
      <c r="AC51" s="365">
        <f>SUM(AE51:AG51)</f>
        <v>289</v>
      </c>
      <c r="AD51" s="365"/>
      <c r="AE51" s="115">
        <v>24</v>
      </c>
      <c r="AF51" s="115">
        <v>262</v>
      </c>
      <c r="AG51" s="115">
        <v>3</v>
      </c>
      <c r="AH51" s="115" t="s">
        <v>478</v>
      </c>
      <c r="AI51" s="51"/>
    </row>
    <row r="52" spans="1:35" ht="14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62" t="s">
        <v>404</v>
      </c>
      <c r="P52" s="263"/>
      <c r="Q52" s="364">
        <f>SUM(S52:U52)</f>
        <v>99</v>
      </c>
      <c r="R52" s="365"/>
      <c r="S52" s="115">
        <v>17</v>
      </c>
      <c r="T52" s="115">
        <v>82</v>
      </c>
      <c r="U52" s="115" t="s">
        <v>476</v>
      </c>
      <c r="V52" s="115" t="s">
        <v>478</v>
      </c>
      <c r="W52" s="365">
        <f>SUM(Y52:AA52)</f>
        <v>151</v>
      </c>
      <c r="X52" s="365"/>
      <c r="Y52" s="115">
        <v>24</v>
      </c>
      <c r="Z52" s="115">
        <v>127</v>
      </c>
      <c r="AA52" s="115" t="s">
        <v>476</v>
      </c>
      <c r="AB52" s="115" t="s">
        <v>478</v>
      </c>
      <c r="AC52" s="365">
        <f>SUM(AE52:AG52)</f>
        <v>210</v>
      </c>
      <c r="AD52" s="365"/>
      <c r="AE52" s="115">
        <v>17</v>
      </c>
      <c r="AF52" s="115">
        <v>193</v>
      </c>
      <c r="AG52" s="115" t="s">
        <v>476</v>
      </c>
      <c r="AH52" s="115" t="s">
        <v>478</v>
      </c>
      <c r="AI52" s="51"/>
    </row>
    <row r="53" spans="1:35" ht="14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16" t="s">
        <v>10</v>
      </c>
      <c r="Q53" s="364">
        <f>SUM(S53:U53)</f>
        <v>68</v>
      </c>
      <c r="R53" s="365"/>
      <c r="S53" s="115">
        <v>21</v>
      </c>
      <c r="T53" s="115">
        <v>47</v>
      </c>
      <c r="U53" s="115" t="s">
        <v>476</v>
      </c>
      <c r="V53" s="115" t="s">
        <v>478</v>
      </c>
      <c r="W53" s="365">
        <f>SUM(Y53:AA53)</f>
        <v>54</v>
      </c>
      <c r="X53" s="365"/>
      <c r="Y53" s="115">
        <v>17</v>
      </c>
      <c r="Z53" s="115">
        <v>37</v>
      </c>
      <c r="AA53" s="115" t="s">
        <v>476</v>
      </c>
      <c r="AB53" s="115" t="s">
        <v>478</v>
      </c>
      <c r="AC53" s="365">
        <f>SUM(AE53:AG53)</f>
        <v>79</v>
      </c>
      <c r="AD53" s="365"/>
      <c r="AE53" s="115">
        <v>7</v>
      </c>
      <c r="AF53" s="115">
        <v>69</v>
      </c>
      <c r="AG53" s="115">
        <v>3</v>
      </c>
      <c r="AH53" s="115" t="s">
        <v>478</v>
      </c>
      <c r="AI53" s="51"/>
    </row>
    <row r="54" spans="1:35" ht="14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148"/>
      <c r="P54" s="148"/>
      <c r="Q54" s="363"/>
      <c r="R54" s="358"/>
      <c r="S54" s="148"/>
      <c r="T54" s="148"/>
      <c r="U54" s="148"/>
      <c r="V54" s="148"/>
      <c r="W54" s="358"/>
      <c r="X54" s="358"/>
      <c r="Y54" s="148"/>
      <c r="Z54" s="148"/>
      <c r="AA54" s="148"/>
      <c r="AB54" s="148"/>
      <c r="AC54" s="358"/>
      <c r="AD54" s="358"/>
      <c r="AE54" s="148"/>
      <c r="AF54" s="148"/>
      <c r="AG54" s="148"/>
      <c r="AH54" s="148"/>
      <c r="AI54" s="51"/>
    </row>
    <row r="55" spans="1:35" ht="14.25">
      <c r="A55" s="286" t="s">
        <v>400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51"/>
      <c r="O55" s="51" t="s">
        <v>27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ht="15" thickBo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163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ht="17.25" customHeight="1">
      <c r="A57" s="487" t="s">
        <v>67</v>
      </c>
      <c r="B57" s="488"/>
      <c r="C57" s="259" t="s">
        <v>3</v>
      </c>
      <c r="D57" s="259"/>
      <c r="E57" s="259"/>
      <c r="F57" s="484" t="s">
        <v>120</v>
      </c>
      <c r="G57" s="485"/>
      <c r="H57" s="484" t="s">
        <v>115</v>
      </c>
      <c r="I57" s="486"/>
      <c r="J57" s="486" t="s">
        <v>122</v>
      </c>
      <c r="K57" s="485"/>
      <c r="L57" s="484" t="s">
        <v>114</v>
      </c>
      <c r="M57" s="486"/>
      <c r="N57" s="51"/>
      <c r="O57" s="299" t="s">
        <v>454</v>
      </c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51"/>
    </row>
    <row r="58" spans="1:35" ht="15" thickBot="1">
      <c r="A58" s="345"/>
      <c r="B58" s="400"/>
      <c r="C58" s="145" t="s">
        <v>8</v>
      </c>
      <c r="D58" s="145" t="s">
        <v>9</v>
      </c>
      <c r="E58" s="145" t="s">
        <v>10</v>
      </c>
      <c r="F58" s="145" t="s">
        <v>9</v>
      </c>
      <c r="G58" s="145" t="s">
        <v>10</v>
      </c>
      <c r="H58" s="145" t="s">
        <v>9</v>
      </c>
      <c r="I58" s="145" t="s">
        <v>10</v>
      </c>
      <c r="J58" s="145" t="s">
        <v>9</v>
      </c>
      <c r="K58" s="145" t="s">
        <v>10</v>
      </c>
      <c r="L58" s="145" t="s">
        <v>9</v>
      </c>
      <c r="M58" s="153" t="s">
        <v>10</v>
      </c>
      <c r="N58" s="51"/>
      <c r="O58" s="286" t="s">
        <v>158</v>
      </c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51"/>
    </row>
    <row r="59" spans="1:35" ht="14.25">
      <c r="A59" s="483"/>
      <c r="B59" s="483"/>
      <c r="C59" s="174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354" t="s">
        <v>159</v>
      </c>
      <c r="P59" s="291"/>
      <c r="Q59" s="307" t="s">
        <v>405</v>
      </c>
      <c r="R59" s="308"/>
      <c r="S59" s="309"/>
      <c r="T59" s="307" t="s">
        <v>406</v>
      </c>
      <c r="U59" s="308"/>
      <c r="V59" s="309"/>
      <c r="W59" s="259" t="s">
        <v>13</v>
      </c>
      <c r="X59" s="259"/>
      <c r="Y59" s="259"/>
      <c r="Z59" s="259"/>
      <c r="AA59" s="259"/>
      <c r="AB59" s="259"/>
      <c r="AC59" s="259" t="s">
        <v>29</v>
      </c>
      <c r="AD59" s="259"/>
      <c r="AE59" s="259"/>
      <c r="AF59" s="259"/>
      <c r="AG59" s="259"/>
      <c r="AH59" s="277"/>
      <c r="AI59" s="51"/>
    </row>
    <row r="60" spans="1:35" ht="14.25" customHeight="1">
      <c r="A60" s="272" t="s">
        <v>248</v>
      </c>
      <c r="B60" s="272"/>
      <c r="C60" s="119">
        <f>SUM(D60:E60)</f>
        <v>1086</v>
      </c>
      <c r="D60" s="105">
        <f>SUM(H60,J60,L60)</f>
        <v>676</v>
      </c>
      <c r="E60" s="105">
        <f>SUM(I60,K60,M60)</f>
        <v>410</v>
      </c>
      <c r="F60" s="93" t="s">
        <v>476</v>
      </c>
      <c r="G60" s="93" t="s">
        <v>476</v>
      </c>
      <c r="H60" s="105">
        <v>350</v>
      </c>
      <c r="I60" s="105">
        <v>193</v>
      </c>
      <c r="J60" s="105">
        <v>200</v>
      </c>
      <c r="K60" s="105">
        <v>132</v>
      </c>
      <c r="L60" s="105">
        <v>126</v>
      </c>
      <c r="M60" s="105">
        <v>85</v>
      </c>
      <c r="N60" s="51"/>
      <c r="O60" s="292"/>
      <c r="P60" s="254"/>
      <c r="Q60" s="310"/>
      <c r="R60" s="311"/>
      <c r="S60" s="312"/>
      <c r="T60" s="310"/>
      <c r="U60" s="311"/>
      <c r="V60" s="312"/>
      <c r="W60" s="258" t="s">
        <v>8</v>
      </c>
      <c r="X60" s="258"/>
      <c r="Y60" s="258" t="s">
        <v>9</v>
      </c>
      <c r="Z60" s="258"/>
      <c r="AA60" s="258" t="s">
        <v>10</v>
      </c>
      <c r="AB60" s="258"/>
      <c r="AC60" s="258" t="s">
        <v>8</v>
      </c>
      <c r="AD60" s="258"/>
      <c r="AE60" s="258" t="s">
        <v>9</v>
      </c>
      <c r="AF60" s="258"/>
      <c r="AG60" s="258" t="s">
        <v>10</v>
      </c>
      <c r="AH60" s="285"/>
      <c r="AI60" s="51"/>
    </row>
    <row r="61" spans="1:35" ht="14.25" customHeight="1">
      <c r="A61" s="272" t="s">
        <v>482</v>
      </c>
      <c r="B61" s="272"/>
      <c r="C61" s="119">
        <f>SUM(D61:E61)</f>
        <v>1069</v>
      </c>
      <c r="D61" s="105">
        <f aca="true" t="shared" si="4" ref="D61:E63">SUM(H61,J61,L61)</f>
        <v>655</v>
      </c>
      <c r="E61" s="105">
        <f t="shared" si="4"/>
        <v>414</v>
      </c>
      <c r="F61" s="93" t="s">
        <v>476</v>
      </c>
      <c r="G61" s="93" t="s">
        <v>476</v>
      </c>
      <c r="H61" s="105">
        <v>333</v>
      </c>
      <c r="I61" s="105">
        <v>190</v>
      </c>
      <c r="J61" s="105">
        <v>182</v>
      </c>
      <c r="K61" s="105">
        <v>128</v>
      </c>
      <c r="L61" s="105">
        <v>140</v>
      </c>
      <c r="M61" s="105">
        <v>96</v>
      </c>
      <c r="N61" s="51"/>
      <c r="O61" s="352" t="s">
        <v>248</v>
      </c>
      <c r="P61" s="253"/>
      <c r="Q61" s="116"/>
      <c r="R61" s="116"/>
      <c r="S61" s="116">
        <v>7</v>
      </c>
      <c r="T61" s="116"/>
      <c r="U61" s="116"/>
      <c r="V61" s="116">
        <v>59</v>
      </c>
      <c r="W61" s="116"/>
      <c r="X61" s="116">
        <v>789</v>
      </c>
      <c r="Y61" s="116"/>
      <c r="Z61" s="116">
        <v>606</v>
      </c>
      <c r="AA61" s="116"/>
      <c r="AB61" s="116">
        <v>183</v>
      </c>
      <c r="AC61" s="116"/>
      <c r="AD61" s="116">
        <v>178</v>
      </c>
      <c r="AE61" s="116"/>
      <c r="AF61" s="116">
        <v>79</v>
      </c>
      <c r="AG61" s="116"/>
      <c r="AH61" s="116">
        <v>99</v>
      </c>
      <c r="AI61" s="51"/>
    </row>
    <row r="62" spans="1:35" ht="14.25" customHeight="1">
      <c r="A62" s="272" t="s">
        <v>483</v>
      </c>
      <c r="B62" s="272"/>
      <c r="C62" s="119">
        <f>SUM(D62:E62)</f>
        <v>1057</v>
      </c>
      <c r="D62" s="105">
        <f t="shared" si="4"/>
        <v>643</v>
      </c>
      <c r="E62" s="105">
        <f t="shared" si="4"/>
        <v>414</v>
      </c>
      <c r="F62" s="93" t="s">
        <v>476</v>
      </c>
      <c r="G62" s="93" t="s">
        <v>476</v>
      </c>
      <c r="H62" s="105">
        <v>292</v>
      </c>
      <c r="I62" s="105">
        <v>176</v>
      </c>
      <c r="J62" s="105">
        <v>202</v>
      </c>
      <c r="K62" s="105">
        <v>115</v>
      </c>
      <c r="L62" s="105">
        <v>149</v>
      </c>
      <c r="M62" s="105">
        <v>123</v>
      </c>
      <c r="N62" s="51"/>
      <c r="O62" s="352" t="s">
        <v>482</v>
      </c>
      <c r="P62" s="253"/>
      <c r="Q62" s="116"/>
      <c r="R62" s="116"/>
      <c r="S62" s="116">
        <v>53</v>
      </c>
      <c r="T62" s="116"/>
      <c r="U62" s="116"/>
      <c r="V62" s="116">
        <v>61</v>
      </c>
      <c r="W62" s="116"/>
      <c r="X62" s="116">
        <v>806</v>
      </c>
      <c r="Y62" s="116"/>
      <c r="Z62" s="116">
        <v>624</v>
      </c>
      <c r="AA62" s="116"/>
      <c r="AB62" s="116">
        <v>182</v>
      </c>
      <c r="AC62" s="116"/>
      <c r="AD62" s="116">
        <v>165</v>
      </c>
      <c r="AE62" s="116"/>
      <c r="AF62" s="116">
        <v>71</v>
      </c>
      <c r="AG62" s="116"/>
      <c r="AH62" s="116">
        <v>94</v>
      </c>
      <c r="AI62" s="51"/>
    </row>
    <row r="63" spans="1:35" ht="14.25" customHeight="1">
      <c r="A63" s="272" t="s">
        <v>484</v>
      </c>
      <c r="B63" s="272"/>
      <c r="C63" s="119">
        <f>SUM(D63:E63)</f>
        <v>1067</v>
      </c>
      <c r="D63" s="105">
        <f t="shared" si="4"/>
        <v>659</v>
      </c>
      <c r="E63" s="105">
        <f t="shared" si="4"/>
        <v>408</v>
      </c>
      <c r="F63" s="93" t="s">
        <v>476</v>
      </c>
      <c r="G63" s="93" t="s">
        <v>476</v>
      </c>
      <c r="H63" s="105">
        <v>265</v>
      </c>
      <c r="I63" s="105">
        <v>161</v>
      </c>
      <c r="J63" s="105">
        <v>210</v>
      </c>
      <c r="K63" s="105">
        <v>122</v>
      </c>
      <c r="L63" s="105">
        <v>184</v>
      </c>
      <c r="M63" s="105">
        <v>125</v>
      </c>
      <c r="N63" s="51"/>
      <c r="O63" s="352" t="s">
        <v>483</v>
      </c>
      <c r="P63" s="253"/>
      <c r="Q63" s="116"/>
      <c r="R63" s="116"/>
      <c r="S63" s="116">
        <v>50</v>
      </c>
      <c r="T63" s="116"/>
      <c r="U63" s="116"/>
      <c r="V63" s="116">
        <v>64</v>
      </c>
      <c r="W63" s="116"/>
      <c r="X63" s="116">
        <v>783</v>
      </c>
      <c r="Y63" s="116"/>
      <c r="Z63" s="116">
        <v>592</v>
      </c>
      <c r="AA63" s="116"/>
      <c r="AB63" s="116">
        <v>191</v>
      </c>
      <c r="AC63" s="116"/>
      <c r="AD63" s="116">
        <v>160</v>
      </c>
      <c r="AE63" s="116"/>
      <c r="AF63" s="116">
        <v>60</v>
      </c>
      <c r="AG63" s="116"/>
      <c r="AH63" s="116">
        <v>100</v>
      </c>
      <c r="AI63" s="51"/>
    </row>
    <row r="64" spans="1:35" ht="14.25" customHeight="1">
      <c r="A64" s="482" t="s">
        <v>485</v>
      </c>
      <c r="B64" s="482"/>
      <c r="C64" s="117">
        <f>SUM(D64:E64)</f>
        <v>1047</v>
      </c>
      <c r="D64" s="111">
        <f>SUM(H64,J64,L64)</f>
        <v>645</v>
      </c>
      <c r="E64" s="111">
        <f>SUM(I64,K64,M64)</f>
        <v>402</v>
      </c>
      <c r="F64" s="73" t="s">
        <v>476</v>
      </c>
      <c r="G64" s="73" t="s">
        <v>476</v>
      </c>
      <c r="H64" s="111">
        <v>259</v>
      </c>
      <c r="I64" s="111">
        <v>139</v>
      </c>
      <c r="J64" s="111">
        <v>213</v>
      </c>
      <c r="K64" s="111">
        <v>136</v>
      </c>
      <c r="L64" s="111">
        <v>173</v>
      </c>
      <c r="M64" s="111">
        <v>127</v>
      </c>
      <c r="N64" s="51"/>
      <c r="O64" s="352" t="s">
        <v>484</v>
      </c>
      <c r="P64" s="253"/>
      <c r="Q64" s="116"/>
      <c r="R64" s="116"/>
      <c r="S64" s="116">
        <v>49</v>
      </c>
      <c r="T64" s="116"/>
      <c r="U64" s="116"/>
      <c r="V64" s="116">
        <v>65</v>
      </c>
      <c r="W64" s="116"/>
      <c r="X64" s="116">
        <v>779</v>
      </c>
      <c r="Y64" s="116"/>
      <c r="Z64" s="116">
        <v>587</v>
      </c>
      <c r="AA64" s="116"/>
      <c r="AB64" s="116">
        <v>192</v>
      </c>
      <c r="AC64" s="116"/>
      <c r="AD64" s="116">
        <v>163</v>
      </c>
      <c r="AE64" s="116"/>
      <c r="AF64" s="116">
        <v>62</v>
      </c>
      <c r="AG64" s="116"/>
      <c r="AH64" s="116">
        <v>101</v>
      </c>
      <c r="AI64" s="51"/>
    </row>
    <row r="65" spans="1:35" ht="14.25">
      <c r="A65" s="358"/>
      <c r="B65" s="391"/>
      <c r="C65" s="173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51"/>
      <c r="O65" s="477" t="s">
        <v>485</v>
      </c>
      <c r="P65" s="478"/>
      <c r="Q65" s="171"/>
      <c r="R65" s="82"/>
      <c r="S65" s="82">
        <f>SUM(S67:S69)</f>
        <v>49</v>
      </c>
      <c r="T65" s="82"/>
      <c r="U65" s="82"/>
      <c r="V65" s="82">
        <f>SUM(V67:V69)</f>
        <v>58</v>
      </c>
      <c r="W65" s="82"/>
      <c r="X65" s="82">
        <f>SUM(X67:X69)</f>
        <v>743</v>
      </c>
      <c r="Y65" s="82"/>
      <c r="Z65" s="82">
        <f>SUM(Z67:Z69)</f>
        <v>563</v>
      </c>
      <c r="AA65" s="82"/>
      <c r="AB65" s="82">
        <f>SUM(AB67:AB69)</f>
        <v>180</v>
      </c>
      <c r="AC65" s="82"/>
      <c r="AD65" s="82">
        <f>SUM(AD67:AD69)</f>
        <v>169</v>
      </c>
      <c r="AE65" s="82"/>
      <c r="AF65" s="82">
        <f>SUM(AF67:AF69)</f>
        <v>71</v>
      </c>
      <c r="AG65" s="82"/>
      <c r="AH65" s="82">
        <f>SUM(AH67:AH69)</f>
        <v>98</v>
      </c>
      <c r="AI65" s="51"/>
    </row>
    <row r="66" spans="1:35" ht="14.25">
      <c r="A66" s="51" t="s">
        <v>27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69"/>
      <c r="P66" s="274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70"/>
    </row>
    <row r="67" spans="1:35" ht="14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352" t="s">
        <v>14</v>
      </c>
      <c r="P67" s="253"/>
      <c r="Q67" s="116"/>
      <c r="R67" s="116"/>
      <c r="S67" s="116" t="s">
        <v>476</v>
      </c>
      <c r="T67" s="116"/>
      <c r="U67" s="116"/>
      <c r="V67" s="116" t="s">
        <v>476</v>
      </c>
      <c r="W67" s="116"/>
      <c r="X67" s="116" t="s">
        <v>476</v>
      </c>
      <c r="Y67" s="116"/>
      <c r="Z67" s="116" t="s">
        <v>476</v>
      </c>
      <c r="AA67" s="116"/>
      <c r="AB67" s="116" t="s">
        <v>476</v>
      </c>
      <c r="AC67" s="116"/>
      <c r="AD67" s="116" t="s">
        <v>476</v>
      </c>
      <c r="AE67" s="116"/>
      <c r="AF67" s="116" t="s">
        <v>476</v>
      </c>
      <c r="AG67" s="116"/>
      <c r="AH67" s="116" t="s">
        <v>476</v>
      </c>
      <c r="AI67" s="51"/>
    </row>
    <row r="68" spans="1:35" ht="14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352" t="s">
        <v>15</v>
      </c>
      <c r="P68" s="253"/>
      <c r="Q68" s="116"/>
      <c r="R68" s="116"/>
      <c r="S68" s="116">
        <v>1</v>
      </c>
      <c r="T68" s="116"/>
      <c r="U68" s="116"/>
      <c r="V68" s="116">
        <v>1</v>
      </c>
      <c r="W68" s="116"/>
      <c r="X68" s="116">
        <v>1</v>
      </c>
      <c r="Y68" s="116"/>
      <c r="Z68" s="116" t="s">
        <v>476</v>
      </c>
      <c r="AA68" s="116"/>
      <c r="AB68" s="116">
        <v>1</v>
      </c>
      <c r="AC68" s="116"/>
      <c r="AD68" s="116">
        <v>1</v>
      </c>
      <c r="AE68" s="116"/>
      <c r="AF68" s="116" t="s">
        <v>476</v>
      </c>
      <c r="AG68" s="116"/>
      <c r="AH68" s="116">
        <v>1</v>
      </c>
      <c r="AI68" s="51"/>
    </row>
    <row r="69" spans="1:35" ht="14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92" t="s">
        <v>70</v>
      </c>
      <c r="P69" s="254"/>
      <c r="Q69" s="116"/>
      <c r="R69" s="116"/>
      <c r="S69" s="116">
        <v>48</v>
      </c>
      <c r="T69" s="116"/>
      <c r="U69" s="116"/>
      <c r="V69" s="116">
        <v>57</v>
      </c>
      <c r="W69" s="116"/>
      <c r="X69" s="116">
        <v>742</v>
      </c>
      <c r="Y69" s="116"/>
      <c r="Z69" s="116">
        <v>563</v>
      </c>
      <c r="AA69" s="116"/>
      <c r="AB69" s="116">
        <v>179</v>
      </c>
      <c r="AC69" s="116"/>
      <c r="AD69" s="116">
        <v>168</v>
      </c>
      <c r="AE69" s="116"/>
      <c r="AF69" s="116">
        <v>71</v>
      </c>
      <c r="AG69" s="116"/>
      <c r="AH69" s="116">
        <v>97</v>
      </c>
      <c r="AI69" s="51"/>
    </row>
    <row r="70" spans="1:35" ht="14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151" t="s">
        <v>121</v>
      </c>
      <c r="P70" s="163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51"/>
    </row>
    <row r="71" spans="1:35" ht="14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1:35" ht="17.25">
      <c r="A72" s="299" t="s">
        <v>401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51"/>
      <c r="O72" s="286" t="s">
        <v>284</v>
      </c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51"/>
    </row>
    <row r="73" spans="1:35" ht="15" thickBo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270" t="s">
        <v>160</v>
      </c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51"/>
    </row>
    <row r="74" spans="1:35" ht="14.25">
      <c r="A74" s="286" t="s">
        <v>123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51"/>
      <c r="O74" s="472" t="s">
        <v>67</v>
      </c>
      <c r="P74" s="472"/>
      <c r="Q74" s="473"/>
      <c r="R74" s="259" t="s">
        <v>3</v>
      </c>
      <c r="S74" s="259"/>
      <c r="T74" s="259"/>
      <c r="U74" s="259"/>
      <c r="V74" s="259"/>
      <c r="W74" s="259" t="s">
        <v>14</v>
      </c>
      <c r="X74" s="259"/>
      <c r="Y74" s="259"/>
      <c r="Z74" s="259"/>
      <c r="AA74" s="259" t="s">
        <v>15</v>
      </c>
      <c r="AB74" s="259"/>
      <c r="AC74" s="259"/>
      <c r="AD74" s="259"/>
      <c r="AE74" s="259" t="s">
        <v>70</v>
      </c>
      <c r="AF74" s="259"/>
      <c r="AG74" s="259"/>
      <c r="AH74" s="277"/>
      <c r="AI74" s="51"/>
    </row>
    <row r="75" spans="1:35" ht="15" thickBo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449"/>
      <c r="P75" s="449"/>
      <c r="Q75" s="450"/>
      <c r="R75" s="258" t="s">
        <v>8</v>
      </c>
      <c r="S75" s="258"/>
      <c r="T75" s="258"/>
      <c r="U75" s="145" t="s">
        <v>9</v>
      </c>
      <c r="V75" s="145" t="s">
        <v>10</v>
      </c>
      <c r="W75" s="258" t="s">
        <v>8</v>
      </c>
      <c r="X75" s="258"/>
      <c r="Y75" s="145" t="s">
        <v>9</v>
      </c>
      <c r="Z75" s="145" t="s">
        <v>10</v>
      </c>
      <c r="AA75" s="258" t="s">
        <v>8</v>
      </c>
      <c r="AB75" s="258"/>
      <c r="AC75" s="145" t="s">
        <v>9</v>
      </c>
      <c r="AD75" s="145" t="s">
        <v>10</v>
      </c>
      <c r="AE75" s="258" t="s">
        <v>8</v>
      </c>
      <c r="AF75" s="258"/>
      <c r="AG75" s="145" t="s">
        <v>9</v>
      </c>
      <c r="AH75" s="153" t="s">
        <v>10</v>
      </c>
      <c r="AI75" s="51"/>
    </row>
    <row r="76" spans="1:35" ht="14.25">
      <c r="A76" s="354" t="s">
        <v>124</v>
      </c>
      <c r="B76" s="291"/>
      <c r="C76" s="259" t="s">
        <v>2</v>
      </c>
      <c r="D76" s="259"/>
      <c r="E76" s="464" t="s">
        <v>100</v>
      </c>
      <c r="F76" s="465"/>
      <c r="G76" s="465"/>
      <c r="H76" s="465"/>
      <c r="I76" s="465"/>
      <c r="J76" s="465"/>
      <c r="K76" s="465"/>
      <c r="L76" s="465"/>
      <c r="M76" s="465"/>
      <c r="N76" s="51"/>
      <c r="O76" s="463" t="s">
        <v>248</v>
      </c>
      <c r="P76" s="463"/>
      <c r="Q76" s="371"/>
      <c r="R76" s="251">
        <f>SUM(U76:V76)</f>
        <v>7949</v>
      </c>
      <c r="S76" s="251"/>
      <c r="T76" s="251"/>
      <c r="U76" s="106">
        <f>SUM(AG76)</f>
        <v>2921</v>
      </c>
      <c r="V76" s="106">
        <f>SUM(AA76,AH76)</f>
        <v>5028</v>
      </c>
      <c r="W76" s="251" t="s">
        <v>476</v>
      </c>
      <c r="X76" s="251"/>
      <c r="Y76" s="106" t="s">
        <v>476</v>
      </c>
      <c r="Z76" s="106" t="s">
        <v>476</v>
      </c>
      <c r="AA76" s="251">
        <f>SUM(AD76)</f>
        <v>35</v>
      </c>
      <c r="AB76" s="251"/>
      <c r="AC76" s="106" t="s">
        <v>476</v>
      </c>
      <c r="AD76" s="106">
        <v>35</v>
      </c>
      <c r="AE76" s="251">
        <f>SUM(AG76:AH76)</f>
        <v>7914</v>
      </c>
      <c r="AF76" s="251"/>
      <c r="AG76" s="93">
        <v>2921</v>
      </c>
      <c r="AH76" s="93">
        <v>4993</v>
      </c>
      <c r="AI76" s="51"/>
    </row>
    <row r="77" spans="1:35" ht="14.25">
      <c r="A77" s="272"/>
      <c r="B77" s="253"/>
      <c r="C77" s="258"/>
      <c r="D77" s="258"/>
      <c r="E77" s="258" t="s">
        <v>3</v>
      </c>
      <c r="F77" s="258"/>
      <c r="G77" s="258"/>
      <c r="H77" s="258" t="s">
        <v>126</v>
      </c>
      <c r="I77" s="258"/>
      <c r="J77" s="258" t="s">
        <v>127</v>
      </c>
      <c r="K77" s="258"/>
      <c r="L77" s="258" t="s">
        <v>128</v>
      </c>
      <c r="M77" s="285"/>
      <c r="N77" s="51"/>
      <c r="O77" s="449" t="s">
        <v>482</v>
      </c>
      <c r="P77" s="449"/>
      <c r="Q77" s="450"/>
      <c r="R77" s="294">
        <f>SUM(U77:V77)</f>
        <v>10413</v>
      </c>
      <c r="S77" s="294"/>
      <c r="T77" s="294"/>
      <c r="U77" s="50">
        <f>SUM(AG77)</f>
        <v>4347</v>
      </c>
      <c r="V77" s="50">
        <f>SUM(AA77,AH77)</f>
        <v>6066</v>
      </c>
      <c r="W77" s="294" t="s">
        <v>476</v>
      </c>
      <c r="X77" s="294"/>
      <c r="Y77" s="50" t="s">
        <v>476</v>
      </c>
      <c r="Z77" s="50" t="s">
        <v>476</v>
      </c>
      <c r="AA77" s="294">
        <f>SUM(AD77)</f>
        <v>33</v>
      </c>
      <c r="AB77" s="294"/>
      <c r="AC77" s="50" t="s">
        <v>476</v>
      </c>
      <c r="AD77" s="50">
        <v>33</v>
      </c>
      <c r="AE77" s="294">
        <f>SUM(AG77:AH77)</f>
        <v>10380</v>
      </c>
      <c r="AF77" s="294"/>
      <c r="AG77" s="93">
        <v>4347</v>
      </c>
      <c r="AH77" s="93">
        <v>6033</v>
      </c>
      <c r="AI77" s="51"/>
    </row>
    <row r="78" spans="1:35" ht="14.25">
      <c r="A78" s="292"/>
      <c r="B78" s="254"/>
      <c r="C78" s="258"/>
      <c r="D78" s="258"/>
      <c r="E78" s="145" t="s">
        <v>8</v>
      </c>
      <c r="F78" s="145" t="s">
        <v>125</v>
      </c>
      <c r="G78" s="145" t="s">
        <v>66</v>
      </c>
      <c r="H78" s="145" t="s">
        <v>125</v>
      </c>
      <c r="I78" s="145" t="s">
        <v>66</v>
      </c>
      <c r="J78" s="145" t="s">
        <v>125</v>
      </c>
      <c r="K78" s="145" t="s">
        <v>66</v>
      </c>
      <c r="L78" s="145" t="s">
        <v>125</v>
      </c>
      <c r="M78" s="153" t="s">
        <v>66</v>
      </c>
      <c r="N78" s="51"/>
      <c r="O78" s="449" t="s">
        <v>483</v>
      </c>
      <c r="P78" s="449"/>
      <c r="Q78" s="450"/>
      <c r="R78" s="294">
        <f>SUM(U78:V78)</f>
        <v>7318</v>
      </c>
      <c r="S78" s="294"/>
      <c r="T78" s="294"/>
      <c r="U78" s="50">
        <f>SUM(AG78)</f>
        <v>2966</v>
      </c>
      <c r="V78" s="50">
        <f>SUM(AA78,AH78)</f>
        <v>4352</v>
      </c>
      <c r="W78" s="294" t="s">
        <v>476</v>
      </c>
      <c r="X78" s="294"/>
      <c r="Y78" s="50" t="s">
        <v>476</v>
      </c>
      <c r="Z78" s="50" t="s">
        <v>476</v>
      </c>
      <c r="AA78" s="294">
        <f>SUM(AD78)</f>
        <v>40</v>
      </c>
      <c r="AB78" s="294"/>
      <c r="AC78" s="50" t="s">
        <v>476</v>
      </c>
      <c r="AD78" s="50">
        <v>40</v>
      </c>
      <c r="AE78" s="294">
        <f>SUM(AG78:AH78)</f>
        <v>7278</v>
      </c>
      <c r="AF78" s="294"/>
      <c r="AG78" s="93">
        <v>2966</v>
      </c>
      <c r="AH78" s="93">
        <v>4312</v>
      </c>
      <c r="AI78" s="51"/>
    </row>
    <row r="79" spans="1:35" ht="14.25">
      <c r="A79" s="476"/>
      <c r="B79" s="476"/>
      <c r="C79" s="366"/>
      <c r="D79" s="287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449" t="s">
        <v>484</v>
      </c>
      <c r="P79" s="449"/>
      <c r="Q79" s="450"/>
      <c r="R79" s="294">
        <f>SUM(U79:V79)</f>
        <v>6861</v>
      </c>
      <c r="S79" s="294"/>
      <c r="T79" s="294"/>
      <c r="U79" s="50">
        <f>SUM(AG79)</f>
        <v>2453</v>
      </c>
      <c r="V79" s="50">
        <f>SUM(AA79,AH79)</f>
        <v>4408</v>
      </c>
      <c r="W79" s="294" t="s">
        <v>476</v>
      </c>
      <c r="X79" s="294"/>
      <c r="Y79" s="50" t="s">
        <v>476</v>
      </c>
      <c r="Z79" s="50" t="s">
        <v>476</v>
      </c>
      <c r="AA79" s="294">
        <f>SUM(AD79)</f>
        <v>35</v>
      </c>
      <c r="AB79" s="294"/>
      <c r="AC79" s="50" t="s">
        <v>476</v>
      </c>
      <c r="AD79" s="50">
        <v>35</v>
      </c>
      <c r="AE79" s="294">
        <f>SUM(AG79:AH79)</f>
        <v>6826</v>
      </c>
      <c r="AF79" s="294"/>
      <c r="AG79" s="93">
        <v>2453</v>
      </c>
      <c r="AH79" s="93">
        <v>4373</v>
      </c>
      <c r="AI79" s="51"/>
    </row>
    <row r="80" spans="1:35" ht="14.25">
      <c r="A80" s="477" t="s">
        <v>3</v>
      </c>
      <c r="B80" s="477"/>
      <c r="C80" s="208">
        <f>SUM(C81:D83)</f>
        <v>33</v>
      </c>
      <c r="D80" s="209"/>
      <c r="E80" s="127">
        <f>SUM(F80:G80)</f>
        <v>61</v>
      </c>
      <c r="F80" s="127">
        <f>SUM(H80,J80,L80)</f>
        <v>56</v>
      </c>
      <c r="G80" s="127">
        <f>SUM(I80,K80,M80)</f>
        <v>5</v>
      </c>
      <c r="H80" s="82">
        <f aca="true" t="shared" si="5" ref="H80:M80">SUM(H81:H83)</f>
        <v>9</v>
      </c>
      <c r="I80" s="82">
        <f t="shared" si="5"/>
        <v>1</v>
      </c>
      <c r="J80" s="82">
        <f t="shared" si="5"/>
        <v>46</v>
      </c>
      <c r="K80" s="82">
        <f t="shared" si="5"/>
        <v>2</v>
      </c>
      <c r="L80" s="82">
        <f t="shared" si="5"/>
        <v>1</v>
      </c>
      <c r="M80" s="82">
        <f t="shared" si="5"/>
        <v>2</v>
      </c>
      <c r="N80" s="51"/>
      <c r="O80" s="447" t="s">
        <v>485</v>
      </c>
      <c r="P80" s="447"/>
      <c r="Q80" s="448"/>
      <c r="R80" s="296">
        <f>SUM(U80:V80)</f>
        <v>7558</v>
      </c>
      <c r="S80" s="296"/>
      <c r="T80" s="296"/>
      <c r="U80" s="182">
        <f>SUM(AG80)</f>
        <v>3159</v>
      </c>
      <c r="V80" s="182">
        <f>SUM(AA80,AH80)</f>
        <v>4399</v>
      </c>
      <c r="W80" s="296" t="s">
        <v>476</v>
      </c>
      <c r="X80" s="296"/>
      <c r="Y80" s="104" t="s">
        <v>476</v>
      </c>
      <c r="Z80" s="104" t="s">
        <v>476</v>
      </c>
      <c r="AA80" s="296">
        <f>SUM(AC80:AD80)</f>
        <v>35</v>
      </c>
      <c r="AB80" s="296"/>
      <c r="AC80" s="104" t="s">
        <v>476</v>
      </c>
      <c r="AD80" s="73">
        <v>35</v>
      </c>
      <c r="AE80" s="296">
        <f>SUM(AG80:AH80)</f>
        <v>7523</v>
      </c>
      <c r="AF80" s="296"/>
      <c r="AG80" s="73">
        <v>3159</v>
      </c>
      <c r="AH80" s="73">
        <v>4364</v>
      </c>
      <c r="AI80" s="163"/>
    </row>
    <row r="81" spans="1:35" ht="14.25">
      <c r="A81" s="352" t="s">
        <v>14</v>
      </c>
      <c r="B81" s="352"/>
      <c r="C81" s="364">
        <v>3</v>
      </c>
      <c r="D81" s="365"/>
      <c r="E81" s="51">
        <f>SUM(F81:G81)</f>
        <v>3</v>
      </c>
      <c r="F81" s="51">
        <f>SUM(H81,J81,L81)</f>
        <v>3</v>
      </c>
      <c r="G81" s="116" t="s">
        <v>476</v>
      </c>
      <c r="H81" s="116">
        <v>1</v>
      </c>
      <c r="I81" s="116" t="s">
        <v>476</v>
      </c>
      <c r="J81" s="116">
        <v>2</v>
      </c>
      <c r="K81" s="116" t="s">
        <v>476</v>
      </c>
      <c r="L81" s="116" t="s">
        <v>476</v>
      </c>
      <c r="M81" s="116" t="s">
        <v>476</v>
      </c>
      <c r="N81" s="51"/>
      <c r="O81" s="163"/>
      <c r="P81" s="179"/>
      <c r="Q81" s="179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51"/>
    </row>
    <row r="82" spans="1:35" ht="15" thickBot="1">
      <c r="A82" s="352" t="s">
        <v>15</v>
      </c>
      <c r="B82" s="253"/>
      <c r="C82" s="364">
        <v>5</v>
      </c>
      <c r="D82" s="365"/>
      <c r="E82" s="51">
        <f aca="true" t="shared" si="6" ref="E82:E88">SUM(F82:G82)</f>
        <v>8</v>
      </c>
      <c r="F82" s="51">
        <f aca="true" t="shared" si="7" ref="F82:G89">SUM(H82,J82,L82)</f>
        <v>8</v>
      </c>
      <c r="G82" s="116" t="s">
        <v>476</v>
      </c>
      <c r="H82" s="116">
        <v>1</v>
      </c>
      <c r="I82" s="116" t="s">
        <v>476</v>
      </c>
      <c r="J82" s="116">
        <v>7</v>
      </c>
      <c r="K82" s="116" t="s">
        <v>476</v>
      </c>
      <c r="L82" s="116" t="s">
        <v>476</v>
      </c>
      <c r="M82" s="116" t="s">
        <v>476</v>
      </c>
      <c r="N82" s="51"/>
      <c r="O82" s="462" t="s">
        <v>250</v>
      </c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51"/>
    </row>
    <row r="83" spans="1:35" ht="14.25" customHeight="1">
      <c r="A83" s="352" t="s">
        <v>70</v>
      </c>
      <c r="B83" s="253"/>
      <c r="C83" s="364">
        <v>25</v>
      </c>
      <c r="D83" s="365"/>
      <c r="E83" s="51">
        <f t="shared" si="6"/>
        <v>50</v>
      </c>
      <c r="F83" s="51">
        <f t="shared" si="7"/>
        <v>45</v>
      </c>
      <c r="G83" s="51">
        <f t="shared" si="7"/>
        <v>5</v>
      </c>
      <c r="H83" s="116">
        <v>7</v>
      </c>
      <c r="I83" s="116">
        <v>1</v>
      </c>
      <c r="J83" s="116">
        <v>37</v>
      </c>
      <c r="K83" s="116">
        <v>2</v>
      </c>
      <c r="L83" s="116">
        <v>1</v>
      </c>
      <c r="M83" s="116">
        <v>2</v>
      </c>
      <c r="N83" s="51"/>
      <c r="O83" s="466" t="s">
        <v>161</v>
      </c>
      <c r="P83" s="467"/>
      <c r="Q83" s="457" t="s">
        <v>3</v>
      </c>
      <c r="R83" s="457" t="s">
        <v>162</v>
      </c>
      <c r="S83" s="451" t="s">
        <v>163</v>
      </c>
      <c r="T83" s="457" t="s">
        <v>98</v>
      </c>
      <c r="U83" s="457" t="s">
        <v>164</v>
      </c>
      <c r="V83" s="457" t="s">
        <v>146</v>
      </c>
      <c r="W83" s="457" t="s">
        <v>165</v>
      </c>
      <c r="X83" s="451" t="s">
        <v>166</v>
      </c>
      <c r="Y83" s="451" t="s">
        <v>479</v>
      </c>
      <c r="Z83" s="457" t="s">
        <v>167</v>
      </c>
      <c r="AA83" s="457" t="s">
        <v>97</v>
      </c>
      <c r="AB83" s="457" t="s">
        <v>138</v>
      </c>
      <c r="AC83" s="457" t="s">
        <v>168</v>
      </c>
      <c r="AD83" s="451" t="s">
        <v>169</v>
      </c>
      <c r="AE83" s="451" t="s">
        <v>170</v>
      </c>
      <c r="AF83" s="457" t="s">
        <v>171</v>
      </c>
      <c r="AG83" s="457" t="s">
        <v>172</v>
      </c>
      <c r="AH83" s="454" t="s">
        <v>66</v>
      </c>
      <c r="AI83" s="51"/>
    </row>
    <row r="84" spans="1:35" ht="14.25" customHeight="1">
      <c r="A84" s="142"/>
      <c r="B84" s="142" t="s">
        <v>129</v>
      </c>
      <c r="C84" s="364">
        <v>7</v>
      </c>
      <c r="D84" s="365"/>
      <c r="E84" s="51">
        <f t="shared" si="6"/>
        <v>18</v>
      </c>
      <c r="F84" s="51">
        <f t="shared" si="7"/>
        <v>17</v>
      </c>
      <c r="G84" s="51">
        <f t="shared" si="7"/>
        <v>1</v>
      </c>
      <c r="H84" s="116">
        <v>5</v>
      </c>
      <c r="I84" s="116">
        <v>1</v>
      </c>
      <c r="J84" s="116">
        <v>12</v>
      </c>
      <c r="K84" s="116" t="s">
        <v>476</v>
      </c>
      <c r="L84" s="116" t="s">
        <v>476</v>
      </c>
      <c r="M84" s="116" t="s">
        <v>476</v>
      </c>
      <c r="N84" s="51"/>
      <c r="O84" s="468"/>
      <c r="P84" s="469"/>
      <c r="Q84" s="458"/>
      <c r="R84" s="458"/>
      <c r="S84" s="452"/>
      <c r="T84" s="458"/>
      <c r="U84" s="458"/>
      <c r="V84" s="458"/>
      <c r="W84" s="458"/>
      <c r="X84" s="452"/>
      <c r="Y84" s="452"/>
      <c r="Z84" s="458"/>
      <c r="AA84" s="458"/>
      <c r="AB84" s="458"/>
      <c r="AC84" s="458"/>
      <c r="AD84" s="452"/>
      <c r="AE84" s="452"/>
      <c r="AF84" s="458"/>
      <c r="AG84" s="458"/>
      <c r="AH84" s="455"/>
      <c r="AI84" s="51"/>
    </row>
    <row r="85" spans="1:35" ht="15.75" customHeight="1">
      <c r="A85" s="142"/>
      <c r="B85" s="142" t="s">
        <v>130</v>
      </c>
      <c r="C85" s="364">
        <v>2</v>
      </c>
      <c r="D85" s="365"/>
      <c r="E85" s="51">
        <f t="shared" si="6"/>
        <v>4</v>
      </c>
      <c r="F85" s="51">
        <f t="shared" si="7"/>
        <v>3</v>
      </c>
      <c r="G85" s="51">
        <f t="shared" si="7"/>
        <v>1</v>
      </c>
      <c r="H85" s="116" t="s">
        <v>476</v>
      </c>
      <c r="I85" s="116" t="s">
        <v>476</v>
      </c>
      <c r="J85" s="116">
        <v>3</v>
      </c>
      <c r="K85" s="116">
        <v>1</v>
      </c>
      <c r="L85" s="116" t="s">
        <v>476</v>
      </c>
      <c r="M85" s="116" t="s">
        <v>476</v>
      </c>
      <c r="N85" s="51"/>
      <c r="O85" s="468"/>
      <c r="P85" s="469"/>
      <c r="Q85" s="458"/>
      <c r="R85" s="458"/>
      <c r="S85" s="452"/>
      <c r="T85" s="458"/>
      <c r="U85" s="458"/>
      <c r="V85" s="458"/>
      <c r="W85" s="458"/>
      <c r="X85" s="452"/>
      <c r="Y85" s="452"/>
      <c r="Z85" s="458"/>
      <c r="AA85" s="458"/>
      <c r="AB85" s="458"/>
      <c r="AC85" s="458"/>
      <c r="AD85" s="452"/>
      <c r="AE85" s="452"/>
      <c r="AF85" s="458"/>
      <c r="AG85" s="458"/>
      <c r="AH85" s="455"/>
      <c r="AI85" s="51"/>
    </row>
    <row r="86" spans="1:35" ht="14.25">
      <c r="A86" s="142"/>
      <c r="B86" s="142" t="s">
        <v>131</v>
      </c>
      <c r="C86" s="364" t="s">
        <v>476</v>
      </c>
      <c r="D86" s="365"/>
      <c r="E86" s="116" t="s">
        <v>476</v>
      </c>
      <c r="F86" s="116" t="s">
        <v>476</v>
      </c>
      <c r="G86" s="116" t="s">
        <v>476</v>
      </c>
      <c r="H86" s="116" t="s">
        <v>476</v>
      </c>
      <c r="I86" s="116" t="s">
        <v>476</v>
      </c>
      <c r="J86" s="116" t="s">
        <v>476</v>
      </c>
      <c r="K86" s="116" t="s">
        <v>476</v>
      </c>
      <c r="L86" s="116" t="s">
        <v>476</v>
      </c>
      <c r="M86" s="116" t="s">
        <v>476</v>
      </c>
      <c r="N86" s="51"/>
      <c r="O86" s="468"/>
      <c r="P86" s="469"/>
      <c r="Q86" s="458"/>
      <c r="R86" s="458"/>
      <c r="S86" s="452"/>
      <c r="T86" s="458"/>
      <c r="U86" s="458"/>
      <c r="V86" s="458"/>
      <c r="W86" s="458"/>
      <c r="X86" s="452"/>
      <c r="Y86" s="452"/>
      <c r="Z86" s="458"/>
      <c r="AA86" s="458"/>
      <c r="AB86" s="458"/>
      <c r="AC86" s="458"/>
      <c r="AD86" s="452"/>
      <c r="AE86" s="452"/>
      <c r="AF86" s="458"/>
      <c r="AG86" s="458"/>
      <c r="AH86" s="455"/>
      <c r="AI86" s="51"/>
    </row>
    <row r="87" spans="1:35" ht="14.25">
      <c r="A87" s="142"/>
      <c r="B87" s="142" t="s">
        <v>132</v>
      </c>
      <c r="C87" s="364">
        <v>6</v>
      </c>
      <c r="D87" s="365"/>
      <c r="E87" s="51">
        <f t="shared" si="6"/>
        <v>8</v>
      </c>
      <c r="F87" s="51">
        <f t="shared" si="7"/>
        <v>8</v>
      </c>
      <c r="G87" s="116" t="s">
        <v>476</v>
      </c>
      <c r="H87" s="116">
        <v>2</v>
      </c>
      <c r="I87" s="116" t="s">
        <v>476</v>
      </c>
      <c r="J87" s="116">
        <v>6</v>
      </c>
      <c r="K87" s="116" t="s">
        <v>476</v>
      </c>
      <c r="L87" s="116" t="s">
        <v>476</v>
      </c>
      <c r="M87" s="116" t="s">
        <v>476</v>
      </c>
      <c r="N87" s="51"/>
      <c r="O87" s="470"/>
      <c r="P87" s="471"/>
      <c r="Q87" s="459"/>
      <c r="R87" s="459"/>
      <c r="S87" s="453"/>
      <c r="T87" s="459"/>
      <c r="U87" s="459"/>
      <c r="V87" s="459"/>
      <c r="W87" s="459"/>
      <c r="X87" s="453"/>
      <c r="Y87" s="453"/>
      <c r="Z87" s="459"/>
      <c r="AA87" s="459"/>
      <c r="AB87" s="459"/>
      <c r="AC87" s="459"/>
      <c r="AD87" s="453"/>
      <c r="AE87" s="453"/>
      <c r="AF87" s="459"/>
      <c r="AG87" s="459"/>
      <c r="AH87" s="456"/>
      <c r="AI87" s="51"/>
    </row>
    <row r="88" spans="1:35" ht="14.25">
      <c r="A88" s="142"/>
      <c r="B88" s="142" t="s">
        <v>133</v>
      </c>
      <c r="C88" s="364">
        <v>1</v>
      </c>
      <c r="D88" s="365"/>
      <c r="E88" s="51">
        <f t="shared" si="6"/>
        <v>2</v>
      </c>
      <c r="F88" s="51">
        <f t="shared" si="7"/>
        <v>1</v>
      </c>
      <c r="G88" s="51">
        <f t="shared" si="7"/>
        <v>1</v>
      </c>
      <c r="H88" s="116" t="s">
        <v>476</v>
      </c>
      <c r="I88" s="116" t="s">
        <v>476</v>
      </c>
      <c r="J88" s="116">
        <v>1</v>
      </c>
      <c r="K88" s="116">
        <v>1</v>
      </c>
      <c r="L88" s="116" t="s">
        <v>476</v>
      </c>
      <c r="M88" s="116" t="s">
        <v>476</v>
      </c>
      <c r="N88" s="51"/>
      <c r="O88" s="460" t="s">
        <v>407</v>
      </c>
      <c r="P88" s="461"/>
      <c r="Q88" s="103">
        <f>SUM(Q89:Q90)</f>
        <v>7558</v>
      </c>
      <c r="R88" s="104">
        <f aca="true" t="shared" si="8" ref="R88:W88">SUM(R89:R90)</f>
        <v>361</v>
      </c>
      <c r="S88" s="104">
        <f t="shared" si="8"/>
        <v>282</v>
      </c>
      <c r="T88" s="104">
        <f t="shared" si="8"/>
        <v>40</v>
      </c>
      <c r="U88" s="104">
        <f t="shared" si="8"/>
        <v>388</v>
      </c>
      <c r="V88" s="104">
        <f t="shared" si="8"/>
        <v>26</v>
      </c>
      <c r="W88" s="104">
        <f t="shared" si="8"/>
        <v>29</v>
      </c>
      <c r="X88" s="104" t="s">
        <v>476</v>
      </c>
      <c r="Y88" s="104" t="s">
        <v>476</v>
      </c>
      <c r="Z88" s="104">
        <f>SUM(Z89:Z90)</f>
        <v>29</v>
      </c>
      <c r="AA88" s="104" t="s">
        <v>476</v>
      </c>
      <c r="AB88" s="104">
        <f aca="true" t="shared" si="9" ref="AB88:AH88">SUM(AB89:AB90)</f>
        <v>163</v>
      </c>
      <c r="AC88" s="104">
        <f t="shared" si="9"/>
        <v>105</v>
      </c>
      <c r="AD88" s="104">
        <f t="shared" si="9"/>
        <v>5056</v>
      </c>
      <c r="AE88" s="104">
        <f t="shared" si="9"/>
        <v>29</v>
      </c>
      <c r="AF88" s="104">
        <f t="shared" si="9"/>
        <v>24</v>
      </c>
      <c r="AG88" s="104">
        <f t="shared" si="9"/>
        <v>720</v>
      </c>
      <c r="AH88" s="104">
        <f t="shared" si="9"/>
        <v>306</v>
      </c>
      <c r="AI88" s="51"/>
    </row>
    <row r="89" spans="1:35" ht="15" customHeight="1">
      <c r="A89" s="142"/>
      <c r="B89" s="142" t="s">
        <v>134</v>
      </c>
      <c r="C89" s="364">
        <v>9</v>
      </c>
      <c r="D89" s="365"/>
      <c r="E89" s="51">
        <f>SUM(F89:G89)</f>
        <v>18</v>
      </c>
      <c r="F89" s="51">
        <f t="shared" si="7"/>
        <v>16</v>
      </c>
      <c r="G89" s="51">
        <f t="shared" si="7"/>
        <v>2</v>
      </c>
      <c r="H89" s="116" t="s">
        <v>476</v>
      </c>
      <c r="I89" s="116" t="s">
        <v>476</v>
      </c>
      <c r="J89" s="116">
        <v>15</v>
      </c>
      <c r="K89" s="116" t="s">
        <v>476</v>
      </c>
      <c r="L89" s="116">
        <v>1</v>
      </c>
      <c r="M89" s="116">
        <v>2</v>
      </c>
      <c r="N89" s="51"/>
      <c r="O89" s="270" t="s">
        <v>9</v>
      </c>
      <c r="P89" s="270"/>
      <c r="Q89" s="94">
        <f>SUM(R89:AH89)</f>
        <v>3159</v>
      </c>
      <c r="R89" s="50" t="s">
        <v>476</v>
      </c>
      <c r="S89" s="50" t="s">
        <v>476</v>
      </c>
      <c r="T89" s="50" t="s">
        <v>476</v>
      </c>
      <c r="U89" s="50" t="s">
        <v>476</v>
      </c>
      <c r="V89" s="50">
        <v>8</v>
      </c>
      <c r="W89" s="50">
        <v>8</v>
      </c>
      <c r="X89" s="50" t="s">
        <v>476</v>
      </c>
      <c r="Y89" s="50" t="s">
        <v>476</v>
      </c>
      <c r="Z89" s="50" t="s">
        <v>476</v>
      </c>
      <c r="AA89" s="50" t="s">
        <v>476</v>
      </c>
      <c r="AB89" s="50" t="s">
        <v>476</v>
      </c>
      <c r="AC89" s="50">
        <v>9</v>
      </c>
      <c r="AD89" s="50">
        <v>2427</v>
      </c>
      <c r="AE89" s="50">
        <v>13</v>
      </c>
      <c r="AF89" s="50">
        <v>4</v>
      </c>
      <c r="AG89" s="50">
        <v>602</v>
      </c>
      <c r="AH89" s="50">
        <v>88</v>
      </c>
      <c r="AI89" s="51"/>
    </row>
    <row r="90" spans="1:35" ht="15" customHeight="1">
      <c r="A90" s="148"/>
      <c r="B90" s="148"/>
      <c r="C90" s="363"/>
      <c r="D90" s="358"/>
      <c r="E90" s="148"/>
      <c r="F90" s="148"/>
      <c r="G90" s="148"/>
      <c r="H90" s="148"/>
      <c r="I90" s="148"/>
      <c r="J90" s="148"/>
      <c r="K90" s="148"/>
      <c r="L90" s="148"/>
      <c r="M90" s="148"/>
      <c r="N90" s="51"/>
      <c r="O90" s="358" t="s">
        <v>10</v>
      </c>
      <c r="P90" s="358"/>
      <c r="Q90" s="167">
        <f>SUM(R90:AH90)</f>
        <v>4399</v>
      </c>
      <c r="R90" s="110">
        <v>361</v>
      </c>
      <c r="S90" s="110">
        <v>282</v>
      </c>
      <c r="T90" s="110">
        <v>40</v>
      </c>
      <c r="U90" s="110">
        <v>388</v>
      </c>
      <c r="V90" s="110">
        <v>18</v>
      </c>
      <c r="W90" s="110">
        <v>21</v>
      </c>
      <c r="X90" s="110" t="s">
        <v>476</v>
      </c>
      <c r="Y90" s="110" t="s">
        <v>476</v>
      </c>
      <c r="Z90" s="110">
        <v>29</v>
      </c>
      <c r="AA90" s="110" t="s">
        <v>476</v>
      </c>
      <c r="AB90" s="110">
        <v>163</v>
      </c>
      <c r="AC90" s="110">
        <v>96</v>
      </c>
      <c r="AD90" s="110">
        <v>2629</v>
      </c>
      <c r="AE90" s="110">
        <v>16</v>
      </c>
      <c r="AF90" s="110">
        <v>20</v>
      </c>
      <c r="AG90" s="110">
        <v>118</v>
      </c>
      <c r="AH90" s="110">
        <v>218</v>
      </c>
      <c r="AI90" s="51"/>
    </row>
    <row r="91" spans="1:35" ht="1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70" t="s">
        <v>112</v>
      </c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51"/>
    </row>
    <row r="92" spans="1:35" ht="15" customHeight="1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</row>
  </sheetData>
  <sheetProtection/>
  <mergeCells count="222">
    <mergeCell ref="A27:B27"/>
    <mergeCell ref="H25:I25"/>
    <mergeCell ref="A38:M38"/>
    <mergeCell ref="A30:B30"/>
    <mergeCell ref="O12:P12"/>
    <mergeCell ref="A17:B17"/>
    <mergeCell ref="C25:E25"/>
    <mergeCell ref="J25:K25"/>
    <mergeCell ref="L25:M25"/>
    <mergeCell ref="A28:B28"/>
    <mergeCell ref="C10:E10"/>
    <mergeCell ref="F10:H10"/>
    <mergeCell ref="I10:M10"/>
    <mergeCell ref="A12:B12"/>
    <mergeCell ref="A10:B11"/>
    <mergeCell ref="A15:B15"/>
    <mergeCell ref="A13:B13"/>
    <mergeCell ref="A14:B14"/>
    <mergeCell ref="A46:B46"/>
    <mergeCell ref="A31:B31"/>
    <mergeCell ref="A32:B32"/>
    <mergeCell ref="A33:B33"/>
    <mergeCell ref="A6:M6"/>
    <mergeCell ref="A8:M8"/>
    <mergeCell ref="F25:G25"/>
    <mergeCell ref="A18:B18"/>
    <mergeCell ref="A23:M23"/>
    <mergeCell ref="A16:B16"/>
    <mergeCell ref="A29:B29"/>
    <mergeCell ref="A25:B26"/>
    <mergeCell ref="A47:B47"/>
    <mergeCell ref="A40:M40"/>
    <mergeCell ref="A42:B43"/>
    <mergeCell ref="C42:E42"/>
    <mergeCell ref="F42:H42"/>
    <mergeCell ref="I42:M42"/>
    <mergeCell ref="A44:B44"/>
    <mergeCell ref="A45:B45"/>
    <mergeCell ref="C57:E57"/>
    <mergeCell ref="F57:G57"/>
    <mergeCell ref="H57:I57"/>
    <mergeCell ref="A48:B48"/>
    <mergeCell ref="A49:B49"/>
    <mergeCell ref="A50:B50"/>
    <mergeCell ref="A55:M55"/>
    <mergeCell ref="J57:K57"/>
    <mergeCell ref="L57:M57"/>
    <mergeCell ref="A57:B58"/>
    <mergeCell ref="A61:B61"/>
    <mergeCell ref="A62:B62"/>
    <mergeCell ref="A63:B63"/>
    <mergeCell ref="A64:B64"/>
    <mergeCell ref="A59:B59"/>
    <mergeCell ref="A60:B60"/>
    <mergeCell ref="W7:X7"/>
    <mergeCell ref="Y7:Z7"/>
    <mergeCell ref="W6:Z6"/>
    <mergeCell ref="A79:B79"/>
    <mergeCell ref="A80:B80"/>
    <mergeCell ref="A81:B81"/>
    <mergeCell ref="A65:B65"/>
    <mergeCell ref="A72:M72"/>
    <mergeCell ref="A76:B78"/>
    <mergeCell ref="C76:D78"/>
    <mergeCell ref="AE7:AF7"/>
    <mergeCell ref="AE6:AH6"/>
    <mergeCell ref="AG7:AH7"/>
    <mergeCell ref="AA6:AD6"/>
    <mergeCell ref="AA7:AB7"/>
    <mergeCell ref="AC7:AD7"/>
    <mergeCell ref="C80:D80"/>
    <mergeCell ref="O6:P8"/>
    <mergeCell ref="Q7:S7"/>
    <mergeCell ref="T7:V7"/>
    <mergeCell ref="Q6:V6"/>
    <mergeCell ref="O9:P9"/>
    <mergeCell ref="O10:P10"/>
    <mergeCell ref="O11:P11"/>
    <mergeCell ref="O64:P64"/>
    <mergeCell ref="O65:P65"/>
    <mergeCell ref="C81:D81"/>
    <mergeCell ref="C82:D82"/>
    <mergeCell ref="C83:D83"/>
    <mergeCell ref="C84:D84"/>
    <mergeCell ref="C85:D85"/>
    <mergeCell ref="C86:D86"/>
    <mergeCell ref="O15:P15"/>
    <mergeCell ref="O63:P63"/>
    <mergeCell ref="O21:P21"/>
    <mergeCell ref="O22:P22"/>
    <mergeCell ref="O44:P46"/>
    <mergeCell ref="W46:X46"/>
    <mergeCell ref="O48:P48"/>
    <mergeCell ref="W60:X60"/>
    <mergeCell ref="W59:AB59"/>
    <mergeCell ref="O59:P60"/>
    <mergeCell ref="Q46:R46"/>
    <mergeCell ref="Q45:U45"/>
    <mergeCell ref="V45:V46"/>
    <mergeCell ref="Q51:R51"/>
    <mergeCell ref="Q52:R52"/>
    <mergeCell ref="W49:X49"/>
    <mergeCell ref="W50:X50"/>
    <mergeCell ref="Q44:V44"/>
    <mergeCell ref="AE60:AF60"/>
    <mergeCell ref="AG60:AH60"/>
    <mergeCell ref="W44:AB44"/>
    <mergeCell ref="W45:AA45"/>
    <mergeCell ref="AC44:AH44"/>
    <mergeCell ref="AC45:AG45"/>
    <mergeCell ref="AH45:AH46"/>
    <mergeCell ref="AC46:AD46"/>
    <mergeCell ref="AA60:AB60"/>
    <mergeCell ref="AB45:AB46"/>
    <mergeCell ref="AC47:AD47"/>
    <mergeCell ref="AC48:AD48"/>
    <mergeCell ref="O52:P52"/>
    <mergeCell ref="Q47:R47"/>
    <mergeCell ref="Q48:R48"/>
    <mergeCell ref="W47:X47"/>
    <mergeCell ref="W48:X48"/>
    <mergeCell ref="Q49:R49"/>
    <mergeCell ref="Q50:R50"/>
    <mergeCell ref="AC53:AD53"/>
    <mergeCell ref="O66:P66"/>
    <mergeCell ref="O67:P67"/>
    <mergeCell ref="O68:P68"/>
    <mergeCell ref="W54:X54"/>
    <mergeCell ref="W53:X53"/>
    <mergeCell ref="Q54:R54"/>
    <mergeCell ref="Q53:R53"/>
    <mergeCell ref="Q59:S60"/>
    <mergeCell ref="T59:V60"/>
    <mergeCell ref="AC49:AD49"/>
    <mergeCell ref="AC50:AD50"/>
    <mergeCell ref="AC51:AD51"/>
    <mergeCell ref="AC52:AD52"/>
    <mergeCell ref="W51:X51"/>
    <mergeCell ref="W52:X52"/>
    <mergeCell ref="AC54:AD54"/>
    <mergeCell ref="O69:P69"/>
    <mergeCell ref="O61:P61"/>
    <mergeCell ref="O62:P62"/>
    <mergeCell ref="W80:X80"/>
    <mergeCell ref="O74:Q75"/>
    <mergeCell ref="R78:T78"/>
    <mergeCell ref="AC60:AD60"/>
    <mergeCell ref="AC59:AH59"/>
    <mergeCell ref="Y60:Z60"/>
    <mergeCell ref="AA75:AB75"/>
    <mergeCell ref="W75:X75"/>
    <mergeCell ref="R75:T75"/>
    <mergeCell ref="W76:X76"/>
    <mergeCell ref="W77:X77"/>
    <mergeCell ref="O83:P87"/>
    <mergeCell ref="R83:R87"/>
    <mergeCell ref="Q83:Q87"/>
    <mergeCell ref="R79:T79"/>
    <mergeCell ref="T83:T87"/>
    <mergeCell ref="W78:X78"/>
    <mergeCell ref="W79:X79"/>
    <mergeCell ref="O76:Q76"/>
    <mergeCell ref="A74:M74"/>
    <mergeCell ref="C79:D79"/>
    <mergeCell ref="E77:G77"/>
    <mergeCell ref="H77:I77"/>
    <mergeCell ref="J77:K77"/>
    <mergeCell ref="E76:M76"/>
    <mergeCell ref="L77:M77"/>
    <mergeCell ref="A82:B82"/>
    <mergeCell ref="A83:B83"/>
    <mergeCell ref="R76:T76"/>
    <mergeCell ref="R77:T77"/>
    <mergeCell ref="R80:T80"/>
    <mergeCell ref="O82:AH82"/>
    <mergeCell ref="AA80:AB80"/>
    <mergeCell ref="AE76:AF76"/>
    <mergeCell ref="AE77:AF77"/>
    <mergeCell ref="Z83:Z87"/>
    <mergeCell ref="C90:D90"/>
    <mergeCell ref="C88:D88"/>
    <mergeCell ref="C89:D89"/>
    <mergeCell ref="O88:P88"/>
    <mergeCell ref="O89:P89"/>
    <mergeCell ref="O90:P90"/>
    <mergeCell ref="C87:D87"/>
    <mergeCell ref="AA83:AA87"/>
    <mergeCell ref="Y83:Y87"/>
    <mergeCell ref="X83:X87"/>
    <mergeCell ref="W83:W87"/>
    <mergeCell ref="V83:V87"/>
    <mergeCell ref="U83:U87"/>
    <mergeCell ref="AA79:AB79"/>
    <mergeCell ref="AA78:AB78"/>
    <mergeCell ref="S83:S87"/>
    <mergeCell ref="AH83:AH87"/>
    <mergeCell ref="AG83:AG87"/>
    <mergeCell ref="AF83:AF87"/>
    <mergeCell ref="AE83:AE87"/>
    <mergeCell ref="AD83:AD87"/>
    <mergeCell ref="AC83:AC87"/>
    <mergeCell ref="AB83:AB87"/>
    <mergeCell ref="O78:Q78"/>
    <mergeCell ref="O77:Q77"/>
    <mergeCell ref="O57:AH57"/>
    <mergeCell ref="O58:AH58"/>
    <mergeCell ref="O73:AH73"/>
    <mergeCell ref="O72:AH72"/>
    <mergeCell ref="W74:Z74"/>
    <mergeCell ref="AA74:AD74"/>
    <mergeCell ref="AE74:AH74"/>
    <mergeCell ref="R74:V74"/>
    <mergeCell ref="O5:AH5"/>
    <mergeCell ref="O43:AH43"/>
    <mergeCell ref="AE78:AF78"/>
    <mergeCell ref="AE79:AF79"/>
    <mergeCell ref="AE80:AF80"/>
    <mergeCell ref="AA77:AB77"/>
    <mergeCell ref="AA76:AB76"/>
    <mergeCell ref="AE75:AF75"/>
    <mergeCell ref="O80:Q80"/>
    <mergeCell ref="O79:Q7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78"/>
  <sheetViews>
    <sheetView zoomScaleSheetLayoutView="75" zoomScalePageLayoutView="0" workbookViewId="0" topLeftCell="A36">
      <selection activeCell="A36" sqref="A36"/>
    </sheetView>
  </sheetViews>
  <sheetFormatPr defaultColWidth="9.00390625" defaultRowHeight="22.5" customHeight="1"/>
  <cols>
    <col min="1" max="1" width="12.00390625" style="1" customWidth="1"/>
    <col min="2" max="2" width="8.75390625" style="1" customWidth="1"/>
    <col min="3" max="4" width="7.75390625" style="1" customWidth="1"/>
    <col min="5" max="5" width="4.25390625" style="1" customWidth="1"/>
    <col min="6" max="6" width="4.625" style="1" customWidth="1"/>
    <col min="7" max="7" width="4.375" style="1" customWidth="1"/>
    <col min="8" max="8" width="4.625" style="1" customWidth="1"/>
    <col min="9" max="9" width="4.375" style="1" customWidth="1"/>
    <col min="10" max="10" width="4.50390625" style="1" customWidth="1"/>
    <col min="11" max="11" width="4.75390625" style="1" customWidth="1"/>
    <col min="12" max="13" width="4.375" style="1" customWidth="1"/>
    <col min="14" max="14" width="4.50390625" style="1" customWidth="1"/>
    <col min="15" max="15" width="4.125" style="1" customWidth="1"/>
    <col min="16" max="16" width="4.75390625" style="1" customWidth="1"/>
    <col min="17" max="18" width="4.375" style="1" customWidth="1"/>
    <col min="19" max="19" width="3.75390625" style="1" customWidth="1"/>
    <col min="20" max="20" width="3.625" style="1" customWidth="1"/>
    <col min="21" max="21" width="6.75390625" style="1" customWidth="1"/>
    <col min="22" max="23" width="3.625" style="1" customWidth="1"/>
    <col min="24" max="24" width="7.875" style="1" customWidth="1"/>
    <col min="25" max="25" width="6.25390625" style="1" customWidth="1"/>
    <col min="26" max="26" width="3.625" style="1" customWidth="1"/>
    <col min="27" max="27" width="5.75390625" style="1" customWidth="1"/>
    <col min="28" max="29" width="6.375" style="1" customWidth="1"/>
    <col min="30" max="30" width="3.375" style="1" customWidth="1"/>
    <col min="31" max="31" width="3.625" style="1" customWidth="1"/>
    <col min="32" max="32" width="5.875" style="1" customWidth="1"/>
    <col min="33" max="33" width="6.00390625" style="1" customWidth="1"/>
    <col min="34" max="34" width="5.625" style="1" customWidth="1"/>
    <col min="35" max="35" width="5.75390625" style="1" customWidth="1"/>
    <col min="36" max="36" width="7.625" style="1" customWidth="1"/>
    <col min="37" max="37" width="9.00390625" style="1" customWidth="1"/>
    <col min="38" max="38" width="5.375" style="1" customWidth="1"/>
    <col min="39" max="39" width="9.00390625" style="1" customWidth="1"/>
    <col min="40" max="40" width="7.00390625" style="1" customWidth="1"/>
    <col min="41" max="41" width="5.75390625" style="1" customWidth="1"/>
    <col min="42" max="42" width="7.00390625" style="1" customWidth="1"/>
    <col min="43" max="43" width="7.125" style="1" customWidth="1"/>
    <col min="44" max="46" width="6.625" style="1" customWidth="1"/>
    <col min="47" max="47" width="3.625" style="1" customWidth="1"/>
    <col min="48" max="48" width="4.50390625" style="1" customWidth="1"/>
    <col min="49" max="49" width="5.625" style="1" customWidth="1"/>
    <col min="50" max="50" width="4.75390625" style="1" customWidth="1"/>
    <col min="51" max="51" width="5.25390625" style="1" customWidth="1"/>
    <col min="52" max="52" width="6.00390625" style="1" customWidth="1"/>
    <col min="53" max="54" width="5.375" style="1" customWidth="1"/>
    <col min="55" max="55" width="5.125" style="1" customWidth="1"/>
    <col min="56" max="56" width="4.75390625" style="1" customWidth="1"/>
    <col min="57" max="57" width="6.625" style="1" customWidth="1"/>
    <col min="58" max="60" width="4.75390625" style="1" customWidth="1"/>
    <col min="61" max="61" width="6.875" style="1" customWidth="1"/>
    <col min="62" max="62" width="4.75390625" style="1" customWidth="1"/>
    <col min="63" max="64" width="5.00390625" style="1" customWidth="1"/>
    <col min="65" max="68" width="5.75390625" style="1" customWidth="1"/>
    <col min="69" max="16384" width="9.00390625" style="1" customWidth="1"/>
  </cols>
  <sheetData>
    <row r="1" spans="1:72" ht="22.5" customHeight="1">
      <c r="A1" s="140" t="s">
        <v>408</v>
      </c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S1" s="614" t="s">
        <v>409</v>
      </c>
      <c r="BT1" s="614"/>
    </row>
    <row r="2" spans="39:72" ht="22.5" customHeight="1"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S2" s="25"/>
      <c r="BT2" s="25"/>
    </row>
    <row r="4" spans="1:40" ht="22.5" customHeight="1">
      <c r="A4" s="220" t="s">
        <v>455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19"/>
    </row>
    <row r="5" ht="22.5" customHeight="1" thickBot="1">
      <c r="AN5" s="19"/>
    </row>
    <row r="6" spans="1:72" ht="22.5" customHeight="1">
      <c r="A6" s="512" t="s">
        <v>410</v>
      </c>
      <c r="B6" s="509" t="s">
        <v>272</v>
      </c>
      <c r="C6" s="550" t="s">
        <v>270</v>
      </c>
      <c r="D6" s="411"/>
      <c r="E6" s="411"/>
      <c r="F6" s="411"/>
      <c r="G6" s="552"/>
      <c r="H6" s="215" t="s">
        <v>201</v>
      </c>
      <c r="I6" s="519"/>
      <c r="J6" s="519"/>
      <c r="K6" s="519"/>
      <c r="L6" s="519"/>
      <c r="M6" s="519"/>
      <c r="N6" s="519"/>
      <c r="O6" s="212"/>
      <c r="P6" s="215" t="s">
        <v>13</v>
      </c>
      <c r="Q6" s="519"/>
      <c r="R6" s="519"/>
      <c r="S6" s="519"/>
      <c r="T6" s="519"/>
      <c r="U6" s="519"/>
      <c r="V6" s="519"/>
      <c r="W6" s="519"/>
      <c r="X6" s="212"/>
      <c r="Y6" s="215" t="s">
        <v>29</v>
      </c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39"/>
      <c r="AO6" s="39"/>
      <c r="AP6" s="211" t="s">
        <v>415</v>
      </c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</row>
    <row r="7" spans="1:42" ht="22.5" customHeight="1">
      <c r="A7" s="188"/>
      <c r="B7" s="510"/>
      <c r="C7" s="615"/>
      <c r="D7" s="616"/>
      <c r="E7" s="616"/>
      <c r="F7" s="616"/>
      <c r="G7" s="590"/>
      <c r="H7" s="520" t="s">
        <v>271</v>
      </c>
      <c r="I7" s="521"/>
      <c r="J7" s="521"/>
      <c r="K7" s="522"/>
      <c r="L7" s="520" t="s">
        <v>200</v>
      </c>
      <c r="M7" s="521"/>
      <c r="N7" s="521"/>
      <c r="O7" s="522"/>
      <c r="P7" s="513" t="s">
        <v>3</v>
      </c>
      <c r="Q7" s="514"/>
      <c r="R7" s="504" t="s">
        <v>11</v>
      </c>
      <c r="S7" s="505"/>
      <c r="T7" s="505"/>
      <c r="U7" s="505"/>
      <c r="V7" s="505"/>
      <c r="W7" s="506"/>
      <c r="X7" s="501" t="s">
        <v>12</v>
      </c>
      <c r="Y7" s="501" t="s">
        <v>3</v>
      </c>
      <c r="Z7" s="504" t="s">
        <v>11</v>
      </c>
      <c r="AA7" s="505"/>
      <c r="AB7" s="505"/>
      <c r="AC7" s="505"/>
      <c r="AD7" s="505"/>
      <c r="AE7" s="505"/>
      <c r="AF7" s="506"/>
      <c r="AG7" s="504" t="s">
        <v>252</v>
      </c>
      <c r="AH7" s="505"/>
      <c r="AI7" s="505"/>
      <c r="AJ7" s="505"/>
      <c r="AK7" s="505"/>
      <c r="AL7" s="505"/>
      <c r="AM7" s="505"/>
      <c r="AN7" s="18"/>
      <c r="AO7" s="18"/>
      <c r="AP7" s="18"/>
    </row>
    <row r="8" spans="1:76" ht="22.5" customHeight="1" thickBot="1">
      <c r="A8" s="188"/>
      <c r="B8" s="510"/>
      <c r="C8" s="523"/>
      <c r="D8" s="524"/>
      <c r="E8" s="524"/>
      <c r="F8" s="524"/>
      <c r="G8" s="525"/>
      <c r="H8" s="523"/>
      <c r="I8" s="524"/>
      <c r="J8" s="524"/>
      <c r="K8" s="525"/>
      <c r="L8" s="523"/>
      <c r="M8" s="524"/>
      <c r="N8" s="524"/>
      <c r="O8" s="525"/>
      <c r="P8" s="515"/>
      <c r="Q8" s="516"/>
      <c r="R8" s="507"/>
      <c r="S8" s="189"/>
      <c r="T8" s="189"/>
      <c r="U8" s="189"/>
      <c r="V8" s="189"/>
      <c r="W8" s="190"/>
      <c r="X8" s="502"/>
      <c r="Y8" s="502"/>
      <c r="Z8" s="507"/>
      <c r="AA8" s="189"/>
      <c r="AB8" s="189"/>
      <c r="AC8" s="189"/>
      <c r="AD8" s="189"/>
      <c r="AE8" s="189"/>
      <c r="AF8" s="190"/>
      <c r="AG8" s="507"/>
      <c r="AH8" s="189"/>
      <c r="AI8" s="189"/>
      <c r="AJ8" s="189"/>
      <c r="AK8" s="189"/>
      <c r="AL8" s="189"/>
      <c r="AM8" s="189"/>
      <c r="AN8" s="18"/>
      <c r="AO8" s="18"/>
      <c r="AP8" s="18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"/>
      <c r="BV8" s="2"/>
      <c r="BW8" s="2"/>
      <c r="BX8" s="2"/>
    </row>
    <row r="9" spans="1:72" ht="22.5" customHeight="1">
      <c r="A9" s="188"/>
      <c r="B9" s="510"/>
      <c r="C9" s="508" t="s">
        <v>8</v>
      </c>
      <c r="D9" s="489" t="s">
        <v>196</v>
      </c>
      <c r="E9" s="489" t="s">
        <v>197</v>
      </c>
      <c r="F9" s="489" t="s">
        <v>198</v>
      </c>
      <c r="G9" s="489" t="s">
        <v>199</v>
      </c>
      <c r="H9" s="489" t="s">
        <v>196</v>
      </c>
      <c r="I9" s="489" t="s">
        <v>197</v>
      </c>
      <c r="J9" s="489" t="s">
        <v>198</v>
      </c>
      <c r="K9" s="489" t="s">
        <v>199</v>
      </c>
      <c r="L9" s="489" t="s">
        <v>196</v>
      </c>
      <c r="M9" s="489" t="s">
        <v>197</v>
      </c>
      <c r="N9" s="489" t="s">
        <v>198</v>
      </c>
      <c r="O9" s="489" t="s">
        <v>199</v>
      </c>
      <c r="P9" s="515"/>
      <c r="Q9" s="516"/>
      <c r="R9" s="508" t="s">
        <v>8</v>
      </c>
      <c r="S9" s="489" t="s">
        <v>75</v>
      </c>
      <c r="T9" s="489" t="s">
        <v>202</v>
      </c>
      <c r="U9" s="489" t="s">
        <v>203</v>
      </c>
      <c r="V9" s="489" t="s">
        <v>79</v>
      </c>
      <c r="W9" s="489" t="s">
        <v>204</v>
      </c>
      <c r="X9" s="502"/>
      <c r="Y9" s="502"/>
      <c r="Z9" s="492" t="s">
        <v>8</v>
      </c>
      <c r="AA9" s="493"/>
      <c r="AB9" s="489" t="s">
        <v>209</v>
      </c>
      <c r="AC9" s="489" t="s">
        <v>251</v>
      </c>
      <c r="AD9" s="489" t="s">
        <v>212</v>
      </c>
      <c r="AE9" s="489" t="s">
        <v>213</v>
      </c>
      <c r="AF9" s="489" t="s">
        <v>66</v>
      </c>
      <c r="AG9" s="492" t="s">
        <v>8</v>
      </c>
      <c r="AH9" s="493"/>
      <c r="AI9" s="489" t="s">
        <v>209</v>
      </c>
      <c r="AJ9" s="489" t="s">
        <v>251</v>
      </c>
      <c r="AK9" s="489" t="s">
        <v>212</v>
      </c>
      <c r="AL9" s="489" t="s">
        <v>213</v>
      </c>
      <c r="AM9" s="498" t="s">
        <v>66</v>
      </c>
      <c r="AN9" s="49"/>
      <c r="AO9" s="49"/>
      <c r="AP9" s="608" t="s">
        <v>416</v>
      </c>
      <c r="AQ9" s="609"/>
      <c r="AR9" s="214" t="s">
        <v>3</v>
      </c>
      <c r="AS9" s="214"/>
      <c r="AT9" s="214"/>
      <c r="AU9" s="214"/>
      <c r="AV9" s="214"/>
      <c r="AW9" s="214"/>
      <c r="AX9" s="214"/>
      <c r="AY9" s="214"/>
      <c r="AZ9" s="214"/>
      <c r="BA9" s="214" t="s">
        <v>22</v>
      </c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 t="s">
        <v>21</v>
      </c>
      <c r="BR9" s="214"/>
      <c r="BS9" s="214"/>
      <c r="BT9" s="215"/>
    </row>
    <row r="10" spans="1:104" ht="22.5" customHeight="1">
      <c r="A10" s="188"/>
      <c r="B10" s="510"/>
      <c r="C10" s="242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515"/>
      <c r="Q10" s="516"/>
      <c r="R10" s="242"/>
      <c r="S10" s="490"/>
      <c r="T10" s="490"/>
      <c r="U10" s="490"/>
      <c r="V10" s="490"/>
      <c r="W10" s="490"/>
      <c r="X10" s="502"/>
      <c r="Y10" s="502"/>
      <c r="Z10" s="494"/>
      <c r="AA10" s="495"/>
      <c r="AB10" s="490"/>
      <c r="AC10" s="490"/>
      <c r="AD10" s="490"/>
      <c r="AE10" s="490"/>
      <c r="AF10" s="490"/>
      <c r="AG10" s="494"/>
      <c r="AH10" s="495"/>
      <c r="AI10" s="490"/>
      <c r="AJ10" s="490"/>
      <c r="AK10" s="490"/>
      <c r="AL10" s="490"/>
      <c r="AM10" s="499"/>
      <c r="AN10" s="49"/>
      <c r="AO10" s="49"/>
      <c r="AP10" s="610"/>
      <c r="AQ10" s="611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 t="s">
        <v>219</v>
      </c>
      <c r="BB10" s="183"/>
      <c r="BC10" s="183"/>
      <c r="BD10" s="183"/>
      <c r="BE10" s="183" t="s">
        <v>220</v>
      </c>
      <c r="BF10" s="183"/>
      <c r="BG10" s="183"/>
      <c r="BH10" s="183"/>
      <c r="BI10" s="183" t="s">
        <v>102</v>
      </c>
      <c r="BJ10" s="183"/>
      <c r="BK10" s="183"/>
      <c r="BL10" s="183"/>
      <c r="BM10" s="183" t="s">
        <v>66</v>
      </c>
      <c r="BN10" s="183"/>
      <c r="BO10" s="183"/>
      <c r="BP10" s="183"/>
      <c r="BQ10" s="183"/>
      <c r="BR10" s="183"/>
      <c r="BS10" s="183"/>
      <c r="BT10" s="216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</row>
    <row r="11" spans="1:104" ht="22.5" customHeight="1">
      <c r="A11" s="188"/>
      <c r="B11" s="510"/>
      <c r="C11" s="242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515"/>
      <c r="Q11" s="516"/>
      <c r="R11" s="242"/>
      <c r="S11" s="490"/>
      <c r="T11" s="490"/>
      <c r="U11" s="490"/>
      <c r="V11" s="490"/>
      <c r="W11" s="490"/>
      <c r="X11" s="502"/>
      <c r="Y11" s="502"/>
      <c r="Z11" s="494"/>
      <c r="AA11" s="495"/>
      <c r="AB11" s="490"/>
      <c r="AC11" s="490"/>
      <c r="AD11" s="490"/>
      <c r="AE11" s="490"/>
      <c r="AF11" s="490"/>
      <c r="AG11" s="494"/>
      <c r="AH11" s="495"/>
      <c r="AI11" s="490"/>
      <c r="AJ11" s="490"/>
      <c r="AK11" s="490"/>
      <c r="AL11" s="490"/>
      <c r="AM11" s="499"/>
      <c r="AN11" s="49"/>
      <c r="AO11" s="49"/>
      <c r="AP11" s="610"/>
      <c r="AQ11" s="611"/>
      <c r="AR11" s="183" t="s">
        <v>8</v>
      </c>
      <c r="AS11" s="183"/>
      <c r="AT11" s="183"/>
      <c r="AU11" s="183" t="s">
        <v>9</v>
      </c>
      <c r="AV11" s="183"/>
      <c r="AW11" s="183"/>
      <c r="AX11" s="183" t="s">
        <v>10</v>
      </c>
      <c r="AY11" s="183"/>
      <c r="AZ11" s="183"/>
      <c r="BA11" s="183" t="s">
        <v>9</v>
      </c>
      <c r="BB11" s="183"/>
      <c r="BC11" s="183" t="s">
        <v>10</v>
      </c>
      <c r="BD11" s="183"/>
      <c r="BE11" s="183" t="s">
        <v>9</v>
      </c>
      <c r="BF11" s="183"/>
      <c r="BG11" s="183" t="s">
        <v>10</v>
      </c>
      <c r="BH11" s="183"/>
      <c r="BI11" s="183" t="s">
        <v>9</v>
      </c>
      <c r="BJ11" s="183"/>
      <c r="BK11" s="183" t="s">
        <v>10</v>
      </c>
      <c r="BL11" s="183"/>
      <c r="BM11" s="183" t="s">
        <v>9</v>
      </c>
      <c r="BN11" s="183"/>
      <c r="BO11" s="183" t="s">
        <v>10</v>
      </c>
      <c r="BP11" s="183"/>
      <c r="BQ11" s="183" t="s">
        <v>9</v>
      </c>
      <c r="BR11" s="183"/>
      <c r="BS11" s="183" t="s">
        <v>10</v>
      </c>
      <c r="BT11" s="216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</row>
    <row r="12" spans="1:104" ht="22.5" customHeight="1">
      <c r="A12" s="188"/>
      <c r="B12" s="510"/>
      <c r="C12" s="242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515"/>
      <c r="Q12" s="516"/>
      <c r="R12" s="242"/>
      <c r="S12" s="490"/>
      <c r="T12" s="490"/>
      <c r="U12" s="490"/>
      <c r="V12" s="490"/>
      <c r="W12" s="490"/>
      <c r="X12" s="502"/>
      <c r="Y12" s="502"/>
      <c r="Z12" s="494"/>
      <c r="AA12" s="495"/>
      <c r="AB12" s="490"/>
      <c r="AC12" s="490"/>
      <c r="AD12" s="490"/>
      <c r="AE12" s="490"/>
      <c r="AF12" s="490"/>
      <c r="AG12" s="494"/>
      <c r="AH12" s="495"/>
      <c r="AI12" s="490"/>
      <c r="AJ12" s="490"/>
      <c r="AK12" s="490"/>
      <c r="AL12" s="490"/>
      <c r="AM12" s="499"/>
      <c r="AN12" s="49"/>
      <c r="AO12" s="49"/>
      <c r="AP12" s="607"/>
      <c r="AQ12" s="607"/>
      <c r="AR12" s="541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</row>
    <row r="13" spans="1:104" ht="22.5" customHeight="1">
      <c r="A13" s="190"/>
      <c r="B13" s="511"/>
      <c r="C13" s="223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517"/>
      <c r="Q13" s="518"/>
      <c r="R13" s="223"/>
      <c r="S13" s="491"/>
      <c r="T13" s="491"/>
      <c r="U13" s="491"/>
      <c r="V13" s="491"/>
      <c r="W13" s="491"/>
      <c r="X13" s="503"/>
      <c r="Y13" s="503"/>
      <c r="Z13" s="496"/>
      <c r="AA13" s="497"/>
      <c r="AB13" s="491"/>
      <c r="AC13" s="491"/>
      <c r="AD13" s="491"/>
      <c r="AE13" s="491"/>
      <c r="AF13" s="491"/>
      <c r="AG13" s="496"/>
      <c r="AH13" s="497"/>
      <c r="AI13" s="491"/>
      <c r="AJ13" s="491"/>
      <c r="AK13" s="491"/>
      <c r="AL13" s="491"/>
      <c r="AM13" s="500"/>
      <c r="AN13" s="49"/>
      <c r="AO13" s="49"/>
      <c r="AP13" s="612" t="s">
        <v>3</v>
      </c>
      <c r="AQ13" s="612"/>
      <c r="AR13" s="295">
        <f>SUM(AR15:AT18)</f>
        <v>22492</v>
      </c>
      <c r="AS13" s="296"/>
      <c r="AT13" s="296"/>
      <c r="AU13" s="255">
        <f>SUM(AU15:AW18)</f>
        <v>15717</v>
      </c>
      <c r="AV13" s="255"/>
      <c r="AW13" s="255"/>
      <c r="AX13" s="255">
        <f>SUM(AX15:AZ18)</f>
        <v>6775</v>
      </c>
      <c r="AY13" s="255"/>
      <c r="AZ13" s="255"/>
      <c r="BA13" s="255">
        <f>SUM(BA15:BB18)</f>
        <v>886</v>
      </c>
      <c r="BB13" s="255"/>
      <c r="BC13" s="255">
        <f>SUM(BC15:BD18)</f>
        <v>551</v>
      </c>
      <c r="BD13" s="255"/>
      <c r="BE13" s="255">
        <f>SUM(BE15:BF18)</f>
        <v>14054</v>
      </c>
      <c r="BF13" s="255"/>
      <c r="BG13" s="255">
        <f>SUM(BG15:BH18)</f>
        <v>2623</v>
      </c>
      <c r="BH13" s="255"/>
      <c r="BI13" s="255">
        <f>SUM(BI15:BJ18)</f>
        <v>1</v>
      </c>
      <c r="BJ13" s="255"/>
      <c r="BK13" s="255">
        <f>SUM(BK15:BL18)</f>
        <v>2</v>
      </c>
      <c r="BL13" s="255"/>
      <c r="BM13" s="255">
        <f>SUM(BM15:BN18)</f>
        <v>460</v>
      </c>
      <c r="BN13" s="255"/>
      <c r="BO13" s="255">
        <f>SUM(BO15:BP18)</f>
        <v>110</v>
      </c>
      <c r="BP13" s="255"/>
      <c r="BQ13" s="255">
        <f>SUM(BQ15:BR18)</f>
        <v>316</v>
      </c>
      <c r="BR13" s="255"/>
      <c r="BS13" s="255">
        <f>SUM(BS15:BT18)</f>
        <v>3489</v>
      </c>
      <c r="BT13" s="2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</row>
    <row r="14" spans="1:104" ht="22.5" customHeight="1">
      <c r="A14" s="30"/>
      <c r="B14" s="33"/>
      <c r="C14" s="26"/>
      <c r="P14" s="536"/>
      <c r="Q14" s="536"/>
      <c r="AG14" s="536"/>
      <c r="AH14" s="536"/>
      <c r="AN14" s="49"/>
      <c r="AO14" s="49"/>
      <c r="AP14" s="607"/>
      <c r="AQ14" s="607"/>
      <c r="AR14" s="199"/>
      <c r="AS14" s="200"/>
      <c r="AT14" s="200"/>
      <c r="AU14" s="224"/>
      <c r="AV14" s="224"/>
      <c r="AW14" s="224"/>
      <c r="AX14" s="224"/>
      <c r="AY14" s="224"/>
      <c r="AZ14" s="224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V14" s="56"/>
      <c r="BW14" s="56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</row>
    <row r="15" spans="1:104" ht="22.5" customHeight="1">
      <c r="A15" s="598" t="s">
        <v>3</v>
      </c>
      <c r="B15" s="29" t="s">
        <v>9</v>
      </c>
      <c r="C15" s="129">
        <f aca="true" t="shared" si="0" ref="C15:H15">SUM(C18,C21)</f>
        <v>1315</v>
      </c>
      <c r="D15" s="116">
        <f t="shared" si="0"/>
        <v>464</v>
      </c>
      <c r="E15" s="116">
        <f t="shared" si="0"/>
        <v>476</v>
      </c>
      <c r="F15" s="116">
        <f t="shared" si="0"/>
        <v>200</v>
      </c>
      <c r="G15" s="116">
        <f t="shared" si="0"/>
        <v>175</v>
      </c>
      <c r="H15" s="116">
        <f t="shared" si="0"/>
        <v>238</v>
      </c>
      <c r="I15" s="116">
        <f aca="true" t="shared" si="1" ref="I15:O15">SUM(I18,I21)</f>
        <v>234</v>
      </c>
      <c r="J15" s="116">
        <f t="shared" si="1"/>
        <v>78</v>
      </c>
      <c r="K15" s="116">
        <f t="shared" si="1"/>
        <v>61</v>
      </c>
      <c r="L15" s="116">
        <f t="shared" si="1"/>
        <v>96</v>
      </c>
      <c r="M15" s="116">
        <f t="shared" si="1"/>
        <v>94</v>
      </c>
      <c r="N15" s="116">
        <f t="shared" si="1"/>
        <v>40</v>
      </c>
      <c r="O15" s="116">
        <f t="shared" si="1"/>
        <v>31</v>
      </c>
      <c r="P15" s="353">
        <f>SUM(R15,X15)</f>
        <v>146</v>
      </c>
      <c r="Q15" s="353">
        <v>0</v>
      </c>
      <c r="R15" s="116">
        <f aca="true" t="shared" si="2" ref="R15:Y15">SUM(R18,R21)</f>
        <v>97</v>
      </c>
      <c r="S15" s="116">
        <f t="shared" si="2"/>
        <v>2</v>
      </c>
      <c r="T15" s="116">
        <f t="shared" si="2"/>
        <v>34</v>
      </c>
      <c r="U15" s="116">
        <f t="shared" si="2"/>
        <v>35</v>
      </c>
      <c r="V15" s="116">
        <f t="shared" si="2"/>
        <v>15</v>
      </c>
      <c r="W15" s="116">
        <f t="shared" si="2"/>
        <v>11</v>
      </c>
      <c r="X15" s="116">
        <f t="shared" si="2"/>
        <v>49</v>
      </c>
      <c r="Y15" s="116">
        <f t="shared" si="2"/>
        <v>52</v>
      </c>
      <c r="Z15" s="116"/>
      <c r="AA15" s="116">
        <f>SUM(AB15:AF15)</f>
        <v>51</v>
      </c>
      <c r="AB15" s="116">
        <f>SUM(AB18,AB21)</f>
        <v>27</v>
      </c>
      <c r="AC15" s="116">
        <f>SUM(AC18,AC21)</f>
        <v>20</v>
      </c>
      <c r="AD15" s="116" t="s">
        <v>444</v>
      </c>
      <c r="AE15" s="116">
        <f>SUM(AE18,AE21)</f>
        <v>3</v>
      </c>
      <c r="AF15" s="116">
        <f>SUM(AF18,AF21)</f>
        <v>1</v>
      </c>
      <c r="AG15" s="184">
        <v>1</v>
      </c>
      <c r="AH15" s="184"/>
      <c r="AI15" s="25">
        <v>1</v>
      </c>
      <c r="AJ15" s="25" t="s">
        <v>359</v>
      </c>
      <c r="AK15" s="25" t="s">
        <v>359</v>
      </c>
      <c r="AL15" s="25" t="s">
        <v>359</v>
      </c>
      <c r="AM15" s="25" t="s">
        <v>359</v>
      </c>
      <c r="AN15" s="49"/>
      <c r="AO15" s="49"/>
      <c r="AP15" s="607" t="s">
        <v>14</v>
      </c>
      <c r="AQ15" s="607"/>
      <c r="AR15" s="293">
        <f>SUM(AU15:AZ15)</f>
        <v>9467</v>
      </c>
      <c r="AS15" s="294"/>
      <c r="AT15" s="294"/>
      <c r="AU15" s="250">
        <f>SUM(BA15,BE15,BI15,BM15,BQ15)</f>
        <v>6688</v>
      </c>
      <c r="AV15" s="250"/>
      <c r="AW15" s="250"/>
      <c r="AX15" s="250">
        <f>SUM(BC15,BG15,BK15,BO15,BS15)</f>
        <v>2779</v>
      </c>
      <c r="AY15" s="250"/>
      <c r="AZ15" s="250"/>
      <c r="BA15" s="224">
        <v>723</v>
      </c>
      <c r="BB15" s="224"/>
      <c r="BC15" s="224">
        <v>521</v>
      </c>
      <c r="BD15" s="224"/>
      <c r="BE15" s="224">
        <v>5385</v>
      </c>
      <c r="BF15" s="224"/>
      <c r="BG15" s="224">
        <v>1643</v>
      </c>
      <c r="BH15" s="224"/>
      <c r="BI15" s="224" t="s">
        <v>322</v>
      </c>
      <c r="BJ15" s="224"/>
      <c r="BK15" s="224">
        <v>2</v>
      </c>
      <c r="BL15" s="224"/>
      <c r="BM15" s="224">
        <v>446</v>
      </c>
      <c r="BN15" s="224"/>
      <c r="BO15" s="224">
        <v>104</v>
      </c>
      <c r="BP15" s="224"/>
      <c r="BQ15" s="224">
        <v>134</v>
      </c>
      <c r="BR15" s="224"/>
      <c r="BS15" s="224">
        <v>509</v>
      </c>
      <c r="BT15" s="224"/>
      <c r="BV15" s="55"/>
      <c r="BW15" s="55"/>
      <c r="BX15" s="50"/>
      <c r="BY15" s="50"/>
      <c r="BZ15" s="50"/>
      <c r="CA15" s="50"/>
      <c r="CB15" s="50"/>
      <c r="CC15" s="50"/>
      <c r="CD15" s="50"/>
      <c r="CE15" s="50"/>
      <c r="CF15" s="50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</row>
    <row r="16" spans="1:104" ht="22.5" customHeight="1">
      <c r="A16" s="598"/>
      <c r="B16" s="29" t="s">
        <v>10</v>
      </c>
      <c r="C16" s="129">
        <f>SUM(C19,C22)</f>
        <v>42</v>
      </c>
      <c r="D16" s="116" t="s">
        <v>444</v>
      </c>
      <c r="E16" s="116">
        <f>SUM(E19,E22)</f>
        <v>7</v>
      </c>
      <c r="F16" s="116">
        <f>SUM(F19,F22)</f>
        <v>1</v>
      </c>
      <c r="G16" s="116">
        <f>SUM(G19,G22)</f>
        <v>34</v>
      </c>
      <c r="H16" s="116" t="s">
        <v>444</v>
      </c>
      <c r="I16" s="116">
        <f>SUM(I19,I22)</f>
        <v>3</v>
      </c>
      <c r="J16" s="116" t="s">
        <v>444</v>
      </c>
      <c r="K16" s="116">
        <f>SUM(K19,K22)</f>
        <v>17</v>
      </c>
      <c r="L16" s="116" t="s">
        <v>444</v>
      </c>
      <c r="M16" s="116">
        <f>SUM(M19,M22)</f>
        <v>2</v>
      </c>
      <c r="N16" s="116" t="s">
        <v>444</v>
      </c>
      <c r="O16" s="116">
        <f>SUM(O19,O22)</f>
        <v>10</v>
      </c>
      <c r="P16" s="353">
        <f>SUM(R16,X16)</f>
        <v>2</v>
      </c>
      <c r="Q16" s="353">
        <v>1</v>
      </c>
      <c r="R16" s="116" t="s">
        <v>444</v>
      </c>
      <c r="S16" s="116" t="s">
        <v>444</v>
      </c>
      <c r="T16" s="116" t="s">
        <v>444</v>
      </c>
      <c r="U16" s="116" t="s">
        <v>444</v>
      </c>
      <c r="V16" s="116" t="s">
        <v>444</v>
      </c>
      <c r="W16" s="116" t="s">
        <v>444</v>
      </c>
      <c r="X16" s="116">
        <f>SUM(X19,X22)</f>
        <v>2</v>
      </c>
      <c r="Y16" s="116">
        <f>SUM(Y19,Y22)</f>
        <v>18</v>
      </c>
      <c r="Z16" s="116"/>
      <c r="AA16" s="116">
        <f aca="true" t="shared" si="3" ref="AA16:AA22">SUM(AB16:AF16)</f>
        <v>18</v>
      </c>
      <c r="AB16" s="116">
        <f>SUM(AB19,AB22)</f>
        <v>11</v>
      </c>
      <c r="AC16" s="116">
        <f>SUM(AC19,AC22)</f>
        <v>1</v>
      </c>
      <c r="AD16" s="116">
        <f>SUM(AD19,AD22)</f>
        <v>2</v>
      </c>
      <c r="AE16" s="116" t="s">
        <v>444</v>
      </c>
      <c r="AF16" s="116">
        <f>SUM(AF19,AF22)</f>
        <v>4</v>
      </c>
      <c r="AG16" s="184" t="s">
        <v>359</v>
      </c>
      <c r="AH16" s="184"/>
      <c r="AI16" s="25" t="s">
        <v>359</v>
      </c>
      <c r="AJ16" s="25" t="s">
        <v>359</v>
      </c>
      <c r="AK16" s="25" t="s">
        <v>359</v>
      </c>
      <c r="AL16" s="25" t="s">
        <v>359</v>
      </c>
      <c r="AM16" s="25" t="s">
        <v>359</v>
      </c>
      <c r="AP16" s="607" t="s">
        <v>218</v>
      </c>
      <c r="AQ16" s="607"/>
      <c r="AR16" s="293">
        <f>SUM(AU16:AZ16)</f>
        <v>221</v>
      </c>
      <c r="AS16" s="294"/>
      <c r="AT16" s="294"/>
      <c r="AU16" s="250">
        <f>SUM(BA16,BE16,BI16,BM16,BQ16)</f>
        <v>166</v>
      </c>
      <c r="AV16" s="250"/>
      <c r="AW16" s="250"/>
      <c r="AX16" s="250">
        <f>SUM(BC16,BG16,BK16,BO16,BS16)</f>
        <v>55</v>
      </c>
      <c r="AY16" s="250"/>
      <c r="AZ16" s="250"/>
      <c r="BA16" s="224" t="s">
        <v>322</v>
      </c>
      <c r="BB16" s="224"/>
      <c r="BC16" s="224" t="s">
        <v>322</v>
      </c>
      <c r="BD16" s="224"/>
      <c r="BE16" s="224" t="s">
        <v>322</v>
      </c>
      <c r="BF16" s="224"/>
      <c r="BG16" s="224" t="s">
        <v>322</v>
      </c>
      <c r="BH16" s="224"/>
      <c r="BI16" s="224" t="s">
        <v>322</v>
      </c>
      <c r="BJ16" s="224"/>
      <c r="BK16" s="224" t="s">
        <v>322</v>
      </c>
      <c r="BL16" s="224"/>
      <c r="BM16" s="224" t="s">
        <v>322</v>
      </c>
      <c r="BN16" s="224"/>
      <c r="BO16" s="224" t="s">
        <v>322</v>
      </c>
      <c r="BP16" s="224"/>
      <c r="BQ16" s="224">
        <v>166</v>
      </c>
      <c r="BR16" s="224"/>
      <c r="BS16" s="224">
        <v>55</v>
      </c>
      <c r="BT16" s="224"/>
      <c r="BV16" s="55"/>
      <c r="BW16" s="55"/>
      <c r="BX16" s="50"/>
      <c r="BY16" s="50"/>
      <c r="BZ16" s="50"/>
      <c r="CA16" s="50"/>
      <c r="CB16" s="50"/>
      <c r="CC16" s="50"/>
      <c r="CD16" s="50"/>
      <c r="CE16" s="50"/>
      <c r="CF16" s="50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</row>
    <row r="17" spans="1:104" ht="22.5" customHeight="1">
      <c r="A17" s="3"/>
      <c r="B17" s="29"/>
      <c r="C17" s="114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353"/>
      <c r="Q17" s="353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84"/>
      <c r="AH17" s="184"/>
      <c r="AI17" s="25"/>
      <c r="AJ17" s="25"/>
      <c r="AK17" s="25"/>
      <c r="AL17" s="25"/>
      <c r="AM17" s="25"/>
      <c r="AP17" s="607" t="s">
        <v>72</v>
      </c>
      <c r="AQ17" s="607"/>
      <c r="AR17" s="293">
        <f>SUM(AU17:AZ17)</f>
        <v>592</v>
      </c>
      <c r="AS17" s="294"/>
      <c r="AT17" s="294"/>
      <c r="AU17" s="250">
        <f>SUM(BA17,BE17,BI17,BM17,BQ17)</f>
        <v>367</v>
      </c>
      <c r="AV17" s="250"/>
      <c r="AW17" s="250"/>
      <c r="AX17" s="250">
        <f>SUM(BC17,BG17,BK17,BO17,BS17)</f>
        <v>225</v>
      </c>
      <c r="AY17" s="250"/>
      <c r="AZ17" s="250"/>
      <c r="BA17" s="224">
        <v>30</v>
      </c>
      <c r="BB17" s="224"/>
      <c r="BC17" s="224">
        <v>5</v>
      </c>
      <c r="BD17" s="224"/>
      <c r="BE17" s="224">
        <v>330</v>
      </c>
      <c r="BF17" s="224"/>
      <c r="BG17" s="224">
        <v>216</v>
      </c>
      <c r="BH17" s="224"/>
      <c r="BI17" s="224" t="s">
        <v>322</v>
      </c>
      <c r="BJ17" s="224"/>
      <c r="BK17" s="224" t="s">
        <v>322</v>
      </c>
      <c r="BL17" s="224"/>
      <c r="BM17" s="224">
        <v>7</v>
      </c>
      <c r="BN17" s="224"/>
      <c r="BO17" s="224">
        <v>4</v>
      </c>
      <c r="BP17" s="224"/>
      <c r="BQ17" s="224" t="s">
        <v>322</v>
      </c>
      <c r="BR17" s="224"/>
      <c r="BS17" s="224" t="s">
        <v>322</v>
      </c>
      <c r="BT17" s="224"/>
      <c r="BV17" s="55"/>
      <c r="BW17" s="55"/>
      <c r="BX17" s="50"/>
      <c r="BY17" s="50"/>
      <c r="BZ17" s="50"/>
      <c r="CA17" s="50"/>
      <c r="CB17" s="50"/>
      <c r="CC17" s="50"/>
      <c r="CD17" s="50"/>
      <c r="CE17" s="50"/>
      <c r="CF17" s="50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</row>
    <row r="18" spans="1:104" ht="22.5" customHeight="1">
      <c r="A18" s="598" t="s">
        <v>14</v>
      </c>
      <c r="B18" s="29" t="s">
        <v>9</v>
      </c>
      <c r="C18" s="114">
        <f>SUM(D18:G18)</f>
        <v>771</v>
      </c>
      <c r="D18" s="116">
        <v>204</v>
      </c>
      <c r="E18" s="116">
        <v>192</v>
      </c>
      <c r="F18" s="116">
        <v>200</v>
      </c>
      <c r="G18" s="116">
        <v>175</v>
      </c>
      <c r="H18" s="116">
        <v>131</v>
      </c>
      <c r="I18" s="116">
        <v>136</v>
      </c>
      <c r="J18" s="116">
        <v>78</v>
      </c>
      <c r="K18" s="116">
        <v>61</v>
      </c>
      <c r="L18" s="116">
        <v>41</v>
      </c>
      <c r="M18" s="116">
        <v>40</v>
      </c>
      <c r="N18" s="116">
        <v>40</v>
      </c>
      <c r="O18" s="116">
        <v>31</v>
      </c>
      <c r="P18" s="353">
        <f>SUM(R18,X18)</f>
        <v>110</v>
      </c>
      <c r="Q18" s="353">
        <v>0</v>
      </c>
      <c r="R18" s="116">
        <v>63</v>
      </c>
      <c r="S18" s="116">
        <v>1</v>
      </c>
      <c r="T18" s="116">
        <v>22</v>
      </c>
      <c r="U18" s="116">
        <v>27</v>
      </c>
      <c r="V18" s="116">
        <v>5</v>
      </c>
      <c r="W18" s="116">
        <v>8</v>
      </c>
      <c r="X18" s="116">
        <v>47</v>
      </c>
      <c r="Y18" s="116">
        <v>47</v>
      </c>
      <c r="Z18" s="116"/>
      <c r="AA18" s="116">
        <f t="shared" si="3"/>
        <v>47</v>
      </c>
      <c r="AB18" s="116">
        <v>26</v>
      </c>
      <c r="AC18" s="116">
        <v>20</v>
      </c>
      <c r="AD18" s="116" t="s">
        <v>444</v>
      </c>
      <c r="AE18" s="116" t="s">
        <v>444</v>
      </c>
      <c r="AF18" s="116">
        <v>1</v>
      </c>
      <c r="AG18" s="184" t="s">
        <v>359</v>
      </c>
      <c r="AH18" s="184"/>
      <c r="AI18" s="25" t="s">
        <v>359</v>
      </c>
      <c r="AJ18" s="25" t="s">
        <v>359</v>
      </c>
      <c r="AK18" s="25" t="s">
        <v>359</v>
      </c>
      <c r="AL18" s="25" t="s">
        <v>359</v>
      </c>
      <c r="AM18" s="25" t="s">
        <v>359</v>
      </c>
      <c r="AP18" s="607" t="s">
        <v>70</v>
      </c>
      <c r="AQ18" s="607"/>
      <c r="AR18" s="293">
        <f>SUM(AU18:AZ18)</f>
        <v>12212</v>
      </c>
      <c r="AS18" s="294"/>
      <c r="AT18" s="294"/>
      <c r="AU18" s="250">
        <f>SUM(BA18,BE18,BI18,BM18,BQ18)</f>
        <v>8496</v>
      </c>
      <c r="AV18" s="250"/>
      <c r="AW18" s="250"/>
      <c r="AX18" s="250">
        <f>SUM(BC18,BG18,BK18,BO18,BS18)</f>
        <v>3716</v>
      </c>
      <c r="AY18" s="250"/>
      <c r="AZ18" s="250"/>
      <c r="BA18" s="224">
        <v>133</v>
      </c>
      <c r="BB18" s="224"/>
      <c r="BC18" s="224">
        <v>25</v>
      </c>
      <c r="BD18" s="224"/>
      <c r="BE18" s="224">
        <v>8339</v>
      </c>
      <c r="BF18" s="224"/>
      <c r="BG18" s="224">
        <v>764</v>
      </c>
      <c r="BH18" s="224"/>
      <c r="BI18" s="224">
        <v>1</v>
      </c>
      <c r="BJ18" s="224"/>
      <c r="BK18" s="224" t="s">
        <v>322</v>
      </c>
      <c r="BL18" s="224"/>
      <c r="BM18" s="224">
        <v>7</v>
      </c>
      <c r="BN18" s="224"/>
      <c r="BO18" s="224">
        <v>2</v>
      </c>
      <c r="BP18" s="224"/>
      <c r="BQ18" s="224">
        <v>16</v>
      </c>
      <c r="BR18" s="224"/>
      <c r="BS18" s="224">
        <v>2925</v>
      </c>
      <c r="BT18" s="224"/>
      <c r="BV18" s="55"/>
      <c r="BW18" s="55"/>
      <c r="BX18" s="50"/>
      <c r="BY18" s="50"/>
      <c r="BZ18" s="50"/>
      <c r="CA18" s="50"/>
      <c r="CB18" s="50"/>
      <c r="CC18" s="50"/>
      <c r="CD18" s="50"/>
      <c r="CE18" s="50"/>
      <c r="CF18" s="50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</row>
    <row r="19" spans="1:104" ht="22.5" customHeight="1">
      <c r="A19" s="598"/>
      <c r="B19" s="29" t="s">
        <v>10</v>
      </c>
      <c r="C19" s="114">
        <f>SUM(D19:G19)</f>
        <v>40</v>
      </c>
      <c r="D19" s="116" t="s">
        <v>444</v>
      </c>
      <c r="E19" s="116">
        <v>5</v>
      </c>
      <c r="F19" s="116">
        <v>1</v>
      </c>
      <c r="G19" s="116">
        <v>34</v>
      </c>
      <c r="H19" s="116" t="s">
        <v>444</v>
      </c>
      <c r="I19" s="116">
        <v>2</v>
      </c>
      <c r="J19" s="116" t="s">
        <v>444</v>
      </c>
      <c r="K19" s="116">
        <v>17</v>
      </c>
      <c r="L19" s="116" t="s">
        <v>444</v>
      </c>
      <c r="M19" s="116">
        <v>1</v>
      </c>
      <c r="N19" s="116" t="s">
        <v>444</v>
      </c>
      <c r="O19" s="116">
        <v>10</v>
      </c>
      <c r="P19" s="353">
        <f>SUM(R19,X19)</f>
        <v>2</v>
      </c>
      <c r="Q19" s="353">
        <v>1</v>
      </c>
      <c r="R19" s="116" t="s">
        <v>444</v>
      </c>
      <c r="S19" s="116" t="s">
        <v>444</v>
      </c>
      <c r="T19" s="116" t="s">
        <v>444</v>
      </c>
      <c r="U19" s="116" t="s">
        <v>444</v>
      </c>
      <c r="V19" s="116" t="s">
        <v>444</v>
      </c>
      <c r="W19" s="116" t="s">
        <v>444</v>
      </c>
      <c r="X19" s="116">
        <v>2</v>
      </c>
      <c r="Y19" s="116">
        <v>15</v>
      </c>
      <c r="Z19" s="116"/>
      <c r="AA19" s="116">
        <f t="shared" si="3"/>
        <v>15</v>
      </c>
      <c r="AB19" s="116">
        <v>10</v>
      </c>
      <c r="AC19" s="116">
        <v>1</v>
      </c>
      <c r="AD19" s="116">
        <v>2</v>
      </c>
      <c r="AE19" s="116" t="s">
        <v>444</v>
      </c>
      <c r="AF19" s="116">
        <v>2</v>
      </c>
      <c r="AG19" s="184" t="s">
        <v>359</v>
      </c>
      <c r="AH19" s="184"/>
      <c r="AI19" s="25" t="s">
        <v>359</v>
      </c>
      <c r="AJ19" s="25" t="s">
        <v>359</v>
      </c>
      <c r="AK19" s="25" t="s">
        <v>359</v>
      </c>
      <c r="AL19" s="25" t="s">
        <v>359</v>
      </c>
      <c r="AM19" s="25" t="s">
        <v>359</v>
      </c>
      <c r="AP19" s="613"/>
      <c r="AQ19" s="613"/>
      <c r="AR19" s="210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V19" s="55"/>
      <c r="BW19" s="55"/>
      <c r="BX19" s="50"/>
      <c r="BY19" s="50"/>
      <c r="BZ19" s="50"/>
      <c r="CA19" s="50"/>
      <c r="CB19" s="50"/>
      <c r="CC19" s="50"/>
      <c r="CD19" s="50"/>
      <c r="CE19" s="50"/>
      <c r="CF19" s="50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</row>
    <row r="20" spans="1:104" ht="22.5" customHeight="1">
      <c r="A20" s="3"/>
      <c r="B20" s="29"/>
      <c r="C20" s="114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353"/>
      <c r="Q20" s="353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84"/>
      <c r="AH20" s="184"/>
      <c r="AI20" s="25"/>
      <c r="AJ20" s="25"/>
      <c r="AK20" s="25"/>
      <c r="AL20" s="25"/>
      <c r="AM20" s="25"/>
      <c r="AP20" s="87" t="s">
        <v>417</v>
      </c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</row>
    <row r="21" spans="1:104" ht="22.5" customHeight="1">
      <c r="A21" s="598" t="s">
        <v>70</v>
      </c>
      <c r="B21" s="29" t="s">
        <v>9</v>
      </c>
      <c r="C21" s="114">
        <f>SUM(D21:G21)</f>
        <v>544</v>
      </c>
      <c r="D21" s="116">
        <v>260</v>
      </c>
      <c r="E21" s="116">
        <v>284</v>
      </c>
      <c r="F21" s="116" t="s">
        <v>444</v>
      </c>
      <c r="G21" s="116" t="s">
        <v>444</v>
      </c>
      <c r="H21" s="116">
        <v>107</v>
      </c>
      <c r="I21" s="116">
        <v>98</v>
      </c>
      <c r="J21" s="116" t="s">
        <v>444</v>
      </c>
      <c r="K21" s="116" t="s">
        <v>444</v>
      </c>
      <c r="L21" s="116">
        <v>55</v>
      </c>
      <c r="M21" s="116">
        <v>54</v>
      </c>
      <c r="N21" s="116" t="s">
        <v>444</v>
      </c>
      <c r="O21" s="116" t="s">
        <v>444</v>
      </c>
      <c r="P21" s="353">
        <v>36</v>
      </c>
      <c r="Q21" s="353"/>
      <c r="R21" s="116">
        <v>34</v>
      </c>
      <c r="S21" s="116">
        <v>1</v>
      </c>
      <c r="T21" s="116">
        <v>12</v>
      </c>
      <c r="U21" s="116">
        <v>8</v>
      </c>
      <c r="V21" s="116">
        <v>10</v>
      </c>
      <c r="W21" s="116">
        <v>3</v>
      </c>
      <c r="X21" s="116">
        <v>2</v>
      </c>
      <c r="Y21" s="116">
        <v>5</v>
      </c>
      <c r="Z21" s="116"/>
      <c r="AA21" s="116">
        <f t="shared" si="3"/>
        <v>4</v>
      </c>
      <c r="AB21" s="116">
        <v>1</v>
      </c>
      <c r="AC21" s="116" t="s">
        <v>444</v>
      </c>
      <c r="AD21" s="116" t="s">
        <v>444</v>
      </c>
      <c r="AE21" s="116">
        <v>3</v>
      </c>
      <c r="AF21" s="116" t="s">
        <v>444</v>
      </c>
      <c r="AG21" s="184">
        <v>1</v>
      </c>
      <c r="AH21" s="184"/>
      <c r="AI21" s="25">
        <v>1</v>
      </c>
      <c r="AJ21" s="25" t="s">
        <v>359</v>
      </c>
      <c r="AK21" s="25" t="s">
        <v>359</v>
      </c>
      <c r="AL21" s="25" t="s">
        <v>359</v>
      </c>
      <c r="AM21" s="25" t="s">
        <v>359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</row>
    <row r="22" spans="1:104" ht="22.5" customHeight="1">
      <c r="A22" s="598"/>
      <c r="B22" s="29" t="s">
        <v>10</v>
      </c>
      <c r="C22" s="114">
        <f>SUM(D22:G22)</f>
        <v>2</v>
      </c>
      <c r="D22" s="116" t="s">
        <v>444</v>
      </c>
      <c r="E22" s="116">
        <v>2</v>
      </c>
      <c r="F22" s="116" t="s">
        <v>444</v>
      </c>
      <c r="G22" s="116" t="s">
        <v>444</v>
      </c>
      <c r="H22" s="116" t="s">
        <v>444</v>
      </c>
      <c r="I22" s="116">
        <v>1</v>
      </c>
      <c r="J22" s="116" t="s">
        <v>444</v>
      </c>
      <c r="K22" s="116" t="s">
        <v>444</v>
      </c>
      <c r="L22" s="116" t="s">
        <v>444</v>
      </c>
      <c r="M22" s="116">
        <v>1</v>
      </c>
      <c r="N22" s="116" t="s">
        <v>444</v>
      </c>
      <c r="O22" s="116" t="s">
        <v>444</v>
      </c>
      <c r="P22" s="353" t="s">
        <v>444</v>
      </c>
      <c r="Q22" s="353"/>
      <c r="R22" s="116" t="s">
        <v>444</v>
      </c>
      <c r="S22" s="116" t="s">
        <v>444</v>
      </c>
      <c r="T22" s="116" t="s">
        <v>444</v>
      </c>
      <c r="U22" s="116" t="s">
        <v>444</v>
      </c>
      <c r="V22" s="116" t="s">
        <v>444</v>
      </c>
      <c r="W22" s="116" t="s">
        <v>444</v>
      </c>
      <c r="X22" s="116" t="s">
        <v>444</v>
      </c>
      <c r="Y22" s="116">
        <v>3</v>
      </c>
      <c r="Z22" s="116"/>
      <c r="AA22" s="116">
        <f t="shared" si="3"/>
        <v>3</v>
      </c>
      <c r="AB22" s="116">
        <v>1</v>
      </c>
      <c r="AC22" s="116" t="s">
        <v>444</v>
      </c>
      <c r="AD22" s="116" t="s">
        <v>444</v>
      </c>
      <c r="AE22" s="116" t="s">
        <v>444</v>
      </c>
      <c r="AF22" s="116">
        <v>2</v>
      </c>
      <c r="AG22" s="184" t="s">
        <v>359</v>
      </c>
      <c r="AH22" s="184"/>
      <c r="AI22" s="25" t="s">
        <v>359</v>
      </c>
      <c r="AJ22" s="25" t="s">
        <v>359</v>
      </c>
      <c r="AK22" s="25" t="s">
        <v>359</v>
      </c>
      <c r="AL22" s="25" t="s">
        <v>359</v>
      </c>
      <c r="AM22" s="25" t="s">
        <v>359</v>
      </c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</row>
    <row r="23" spans="1:39" ht="22.5" customHeight="1">
      <c r="A23" s="10"/>
      <c r="B23" s="22"/>
      <c r="C23" s="2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01"/>
      <c r="Q23" s="20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01"/>
      <c r="AH23" s="201"/>
      <c r="AI23" s="10"/>
      <c r="AJ23" s="10"/>
      <c r="AK23" s="10"/>
      <c r="AL23" s="10"/>
      <c r="AM23" s="10"/>
    </row>
    <row r="24" spans="1:72" ht="22.5" customHeight="1">
      <c r="A24" s="1" t="s">
        <v>32</v>
      </c>
      <c r="AP24" s="211" t="s">
        <v>418</v>
      </c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</row>
    <row r="25" spans="40:42" ht="22.5" customHeight="1">
      <c r="AN25" s="19"/>
      <c r="AO25" s="19"/>
      <c r="AP25" s="19"/>
    </row>
    <row r="26" spans="1:72" ht="22.5" customHeight="1">
      <c r="A26" s="220" t="s">
        <v>411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P26" s="617" t="s">
        <v>419</v>
      </c>
      <c r="AQ26" s="617"/>
      <c r="AR26" s="617"/>
      <c r="AS26" s="617"/>
      <c r="AT26" s="617"/>
      <c r="AU26" s="617"/>
      <c r="AV26" s="617"/>
      <c r="AW26" s="617"/>
      <c r="AX26" s="617"/>
      <c r="AY26" s="617"/>
      <c r="AZ26" s="617"/>
      <c r="BA26" s="617"/>
      <c r="BB26" s="617"/>
      <c r="BC26" s="617"/>
      <c r="BD26" s="617"/>
      <c r="BE26" s="617"/>
      <c r="BF26" s="617"/>
      <c r="BG26" s="617"/>
      <c r="BH26" s="617"/>
      <c r="BI26" s="617"/>
      <c r="BJ26" s="617"/>
      <c r="BK26" s="617"/>
      <c r="BL26" s="617"/>
      <c r="BM26" s="617"/>
      <c r="BN26" s="617"/>
      <c r="BO26" s="617"/>
      <c r="BP26" s="617"/>
      <c r="BQ26" s="617"/>
      <c r="BR26" s="617"/>
      <c r="BS26" s="617"/>
      <c r="BT26" s="617"/>
    </row>
    <row r="28" spans="1:74" ht="22.5" customHeight="1">
      <c r="A28" s="211" t="s">
        <v>205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P28" s="221" t="s">
        <v>420</v>
      </c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13"/>
      <c r="BV28" s="13"/>
    </row>
    <row r="29" spans="1:13" ht="22.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72" ht="22.5" customHeight="1" thickBot="1">
      <c r="A30" s="221" t="s">
        <v>412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P30" s="444" t="s">
        <v>124</v>
      </c>
      <c r="AQ30" s="435"/>
      <c r="AR30" s="214" t="s">
        <v>3</v>
      </c>
      <c r="AS30" s="214"/>
      <c r="AT30" s="214"/>
      <c r="AU30" s="214"/>
      <c r="AV30" s="214"/>
      <c r="AW30" s="214"/>
      <c r="AX30" s="214"/>
      <c r="AY30" s="214"/>
      <c r="AZ30" s="214"/>
      <c r="BA30" s="214" t="s">
        <v>221</v>
      </c>
      <c r="BB30" s="214"/>
      <c r="BC30" s="214" t="s">
        <v>222</v>
      </c>
      <c r="BD30" s="214"/>
      <c r="BE30" s="214" t="s">
        <v>223</v>
      </c>
      <c r="BF30" s="214"/>
      <c r="BG30" s="214" t="s">
        <v>224</v>
      </c>
      <c r="BH30" s="214"/>
      <c r="BI30" s="214" t="s">
        <v>225</v>
      </c>
      <c r="BJ30" s="214"/>
      <c r="BK30" s="214" t="s">
        <v>226</v>
      </c>
      <c r="BL30" s="214"/>
      <c r="BM30" s="214" t="s">
        <v>227</v>
      </c>
      <c r="BN30" s="214"/>
      <c r="BO30" s="214" t="s">
        <v>228</v>
      </c>
      <c r="BP30" s="214"/>
      <c r="BQ30" s="550" t="s">
        <v>285</v>
      </c>
      <c r="BR30" s="552"/>
      <c r="BS30" s="556" t="s">
        <v>258</v>
      </c>
      <c r="BT30" s="557"/>
    </row>
    <row r="31" spans="1:72" ht="22.5" customHeight="1">
      <c r="A31" s="601" t="s">
        <v>206</v>
      </c>
      <c r="B31" s="601"/>
      <c r="C31" s="412"/>
      <c r="D31" s="599" t="s">
        <v>3</v>
      </c>
      <c r="E31" s="599"/>
      <c r="F31" s="599"/>
      <c r="G31" s="599"/>
      <c r="H31" s="599"/>
      <c r="I31" s="599"/>
      <c r="J31" s="599"/>
      <c r="K31" s="599"/>
      <c r="L31" s="599"/>
      <c r="M31" s="599" t="s">
        <v>22</v>
      </c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 t="s">
        <v>21</v>
      </c>
      <c r="AA31" s="599"/>
      <c r="AB31" s="599"/>
      <c r="AC31" s="599"/>
      <c r="AD31" s="599"/>
      <c r="AE31" s="599"/>
      <c r="AF31" s="599"/>
      <c r="AG31" s="599"/>
      <c r="AH31" s="599"/>
      <c r="AI31" s="599"/>
      <c r="AJ31" s="605"/>
      <c r="AP31" s="445"/>
      <c r="AQ31" s="436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523"/>
      <c r="BR31" s="525"/>
      <c r="BS31" s="558"/>
      <c r="BT31" s="559"/>
    </row>
    <row r="32" spans="1:72" ht="22.5" customHeight="1">
      <c r="A32" s="602"/>
      <c r="B32" s="602"/>
      <c r="C32" s="603"/>
      <c r="D32" s="600"/>
      <c r="E32" s="600"/>
      <c r="F32" s="600"/>
      <c r="G32" s="600"/>
      <c r="H32" s="600"/>
      <c r="I32" s="600"/>
      <c r="J32" s="600"/>
      <c r="K32" s="600"/>
      <c r="L32" s="600"/>
      <c r="M32" s="600" t="s">
        <v>14</v>
      </c>
      <c r="N32" s="600"/>
      <c r="O32" s="600"/>
      <c r="P32" s="600"/>
      <c r="Q32" s="600"/>
      <c r="R32" s="600" t="s">
        <v>15</v>
      </c>
      <c r="S32" s="600"/>
      <c r="T32" s="600"/>
      <c r="U32" s="600"/>
      <c r="V32" s="600" t="s">
        <v>70</v>
      </c>
      <c r="W32" s="600"/>
      <c r="X32" s="600"/>
      <c r="Y32" s="600"/>
      <c r="Z32" s="600" t="s">
        <v>14</v>
      </c>
      <c r="AA32" s="600"/>
      <c r="AB32" s="600"/>
      <c r="AC32" s="600"/>
      <c r="AD32" s="600" t="s">
        <v>15</v>
      </c>
      <c r="AE32" s="600"/>
      <c r="AF32" s="600"/>
      <c r="AG32" s="600"/>
      <c r="AH32" s="600" t="s">
        <v>70</v>
      </c>
      <c r="AI32" s="600"/>
      <c r="AJ32" s="606"/>
      <c r="AP32" s="446"/>
      <c r="AQ32" s="437"/>
      <c r="AR32" s="183" t="s">
        <v>8</v>
      </c>
      <c r="AS32" s="183"/>
      <c r="AT32" s="183"/>
      <c r="AU32" s="183" t="s">
        <v>9</v>
      </c>
      <c r="AV32" s="183"/>
      <c r="AW32" s="183"/>
      <c r="AX32" s="183" t="s">
        <v>10</v>
      </c>
      <c r="AY32" s="183"/>
      <c r="AZ32" s="183"/>
      <c r="BA32" s="7" t="s">
        <v>9</v>
      </c>
      <c r="BB32" s="7" t="s">
        <v>10</v>
      </c>
      <c r="BC32" s="7" t="s">
        <v>9</v>
      </c>
      <c r="BD32" s="7" t="s">
        <v>10</v>
      </c>
      <c r="BE32" s="7" t="s">
        <v>9</v>
      </c>
      <c r="BF32" s="7" t="s">
        <v>10</v>
      </c>
      <c r="BG32" s="7" t="s">
        <v>9</v>
      </c>
      <c r="BH32" s="7" t="s">
        <v>10</v>
      </c>
      <c r="BI32" s="7" t="s">
        <v>9</v>
      </c>
      <c r="BJ32" s="7" t="s">
        <v>10</v>
      </c>
      <c r="BK32" s="7" t="s">
        <v>9</v>
      </c>
      <c r="BL32" s="7" t="s">
        <v>10</v>
      </c>
      <c r="BM32" s="7" t="s">
        <v>9</v>
      </c>
      <c r="BN32" s="7" t="s">
        <v>10</v>
      </c>
      <c r="BO32" s="7" t="s">
        <v>9</v>
      </c>
      <c r="BP32" s="7" t="s">
        <v>10</v>
      </c>
      <c r="BQ32" s="7" t="s">
        <v>9</v>
      </c>
      <c r="BR32" s="7" t="s">
        <v>10</v>
      </c>
      <c r="BS32" s="7" t="s">
        <v>9</v>
      </c>
      <c r="BT32" s="8" t="s">
        <v>10</v>
      </c>
    </row>
    <row r="33" spans="1:52" ht="22.5" customHeight="1">
      <c r="A33" s="244"/>
      <c r="B33" s="244"/>
      <c r="C33" s="413"/>
      <c r="D33" s="600" t="s">
        <v>8</v>
      </c>
      <c r="E33" s="600"/>
      <c r="F33" s="600"/>
      <c r="G33" s="600" t="s">
        <v>9</v>
      </c>
      <c r="H33" s="600"/>
      <c r="I33" s="600"/>
      <c r="J33" s="600" t="s">
        <v>10</v>
      </c>
      <c r="K33" s="600"/>
      <c r="L33" s="600"/>
      <c r="M33" s="600" t="s">
        <v>9</v>
      </c>
      <c r="N33" s="600"/>
      <c r="O33" s="600"/>
      <c r="P33" s="600" t="s">
        <v>10</v>
      </c>
      <c r="Q33" s="600"/>
      <c r="R33" s="600" t="s">
        <v>9</v>
      </c>
      <c r="S33" s="600"/>
      <c r="T33" s="600"/>
      <c r="U33" s="63" t="s">
        <v>10</v>
      </c>
      <c r="V33" s="600" t="s">
        <v>9</v>
      </c>
      <c r="W33" s="600"/>
      <c r="X33" s="600" t="s">
        <v>10</v>
      </c>
      <c r="Y33" s="600"/>
      <c r="Z33" s="600" t="s">
        <v>9</v>
      </c>
      <c r="AA33" s="600"/>
      <c r="AB33" s="600" t="s">
        <v>10</v>
      </c>
      <c r="AC33" s="600"/>
      <c r="AD33" s="600" t="s">
        <v>9</v>
      </c>
      <c r="AE33" s="600"/>
      <c r="AF33" s="600" t="s">
        <v>10</v>
      </c>
      <c r="AG33" s="600"/>
      <c r="AH33" s="600" t="s">
        <v>9</v>
      </c>
      <c r="AI33" s="600"/>
      <c r="AJ33" s="65" t="s">
        <v>10</v>
      </c>
      <c r="AR33" s="541"/>
      <c r="AS33" s="536"/>
      <c r="AT33" s="536"/>
      <c r="AU33" s="536"/>
      <c r="AV33" s="536"/>
      <c r="AW33" s="536"/>
      <c r="AX33" s="536"/>
      <c r="AY33" s="536"/>
      <c r="AZ33" s="536"/>
    </row>
    <row r="34" spans="1:72" ht="22.5" customHeight="1">
      <c r="A34" s="536"/>
      <c r="B34" s="536"/>
      <c r="C34" s="536"/>
      <c r="D34" s="541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6"/>
      <c r="AF34" s="536"/>
      <c r="AG34" s="536"/>
      <c r="AH34" s="536"/>
      <c r="AI34" s="536"/>
      <c r="AK34" s="51"/>
      <c r="AL34" s="51"/>
      <c r="AM34" s="51"/>
      <c r="AP34" s="526" t="s">
        <v>229</v>
      </c>
      <c r="AQ34" s="79" t="s">
        <v>8</v>
      </c>
      <c r="AR34" s="293">
        <f>SUM(AU34:AZ34)</f>
        <v>14588</v>
      </c>
      <c r="AS34" s="294"/>
      <c r="AT34" s="294"/>
      <c r="AU34" s="250">
        <f>SUM(BA34,BC34,BE34,BG34,BI34,BK34,BM34,BO34,BQ34,BS34,)</f>
        <v>12969</v>
      </c>
      <c r="AV34" s="250"/>
      <c r="AW34" s="250"/>
      <c r="AX34" s="250">
        <f>SUM(BB34,BD34,BF34,BH34,BJ34,BL34,BN34,BP34,BR34,BT34)</f>
        <v>1619</v>
      </c>
      <c r="AY34" s="250"/>
      <c r="AZ34" s="250"/>
      <c r="BA34" s="93">
        <f>SUM(BA35:BA37)</f>
        <v>118</v>
      </c>
      <c r="BB34" s="93">
        <f aca="true" t="shared" si="4" ref="BB34:BR34">SUM(BB35:BB37)</f>
        <v>121</v>
      </c>
      <c r="BC34" s="93">
        <f t="shared" si="4"/>
        <v>329</v>
      </c>
      <c r="BD34" s="93">
        <f t="shared" si="4"/>
        <v>37</v>
      </c>
      <c r="BE34" s="93">
        <f t="shared" si="4"/>
        <v>1110</v>
      </c>
      <c r="BF34" s="93">
        <f t="shared" si="4"/>
        <v>45</v>
      </c>
      <c r="BG34" s="93">
        <f t="shared" si="4"/>
        <v>223</v>
      </c>
      <c r="BH34" s="93">
        <f t="shared" si="4"/>
        <v>40</v>
      </c>
      <c r="BI34" s="93">
        <f t="shared" si="4"/>
        <v>9422</v>
      </c>
      <c r="BJ34" s="93">
        <f t="shared" si="4"/>
        <v>145</v>
      </c>
      <c r="BK34" s="93">
        <f t="shared" si="4"/>
        <v>425</v>
      </c>
      <c r="BL34" s="93">
        <f t="shared" si="4"/>
        <v>57</v>
      </c>
      <c r="BM34" s="93">
        <f t="shared" si="4"/>
        <v>486</v>
      </c>
      <c r="BN34" s="93">
        <f t="shared" si="4"/>
        <v>373</v>
      </c>
      <c r="BO34" s="93">
        <f t="shared" si="4"/>
        <v>226</v>
      </c>
      <c r="BP34" s="93">
        <f t="shared" si="4"/>
        <v>330</v>
      </c>
      <c r="BQ34" s="93">
        <f t="shared" si="4"/>
        <v>630</v>
      </c>
      <c r="BR34" s="93">
        <f t="shared" si="4"/>
        <v>471</v>
      </c>
      <c r="BS34" s="93" t="s">
        <v>444</v>
      </c>
      <c r="BT34" s="44" t="s">
        <v>322</v>
      </c>
    </row>
    <row r="35" spans="1:72" ht="22.5" customHeight="1">
      <c r="A35" s="604" t="s">
        <v>3</v>
      </c>
      <c r="B35" s="604"/>
      <c r="C35" s="604"/>
      <c r="D35" s="563">
        <f>SUM(D37,D45)</f>
        <v>2977</v>
      </c>
      <c r="E35" s="542"/>
      <c r="F35" s="542"/>
      <c r="G35" s="542">
        <f>SUM(G37,G45)</f>
        <v>2635</v>
      </c>
      <c r="H35" s="542"/>
      <c r="I35" s="542"/>
      <c r="J35" s="542">
        <f>SUM(J37,J45)</f>
        <v>342</v>
      </c>
      <c r="K35" s="542"/>
      <c r="L35" s="542"/>
      <c r="M35" s="542">
        <f>SUM(M37,M45)</f>
        <v>1156</v>
      </c>
      <c r="N35" s="542"/>
      <c r="O35" s="542"/>
      <c r="P35" s="203">
        <f>SUM(P37,P45)</f>
        <v>75</v>
      </c>
      <c r="Q35" s="203"/>
      <c r="R35" s="203">
        <f>SUM(R37,R45)</f>
        <v>154</v>
      </c>
      <c r="S35" s="203"/>
      <c r="T35" s="203">
        <v>0</v>
      </c>
      <c r="U35" s="82">
        <f>SUM(U37,U45)</f>
        <v>6</v>
      </c>
      <c r="V35" s="203">
        <f>SUM(V37,V45)</f>
        <v>904</v>
      </c>
      <c r="W35" s="203">
        <v>0</v>
      </c>
      <c r="X35" s="203">
        <f>SUM(X37,X45)</f>
        <v>97</v>
      </c>
      <c r="Y35" s="203">
        <v>0</v>
      </c>
      <c r="Z35" s="203">
        <f>SUM(Z37,Z45)</f>
        <v>121</v>
      </c>
      <c r="AA35" s="203">
        <v>0</v>
      </c>
      <c r="AB35" s="203">
        <f>SUM(AB37,AB45)</f>
        <v>58</v>
      </c>
      <c r="AC35" s="203">
        <v>0</v>
      </c>
      <c r="AD35" s="203">
        <f>SUM(AD37,AD45)</f>
        <v>72</v>
      </c>
      <c r="AE35" s="203">
        <v>0</v>
      </c>
      <c r="AF35" s="203">
        <f>SUM(AF37,AF45)</f>
        <v>2</v>
      </c>
      <c r="AG35" s="203">
        <v>0</v>
      </c>
      <c r="AH35" s="203">
        <f>SUM(AH37,AH45)</f>
        <v>228</v>
      </c>
      <c r="AI35" s="203">
        <v>0</v>
      </c>
      <c r="AJ35" s="82">
        <f>SUM(AJ37,AJ45)</f>
        <v>104</v>
      </c>
      <c r="AK35" s="75"/>
      <c r="AL35" s="74"/>
      <c r="AM35" s="74"/>
      <c r="AP35" s="526"/>
      <c r="AQ35" s="79" t="s">
        <v>14</v>
      </c>
      <c r="AR35" s="293">
        <f>SUM(AU35:AZ35)</f>
        <v>3346</v>
      </c>
      <c r="AS35" s="294"/>
      <c r="AT35" s="294"/>
      <c r="AU35" s="250">
        <f aca="true" t="shared" si="5" ref="AU35:AU47">SUM(BA35,BC35,BE35,BG35,BI35,BK35,BM35,BO35,BQ35,BS35,)</f>
        <v>2647</v>
      </c>
      <c r="AV35" s="250"/>
      <c r="AW35" s="250"/>
      <c r="AX35" s="250">
        <f aca="true" t="shared" si="6" ref="AX35:AX47">SUM(BB35,BD35,BF35,BH35,BJ35,BL35,BN35,BP35,BR35,BT35)</f>
        <v>699</v>
      </c>
      <c r="AY35" s="250"/>
      <c r="AZ35" s="250"/>
      <c r="BA35" s="93">
        <v>118</v>
      </c>
      <c r="BB35" s="93">
        <v>121</v>
      </c>
      <c r="BC35" s="93">
        <v>329</v>
      </c>
      <c r="BD35" s="93">
        <v>37</v>
      </c>
      <c r="BE35" s="93">
        <v>332</v>
      </c>
      <c r="BF35" s="93">
        <v>28</v>
      </c>
      <c r="BG35" s="93">
        <v>223</v>
      </c>
      <c r="BH35" s="93">
        <v>40</v>
      </c>
      <c r="BI35" s="93">
        <v>1108</v>
      </c>
      <c r="BJ35" s="93">
        <v>49</v>
      </c>
      <c r="BK35" s="93">
        <v>256</v>
      </c>
      <c r="BL35" s="93">
        <v>23</v>
      </c>
      <c r="BM35" s="93">
        <v>55</v>
      </c>
      <c r="BN35" s="93">
        <v>71</v>
      </c>
      <c r="BO35" s="93">
        <v>226</v>
      </c>
      <c r="BP35" s="93">
        <v>330</v>
      </c>
      <c r="BQ35" s="93" t="s">
        <v>444</v>
      </c>
      <c r="BR35" s="93" t="s">
        <v>444</v>
      </c>
      <c r="BS35" s="93" t="s">
        <v>444</v>
      </c>
      <c r="BT35" s="44" t="s">
        <v>322</v>
      </c>
    </row>
    <row r="36" spans="2:72" ht="22.5" customHeight="1">
      <c r="B36" s="211"/>
      <c r="C36" s="211"/>
      <c r="D36" s="364"/>
      <c r="E36" s="365"/>
      <c r="F36" s="365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116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116"/>
      <c r="AK36" s="51"/>
      <c r="AL36" s="51"/>
      <c r="AM36" s="51"/>
      <c r="AN36" s="51"/>
      <c r="AO36" s="51"/>
      <c r="AP36" s="526"/>
      <c r="AQ36" s="79" t="s">
        <v>15</v>
      </c>
      <c r="AR36" s="293">
        <f>SUM(AU36:AZ36)</f>
        <v>1101</v>
      </c>
      <c r="AS36" s="294"/>
      <c r="AT36" s="294"/>
      <c r="AU36" s="250">
        <f t="shared" si="5"/>
        <v>630</v>
      </c>
      <c r="AV36" s="250"/>
      <c r="AW36" s="250"/>
      <c r="AX36" s="250">
        <f t="shared" si="6"/>
        <v>471</v>
      </c>
      <c r="AY36" s="250"/>
      <c r="AZ36" s="250"/>
      <c r="BA36" s="93" t="s">
        <v>444</v>
      </c>
      <c r="BB36" s="93" t="s">
        <v>444</v>
      </c>
      <c r="BC36" s="93" t="s">
        <v>444</v>
      </c>
      <c r="BD36" s="93" t="s">
        <v>444</v>
      </c>
      <c r="BE36" s="93" t="s">
        <v>444</v>
      </c>
      <c r="BF36" s="93" t="s">
        <v>444</v>
      </c>
      <c r="BG36" s="93" t="s">
        <v>444</v>
      </c>
      <c r="BH36" s="93" t="s">
        <v>444</v>
      </c>
      <c r="BI36" s="93" t="s">
        <v>444</v>
      </c>
      <c r="BJ36" s="93" t="s">
        <v>444</v>
      </c>
      <c r="BK36" s="93" t="s">
        <v>444</v>
      </c>
      <c r="BL36" s="93" t="s">
        <v>444</v>
      </c>
      <c r="BM36" s="93" t="s">
        <v>444</v>
      </c>
      <c r="BN36" s="93" t="s">
        <v>444</v>
      </c>
      <c r="BO36" s="93" t="s">
        <v>444</v>
      </c>
      <c r="BP36" s="93" t="s">
        <v>444</v>
      </c>
      <c r="BQ36" s="93">
        <v>630</v>
      </c>
      <c r="BR36" s="93">
        <v>471</v>
      </c>
      <c r="BS36" s="93" t="s">
        <v>444</v>
      </c>
      <c r="BT36" s="44" t="s">
        <v>322</v>
      </c>
    </row>
    <row r="37" spans="1:72" ht="22.5" customHeight="1">
      <c r="A37" s="233" t="s">
        <v>273</v>
      </c>
      <c r="B37" s="598" t="s">
        <v>8</v>
      </c>
      <c r="C37" s="598"/>
      <c r="D37" s="597">
        <f>SUM(D38:F43)</f>
        <v>2006</v>
      </c>
      <c r="E37" s="538"/>
      <c r="F37" s="538"/>
      <c r="G37" s="538">
        <f>SUM(G38:I43)</f>
        <v>1804</v>
      </c>
      <c r="H37" s="538"/>
      <c r="I37" s="538"/>
      <c r="J37" s="538">
        <f>SUM(J38:L43)</f>
        <v>202</v>
      </c>
      <c r="K37" s="538"/>
      <c r="L37" s="538"/>
      <c r="M37" s="538">
        <f>SUM(M38:O43)</f>
        <v>844</v>
      </c>
      <c r="N37" s="538"/>
      <c r="O37" s="538"/>
      <c r="P37" s="365">
        <f>SUM(P38:Q43)</f>
        <v>39</v>
      </c>
      <c r="Q37" s="365"/>
      <c r="R37" s="365">
        <f>SUM(R38:T43)</f>
        <v>54</v>
      </c>
      <c r="S37" s="365"/>
      <c r="T37" s="365"/>
      <c r="U37" s="115">
        <f>SUM(U38:U43)</f>
        <v>1</v>
      </c>
      <c r="V37" s="365">
        <f>SUM(V38:W43)</f>
        <v>717</v>
      </c>
      <c r="W37" s="365"/>
      <c r="X37" s="365">
        <f>SUM(X38:Y43)</f>
        <v>85</v>
      </c>
      <c r="Y37" s="365"/>
      <c r="Z37" s="365">
        <f>SUM(Z38:AA43)</f>
        <v>45</v>
      </c>
      <c r="AA37" s="365"/>
      <c r="AB37" s="365">
        <f>SUM(AB38:AC43)</f>
        <v>19</v>
      </c>
      <c r="AC37" s="365"/>
      <c r="AD37" s="365">
        <f>SUM(AD38:AE43)</f>
        <v>43</v>
      </c>
      <c r="AE37" s="365"/>
      <c r="AF37" s="365">
        <f>SUM(AF38:AG43)</f>
        <v>2</v>
      </c>
      <c r="AG37" s="365"/>
      <c r="AH37" s="353">
        <f>SUM(AH38:AI43)</f>
        <v>101</v>
      </c>
      <c r="AI37" s="353"/>
      <c r="AJ37" s="116">
        <f>SUM(AJ38:AJ43)</f>
        <v>56</v>
      </c>
      <c r="AK37" s="51"/>
      <c r="AL37" s="51"/>
      <c r="AM37" s="51"/>
      <c r="AN37" s="74"/>
      <c r="AO37" s="74"/>
      <c r="AP37" s="526"/>
      <c r="AQ37" s="79" t="s">
        <v>70</v>
      </c>
      <c r="AR37" s="293">
        <f>SUM(AU37:AZ37)</f>
        <v>10141</v>
      </c>
      <c r="AS37" s="294"/>
      <c r="AT37" s="294"/>
      <c r="AU37" s="250">
        <f t="shared" si="5"/>
        <v>9692</v>
      </c>
      <c r="AV37" s="250"/>
      <c r="AW37" s="250"/>
      <c r="AX37" s="250">
        <f t="shared" si="6"/>
        <v>449</v>
      </c>
      <c r="AY37" s="250"/>
      <c r="AZ37" s="250"/>
      <c r="BA37" s="93" t="s">
        <v>444</v>
      </c>
      <c r="BB37" s="93" t="s">
        <v>444</v>
      </c>
      <c r="BC37" s="93" t="s">
        <v>444</v>
      </c>
      <c r="BD37" s="93" t="s">
        <v>321</v>
      </c>
      <c r="BE37" s="93">
        <v>778</v>
      </c>
      <c r="BF37" s="93">
        <v>17</v>
      </c>
      <c r="BG37" s="93" t="s">
        <v>321</v>
      </c>
      <c r="BH37" s="93" t="s">
        <v>321</v>
      </c>
      <c r="BI37" s="93">
        <v>8314</v>
      </c>
      <c r="BJ37" s="93">
        <v>96</v>
      </c>
      <c r="BK37" s="93">
        <v>169</v>
      </c>
      <c r="BL37" s="93">
        <v>34</v>
      </c>
      <c r="BM37" s="93">
        <v>431</v>
      </c>
      <c r="BN37" s="93">
        <v>302</v>
      </c>
      <c r="BO37" s="93" t="s">
        <v>321</v>
      </c>
      <c r="BP37" s="93" t="s">
        <v>321</v>
      </c>
      <c r="BQ37" s="93" t="s">
        <v>321</v>
      </c>
      <c r="BR37" s="93" t="s">
        <v>444</v>
      </c>
      <c r="BS37" s="93" t="s">
        <v>321</v>
      </c>
      <c r="BT37" s="44" t="s">
        <v>322</v>
      </c>
    </row>
    <row r="38" spans="1:72" ht="22.5" customHeight="1">
      <c r="A38" s="231"/>
      <c r="B38" s="598" t="s">
        <v>207</v>
      </c>
      <c r="C38" s="598"/>
      <c r="D38" s="364">
        <f>SUM(M38:AJ38)</f>
        <v>11</v>
      </c>
      <c r="E38" s="365"/>
      <c r="F38" s="365"/>
      <c r="G38" s="353">
        <v>11</v>
      </c>
      <c r="H38" s="353"/>
      <c r="I38" s="353"/>
      <c r="J38" s="353" t="s">
        <v>444</v>
      </c>
      <c r="K38" s="353"/>
      <c r="L38" s="353"/>
      <c r="M38" s="353">
        <v>1</v>
      </c>
      <c r="N38" s="353"/>
      <c r="O38" s="353"/>
      <c r="P38" s="353" t="s">
        <v>444</v>
      </c>
      <c r="Q38" s="353"/>
      <c r="R38" s="353">
        <v>1</v>
      </c>
      <c r="S38" s="353"/>
      <c r="T38" s="353"/>
      <c r="U38" s="116" t="s">
        <v>444</v>
      </c>
      <c r="V38" s="353">
        <v>4</v>
      </c>
      <c r="W38" s="353"/>
      <c r="X38" s="353" t="s">
        <v>444</v>
      </c>
      <c r="Y38" s="353"/>
      <c r="Z38" s="353" t="s">
        <v>444</v>
      </c>
      <c r="AA38" s="353"/>
      <c r="AB38" s="353" t="s">
        <v>444</v>
      </c>
      <c r="AC38" s="353"/>
      <c r="AD38" s="353">
        <v>1</v>
      </c>
      <c r="AE38" s="353"/>
      <c r="AF38" s="353" t="s">
        <v>444</v>
      </c>
      <c r="AG38" s="353"/>
      <c r="AH38" s="353">
        <v>4</v>
      </c>
      <c r="AI38" s="353"/>
      <c r="AJ38" s="116" t="s">
        <v>444</v>
      </c>
      <c r="AL38" s="51"/>
      <c r="AM38" s="51"/>
      <c r="AN38" s="51"/>
      <c r="AO38" s="51"/>
      <c r="AP38" s="34"/>
      <c r="AQ38" s="80"/>
      <c r="AR38" s="293"/>
      <c r="AS38" s="294"/>
      <c r="AT38" s="294"/>
      <c r="AU38" s="250"/>
      <c r="AV38" s="250"/>
      <c r="AW38" s="250"/>
      <c r="AX38" s="250"/>
      <c r="AY38" s="250"/>
      <c r="AZ38" s="250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44"/>
    </row>
    <row r="39" spans="1:72" ht="22.5" customHeight="1">
      <c r="A39" s="231"/>
      <c r="B39" s="598" t="s">
        <v>208</v>
      </c>
      <c r="C39" s="598"/>
      <c r="D39" s="364">
        <f aca="true" t="shared" si="7" ref="D39:D45">SUM(M39:AJ39)</f>
        <v>3</v>
      </c>
      <c r="E39" s="365"/>
      <c r="F39" s="365"/>
      <c r="G39" s="353">
        <v>3</v>
      </c>
      <c r="H39" s="353"/>
      <c r="I39" s="353"/>
      <c r="J39" s="353" t="s">
        <v>444</v>
      </c>
      <c r="K39" s="353"/>
      <c r="L39" s="353"/>
      <c r="M39" s="353" t="s">
        <v>444</v>
      </c>
      <c r="N39" s="353"/>
      <c r="O39" s="353"/>
      <c r="P39" s="353" t="s">
        <v>444</v>
      </c>
      <c r="Q39" s="353"/>
      <c r="R39" s="353" t="s">
        <v>444</v>
      </c>
      <c r="S39" s="353"/>
      <c r="T39" s="353"/>
      <c r="U39" s="116" t="s">
        <v>444</v>
      </c>
      <c r="V39" s="353">
        <v>2</v>
      </c>
      <c r="W39" s="353"/>
      <c r="X39" s="353" t="s">
        <v>444</v>
      </c>
      <c r="Y39" s="353"/>
      <c r="Z39" s="353" t="s">
        <v>444</v>
      </c>
      <c r="AA39" s="353"/>
      <c r="AB39" s="353" t="s">
        <v>444</v>
      </c>
      <c r="AC39" s="353"/>
      <c r="AD39" s="353" t="s">
        <v>444</v>
      </c>
      <c r="AE39" s="353"/>
      <c r="AF39" s="353" t="s">
        <v>444</v>
      </c>
      <c r="AG39" s="353"/>
      <c r="AH39" s="353">
        <v>1</v>
      </c>
      <c r="AI39" s="353"/>
      <c r="AJ39" s="116" t="s">
        <v>444</v>
      </c>
      <c r="AN39" s="51"/>
      <c r="AO39" s="51"/>
      <c r="AP39" s="526" t="s">
        <v>230</v>
      </c>
      <c r="AQ39" s="79" t="s">
        <v>8</v>
      </c>
      <c r="AR39" s="293">
        <f>SUM(AU39:AZ39)</f>
        <v>4225</v>
      </c>
      <c r="AS39" s="294"/>
      <c r="AT39" s="294"/>
      <c r="AU39" s="250">
        <f t="shared" si="5"/>
        <v>3568</v>
      </c>
      <c r="AV39" s="250"/>
      <c r="AW39" s="250"/>
      <c r="AX39" s="250">
        <f t="shared" si="6"/>
        <v>657</v>
      </c>
      <c r="AY39" s="250"/>
      <c r="AZ39" s="250"/>
      <c r="BA39" s="93">
        <f>SUM(BA40:BA42)</f>
        <v>57</v>
      </c>
      <c r="BB39" s="93">
        <f aca="true" t="shared" si="8" ref="BB39:BR39">SUM(BB40:BB42)</f>
        <v>78</v>
      </c>
      <c r="BC39" s="93">
        <f t="shared" si="8"/>
        <v>161</v>
      </c>
      <c r="BD39" s="93">
        <f t="shared" si="8"/>
        <v>19</v>
      </c>
      <c r="BE39" s="93">
        <f t="shared" si="8"/>
        <v>648</v>
      </c>
      <c r="BF39" s="93">
        <f t="shared" si="8"/>
        <v>26</v>
      </c>
      <c r="BG39" s="93">
        <f t="shared" si="8"/>
        <v>120</v>
      </c>
      <c r="BH39" s="93">
        <f t="shared" si="8"/>
        <v>30</v>
      </c>
      <c r="BI39" s="93">
        <f t="shared" si="8"/>
        <v>2048</v>
      </c>
      <c r="BJ39" s="93">
        <f t="shared" si="8"/>
        <v>53</v>
      </c>
      <c r="BK39" s="93">
        <f t="shared" si="8"/>
        <v>186</v>
      </c>
      <c r="BL39" s="93">
        <f t="shared" si="8"/>
        <v>30</v>
      </c>
      <c r="BM39" s="93">
        <f t="shared" si="8"/>
        <v>172</v>
      </c>
      <c r="BN39" s="93">
        <f t="shared" si="8"/>
        <v>166</v>
      </c>
      <c r="BO39" s="93">
        <f t="shared" si="8"/>
        <v>98</v>
      </c>
      <c r="BP39" s="93">
        <f t="shared" si="8"/>
        <v>197</v>
      </c>
      <c r="BQ39" s="93">
        <f t="shared" si="8"/>
        <v>78</v>
      </c>
      <c r="BR39" s="93">
        <f t="shared" si="8"/>
        <v>58</v>
      </c>
      <c r="BS39" s="93" t="s">
        <v>321</v>
      </c>
      <c r="BT39" s="44" t="s">
        <v>322</v>
      </c>
    </row>
    <row r="40" spans="1:72" ht="22.5" customHeight="1">
      <c r="A40" s="231"/>
      <c r="B40" s="598" t="s">
        <v>202</v>
      </c>
      <c r="C40" s="598"/>
      <c r="D40" s="364">
        <f t="shared" si="7"/>
        <v>573</v>
      </c>
      <c r="E40" s="365"/>
      <c r="F40" s="365"/>
      <c r="G40" s="353">
        <v>544</v>
      </c>
      <c r="H40" s="353"/>
      <c r="I40" s="353"/>
      <c r="J40" s="353">
        <v>29</v>
      </c>
      <c r="K40" s="353"/>
      <c r="L40" s="353"/>
      <c r="M40" s="353">
        <v>269</v>
      </c>
      <c r="N40" s="353"/>
      <c r="O40" s="353"/>
      <c r="P40" s="353">
        <v>11</v>
      </c>
      <c r="Q40" s="353"/>
      <c r="R40" s="353">
        <v>21</v>
      </c>
      <c r="S40" s="353"/>
      <c r="T40" s="353"/>
      <c r="U40" s="116" t="s">
        <v>444</v>
      </c>
      <c r="V40" s="353">
        <v>174</v>
      </c>
      <c r="W40" s="353"/>
      <c r="X40" s="353">
        <v>2</v>
      </c>
      <c r="Y40" s="353"/>
      <c r="Z40" s="353">
        <v>16</v>
      </c>
      <c r="AA40" s="353"/>
      <c r="AB40" s="353">
        <v>2</v>
      </c>
      <c r="AC40" s="353"/>
      <c r="AD40" s="353">
        <v>14</v>
      </c>
      <c r="AE40" s="353"/>
      <c r="AF40" s="353" t="s">
        <v>444</v>
      </c>
      <c r="AG40" s="353"/>
      <c r="AH40" s="353">
        <v>50</v>
      </c>
      <c r="AI40" s="353"/>
      <c r="AJ40" s="116">
        <v>14</v>
      </c>
      <c r="AN40" s="51"/>
      <c r="AO40" s="51"/>
      <c r="AP40" s="526"/>
      <c r="AQ40" s="79" t="s">
        <v>14</v>
      </c>
      <c r="AR40" s="293">
        <f>SUM(AU40:AZ40)</f>
        <v>1645</v>
      </c>
      <c r="AS40" s="294"/>
      <c r="AT40" s="294"/>
      <c r="AU40" s="250">
        <f t="shared" si="5"/>
        <v>1223</v>
      </c>
      <c r="AV40" s="250"/>
      <c r="AW40" s="250"/>
      <c r="AX40" s="250">
        <f t="shared" si="6"/>
        <v>422</v>
      </c>
      <c r="AY40" s="250"/>
      <c r="AZ40" s="250"/>
      <c r="BA40" s="93">
        <v>57</v>
      </c>
      <c r="BB40" s="93">
        <v>78</v>
      </c>
      <c r="BC40" s="93">
        <v>161</v>
      </c>
      <c r="BD40" s="93">
        <v>19</v>
      </c>
      <c r="BE40" s="93">
        <v>164</v>
      </c>
      <c r="BF40" s="93">
        <v>16</v>
      </c>
      <c r="BG40" s="93">
        <v>120</v>
      </c>
      <c r="BH40" s="93">
        <v>30</v>
      </c>
      <c r="BI40" s="93">
        <v>481</v>
      </c>
      <c r="BJ40" s="93">
        <v>24</v>
      </c>
      <c r="BK40" s="93">
        <v>107</v>
      </c>
      <c r="BL40" s="93">
        <v>13</v>
      </c>
      <c r="BM40" s="93">
        <v>35</v>
      </c>
      <c r="BN40" s="93">
        <v>45</v>
      </c>
      <c r="BO40" s="93">
        <v>98</v>
      </c>
      <c r="BP40" s="93">
        <v>197</v>
      </c>
      <c r="BQ40" s="93" t="s">
        <v>444</v>
      </c>
      <c r="BR40" s="93" t="s">
        <v>321</v>
      </c>
      <c r="BS40" s="93" t="s">
        <v>321</v>
      </c>
      <c r="BT40" s="44" t="s">
        <v>322</v>
      </c>
    </row>
    <row r="41" spans="1:72" ht="22.5" customHeight="1">
      <c r="A41" s="231"/>
      <c r="B41" s="598" t="s">
        <v>203</v>
      </c>
      <c r="C41" s="598"/>
      <c r="D41" s="364">
        <f t="shared" si="7"/>
        <v>451</v>
      </c>
      <c r="E41" s="365"/>
      <c r="F41" s="365"/>
      <c r="G41" s="353">
        <v>425</v>
      </c>
      <c r="H41" s="353"/>
      <c r="I41" s="353"/>
      <c r="J41" s="353">
        <v>26</v>
      </c>
      <c r="K41" s="353"/>
      <c r="L41" s="353"/>
      <c r="M41" s="353">
        <v>239</v>
      </c>
      <c r="N41" s="353"/>
      <c r="O41" s="353"/>
      <c r="P41" s="353">
        <v>2</v>
      </c>
      <c r="Q41" s="353"/>
      <c r="R41" s="353">
        <v>20</v>
      </c>
      <c r="S41" s="353"/>
      <c r="T41" s="353"/>
      <c r="U41" s="116">
        <v>1</v>
      </c>
      <c r="V41" s="353">
        <v>126</v>
      </c>
      <c r="W41" s="353"/>
      <c r="X41" s="353">
        <v>4</v>
      </c>
      <c r="Y41" s="353"/>
      <c r="Z41" s="353">
        <v>13</v>
      </c>
      <c r="AA41" s="353"/>
      <c r="AB41" s="353">
        <v>6</v>
      </c>
      <c r="AC41" s="353"/>
      <c r="AD41" s="353">
        <v>9</v>
      </c>
      <c r="AE41" s="353"/>
      <c r="AF41" s="353">
        <v>1</v>
      </c>
      <c r="AG41" s="353"/>
      <c r="AH41" s="353">
        <v>18</v>
      </c>
      <c r="AI41" s="353"/>
      <c r="AJ41" s="116">
        <v>12</v>
      </c>
      <c r="AP41" s="526"/>
      <c r="AQ41" s="79" t="s">
        <v>15</v>
      </c>
      <c r="AR41" s="293">
        <f>SUM(AU41:AZ41)</f>
        <v>136</v>
      </c>
      <c r="AS41" s="294"/>
      <c r="AT41" s="294"/>
      <c r="AU41" s="250">
        <f t="shared" si="5"/>
        <v>78</v>
      </c>
      <c r="AV41" s="250"/>
      <c r="AW41" s="250"/>
      <c r="AX41" s="250">
        <f t="shared" si="6"/>
        <v>58</v>
      </c>
      <c r="AY41" s="250"/>
      <c r="AZ41" s="250"/>
      <c r="BA41" s="93" t="s">
        <v>321</v>
      </c>
      <c r="BB41" s="93" t="s">
        <v>321</v>
      </c>
      <c r="BC41" s="93" t="s">
        <v>321</v>
      </c>
      <c r="BD41" s="93" t="s">
        <v>321</v>
      </c>
      <c r="BE41" s="93" t="s">
        <v>321</v>
      </c>
      <c r="BF41" s="93" t="s">
        <v>444</v>
      </c>
      <c r="BG41" s="93" t="s">
        <v>321</v>
      </c>
      <c r="BH41" s="93" t="s">
        <v>321</v>
      </c>
      <c r="BI41" s="93" t="s">
        <v>321</v>
      </c>
      <c r="BJ41" s="93" t="s">
        <v>444</v>
      </c>
      <c r="BK41" s="93" t="s">
        <v>321</v>
      </c>
      <c r="BL41" s="93" t="s">
        <v>444</v>
      </c>
      <c r="BM41" s="93" t="s">
        <v>321</v>
      </c>
      <c r="BN41" s="93" t="s">
        <v>321</v>
      </c>
      <c r="BO41" s="93" t="s">
        <v>444</v>
      </c>
      <c r="BP41" s="93" t="s">
        <v>321</v>
      </c>
      <c r="BQ41" s="93">
        <v>78</v>
      </c>
      <c r="BR41" s="93">
        <v>58</v>
      </c>
      <c r="BS41" s="93" t="s">
        <v>321</v>
      </c>
      <c r="BT41" s="44" t="s">
        <v>322</v>
      </c>
    </row>
    <row r="42" spans="1:72" ht="22.5" customHeight="1">
      <c r="A42" s="231"/>
      <c r="B42" s="598" t="s">
        <v>79</v>
      </c>
      <c r="C42" s="598"/>
      <c r="D42" s="364">
        <f t="shared" si="7"/>
        <v>297</v>
      </c>
      <c r="E42" s="365"/>
      <c r="F42" s="365"/>
      <c r="G42" s="353">
        <v>256</v>
      </c>
      <c r="H42" s="353"/>
      <c r="I42" s="353"/>
      <c r="J42" s="353">
        <v>41</v>
      </c>
      <c r="K42" s="353"/>
      <c r="L42" s="353"/>
      <c r="M42" s="353">
        <v>88</v>
      </c>
      <c r="N42" s="353"/>
      <c r="O42" s="353"/>
      <c r="P42" s="353">
        <v>5</v>
      </c>
      <c r="Q42" s="353"/>
      <c r="R42" s="353">
        <v>12</v>
      </c>
      <c r="S42" s="353"/>
      <c r="T42" s="353"/>
      <c r="U42" s="116" t="s">
        <v>444</v>
      </c>
      <c r="V42" s="353">
        <v>116</v>
      </c>
      <c r="W42" s="353"/>
      <c r="X42" s="353">
        <v>17</v>
      </c>
      <c r="Y42" s="353"/>
      <c r="Z42" s="353">
        <v>8</v>
      </c>
      <c r="AA42" s="353"/>
      <c r="AB42" s="353">
        <v>1</v>
      </c>
      <c r="AC42" s="353"/>
      <c r="AD42" s="353">
        <v>5</v>
      </c>
      <c r="AE42" s="353"/>
      <c r="AF42" s="353" t="s">
        <v>444</v>
      </c>
      <c r="AG42" s="353"/>
      <c r="AH42" s="353">
        <v>27</v>
      </c>
      <c r="AI42" s="353"/>
      <c r="AJ42" s="116">
        <v>18</v>
      </c>
      <c r="AP42" s="526"/>
      <c r="AQ42" s="79" t="s">
        <v>70</v>
      </c>
      <c r="AR42" s="293">
        <f>SUM(AU42:AZ42)</f>
        <v>2444</v>
      </c>
      <c r="AS42" s="294"/>
      <c r="AT42" s="294"/>
      <c r="AU42" s="250">
        <f t="shared" si="5"/>
        <v>2267</v>
      </c>
      <c r="AV42" s="250"/>
      <c r="AW42" s="250"/>
      <c r="AX42" s="250">
        <f t="shared" si="6"/>
        <v>177</v>
      </c>
      <c r="AY42" s="250"/>
      <c r="AZ42" s="250"/>
      <c r="BA42" s="93" t="s">
        <v>445</v>
      </c>
      <c r="BB42" s="93" t="s">
        <v>444</v>
      </c>
      <c r="BC42" s="93" t="s">
        <v>321</v>
      </c>
      <c r="BD42" s="93" t="s">
        <v>444</v>
      </c>
      <c r="BE42" s="93">
        <v>484</v>
      </c>
      <c r="BF42" s="93">
        <v>10</v>
      </c>
      <c r="BG42" s="93" t="s">
        <v>321</v>
      </c>
      <c r="BH42" s="93" t="s">
        <v>444</v>
      </c>
      <c r="BI42" s="93">
        <v>1567</v>
      </c>
      <c r="BJ42" s="93">
        <v>29</v>
      </c>
      <c r="BK42" s="93">
        <v>79</v>
      </c>
      <c r="BL42" s="93">
        <v>17</v>
      </c>
      <c r="BM42" s="93">
        <v>137</v>
      </c>
      <c r="BN42" s="93">
        <v>121</v>
      </c>
      <c r="BO42" s="93" t="s">
        <v>321</v>
      </c>
      <c r="BP42" s="93" t="s">
        <v>321</v>
      </c>
      <c r="BQ42" s="93" t="s">
        <v>444</v>
      </c>
      <c r="BR42" s="93" t="s">
        <v>444</v>
      </c>
      <c r="BS42" s="93" t="s">
        <v>444</v>
      </c>
      <c r="BT42" s="44" t="s">
        <v>322</v>
      </c>
    </row>
    <row r="43" spans="1:72" ht="22.5" customHeight="1">
      <c r="A43" s="231"/>
      <c r="B43" s="598" t="s">
        <v>204</v>
      </c>
      <c r="C43" s="598"/>
      <c r="D43" s="364">
        <f t="shared" si="7"/>
        <v>671</v>
      </c>
      <c r="E43" s="365"/>
      <c r="F43" s="365"/>
      <c r="G43" s="353">
        <v>565</v>
      </c>
      <c r="H43" s="353"/>
      <c r="I43" s="353"/>
      <c r="J43" s="353">
        <v>106</v>
      </c>
      <c r="K43" s="353"/>
      <c r="L43" s="353"/>
      <c r="M43" s="353">
        <v>247</v>
      </c>
      <c r="N43" s="353"/>
      <c r="O43" s="353"/>
      <c r="P43" s="353">
        <v>21</v>
      </c>
      <c r="Q43" s="353"/>
      <c r="R43" s="353" t="s">
        <v>444</v>
      </c>
      <c r="S43" s="353"/>
      <c r="T43" s="353"/>
      <c r="U43" s="116" t="s">
        <v>444</v>
      </c>
      <c r="V43" s="353">
        <v>295</v>
      </c>
      <c r="W43" s="353"/>
      <c r="X43" s="353">
        <v>62</v>
      </c>
      <c r="Y43" s="353"/>
      <c r="Z43" s="353">
        <v>8</v>
      </c>
      <c r="AA43" s="353"/>
      <c r="AB43" s="353">
        <v>10</v>
      </c>
      <c r="AC43" s="353"/>
      <c r="AD43" s="353">
        <v>14</v>
      </c>
      <c r="AE43" s="353"/>
      <c r="AF43" s="353">
        <v>1</v>
      </c>
      <c r="AG43" s="353"/>
      <c r="AH43" s="353">
        <v>1</v>
      </c>
      <c r="AI43" s="353"/>
      <c r="AJ43" s="116">
        <v>12</v>
      </c>
      <c r="AP43" s="34"/>
      <c r="AQ43" s="80"/>
      <c r="AR43" s="293"/>
      <c r="AS43" s="294"/>
      <c r="AT43" s="294"/>
      <c r="AU43" s="250"/>
      <c r="AV43" s="250"/>
      <c r="AW43" s="250"/>
      <c r="AX43" s="250"/>
      <c r="AY43" s="250"/>
      <c r="AZ43" s="250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44"/>
    </row>
    <row r="44" spans="2:72" ht="22.5" customHeight="1">
      <c r="B44" s="211"/>
      <c r="C44" s="211"/>
      <c r="D44" s="364"/>
      <c r="E44" s="365"/>
      <c r="F44" s="365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116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116"/>
      <c r="AP44" s="543" t="s">
        <v>231</v>
      </c>
      <c r="AQ44" s="79" t="s">
        <v>8</v>
      </c>
      <c r="AR44" s="293">
        <f>SUM(AU44:AZ44)</f>
        <v>3228</v>
      </c>
      <c r="AS44" s="294"/>
      <c r="AT44" s="294"/>
      <c r="AU44" s="250">
        <f t="shared" si="5"/>
        <v>2708</v>
      </c>
      <c r="AV44" s="250"/>
      <c r="AW44" s="250"/>
      <c r="AX44" s="250">
        <f t="shared" si="6"/>
        <v>520</v>
      </c>
      <c r="AY44" s="250"/>
      <c r="AZ44" s="250"/>
      <c r="BA44" s="93">
        <f>SUM(BA45:BA47)</f>
        <v>70</v>
      </c>
      <c r="BB44" s="93">
        <f aca="true" t="shared" si="9" ref="BB44:BS44">SUM(BB45:BB47)</f>
        <v>49</v>
      </c>
      <c r="BC44" s="93">
        <f t="shared" si="9"/>
        <v>136</v>
      </c>
      <c r="BD44" s="93">
        <f t="shared" si="9"/>
        <v>25</v>
      </c>
      <c r="BE44" s="93">
        <f t="shared" si="9"/>
        <v>505</v>
      </c>
      <c r="BF44" s="93">
        <f t="shared" si="9"/>
        <v>13</v>
      </c>
      <c r="BG44" s="93">
        <f t="shared" si="9"/>
        <v>102</v>
      </c>
      <c r="BH44" s="93">
        <f t="shared" si="9"/>
        <v>19</v>
      </c>
      <c r="BI44" s="93">
        <f t="shared" si="9"/>
        <v>1403</v>
      </c>
      <c r="BJ44" s="93">
        <f t="shared" si="9"/>
        <v>29</v>
      </c>
      <c r="BK44" s="93">
        <f t="shared" si="9"/>
        <v>197</v>
      </c>
      <c r="BL44" s="93">
        <f t="shared" si="9"/>
        <v>31</v>
      </c>
      <c r="BM44" s="93">
        <f t="shared" si="9"/>
        <v>106</v>
      </c>
      <c r="BN44" s="93">
        <f t="shared" si="9"/>
        <v>150</v>
      </c>
      <c r="BO44" s="93">
        <f t="shared" si="9"/>
        <v>109</v>
      </c>
      <c r="BP44" s="93">
        <f t="shared" si="9"/>
        <v>163</v>
      </c>
      <c r="BQ44" s="93">
        <f t="shared" si="9"/>
        <v>78</v>
      </c>
      <c r="BR44" s="93">
        <f t="shared" si="9"/>
        <v>41</v>
      </c>
      <c r="BS44" s="93">
        <f t="shared" si="9"/>
        <v>2</v>
      </c>
      <c r="BT44" s="44" t="s">
        <v>322</v>
      </c>
    </row>
    <row r="45" spans="1:72" ht="22.5" customHeight="1">
      <c r="A45" s="420" t="s">
        <v>12</v>
      </c>
      <c r="B45" s="420"/>
      <c r="C45" s="596"/>
      <c r="D45" s="364">
        <f t="shared" si="7"/>
        <v>971</v>
      </c>
      <c r="E45" s="365"/>
      <c r="F45" s="365"/>
      <c r="G45" s="353">
        <v>831</v>
      </c>
      <c r="H45" s="353"/>
      <c r="I45" s="353"/>
      <c r="J45" s="353">
        <v>140</v>
      </c>
      <c r="K45" s="353"/>
      <c r="L45" s="353"/>
      <c r="M45" s="353">
        <v>312</v>
      </c>
      <c r="N45" s="353"/>
      <c r="O45" s="353"/>
      <c r="P45" s="353">
        <v>36</v>
      </c>
      <c r="Q45" s="353"/>
      <c r="R45" s="353">
        <v>100</v>
      </c>
      <c r="S45" s="353"/>
      <c r="T45" s="353"/>
      <c r="U45" s="116">
        <v>5</v>
      </c>
      <c r="V45" s="353">
        <v>187</v>
      </c>
      <c r="W45" s="353"/>
      <c r="X45" s="353">
        <v>12</v>
      </c>
      <c r="Y45" s="353"/>
      <c r="Z45" s="353">
        <v>76</v>
      </c>
      <c r="AA45" s="353"/>
      <c r="AB45" s="353">
        <v>39</v>
      </c>
      <c r="AC45" s="353"/>
      <c r="AD45" s="353">
        <v>29</v>
      </c>
      <c r="AE45" s="353"/>
      <c r="AF45" s="353" t="s">
        <v>444</v>
      </c>
      <c r="AG45" s="353"/>
      <c r="AH45" s="353">
        <v>127</v>
      </c>
      <c r="AI45" s="353"/>
      <c r="AJ45" s="116">
        <v>48</v>
      </c>
      <c r="AP45" s="543"/>
      <c r="AQ45" s="79" t="s">
        <v>14</v>
      </c>
      <c r="AR45" s="293">
        <f>SUM(AU45:AZ45)</f>
        <v>1417</v>
      </c>
      <c r="AS45" s="294"/>
      <c r="AT45" s="294"/>
      <c r="AU45" s="250">
        <f t="shared" si="5"/>
        <v>1088</v>
      </c>
      <c r="AV45" s="250"/>
      <c r="AW45" s="250"/>
      <c r="AX45" s="250">
        <f t="shared" si="6"/>
        <v>329</v>
      </c>
      <c r="AY45" s="250"/>
      <c r="AZ45" s="250"/>
      <c r="BA45" s="93">
        <v>70</v>
      </c>
      <c r="BB45" s="93">
        <v>49</v>
      </c>
      <c r="BC45" s="93">
        <v>136</v>
      </c>
      <c r="BD45" s="93">
        <v>25</v>
      </c>
      <c r="BE45" s="93">
        <v>157</v>
      </c>
      <c r="BF45" s="93">
        <v>5</v>
      </c>
      <c r="BG45" s="93">
        <v>102</v>
      </c>
      <c r="BH45" s="93">
        <v>19</v>
      </c>
      <c r="BI45" s="93">
        <v>394</v>
      </c>
      <c r="BJ45" s="93">
        <v>8</v>
      </c>
      <c r="BK45" s="93">
        <v>101</v>
      </c>
      <c r="BL45" s="93">
        <v>12</v>
      </c>
      <c r="BM45" s="93">
        <v>17</v>
      </c>
      <c r="BN45" s="93">
        <v>48</v>
      </c>
      <c r="BO45" s="93">
        <v>109</v>
      </c>
      <c r="BP45" s="93">
        <v>163</v>
      </c>
      <c r="BQ45" s="93" t="s">
        <v>444</v>
      </c>
      <c r="BR45" s="93" t="s">
        <v>444</v>
      </c>
      <c r="BS45" s="93">
        <v>2</v>
      </c>
      <c r="BT45" s="44" t="s">
        <v>322</v>
      </c>
    </row>
    <row r="46" spans="1:72" ht="22.5" customHeight="1">
      <c r="A46" s="10"/>
      <c r="B46" s="201"/>
      <c r="C46" s="201"/>
      <c r="D46" s="210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1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10"/>
      <c r="AP46" s="543"/>
      <c r="AQ46" s="79" t="s">
        <v>15</v>
      </c>
      <c r="AR46" s="293">
        <f>SUM(AU46:AZ46)</f>
        <v>119</v>
      </c>
      <c r="AS46" s="294"/>
      <c r="AT46" s="294"/>
      <c r="AU46" s="250">
        <f t="shared" si="5"/>
        <v>78</v>
      </c>
      <c r="AV46" s="250"/>
      <c r="AW46" s="250"/>
      <c r="AX46" s="250">
        <f t="shared" si="6"/>
        <v>41</v>
      </c>
      <c r="AY46" s="250"/>
      <c r="AZ46" s="250"/>
      <c r="BA46" s="93" t="s">
        <v>444</v>
      </c>
      <c r="BB46" s="93" t="s">
        <v>444</v>
      </c>
      <c r="BC46" s="93" t="s">
        <v>444</v>
      </c>
      <c r="BD46" s="93" t="s">
        <v>444</v>
      </c>
      <c r="BE46" s="93" t="s">
        <v>444</v>
      </c>
      <c r="BF46" s="93" t="s">
        <v>444</v>
      </c>
      <c r="BG46" s="93" t="s">
        <v>444</v>
      </c>
      <c r="BH46" s="93" t="s">
        <v>444</v>
      </c>
      <c r="BI46" s="93" t="s">
        <v>444</v>
      </c>
      <c r="BJ46" s="93" t="s">
        <v>444</v>
      </c>
      <c r="BK46" s="93" t="s">
        <v>321</v>
      </c>
      <c r="BL46" s="93" t="s">
        <v>458</v>
      </c>
      <c r="BM46" s="93" t="s">
        <v>321</v>
      </c>
      <c r="BN46" s="93" t="s">
        <v>444</v>
      </c>
      <c r="BO46" s="93" t="s">
        <v>444</v>
      </c>
      <c r="BP46" s="93" t="s">
        <v>321</v>
      </c>
      <c r="BQ46" s="93">
        <v>78</v>
      </c>
      <c r="BR46" s="93">
        <v>41</v>
      </c>
      <c r="BS46" s="93" t="s">
        <v>444</v>
      </c>
      <c r="BT46" s="44" t="s">
        <v>322</v>
      </c>
    </row>
    <row r="47" spans="1:72" ht="22.5" customHeight="1">
      <c r="A47" s="566"/>
      <c r="B47" s="566"/>
      <c r="C47" s="566"/>
      <c r="AP47" s="544"/>
      <c r="AQ47" s="79" t="s">
        <v>70</v>
      </c>
      <c r="AR47" s="293">
        <f>SUM(AU47:AZ47)</f>
        <v>1692</v>
      </c>
      <c r="AS47" s="294"/>
      <c r="AT47" s="294"/>
      <c r="AU47" s="250">
        <f t="shared" si="5"/>
        <v>1542</v>
      </c>
      <c r="AV47" s="250"/>
      <c r="AW47" s="250"/>
      <c r="AX47" s="250">
        <f t="shared" si="6"/>
        <v>150</v>
      </c>
      <c r="AY47" s="250"/>
      <c r="AZ47" s="250"/>
      <c r="BA47" s="93" t="s">
        <v>444</v>
      </c>
      <c r="BB47" s="93" t="s">
        <v>321</v>
      </c>
      <c r="BC47" s="93" t="s">
        <v>444</v>
      </c>
      <c r="BD47" s="93" t="s">
        <v>444</v>
      </c>
      <c r="BE47" s="93">
        <v>348</v>
      </c>
      <c r="BF47" s="93">
        <v>8</v>
      </c>
      <c r="BG47" s="93" t="s">
        <v>444</v>
      </c>
      <c r="BH47" s="93" t="s">
        <v>444</v>
      </c>
      <c r="BI47" s="93">
        <v>1009</v>
      </c>
      <c r="BJ47" s="93">
        <v>21</v>
      </c>
      <c r="BK47" s="93">
        <v>96</v>
      </c>
      <c r="BL47" s="93">
        <v>19</v>
      </c>
      <c r="BM47" s="93">
        <v>89</v>
      </c>
      <c r="BN47" s="93">
        <v>102</v>
      </c>
      <c r="BO47" s="93" t="s">
        <v>444</v>
      </c>
      <c r="BP47" s="93" t="s">
        <v>444</v>
      </c>
      <c r="BQ47" s="93" t="s">
        <v>444</v>
      </c>
      <c r="BR47" s="93" t="s">
        <v>444</v>
      </c>
      <c r="BS47" s="93" t="s">
        <v>321</v>
      </c>
      <c r="BT47" s="44" t="s">
        <v>322</v>
      </c>
    </row>
    <row r="48" spans="2:72" ht="22.5" customHeight="1">
      <c r="B48" s="211"/>
      <c r="C48" s="211"/>
      <c r="AP48" s="87" t="s">
        <v>256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36" ht="22.5" customHeight="1" thickBot="1">
      <c r="A49" s="221" t="s">
        <v>414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</row>
    <row r="50" spans="1:36" ht="22.5" customHeight="1">
      <c r="A50" s="576" t="s">
        <v>206</v>
      </c>
      <c r="B50" s="577"/>
      <c r="C50" s="577"/>
      <c r="D50" s="578"/>
      <c r="E50" s="585" t="s">
        <v>3</v>
      </c>
      <c r="F50" s="585"/>
      <c r="G50" s="585"/>
      <c r="H50" s="585"/>
      <c r="I50" s="585"/>
      <c r="J50" s="585"/>
      <c r="K50" s="571" t="s">
        <v>22</v>
      </c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3"/>
      <c r="Z50" s="583" t="s">
        <v>21</v>
      </c>
      <c r="AA50" s="583"/>
      <c r="AB50" s="583"/>
      <c r="AC50" s="583"/>
      <c r="AD50" s="583"/>
      <c r="AE50" s="583"/>
      <c r="AF50" s="583"/>
      <c r="AG50" s="583"/>
      <c r="AH50" s="583"/>
      <c r="AI50" s="583"/>
      <c r="AJ50" s="584"/>
    </row>
    <row r="51" spans="1:72" ht="22.5" customHeight="1">
      <c r="A51" s="579"/>
      <c r="B51" s="579"/>
      <c r="C51" s="579"/>
      <c r="D51" s="580"/>
      <c r="E51" s="527"/>
      <c r="F51" s="527"/>
      <c r="G51" s="527"/>
      <c r="H51" s="527"/>
      <c r="I51" s="527"/>
      <c r="J51" s="527"/>
      <c r="K51" s="527" t="s">
        <v>14</v>
      </c>
      <c r="L51" s="527"/>
      <c r="M51" s="527"/>
      <c r="N51" s="527"/>
      <c r="O51" s="527"/>
      <c r="P51" s="527"/>
      <c r="Q51" s="527" t="s">
        <v>15</v>
      </c>
      <c r="R51" s="527"/>
      <c r="S51" s="527"/>
      <c r="T51" s="527"/>
      <c r="U51" s="527"/>
      <c r="V51" s="527" t="s">
        <v>70</v>
      </c>
      <c r="W51" s="527"/>
      <c r="X51" s="527"/>
      <c r="Y51" s="527"/>
      <c r="Z51" s="527" t="s">
        <v>14</v>
      </c>
      <c r="AA51" s="527"/>
      <c r="AB51" s="527"/>
      <c r="AC51" s="527"/>
      <c r="AD51" s="527" t="s">
        <v>15</v>
      </c>
      <c r="AE51" s="527"/>
      <c r="AF51" s="527"/>
      <c r="AG51" s="527"/>
      <c r="AH51" s="527" t="s">
        <v>70</v>
      </c>
      <c r="AI51" s="527"/>
      <c r="AJ51" s="528"/>
      <c r="AP51" s="221" t="s">
        <v>421</v>
      </c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</row>
    <row r="52" spans="1:36" ht="22.5" customHeight="1" thickBot="1">
      <c r="A52" s="581"/>
      <c r="B52" s="581"/>
      <c r="C52" s="581"/>
      <c r="D52" s="582"/>
      <c r="E52" s="539" t="s">
        <v>8</v>
      </c>
      <c r="F52" s="539"/>
      <c r="G52" s="575" t="s">
        <v>11</v>
      </c>
      <c r="H52" s="575"/>
      <c r="I52" s="575" t="s">
        <v>12</v>
      </c>
      <c r="J52" s="575"/>
      <c r="K52" s="539" t="s">
        <v>8</v>
      </c>
      <c r="L52" s="539"/>
      <c r="M52" s="575" t="s">
        <v>11</v>
      </c>
      <c r="N52" s="575"/>
      <c r="O52" s="575" t="s">
        <v>12</v>
      </c>
      <c r="P52" s="575"/>
      <c r="Q52" s="539" t="s">
        <v>8</v>
      </c>
      <c r="R52" s="539"/>
      <c r="S52" s="575" t="s">
        <v>11</v>
      </c>
      <c r="T52" s="575"/>
      <c r="U52" s="72" t="s">
        <v>12</v>
      </c>
      <c r="V52" s="574" t="s">
        <v>8</v>
      </c>
      <c r="W52" s="574"/>
      <c r="X52" s="72" t="s">
        <v>11</v>
      </c>
      <c r="Y52" s="72" t="s">
        <v>12</v>
      </c>
      <c r="Z52" s="539" t="s">
        <v>8</v>
      </c>
      <c r="AA52" s="539"/>
      <c r="AB52" s="72" t="s">
        <v>11</v>
      </c>
      <c r="AC52" s="72" t="s">
        <v>12</v>
      </c>
      <c r="AD52" s="574" t="s">
        <v>8</v>
      </c>
      <c r="AE52" s="574"/>
      <c r="AF52" s="72" t="s">
        <v>11</v>
      </c>
      <c r="AG52" s="72" t="s">
        <v>12</v>
      </c>
      <c r="AH52" s="77" t="s">
        <v>8</v>
      </c>
      <c r="AI52" s="72" t="s">
        <v>11</v>
      </c>
      <c r="AJ52" s="76" t="s">
        <v>12</v>
      </c>
    </row>
    <row r="53" spans="1:72" ht="22.5" customHeight="1">
      <c r="A53" s="591" t="s">
        <v>3</v>
      </c>
      <c r="B53" s="591"/>
      <c r="C53" s="67"/>
      <c r="D53" s="67" t="s">
        <v>8</v>
      </c>
      <c r="E53" s="570">
        <f>SUM(E54:F55)</f>
        <v>2885</v>
      </c>
      <c r="F53" s="565"/>
      <c r="G53" s="565">
        <f>SUM(G54:H55)</f>
        <v>2878</v>
      </c>
      <c r="H53" s="565"/>
      <c r="I53" s="565">
        <f>SUM(I54:J55)</f>
        <v>7</v>
      </c>
      <c r="J53" s="565"/>
      <c r="K53" s="565">
        <f>SUM(M53:P53)</f>
        <v>1173</v>
      </c>
      <c r="L53" s="565"/>
      <c r="M53" s="565">
        <f>SUM(M54:N55)</f>
        <v>1173</v>
      </c>
      <c r="N53" s="565"/>
      <c r="O53" s="565" t="s">
        <v>444</v>
      </c>
      <c r="P53" s="565"/>
      <c r="Q53" s="565">
        <f>SUM(S53:U53)</f>
        <v>31</v>
      </c>
      <c r="R53" s="565"/>
      <c r="S53" s="565">
        <f>SUM(S54:T55)</f>
        <v>27</v>
      </c>
      <c r="T53" s="565"/>
      <c r="U53" s="130">
        <f>SUM(U54:U55)</f>
        <v>4</v>
      </c>
      <c r="V53" s="565">
        <f>SUM(X53:Y53)</f>
        <v>1509</v>
      </c>
      <c r="W53" s="565"/>
      <c r="X53" s="130">
        <f>SUM(X54:X55)</f>
        <v>1509</v>
      </c>
      <c r="Y53" s="130" t="s">
        <v>444</v>
      </c>
      <c r="Z53" s="565">
        <f>SUM(AB53:AC53)</f>
        <v>17</v>
      </c>
      <c r="AA53" s="565"/>
      <c r="AB53" s="130">
        <f>SUM(AB54:AB55)</f>
        <v>17</v>
      </c>
      <c r="AC53" s="130" t="s">
        <v>444</v>
      </c>
      <c r="AD53" s="565">
        <f>SUM(AF53:AG53)</f>
        <v>39</v>
      </c>
      <c r="AE53" s="565"/>
      <c r="AF53" s="130">
        <f>SUM(AF54:AF55)</f>
        <v>39</v>
      </c>
      <c r="AG53" s="130" t="s">
        <v>444</v>
      </c>
      <c r="AH53" s="130">
        <f>SUM(AI53:AJ53)</f>
        <v>116</v>
      </c>
      <c r="AI53" s="130">
        <f>SUM(AI54:AI55)</f>
        <v>113</v>
      </c>
      <c r="AJ53" s="130">
        <f>SUM(AJ54:AJ55)</f>
        <v>3</v>
      </c>
      <c r="AP53" s="444" t="s">
        <v>124</v>
      </c>
      <c r="AQ53" s="435"/>
      <c r="AR53" s="214" t="s">
        <v>3</v>
      </c>
      <c r="AS53" s="214"/>
      <c r="AT53" s="214"/>
      <c r="AU53" s="545" t="s">
        <v>232</v>
      </c>
      <c r="AV53" s="545"/>
      <c r="AW53" s="545" t="s">
        <v>233</v>
      </c>
      <c r="AX53" s="545"/>
      <c r="AY53" s="550" t="s">
        <v>422</v>
      </c>
      <c r="AZ53" s="552"/>
      <c r="BA53" s="545" t="s">
        <v>234</v>
      </c>
      <c r="BB53" s="545"/>
      <c r="BC53" s="545" t="s">
        <v>235</v>
      </c>
      <c r="BD53" s="545"/>
      <c r="BE53" s="550" t="s">
        <v>289</v>
      </c>
      <c r="BF53" s="412"/>
      <c r="BG53" s="545" t="s">
        <v>236</v>
      </c>
      <c r="BH53" s="545"/>
      <c r="BI53" s="550" t="s">
        <v>287</v>
      </c>
      <c r="BJ53" s="412"/>
      <c r="BK53" s="545" t="s">
        <v>237</v>
      </c>
      <c r="BL53" s="545"/>
      <c r="BM53" s="550" t="s">
        <v>288</v>
      </c>
      <c r="BN53" s="412"/>
      <c r="BO53" s="545" t="s">
        <v>238</v>
      </c>
      <c r="BP53" s="545"/>
      <c r="BQ53" s="193" t="s">
        <v>286</v>
      </c>
      <c r="BR53" s="553"/>
      <c r="BS53" s="545" t="s">
        <v>239</v>
      </c>
      <c r="BT53" s="560"/>
    </row>
    <row r="54" spans="1:72" ht="22.5" customHeight="1">
      <c r="A54" s="592"/>
      <c r="B54" s="592"/>
      <c r="C54" s="67"/>
      <c r="D54" s="67" t="s">
        <v>9</v>
      </c>
      <c r="E54" s="563">
        <f>SUM(E57,E59,E61,E63,E65)</f>
        <v>1171</v>
      </c>
      <c r="F54" s="542"/>
      <c r="G54" s="542">
        <f>SUM(G57,G59,G61,G63,G65)</f>
        <v>1164</v>
      </c>
      <c r="H54" s="542"/>
      <c r="I54" s="564">
        <f>SUM(I57,I59,I61,I63,I65)</f>
        <v>7</v>
      </c>
      <c r="J54" s="564"/>
      <c r="K54" s="542">
        <f>SUM(M54:P54)</f>
        <v>582</v>
      </c>
      <c r="L54" s="542"/>
      <c r="M54" s="564">
        <f>SUM(M57,M59,M61,M63,M65)</f>
        <v>582</v>
      </c>
      <c r="N54" s="564"/>
      <c r="O54" s="564" t="s">
        <v>444</v>
      </c>
      <c r="P54" s="564"/>
      <c r="Q54" s="542">
        <f>SUM(S54:U54)</f>
        <v>22</v>
      </c>
      <c r="R54" s="542"/>
      <c r="S54" s="564">
        <f>SUM(S57,S59,S61,S63,S65)</f>
        <v>18</v>
      </c>
      <c r="T54" s="564"/>
      <c r="U54" s="130">
        <f>SUM(U57,U59,U61,U63,U65)</f>
        <v>4</v>
      </c>
      <c r="V54" s="542">
        <f>SUM(X54:Y54)</f>
        <v>484</v>
      </c>
      <c r="W54" s="542"/>
      <c r="X54" s="130">
        <f>SUM(X57,X59,X61,X63,X65)</f>
        <v>484</v>
      </c>
      <c r="Y54" s="130" t="s">
        <v>444</v>
      </c>
      <c r="Z54" s="542">
        <f>SUM(AB54:AC54)</f>
        <v>12</v>
      </c>
      <c r="AA54" s="542"/>
      <c r="AB54" s="130">
        <f>SUM(AB57,AB59,AB61,AB63,AB65)</f>
        <v>12</v>
      </c>
      <c r="AC54" s="130" t="s">
        <v>444</v>
      </c>
      <c r="AD54" s="542">
        <f>SUM(AF54:AG54)</f>
        <v>31</v>
      </c>
      <c r="AE54" s="542"/>
      <c r="AF54" s="130">
        <f>SUM(AF57,AF59,AF61,AF63,AF65)</f>
        <v>31</v>
      </c>
      <c r="AG54" s="130" t="s">
        <v>444</v>
      </c>
      <c r="AH54" s="130">
        <f>SUM(AI54:AJ54)</f>
        <v>40</v>
      </c>
      <c r="AI54" s="130">
        <f>SUM(AI57,AI59,AI61,AI63,AI65)</f>
        <v>37</v>
      </c>
      <c r="AJ54" s="130">
        <f>SUM(AJ57,AJ59,AJ61,AJ63,AJ65)</f>
        <v>3</v>
      </c>
      <c r="AP54" s="445"/>
      <c r="AQ54" s="436"/>
      <c r="AR54" s="183"/>
      <c r="AS54" s="183"/>
      <c r="AT54" s="183"/>
      <c r="AU54" s="546"/>
      <c r="AV54" s="546"/>
      <c r="AW54" s="546"/>
      <c r="AX54" s="546"/>
      <c r="AY54" s="523"/>
      <c r="AZ54" s="525"/>
      <c r="BA54" s="546"/>
      <c r="BB54" s="546"/>
      <c r="BC54" s="546"/>
      <c r="BD54" s="546"/>
      <c r="BE54" s="551"/>
      <c r="BF54" s="413"/>
      <c r="BG54" s="546"/>
      <c r="BH54" s="546"/>
      <c r="BI54" s="551"/>
      <c r="BJ54" s="413"/>
      <c r="BK54" s="546"/>
      <c r="BL54" s="546"/>
      <c r="BM54" s="551"/>
      <c r="BN54" s="413"/>
      <c r="BO54" s="546"/>
      <c r="BP54" s="546"/>
      <c r="BQ54" s="554"/>
      <c r="BR54" s="555"/>
      <c r="BS54" s="546"/>
      <c r="BT54" s="416"/>
    </row>
    <row r="55" spans="1:72" ht="22.5" customHeight="1">
      <c r="A55" s="592"/>
      <c r="B55" s="592"/>
      <c r="C55" s="67"/>
      <c r="D55" s="67" t="s">
        <v>10</v>
      </c>
      <c r="E55" s="563">
        <f>SUM(E58,E60,E62,E64,E66)</f>
        <v>1714</v>
      </c>
      <c r="F55" s="542"/>
      <c r="G55" s="542">
        <f>SUM(G58,G60,G62,G64,G66)</f>
        <v>1714</v>
      </c>
      <c r="H55" s="542"/>
      <c r="I55" s="564" t="s">
        <v>444</v>
      </c>
      <c r="J55" s="564"/>
      <c r="K55" s="542">
        <f>SUM(M55:P55)</f>
        <v>591</v>
      </c>
      <c r="L55" s="542"/>
      <c r="M55" s="564">
        <f>SUM(M58,M60,M62,M64,M66)</f>
        <v>591</v>
      </c>
      <c r="N55" s="564"/>
      <c r="O55" s="564" t="s">
        <v>444</v>
      </c>
      <c r="P55" s="564"/>
      <c r="Q55" s="542">
        <f>SUM(S55:U55)</f>
        <v>9</v>
      </c>
      <c r="R55" s="542"/>
      <c r="S55" s="564">
        <f>SUM(S58,S60,S62,S64,S66)</f>
        <v>9</v>
      </c>
      <c r="T55" s="564"/>
      <c r="U55" s="130" t="s">
        <v>456</v>
      </c>
      <c r="V55" s="542">
        <f>SUM(X55:Y55)</f>
        <v>1025</v>
      </c>
      <c r="W55" s="542"/>
      <c r="X55" s="130">
        <f>SUM(X58,X60,X62,X64,X66)</f>
        <v>1025</v>
      </c>
      <c r="Y55" s="130" t="s">
        <v>321</v>
      </c>
      <c r="Z55" s="542">
        <f>SUM(AB55:AC55)</f>
        <v>5</v>
      </c>
      <c r="AA55" s="542"/>
      <c r="AB55" s="130">
        <f>SUM(AB58,AB60,AB62,AB64,AB66)</f>
        <v>5</v>
      </c>
      <c r="AC55" s="130" t="s">
        <v>444</v>
      </c>
      <c r="AD55" s="542">
        <f>SUM(AF55:AG55)</f>
        <v>8</v>
      </c>
      <c r="AE55" s="542"/>
      <c r="AF55" s="130">
        <f>SUM(AF58,AF60,AF62,AF64,AF66)</f>
        <v>8</v>
      </c>
      <c r="AG55" s="130" t="s">
        <v>321</v>
      </c>
      <c r="AH55" s="130">
        <f>SUM(AI55:AJ55)</f>
        <v>76</v>
      </c>
      <c r="AI55" s="130">
        <f>SUM(AI58,AI60,AI62,AI64,AI66)</f>
        <v>76</v>
      </c>
      <c r="AJ55" s="82" t="s">
        <v>457</v>
      </c>
      <c r="AP55" s="446"/>
      <c r="AQ55" s="437"/>
      <c r="AR55" s="7" t="s">
        <v>8</v>
      </c>
      <c r="AS55" s="7" t="s">
        <v>9</v>
      </c>
      <c r="AT55" s="7" t="s">
        <v>10</v>
      </c>
      <c r="AU55" s="7" t="s">
        <v>9</v>
      </c>
      <c r="AV55" s="7" t="s">
        <v>10</v>
      </c>
      <c r="AW55" s="7" t="s">
        <v>9</v>
      </c>
      <c r="AX55" s="7" t="s">
        <v>10</v>
      </c>
      <c r="AY55" s="7" t="s">
        <v>9</v>
      </c>
      <c r="AZ55" s="7" t="s">
        <v>10</v>
      </c>
      <c r="BA55" s="7" t="s">
        <v>9</v>
      </c>
      <c r="BB55" s="7" t="s">
        <v>10</v>
      </c>
      <c r="BC55" s="7" t="s">
        <v>9</v>
      </c>
      <c r="BD55" s="7" t="s">
        <v>10</v>
      </c>
      <c r="BE55" s="7" t="s">
        <v>9</v>
      </c>
      <c r="BF55" s="7" t="s">
        <v>10</v>
      </c>
      <c r="BG55" s="7" t="s">
        <v>9</v>
      </c>
      <c r="BH55" s="7" t="s">
        <v>10</v>
      </c>
      <c r="BI55" s="7" t="s">
        <v>9</v>
      </c>
      <c r="BJ55" s="7" t="s">
        <v>10</v>
      </c>
      <c r="BK55" s="7" t="s">
        <v>9</v>
      </c>
      <c r="BL55" s="7" t="s">
        <v>10</v>
      </c>
      <c r="BM55" s="7" t="s">
        <v>9</v>
      </c>
      <c r="BN55" s="7" t="s">
        <v>10</v>
      </c>
      <c r="BO55" s="7" t="s">
        <v>9</v>
      </c>
      <c r="BP55" s="7" t="s">
        <v>10</v>
      </c>
      <c r="BQ55" s="7" t="s">
        <v>9</v>
      </c>
      <c r="BR55" s="7" t="s">
        <v>10</v>
      </c>
      <c r="BS55" s="7" t="s">
        <v>9</v>
      </c>
      <c r="BT55" s="8" t="s">
        <v>10</v>
      </c>
    </row>
    <row r="56" spans="1:44" ht="22.5" customHeight="1">
      <c r="A56" s="593"/>
      <c r="B56" s="593"/>
      <c r="E56" s="206"/>
      <c r="F56" s="205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25"/>
      <c r="V56" s="184"/>
      <c r="W56" s="184"/>
      <c r="X56" s="25"/>
      <c r="Y56" s="25"/>
      <c r="Z56" s="184"/>
      <c r="AA56" s="184"/>
      <c r="AB56" s="25"/>
      <c r="AC56" s="25"/>
      <c r="AD56" s="184"/>
      <c r="AE56" s="184"/>
      <c r="AF56" s="25"/>
      <c r="AG56" s="25"/>
      <c r="AH56" s="25"/>
      <c r="AI56" s="25"/>
      <c r="AJ56" s="25"/>
      <c r="AR56" s="26"/>
    </row>
    <row r="57" spans="1:72" ht="22.5" customHeight="1">
      <c r="A57" s="567" t="s">
        <v>209</v>
      </c>
      <c r="B57" s="567"/>
      <c r="D57" s="1" t="s">
        <v>9</v>
      </c>
      <c r="E57" s="364">
        <f>SUM(G57:J57)</f>
        <v>599</v>
      </c>
      <c r="F57" s="365"/>
      <c r="G57" s="365">
        <f>SUM(M57,S57,X57,AB57,AF57,AI57)</f>
        <v>593</v>
      </c>
      <c r="H57" s="365"/>
      <c r="I57" s="353">
        <f>SUM(O57,U57,Y57,AC57,AG57,AJ57)</f>
        <v>6</v>
      </c>
      <c r="J57" s="353"/>
      <c r="K57" s="353">
        <f>SUM(M57:P57)</f>
        <v>300</v>
      </c>
      <c r="L57" s="353"/>
      <c r="M57" s="353">
        <v>300</v>
      </c>
      <c r="N57" s="353"/>
      <c r="O57" s="353" t="s">
        <v>321</v>
      </c>
      <c r="P57" s="353"/>
      <c r="Q57" s="353">
        <f>SUM(S57:U57)</f>
        <v>19</v>
      </c>
      <c r="R57" s="353"/>
      <c r="S57" s="353">
        <v>16</v>
      </c>
      <c r="T57" s="353"/>
      <c r="U57" s="116">
        <v>3</v>
      </c>
      <c r="V57" s="353">
        <f>SUM(X57:Y57)</f>
        <v>231</v>
      </c>
      <c r="W57" s="353"/>
      <c r="X57" s="116">
        <v>231</v>
      </c>
      <c r="Y57" s="116" t="s">
        <v>321</v>
      </c>
      <c r="Z57" s="538">
        <f>SUM(AB57:AC57)</f>
        <v>11</v>
      </c>
      <c r="AA57" s="538"/>
      <c r="AB57" s="116">
        <v>11</v>
      </c>
      <c r="AC57" s="116" t="s">
        <v>321</v>
      </c>
      <c r="AD57" s="353">
        <f>SUM(AF57:AG57)</f>
        <v>11</v>
      </c>
      <c r="AE57" s="353"/>
      <c r="AF57" s="116">
        <v>11</v>
      </c>
      <c r="AG57" s="116" t="s">
        <v>321</v>
      </c>
      <c r="AH57" s="131">
        <f aca="true" t="shared" si="10" ref="AH57:AH66">SUM(AI57:AJ57)</f>
        <v>27</v>
      </c>
      <c r="AI57" s="116">
        <v>24</v>
      </c>
      <c r="AJ57" s="25">
        <v>3</v>
      </c>
      <c r="AP57" s="526" t="s">
        <v>229</v>
      </c>
      <c r="AQ57" s="79" t="s">
        <v>8</v>
      </c>
      <c r="AR57" s="94">
        <f>SUM(AR58:AR60)</f>
        <v>3698</v>
      </c>
      <c r="AS57" s="50">
        <f>SUM(AU57,AW57,AY57,BA57,BC57,BE57,BG57,BI57,BK57,BM57,BO57,BQ57,BS57)</f>
        <v>343</v>
      </c>
      <c r="AT57" s="93">
        <f>SUM(AV57,AX57,AZ57,BB57,BD57,BF57,BH57,BJ57,BL57,BN57,BP57,BR57,BT57,)</f>
        <v>3355</v>
      </c>
      <c r="AU57" s="93" t="s">
        <v>444</v>
      </c>
      <c r="AV57" s="93">
        <f aca="true" t="shared" si="11" ref="AV57:BT57">SUM(AV58:AV60)</f>
        <v>321</v>
      </c>
      <c r="AW57" s="93" t="s">
        <v>444</v>
      </c>
      <c r="AX57" s="93">
        <f t="shared" si="11"/>
        <v>231</v>
      </c>
      <c r="AY57" s="93" t="s">
        <v>444</v>
      </c>
      <c r="AZ57" s="93">
        <f t="shared" si="11"/>
        <v>468</v>
      </c>
      <c r="BA57" s="93" t="s">
        <v>444</v>
      </c>
      <c r="BB57" s="93">
        <f t="shared" si="11"/>
        <v>127</v>
      </c>
      <c r="BC57" s="93">
        <f t="shared" si="11"/>
        <v>172</v>
      </c>
      <c r="BD57" s="93">
        <f t="shared" si="11"/>
        <v>53</v>
      </c>
      <c r="BE57" s="93">
        <f t="shared" si="11"/>
        <v>161</v>
      </c>
      <c r="BF57" s="93">
        <f t="shared" si="11"/>
        <v>619</v>
      </c>
      <c r="BG57" s="93" t="s">
        <v>444</v>
      </c>
      <c r="BH57" s="93">
        <f t="shared" si="11"/>
        <v>385</v>
      </c>
      <c r="BI57" s="93" t="s">
        <v>444</v>
      </c>
      <c r="BJ57" s="93">
        <f t="shared" si="11"/>
        <v>114</v>
      </c>
      <c r="BK57" s="93" t="s">
        <v>444</v>
      </c>
      <c r="BL57" s="93">
        <f t="shared" si="11"/>
        <v>140</v>
      </c>
      <c r="BM57" s="93" t="s">
        <v>444</v>
      </c>
      <c r="BN57" s="93">
        <f t="shared" si="11"/>
        <v>153</v>
      </c>
      <c r="BO57" s="93">
        <f t="shared" si="11"/>
        <v>10</v>
      </c>
      <c r="BP57" s="93">
        <f t="shared" si="11"/>
        <v>65</v>
      </c>
      <c r="BQ57" s="93" t="s">
        <v>444</v>
      </c>
      <c r="BR57" s="93">
        <f t="shared" si="11"/>
        <v>514</v>
      </c>
      <c r="BS57" s="93" t="s">
        <v>444</v>
      </c>
      <c r="BT57" s="93">
        <f t="shared" si="11"/>
        <v>165</v>
      </c>
    </row>
    <row r="58" spans="1:72" ht="22.5" customHeight="1">
      <c r="A58" s="567"/>
      <c r="B58" s="567"/>
      <c r="D58" s="1" t="s">
        <v>10</v>
      </c>
      <c r="E58" s="364">
        <f aca="true" t="shared" si="12" ref="E58:E66">SUM(G58:J58)</f>
        <v>428</v>
      </c>
      <c r="F58" s="365"/>
      <c r="G58" s="365">
        <f aca="true" t="shared" si="13" ref="G58:G66">SUM(M58,S58,X58,AB58,AF58,AI58)</f>
        <v>428</v>
      </c>
      <c r="H58" s="365"/>
      <c r="I58" s="353" t="s">
        <v>321</v>
      </c>
      <c r="J58" s="353"/>
      <c r="K58" s="353">
        <f aca="true" t="shared" si="14" ref="K58:K66">SUM(M58:P58)</f>
        <v>129</v>
      </c>
      <c r="L58" s="353"/>
      <c r="M58" s="353">
        <v>129</v>
      </c>
      <c r="N58" s="353"/>
      <c r="O58" s="353" t="s">
        <v>321</v>
      </c>
      <c r="P58" s="353"/>
      <c r="Q58" s="353">
        <f aca="true" t="shared" si="15" ref="Q58:Q66">SUM(S58:U58)</f>
        <v>5</v>
      </c>
      <c r="R58" s="353"/>
      <c r="S58" s="353">
        <v>5</v>
      </c>
      <c r="T58" s="353"/>
      <c r="U58" s="116" t="s">
        <v>321</v>
      </c>
      <c r="V58" s="353">
        <f aca="true" t="shared" si="16" ref="V58:V66">SUM(X58:Y58)</f>
        <v>246</v>
      </c>
      <c r="W58" s="353"/>
      <c r="X58" s="116">
        <v>246</v>
      </c>
      <c r="Y58" s="116" t="s">
        <v>321</v>
      </c>
      <c r="Z58" s="538">
        <f>SUM(AB58:AC58)</f>
        <v>4</v>
      </c>
      <c r="AA58" s="538"/>
      <c r="AB58" s="116">
        <v>4</v>
      </c>
      <c r="AC58" s="116" t="s">
        <v>321</v>
      </c>
      <c r="AD58" s="353">
        <f>SUM(AF58:AG58)</f>
        <v>6</v>
      </c>
      <c r="AE58" s="353"/>
      <c r="AF58" s="116">
        <v>6</v>
      </c>
      <c r="AG58" s="116" t="s">
        <v>321</v>
      </c>
      <c r="AH58" s="131">
        <f t="shared" si="10"/>
        <v>38</v>
      </c>
      <c r="AI58" s="116">
        <v>38</v>
      </c>
      <c r="AJ58" s="25" t="s">
        <v>413</v>
      </c>
      <c r="AP58" s="526"/>
      <c r="AQ58" s="79" t="s">
        <v>14</v>
      </c>
      <c r="AR58" s="94">
        <f>SUM(AS58:AT58)</f>
        <v>780</v>
      </c>
      <c r="AS58" s="50">
        <f>SUM(AU58,AW58,AY58,BA58,BC58,BE58,BG58,BI58,BK58,BM58,BO58,BQ58,BS58)</f>
        <v>161</v>
      </c>
      <c r="AT58" s="93">
        <f>SUM(AV58,AX58,AZ58,BB58,BD58,BF58,BH58,BJ58,BL58,BN58,BP58,BR58,BT58,)</f>
        <v>619</v>
      </c>
      <c r="AU58" s="93" t="s">
        <v>444</v>
      </c>
      <c r="AV58" s="93" t="s">
        <v>444</v>
      </c>
      <c r="AW58" s="93" t="s">
        <v>321</v>
      </c>
      <c r="AX58" s="93" t="s">
        <v>444</v>
      </c>
      <c r="AY58" s="93" t="s">
        <v>321</v>
      </c>
      <c r="AZ58" s="93" t="s">
        <v>444</v>
      </c>
      <c r="BA58" s="93" t="s">
        <v>444</v>
      </c>
      <c r="BB58" s="93" t="s">
        <v>321</v>
      </c>
      <c r="BC58" s="93" t="s">
        <v>444</v>
      </c>
      <c r="BD58" s="93" t="s">
        <v>444</v>
      </c>
      <c r="BE58" s="93">
        <v>161</v>
      </c>
      <c r="BF58" s="93">
        <v>619</v>
      </c>
      <c r="BG58" s="93" t="s">
        <v>444</v>
      </c>
      <c r="BH58" s="93" t="s">
        <v>444</v>
      </c>
      <c r="BI58" s="93" t="s">
        <v>444</v>
      </c>
      <c r="BJ58" s="93" t="s">
        <v>444</v>
      </c>
      <c r="BK58" s="93" t="s">
        <v>444</v>
      </c>
      <c r="BL58" s="93" t="s">
        <v>444</v>
      </c>
      <c r="BM58" s="93" t="s">
        <v>444</v>
      </c>
      <c r="BN58" s="93" t="s">
        <v>444</v>
      </c>
      <c r="BO58" s="93" t="s">
        <v>444</v>
      </c>
      <c r="BP58" s="93" t="s">
        <v>444</v>
      </c>
      <c r="BQ58" s="93" t="s">
        <v>444</v>
      </c>
      <c r="BR58" s="93" t="s">
        <v>444</v>
      </c>
      <c r="BS58" s="93" t="s">
        <v>444</v>
      </c>
      <c r="BT58" s="93" t="s">
        <v>444</v>
      </c>
    </row>
    <row r="59" spans="1:72" ht="22.5" customHeight="1">
      <c r="A59" s="567" t="s">
        <v>210</v>
      </c>
      <c r="B59" s="567"/>
      <c r="D59" s="1" t="s">
        <v>9</v>
      </c>
      <c r="E59" s="364">
        <f t="shared" si="12"/>
        <v>305</v>
      </c>
      <c r="F59" s="365"/>
      <c r="G59" s="365">
        <f t="shared" si="13"/>
        <v>305</v>
      </c>
      <c r="H59" s="365"/>
      <c r="I59" s="353" t="s">
        <v>321</v>
      </c>
      <c r="J59" s="353"/>
      <c r="K59" s="353">
        <f t="shared" si="14"/>
        <v>161</v>
      </c>
      <c r="L59" s="353"/>
      <c r="M59" s="353">
        <v>161</v>
      </c>
      <c r="N59" s="353"/>
      <c r="O59" s="353" t="s">
        <v>321</v>
      </c>
      <c r="P59" s="353"/>
      <c r="Q59" s="353" t="s">
        <v>321</v>
      </c>
      <c r="R59" s="353"/>
      <c r="S59" s="353" t="s">
        <v>321</v>
      </c>
      <c r="T59" s="353"/>
      <c r="U59" s="116" t="s">
        <v>321</v>
      </c>
      <c r="V59" s="353">
        <f t="shared" si="16"/>
        <v>115</v>
      </c>
      <c r="W59" s="353"/>
      <c r="X59" s="116">
        <v>115</v>
      </c>
      <c r="Y59" s="116" t="s">
        <v>321</v>
      </c>
      <c r="Z59" s="538">
        <f>SUM(AB59:AC59)</f>
        <v>1</v>
      </c>
      <c r="AA59" s="538"/>
      <c r="AB59" s="116">
        <v>1</v>
      </c>
      <c r="AC59" s="116" t="s">
        <v>321</v>
      </c>
      <c r="AD59" s="353">
        <f>SUM(AF59:AG59)</f>
        <v>20</v>
      </c>
      <c r="AE59" s="353"/>
      <c r="AF59" s="116">
        <v>20</v>
      </c>
      <c r="AG59" s="116" t="s">
        <v>321</v>
      </c>
      <c r="AH59" s="131">
        <f t="shared" si="10"/>
        <v>8</v>
      </c>
      <c r="AI59" s="116">
        <v>8</v>
      </c>
      <c r="AJ59" s="25" t="s">
        <v>413</v>
      </c>
      <c r="AP59" s="526"/>
      <c r="AQ59" s="79" t="s">
        <v>15</v>
      </c>
      <c r="AR59" s="94">
        <f>SUM(AS59:AT59)</f>
        <v>225</v>
      </c>
      <c r="AS59" s="50">
        <f>SUM(AU59,AW59,AY59,BA59,BC59,BE59,BG59,BI59,BK59,BM59,BO59,BQ59,BS59)</f>
        <v>172</v>
      </c>
      <c r="AT59" s="93">
        <f>SUM(AV59,AX59,AZ59,BB59,BD59,BF59,BH59,BJ59,BL59,BN59,BP59,BR59,BT59,)</f>
        <v>53</v>
      </c>
      <c r="AU59" s="93" t="s">
        <v>444</v>
      </c>
      <c r="AV59" s="93" t="s">
        <v>444</v>
      </c>
      <c r="AW59" s="93" t="s">
        <v>444</v>
      </c>
      <c r="AX59" s="93" t="s">
        <v>444</v>
      </c>
      <c r="AY59" s="93" t="s">
        <v>444</v>
      </c>
      <c r="AZ59" s="93" t="s">
        <v>444</v>
      </c>
      <c r="BA59" s="93" t="s">
        <v>444</v>
      </c>
      <c r="BB59" s="93" t="s">
        <v>444</v>
      </c>
      <c r="BC59" s="93">
        <v>172</v>
      </c>
      <c r="BD59" s="93">
        <v>53</v>
      </c>
      <c r="BE59" s="93" t="s">
        <v>444</v>
      </c>
      <c r="BF59" s="93" t="s">
        <v>444</v>
      </c>
      <c r="BG59" s="93" t="s">
        <v>444</v>
      </c>
      <c r="BH59" s="93" t="s">
        <v>444</v>
      </c>
      <c r="BI59" s="93" t="s">
        <v>444</v>
      </c>
      <c r="BJ59" s="93" t="s">
        <v>444</v>
      </c>
      <c r="BK59" s="93" t="s">
        <v>444</v>
      </c>
      <c r="BL59" s="93" t="s">
        <v>444</v>
      </c>
      <c r="BM59" s="93" t="s">
        <v>444</v>
      </c>
      <c r="BN59" s="93" t="s">
        <v>444</v>
      </c>
      <c r="BO59" s="93" t="s">
        <v>444</v>
      </c>
      <c r="BP59" s="93" t="s">
        <v>444</v>
      </c>
      <c r="BQ59" s="93" t="s">
        <v>444</v>
      </c>
      <c r="BR59" s="93" t="s">
        <v>444</v>
      </c>
      <c r="BS59" s="93" t="s">
        <v>444</v>
      </c>
      <c r="BT59" s="93" t="s">
        <v>444</v>
      </c>
    </row>
    <row r="60" spans="1:72" ht="22.5" customHeight="1">
      <c r="A60" s="567" t="s">
        <v>211</v>
      </c>
      <c r="B60" s="567"/>
      <c r="D60" s="1" t="s">
        <v>10</v>
      </c>
      <c r="E60" s="364">
        <f t="shared" si="12"/>
        <v>82</v>
      </c>
      <c r="F60" s="365"/>
      <c r="G60" s="365">
        <f t="shared" si="13"/>
        <v>82</v>
      </c>
      <c r="H60" s="365"/>
      <c r="I60" s="353" t="s">
        <v>321</v>
      </c>
      <c r="J60" s="353"/>
      <c r="K60" s="353">
        <f t="shared" si="14"/>
        <v>39</v>
      </c>
      <c r="L60" s="353"/>
      <c r="M60" s="353">
        <v>39</v>
      </c>
      <c r="N60" s="353"/>
      <c r="O60" s="353" t="s">
        <v>321</v>
      </c>
      <c r="P60" s="353"/>
      <c r="Q60" s="353" t="s">
        <v>321</v>
      </c>
      <c r="R60" s="353"/>
      <c r="S60" s="353" t="s">
        <v>321</v>
      </c>
      <c r="T60" s="353"/>
      <c r="U60" s="116" t="s">
        <v>321</v>
      </c>
      <c r="V60" s="353">
        <f t="shared" si="16"/>
        <v>39</v>
      </c>
      <c r="W60" s="353"/>
      <c r="X60" s="116">
        <v>39</v>
      </c>
      <c r="Y60" s="116" t="s">
        <v>321</v>
      </c>
      <c r="Z60" s="353" t="s">
        <v>321</v>
      </c>
      <c r="AA60" s="353"/>
      <c r="AB60" s="116" t="s">
        <v>321</v>
      </c>
      <c r="AC60" s="116" t="s">
        <v>321</v>
      </c>
      <c r="AD60" s="353">
        <f>SUM(AF60:AG60)</f>
        <v>2</v>
      </c>
      <c r="AE60" s="353"/>
      <c r="AF60" s="116">
        <v>2</v>
      </c>
      <c r="AG60" s="116" t="s">
        <v>321</v>
      </c>
      <c r="AH60" s="131">
        <f t="shared" si="10"/>
        <v>2</v>
      </c>
      <c r="AI60" s="116">
        <v>2</v>
      </c>
      <c r="AJ60" s="25" t="s">
        <v>413</v>
      </c>
      <c r="AP60" s="526"/>
      <c r="AQ60" s="79" t="s">
        <v>70</v>
      </c>
      <c r="AR60" s="94">
        <f>SUM(AS60:AT60)</f>
        <v>2693</v>
      </c>
      <c r="AS60" s="50">
        <f>SUM(AU60,AW60,AY60,BA60,BC60,BE60,BG60,BI60,BK60,BM60,BO60,BQ60,BS60)</f>
        <v>10</v>
      </c>
      <c r="AT60" s="93">
        <f>SUM(AV60,AX60,AZ60,BB60,BD60,BF60,BH60,BJ60,BL60,BN60,BP60,BR60,BT60,)</f>
        <v>2683</v>
      </c>
      <c r="AU60" s="93" t="s">
        <v>444</v>
      </c>
      <c r="AV60" s="93">
        <v>321</v>
      </c>
      <c r="AW60" s="93" t="s">
        <v>444</v>
      </c>
      <c r="AX60" s="93">
        <v>231</v>
      </c>
      <c r="AY60" s="93" t="s">
        <v>444</v>
      </c>
      <c r="AZ60" s="93">
        <v>468</v>
      </c>
      <c r="BA60" s="93" t="s">
        <v>444</v>
      </c>
      <c r="BB60" s="93">
        <v>127</v>
      </c>
      <c r="BC60" s="93" t="s">
        <v>444</v>
      </c>
      <c r="BD60" s="93" t="s">
        <v>444</v>
      </c>
      <c r="BE60" s="93" t="s">
        <v>444</v>
      </c>
      <c r="BF60" s="93" t="s">
        <v>444</v>
      </c>
      <c r="BG60" s="93" t="s">
        <v>444</v>
      </c>
      <c r="BH60" s="93">
        <v>385</v>
      </c>
      <c r="BI60" s="93" t="s">
        <v>444</v>
      </c>
      <c r="BJ60" s="93">
        <v>114</v>
      </c>
      <c r="BK60" s="93" t="s">
        <v>444</v>
      </c>
      <c r="BL60" s="93">
        <v>140</v>
      </c>
      <c r="BM60" s="93" t="s">
        <v>444</v>
      </c>
      <c r="BN60" s="93">
        <v>153</v>
      </c>
      <c r="BO60" s="93">
        <v>10</v>
      </c>
      <c r="BP60" s="93">
        <v>65</v>
      </c>
      <c r="BQ60" s="93" t="s">
        <v>444</v>
      </c>
      <c r="BR60" s="93">
        <v>514</v>
      </c>
      <c r="BS60" s="93" t="s">
        <v>444</v>
      </c>
      <c r="BT60" s="93">
        <v>165</v>
      </c>
    </row>
    <row r="61" spans="1:72" ht="22.5" customHeight="1">
      <c r="A61" s="567" t="s">
        <v>212</v>
      </c>
      <c r="B61" s="567"/>
      <c r="D61" s="1" t="s">
        <v>9</v>
      </c>
      <c r="E61" s="364">
        <f t="shared" si="12"/>
        <v>167</v>
      </c>
      <c r="F61" s="365"/>
      <c r="G61" s="365">
        <f t="shared" si="13"/>
        <v>166</v>
      </c>
      <c r="H61" s="365"/>
      <c r="I61" s="353">
        <f>SUM(O61,U61,Y61,AC61,AG61,AJ61)</f>
        <v>1</v>
      </c>
      <c r="J61" s="353"/>
      <c r="K61" s="353">
        <f t="shared" si="14"/>
        <v>69</v>
      </c>
      <c r="L61" s="353"/>
      <c r="M61" s="353">
        <v>69</v>
      </c>
      <c r="N61" s="353"/>
      <c r="O61" s="353" t="s">
        <v>321</v>
      </c>
      <c r="P61" s="353"/>
      <c r="Q61" s="353">
        <f t="shared" si="15"/>
        <v>1</v>
      </c>
      <c r="R61" s="353"/>
      <c r="S61" s="353" t="s">
        <v>321</v>
      </c>
      <c r="T61" s="353"/>
      <c r="U61" s="116">
        <v>1</v>
      </c>
      <c r="V61" s="353">
        <f t="shared" si="16"/>
        <v>97</v>
      </c>
      <c r="W61" s="353"/>
      <c r="X61" s="116">
        <v>97</v>
      </c>
      <c r="Y61" s="116" t="s">
        <v>321</v>
      </c>
      <c r="Z61" s="353" t="s">
        <v>321</v>
      </c>
      <c r="AA61" s="353"/>
      <c r="AB61" s="116" t="s">
        <v>321</v>
      </c>
      <c r="AC61" s="116" t="s">
        <v>321</v>
      </c>
      <c r="AD61" s="353" t="s">
        <v>321</v>
      </c>
      <c r="AE61" s="353"/>
      <c r="AF61" s="116" t="s">
        <v>321</v>
      </c>
      <c r="AG61" s="116" t="s">
        <v>321</v>
      </c>
      <c r="AH61" s="116" t="s">
        <v>321</v>
      </c>
      <c r="AI61" s="116" t="s">
        <v>321</v>
      </c>
      <c r="AJ61" s="25" t="s">
        <v>413</v>
      </c>
      <c r="AP61" s="34"/>
      <c r="AQ61" s="80"/>
      <c r="AR61" s="94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</row>
    <row r="62" spans="1:72" ht="22.5" customHeight="1">
      <c r="A62" s="567"/>
      <c r="B62" s="567"/>
      <c r="D62" s="1" t="s">
        <v>10</v>
      </c>
      <c r="E62" s="561">
        <f t="shared" si="12"/>
        <v>1078</v>
      </c>
      <c r="F62" s="562"/>
      <c r="G62" s="562">
        <f t="shared" si="13"/>
        <v>1078</v>
      </c>
      <c r="H62" s="562"/>
      <c r="I62" s="353" t="s">
        <v>321</v>
      </c>
      <c r="J62" s="353"/>
      <c r="K62" s="353">
        <f t="shared" si="14"/>
        <v>401</v>
      </c>
      <c r="L62" s="353"/>
      <c r="M62" s="353">
        <v>401</v>
      </c>
      <c r="N62" s="353"/>
      <c r="O62" s="353" t="s">
        <v>321</v>
      </c>
      <c r="P62" s="353"/>
      <c r="Q62" s="353">
        <f t="shared" si="15"/>
        <v>1</v>
      </c>
      <c r="R62" s="353"/>
      <c r="S62" s="353">
        <v>1</v>
      </c>
      <c r="T62" s="353"/>
      <c r="U62" s="116" t="s">
        <v>321</v>
      </c>
      <c r="V62" s="353">
        <f t="shared" si="16"/>
        <v>674</v>
      </c>
      <c r="W62" s="353"/>
      <c r="X62" s="116">
        <v>674</v>
      </c>
      <c r="Y62" s="116" t="s">
        <v>321</v>
      </c>
      <c r="Z62" s="353" t="s">
        <v>321</v>
      </c>
      <c r="AA62" s="353"/>
      <c r="AB62" s="116" t="s">
        <v>321</v>
      </c>
      <c r="AC62" s="116" t="s">
        <v>321</v>
      </c>
      <c r="AD62" s="353" t="s">
        <v>321</v>
      </c>
      <c r="AE62" s="353"/>
      <c r="AF62" s="116" t="s">
        <v>321</v>
      </c>
      <c r="AG62" s="116" t="s">
        <v>321</v>
      </c>
      <c r="AH62" s="131">
        <f t="shared" si="10"/>
        <v>2</v>
      </c>
      <c r="AI62" s="116">
        <v>2</v>
      </c>
      <c r="AJ62" s="25" t="s">
        <v>413</v>
      </c>
      <c r="AP62" s="526" t="s">
        <v>230</v>
      </c>
      <c r="AQ62" s="79" t="s">
        <v>8</v>
      </c>
      <c r="AR62" s="94">
        <f>SUM(AR63:AR65)</f>
        <v>1997</v>
      </c>
      <c r="AS62" s="50">
        <f aca="true" t="shared" si="17" ref="AS62:AS70">SUM(AU62,AW62,AY62,BA62,BC62,BE62,BG62,BI62,BK62,BM62,BO62,BQ62,BS62)</f>
        <v>129</v>
      </c>
      <c r="AT62" s="93">
        <f aca="true" t="shared" si="18" ref="AT62:AT70">SUM(AV62,AX62,AZ62,BB62,BD62,BF62,BH62,BJ62,BL62,BN62,BP62,BR62,BT62,)</f>
        <v>1868</v>
      </c>
      <c r="AU62" s="93" t="s">
        <v>444</v>
      </c>
      <c r="AV62" s="93">
        <f aca="true" t="shared" si="19" ref="AV62:BT62">SUM(AV63:AV65)</f>
        <v>213</v>
      </c>
      <c r="AW62" s="93" t="s">
        <v>444</v>
      </c>
      <c r="AX62" s="93">
        <f t="shared" si="19"/>
        <v>88</v>
      </c>
      <c r="AY62" s="93" t="s">
        <v>444</v>
      </c>
      <c r="AZ62" s="93">
        <f t="shared" si="19"/>
        <v>235</v>
      </c>
      <c r="BA62" s="93" t="s">
        <v>444</v>
      </c>
      <c r="BB62" s="93">
        <f t="shared" si="19"/>
        <v>104</v>
      </c>
      <c r="BC62" s="93">
        <f t="shared" si="19"/>
        <v>77</v>
      </c>
      <c r="BD62" s="93">
        <f t="shared" si="19"/>
        <v>34</v>
      </c>
      <c r="BE62" s="93">
        <f t="shared" si="19"/>
        <v>45</v>
      </c>
      <c r="BF62" s="93">
        <f t="shared" si="19"/>
        <v>179</v>
      </c>
      <c r="BG62" s="93" t="s">
        <v>444</v>
      </c>
      <c r="BH62" s="93">
        <f t="shared" si="19"/>
        <v>277</v>
      </c>
      <c r="BI62" s="93" t="s">
        <v>444</v>
      </c>
      <c r="BJ62" s="93">
        <f t="shared" si="19"/>
        <v>96</v>
      </c>
      <c r="BK62" s="93" t="s">
        <v>444</v>
      </c>
      <c r="BL62" s="93">
        <f t="shared" si="19"/>
        <v>111</v>
      </c>
      <c r="BM62" s="93" t="s">
        <v>444</v>
      </c>
      <c r="BN62" s="93">
        <f t="shared" si="19"/>
        <v>112</v>
      </c>
      <c r="BO62" s="93">
        <f t="shared" si="19"/>
        <v>7</v>
      </c>
      <c r="BP62" s="93">
        <f t="shared" si="19"/>
        <v>52</v>
      </c>
      <c r="BQ62" s="93" t="s">
        <v>444</v>
      </c>
      <c r="BR62" s="93">
        <f t="shared" si="19"/>
        <v>257</v>
      </c>
      <c r="BS62" s="93" t="s">
        <v>444</v>
      </c>
      <c r="BT62" s="93">
        <f t="shared" si="19"/>
        <v>110</v>
      </c>
    </row>
    <row r="63" spans="1:72" ht="22.5" customHeight="1">
      <c r="A63" s="567" t="s">
        <v>213</v>
      </c>
      <c r="B63" s="567"/>
      <c r="D63" s="1" t="s">
        <v>9</v>
      </c>
      <c r="E63" s="364">
        <f t="shared" si="12"/>
        <v>26</v>
      </c>
      <c r="F63" s="365"/>
      <c r="G63" s="365">
        <f t="shared" si="13"/>
        <v>26</v>
      </c>
      <c r="H63" s="365"/>
      <c r="I63" s="353" t="s">
        <v>321</v>
      </c>
      <c r="J63" s="353"/>
      <c r="K63" s="353">
        <f t="shared" si="14"/>
        <v>11</v>
      </c>
      <c r="L63" s="353"/>
      <c r="M63" s="353">
        <v>11</v>
      </c>
      <c r="N63" s="353"/>
      <c r="O63" s="353" t="s">
        <v>321</v>
      </c>
      <c r="P63" s="353"/>
      <c r="Q63" s="353" t="s">
        <v>321</v>
      </c>
      <c r="R63" s="353"/>
      <c r="S63" s="353" t="s">
        <v>321</v>
      </c>
      <c r="T63" s="353"/>
      <c r="U63" s="116" t="s">
        <v>321</v>
      </c>
      <c r="V63" s="353">
        <f t="shared" si="16"/>
        <v>14</v>
      </c>
      <c r="W63" s="353"/>
      <c r="X63" s="116">
        <v>14</v>
      </c>
      <c r="Y63" s="116" t="s">
        <v>321</v>
      </c>
      <c r="Z63" s="353" t="s">
        <v>321</v>
      </c>
      <c r="AA63" s="353"/>
      <c r="AB63" s="116" t="s">
        <v>321</v>
      </c>
      <c r="AC63" s="116" t="s">
        <v>321</v>
      </c>
      <c r="AD63" s="353" t="s">
        <v>321</v>
      </c>
      <c r="AE63" s="353"/>
      <c r="AF63" s="116" t="s">
        <v>321</v>
      </c>
      <c r="AG63" s="116" t="s">
        <v>321</v>
      </c>
      <c r="AH63" s="131">
        <f t="shared" si="10"/>
        <v>1</v>
      </c>
      <c r="AI63" s="116">
        <v>1</v>
      </c>
      <c r="AJ63" s="25" t="s">
        <v>413</v>
      </c>
      <c r="AP63" s="526"/>
      <c r="AQ63" s="79" t="s">
        <v>14</v>
      </c>
      <c r="AR63" s="94">
        <f>SUM(AS63:AT63)</f>
        <v>224</v>
      </c>
      <c r="AS63" s="50">
        <f t="shared" si="17"/>
        <v>45</v>
      </c>
      <c r="AT63" s="93">
        <f t="shared" si="18"/>
        <v>179</v>
      </c>
      <c r="AU63" s="93" t="s">
        <v>444</v>
      </c>
      <c r="AV63" s="93" t="s">
        <v>444</v>
      </c>
      <c r="AW63" s="93" t="s">
        <v>444</v>
      </c>
      <c r="AX63" s="93" t="s">
        <v>444</v>
      </c>
      <c r="AY63" s="93" t="s">
        <v>444</v>
      </c>
      <c r="AZ63" s="93" t="s">
        <v>444</v>
      </c>
      <c r="BA63" s="93" t="s">
        <v>444</v>
      </c>
      <c r="BB63" s="93" t="s">
        <v>444</v>
      </c>
      <c r="BC63" s="93" t="s">
        <v>444</v>
      </c>
      <c r="BD63" s="93" t="s">
        <v>444</v>
      </c>
      <c r="BE63" s="93">
        <v>45</v>
      </c>
      <c r="BF63" s="93">
        <v>179</v>
      </c>
      <c r="BG63" s="93" t="s">
        <v>444</v>
      </c>
      <c r="BH63" s="93" t="s">
        <v>444</v>
      </c>
      <c r="BI63" s="93" t="s">
        <v>444</v>
      </c>
      <c r="BJ63" s="93" t="s">
        <v>444</v>
      </c>
      <c r="BK63" s="93" t="s">
        <v>444</v>
      </c>
      <c r="BL63" s="93" t="s">
        <v>444</v>
      </c>
      <c r="BM63" s="93" t="s">
        <v>444</v>
      </c>
      <c r="BN63" s="93" t="s">
        <v>444</v>
      </c>
      <c r="BO63" s="93" t="s">
        <v>444</v>
      </c>
      <c r="BP63" s="93" t="s">
        <v>444</v>
      </c>
      <c r="BQ63" s="93" t="s">
        <v>444</v>
      </c>
      <c r="BR63" s="93" t="s">
        <v>444</v>
      </c>
      <c r="BS63" s="93" t="s">
        <v>444</v>
      </c>
      <c r="BT63" s="93" t="s">
        <v>444</v>
      </c>
    </row>
    <row r="64" spans="1:72" ht="22.5" customHeight="1">
      <c r="A64" s="567"/>
      <c r="B64" s="567"/>
      <c r="D64" s="1" t="s">
        <v>10</v>
      </c>
      <c r="E64" s="364">
        <f t="shared" si="12"/>
        <v>48</v>
      </c>
      <c r="F64" s="365"/>
      <c r="G64" s="365">
        <f t="shared" si="13"/>
        <v>48</v>
      </c>
      <c r="H64" s="365"/>
      <c r="I64" s="353" t="s">
        <v>321</v>
      </c>
      <c r="J64" s="353"/>
      <c r="K64" s="353">
        <f t="shared" si="14"/>
        <v>10</v>
      </c>
      <c r="L64" s="353"/>
      <c r="M64" s="353">
        <v>10</v>
      </c>
      <c r="N64" s="353"/>
      <c r="O64" s="353" t="s">
        <v>321</v>
      </c>
      <c r="P64" s="353"/>
      <c r="Q64" s="353" t="s">
        <v>321</v>
      </c>
      <c r="R64" s="353"/>
      <c r="S64" s="353" t="s">
        <v>321</v>
      </c>
      <c r="T64" s="353"/>
      <c r="U64" s="116" t="s">
        <v>321</v>
      </c>
      <c r="V64" s="353">
        <f t="shared" si="16"/>
        <v>11</v>
      </c>
      <c r="W64" s="353"/>
      <c r="X64" s="116">
        <v>11</v>
      </c>
      <c r="Y64" s="116" t="s">
        <v>321</v>
      </c>
      <c r="Z64" s="353" t="s">
        <v>321</v>
      </c>
      <c r="AA64" s="353"/>
      <c r="AB64" s="116" t="s">
        <v>321</v>
      </c>
      <c r="AC64" s="116" t="s">
        <v>321</v>
      </c>
      <c r="AD64" s="353" t="s">
        <v>321</v>
      </c>
      <c r="AE64" s="353"/>
      <c r="AF64" s="116" t="s">
        <v>321</v>
      </c>
      <c r="AG64" s="116" t="s">
        <v>321</v>
      </c>
      <c r="AH64" s="131">
        <f t="shared" si="10"/>
        <v>27</v>
      </c>
      <c r="AI64" s="116">
        <v>27</v>
      </c>
      <c r="AJ64" s="25" t="s">
        <v>413</v>
      </c>
      <c r="AP64" s="526"/>
      <c r="AQ64" s="79" t="s">
        <v>15</v>
      </c>
      <c r="AR64" s="94">
        <f>SUM(AS64:AT64)</f>
        <v>111</v>
      </c>
      <c r="AS64" s="50">
        <f t="shared" si="17"/>
        <v>77</v>
      </c>
      <c r="AT64" s="93">
        <f t="shared" si="18"/>
        <v>34</v>
      </c>
      <c r="AU64" s="93" t="s">
        <v>444</v>
      </c>
      <c r="AV64" s="93" t="s">
        <v>444</v>
      </c>
      <c r="AW64" s="93" t="s">
        <v>444</v>
      </c>
      <c r="AX64" s="93" t="s">
        <v>444</v>
      </c>
      <c r="AY64" s="93" t="s">
        <v>444</v>
      </c>
      <c r="AZ64" s="93" t="s">
        <v>444</v>
      </c>
      <c r="BA64" s="93" t="s">
        <v>444</v>
      </c>
      <c r="BB64" s="93" t="s">
        <v>444</v>
      </c>
      <c r="BC64" s="93">
        <v>77</v>
      </c>
      <c r="BD64" s="93">
        <v>34</v>
      </c>
      <c r="BE64" s="93" t="s">
        <v>444</v>
      </c>
      <c r="BF64" s="93" t="s">
        <v>444</v>
      </c>
      <c r="BG64" s="93" t="s">
        <v>444</v>
      </c>
      <c r="BH64" s="93" t="s">
        <v>444</v>
      </c>
      <c r="BI64" s="93" t="s">
        <v>444</v>
      </c>
      <c r="BJ64" s="93" t="s">
        <v>444</v>
      </c>
      <c r="BK64" s="93" t="s">
        <v>444</v>
      </c>
      <c r="BL64" s="93" t="s">
        <v>444</v>
      </c>
      <c r="BM64" s="93" t="s">
        <v>444</v>
      </c>
      <c r="BN64" s="93" t="s">
        <v>444</v>
      </c>
      <c r="BO64" s="93" t="s">
        <v>444</v>
      </c>
      <c r="BP64" s="93" t="s">
        <v>444</v>
      </c>
      <c r="BQ64" s="93" t="s">
        <v>444</v>
      </c>
      <c r="BR64" s="93" t="s">
        <v>444</v>
      </c>
      <c r="BS64" s="93" t="s">
        <v>444</v>
      </c>
      <c r="BT64" s="93" t="s">
        <v>444</v>
      </c>
    </row>
    <row r="65" spans="1:72" ht="22.5" customHeight="1">
      <c r="A65" s="568" t="s">
        <v>66</v>
      </c>
      <c r="B65" s="568"/>
      <c r="C65" s="19"/>
      <c r="D65" s="95" t="s">
        <v>9</v>
      </c>
      <c r="E65" s="364">
        <f t="shared" si="12"/>
        <v>74</v>
      </c>
      <c r="F65" s="365"/>
      <c r="G65" s="365">
        <f t="shared" si="13"/>
        <v>74</v>
      </c>
      <c r="H65" s="365"/>
      <c r="I65" s="353" t="s">
        <v>321</v>
      </c>
      <c r="J65" s="353"/>
      <c r="K65" s="353">
        <f t="shared" si="14"/>
        <v>41</v>
      </c>
      <c r="L65" s="353"/>
      <c r="M65" s="353">
        <v>41</v>
      </c>
      <c r="N65" s="353"/>
      <c r="O65" s="353" t="s">
        <v>321</v>
      </c>
      <c r="P65" s="353"/>
      <c r="Q65" s="353">
        <f t="shared" si="15"/>
        <v>2</v>
      </c>
      <c r="R65" s="353"/>
      <c r="S65" s="353">
        <v>2</v>
      </c>
      <c r="T65" s="353"/>
      <c r="U65" s="116" t="s">
        <v>321</v>
      </c>
      <c r="V65" s="353">
        <f t="shared" si="16"/>
        <v>27</v>
      </c>
      <c r="W65" s="353"/>
      <c r="X65" s="116">
        <v>27</v>
      </c>
      <c r="Y65" s="116" t="s">
        <v>321</v>
      </c>
      <c r="Z65" s="353" t="s">
        <v>321</v>
      </c>
      <c r="AA65" s="353"/>
      <c r="AB65" s="116" t="s">
        <v>321</v>
      </c>
      <c r="AC65" s="116" t="s">
        <v>321</v>
      </c>
      <c r="AD65" s="353" t="s">
        <v>321</v>
      </c>
      <c r="AE65" s="353"/>
      <c r="AF65" s="116" t="s">
        <v>321</v>
      </c>
      <c r="AG65" s="116" t="s">
        <v>321</v>
      </c>
      <c r="AH65" s="131">
        <f t="shared" si="10"/>
        <v>4</v>
      </c>
      <c r="AI65" s="116">
        <v>4</v>
      </c>
      <c r="AJ65" s="25" t="s">
        <v>413</v>
      </c>
      <c r="AP65" s="526"/>
      <c r="AQ65" s="79" t="s">
        <v>70</v>
      </c>
      <c r="AR65" s="94">
        <f>SUM(AS65:AT65)</f>
        <v>1662</v>
      </c>
      <c r="AS65" s="50">
        <f t="shared" si="17"/>
        <v>7</v>
      </c>
      <c r="AT65" s="93">
        <f t="shared" si="18"/>
        <v>1655</v>
      </c>
      <c r="AU65" s="93" t="s">
        <v>444</v>
      </c>
      <c r="AV65" s="93">
        <v>213</v>
      </c>
      <c r="AW65" s="93" t="s">
        <v>444</v>
      </c>
      <c r="AX65" s="93">
        <v>88</v>
      </c>
      <c r="AY65" s="93" t="s">
        <v>444</v>
      </c>
      <c r="AZ65" s="93">
        <v>235</v>
      </c>
      <c r="BA65" s="93" t="s">
        <v>444</v>
      </c>
      <c r="BB65" s="93">
        <v>104</v>
      </c>
      <c r="BC65" s="93" t="s">
        <v>444</v>
      </c>
      <c r="BD65" s="93" t="s">
        <v>444</v>
      </c>
      <c r="BE65" s="93" t="s">
        <v>444</v>
      </c>
      <c r="BF65" s="93" t="s">
        <v>444</v>
      </c>
      <c r="BG65" s="93" t="s">
        <v>444</v>
      </c>
      <c r="BH65" s="93">
        <v>277</v>
      </c>
      <c r="BI65" s="93" t="s">
        <v>444</v>
      </c>
      <c r="BJ65" s="93">
        <v>96</v>
      </c>
      <c r="BK65" s="93" t="s">
        <v>444</v>
      </c>
      <c r="BL65" s="93">
        <v>111</v>
      </c>
      <c r="BM65" s="93" t="s">
        <v>444</v>
      </c>
      <c r="BN65" s="93">
        <v>112</v>
      </c>
      <c r="BO65" s="93">
        <v>7</v>
      </c>
      <c r="BP65" s="93">
        <v>52</v>
      </c>
      <c r="BQ65" s="93" t="s">
        <v>444</v>
      </c>
      <c r="BR65" s="93">
        <v>257</v>
      </c>
      <c r="BS65" s="93" t="s">
        <v>444</v>
      </c>
      <c r="BT65" s="93">
        <v>110</v>
      </c>
    </row>
    <row r="66" spans="1:72" ht="22.5" customHeight="1">
      <c r="A66" s="569"/>
      <c r="B66" s="569"/>
      <c r="C66" s="10"/>
      <c r="D66" s="17" t="s">
        <v>10</v>
      </c>
      <c r="E66" s="364">
        <f t="shared" si="12"/>
        <v>78</v>
      </c>
      <c r="F66" s="365"/>
      <c r="G66" s="365">
        <f t="shared" si="13"/>
        <v>78</v>
      </c>
      <c r="H66" s="365"/>
      <c r="I66" s="353" t="s">
        <v>321</v>
      </c>
      <c r="J66" s="353"/>
      <c r="K66" s="353">
        <f t="shared" si="14"/>
        <v>12</v>
      </c>
      <c r="L66" s="353"/>
      <c r="M66" s="353">
        <v>12</v>
      </c>
      <c r="N66" s="353"/>
      <c r="O66" s="353" t="s">
        <v>321</v>
      </c>
      <c r="P66" s="353"/>
      <c r="Q66" s="353">
        <f t="shared" si="15"/>
        <v>3</v>
      </c>
      <c r="R66" s="353"/>
      <c r="S66" s="353">
        <v>3</v>
      </c>
      <c r="T66" s="353"/>
      <c r="U66" s="116" t="s">
        <v>321</v>
      </c>
      <c r="V66" s="353">
        <f t="shared" si="16"/>
        <v>55</v>
      </c>
      <c r="W66" s="353"/>
      <c r="X66" s="116">
        <v>55</v>
      </c>
      <c r="Y66" s="116" t="s">
        <v>321</v>
      </c>
      <c r="Z66" s="538">
        <f>SUM(AB66:AC66)</f>
        <v>1</v>
      </c>
      <c r="AA66" s="538"/>
      <c r="AB66" s="116">
        <v>1</v>
      </c>
      <c r="AC66" s="116" t="s">
        <v>321</v>
      </c>
      <c r="AD66" s="353" t="s">
        <v>321</v>
      </c>
      <c r="AE66" s="353"/>
      <c r="AF66" s="116" t="s">
        <v>321</v>
      </c>
      <c r="AG66" s="116" t="s">
        <v>321</v>
      </c>
      <c r="AH66" s="131">
        <f t="shared" si="10"/>
        <v>7</v>
      </c>
      <c r="AI66" s="116">
        <v>7</v>
      </c>
      <c r="AJ66" s="25" t="s">
        <v>413</v>
      </c>
      <c r="AP66" s="34"/>
      <c r="AQ66" s="80"/>
      <c r="AR66" s="94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</row>
    <row r="67" spans="1:72" ht="22.5" customHeight="1">
      <c r="A67" s="594" t="s">
        <v>214</v>
      </c>
      <c r="B67" s="490" t="s">
        <v>215</v>
      </c>
      <c r="C67" s="498" t="s">
        <v>216</v>
      </c>
      <c r="D67" s="586" t="s">
        <v>217</v>
      </c>
      <c r="E67" s="548">
        <f>SUM(G67:J71)</f>
        <v>8</v>
      </c>
      <c r="F67" s="529"/>
      <c r="G67" s="529">
        <f>SUM(M67,S67,X67,AB67,AF67,AI67)</f>
        <v>8</v>
      </c>
      <c r="H67" s="529"/>
      <c r="I67" s="529" t="s">
        <v>321</v>
      </c>
      <c r="J67" s="529"/>
      <c r="K67" s="529">
        <f>SUM(M67:P71)</f>
        <v>3</v>
      </c>
      <c r="L67" s="529"/>
      <c r="M67" s="529">
        <v>3</v>
      </c>
      <c r="N67" s="529"/>
      <c r="O67" s="529" t="s">
        <v>321</v>
      </c>
      <c r="P67" s="529"/>
      <c r="Q67" s="529">
        <f>SUM(S67:U71)</f>
        <v>1</v>
      </c>
      <c r="R67" s="529"/>
      <c r="S67" s="529">
        <v>1</v>
      </c>
      <c r="T67" s="529"/>
      <c r="U67" s="529" t="s">
        <v>321</v>
      </c>
      <c r="V67" s="529">
        <f>SUM(X67:Y71)</f>
        <v>2</v>
      </c>
      <c r="W67" s="529"/>
      <c r="X67" s="529">
        <v>2</v>
      </c>
      <c r="Y67" s="529" t="s">
        <v>321</v>
      </c>
      <c r="Z67" s="529" t="s">
        <v>321</v>
      </c>
      <c r="AA67" s="529"/>
      <c r="AB67" s="529" t="s">
        <v>321</v>
      </c>
      <c r="AC67" s="529" t="s">
        <v>321</v>
      </c>
      <c r="AD67" s="529" t="s">
        <v>321</v>
      </c>
      <c r="AE67" s="529"/>
      <c r="AF67" s="529" t="s">
        <v>321</v>
      </c>
      <c r="AG67" s="529" t="s">
        <v>321</v>
      </c>
      <c r="AH67" s="529">
        <f>SUM(AI67:AJ71)</f>
        <v>2</v>
      </c>
      <c r="AI67" s="529">
        <v>2</v>
      </c>
      <c r="AJ67" s="532" t="s">
        <v>413</v>
      </c>
      <c r="AP67" s="543" t="s">
        <v>231</v>
      </c>
      <c r="AQ67" s="79" t="s">
        <v>8</v>
      </c>
      <c r="AR67" s="94">
        <f>SUM(AR68:AR70)</f>
        <v>1650</v>
      </c>
      <c r="AS67" s="50">
        <f t="shared" si="17"/>
        <v>121</v>
      </c>
      <c r="AT67" s="93">
        <f t="shared" si="18"/>
        <v>1529</v>
      </c>
      <c r="AU67" s="93" t="s">
        <v>444</v>
      </c>
      <c r="AV67" s="93">
        <f aca="true" t="shared" si="20" ref="AV67:BT67">SUM(AV68:AV70)</f>
        <v>189</v>
      </c>
      <c r="AW67" s="93" t="s">
        <v>444</v>
      </c>
      <c r="AX67" s="93">
        <f t="shared" si="20"/>
        <v>88</v>
      </c>
      <c r="AY67" s="93" t="s">
        <v>444</v>
      </c>
      <c r="AZ67" s="93">
        <f t="shared" si="20"/>
        <v>125</v>
      </c>
      <c r="BA67" s="93" t="s">
        <v>444</v>
      </c>
      <c r="BB67" s="93">
        <f t="shared" si="20"/>
        <v>88</v>
      </c>
      <c r="BC67" s="93">
        <f t="shared" si="20"/>
        <v>73</v>
      </c>
      <c r="BD67" s="93">
        <f t="shared" si="20"/>
        <v>17</v>
      </c>
      <c r="BE67" s="93">
        <f t="shared" si="20"/>
        <v>40</v>
      </c>
      <c r="BF67" s="93">
        <f t="shared" si="20"/>
        <v>166</v>
      </c>
      <c r="BG67" s="93" t="s">
        <v>444</v>
      </c>
      <c r="BH67" s="93">
        <f t="shared" si="20"/>
        <v>235</v>
      </c>
      <c r="BI67" s="93" t="s">
        <v>444</v>
      </c>
      <c r="BJ67" s="93">
        <f t="shared" si="20"/>
        <v>83</v>
      </c>
      <c r="BK67" s="93" t="s">
        <v>444</v>
      </c>
      <c r="BL67" s="93">
        <f t="shared" si="20"/>
        <v>113</v>
      </c>
      <c r="BM67" s="93" t="s">
        <v>444</v>
      </c>
      <c r="BN67" s="93">
        <f t="shared" si="20"/>
        <v>95</v>
      </c>
      <c r="BO67" s="93">
        <f t="shared" si="20"/>
        <v>8</v>
      </c>
      <c r="BP67" s="93">
        <f t="shared" si="20"/>
        <v>36</v>
      </c>
      <c r="BQ67" s="93" t="s">
        <v>444</v>
      </c>
      <c r="BR67" s="93">
        <f t="shared" si="20"/>
        <v>208</v>
      </c>
      <c r="BS67" s="93" t="s">
        <v>444</v>
      </c>
      <c r="BT67" s="93">
        <f t="shared" si="20"/>
        <v>86</v>
      </c>
    </row>
    <row r="68" spans="1:72" ht="22.5" customHeight="1">
      <c r="A68" s="594"/>
      <c r="B68" s="490"/>
      <c r="C68" s="499"/>
      <c r="D68" s="587"/>
      <c r="E68" s="547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3"/>
      <c r="AP68" s="543"/>
      <c r="AQ68" s="79" t="s">
        <v>14</v>
      </c>
      <c r="AR68" s="94">
        <f>SUM(AS68:AT68)</f>
        <v>206</v>
      </c>
      <c r="AS68" s="50">
        <f t="shared" si="17"/>
        <v>40</v>
      </c>
      <c r="AT68" s="93">
        <f t="shared" si="18"/>
        <v>166</v>
      </c>
      <c r="AU68" s="93" t="s">
        <v>444</v>
      </c>
      <c r="AV68" s="93" t="s">
        <v>444</v>
      </c>
      <c r="AW68" s="93" t="s">
        <v>444</v>
      </c>
      <c r="AX68" s="93" t="s">
        <v>444</v>
      </c>
      <c r="AY68" s="93" t="s">
        <v>444</v>
      </c>
      <c r="AZ68" s="93" t="s">
        <v>444</v>
      </c>
      <c r="BA68" s="93" t="s">
        <v>444</v>
      </c>
      <c r="BB68" s="93" t="s">
        <v>444</v>
      </c>
      <c r="BC68" s="93" t="s">
        <v>444</v>
      </c>
      <c r="BD68" s="93" t="s">
        <v>444</v>
      </c>
      <c r="BE68" s="93">
        <v>40</v>
      </c>
      <c r="BF68" s="93">
        <v>166</v>
      </c>
      <c r="BG68" s="93" t="s">
        <v>444</v>
      </c>
      <c r="BH68" s="93" t="s">
        <v>444</v>
      </c>
      <c r="BI68" s="93" t="s">
        <v>444</v>
      </c>
      <c r="BJ68" s="93" t="s">
        <v>444</v>
      </c>
      <c r="BK68" s="93" t="s">
        <v>444</v>
      </c>
      <c r="BL68" s="93" t="s">
        <v>444</v>
      </c>
      <c r="BM68" s="93" t="s">
        <v>444</v>
      </c>
      <c r="BN68" s="93" t="s">
        <v>444</v>
      </c>
      <c r="BO68" s="93" t="s">
        <v>444</v>
      </c>
      <c r="BP68" s="93" t="s">
        <v>444</v>
      </c>
      <c r="BQ68" s="93" t="s">
        <v>444</v>
      </c>
      <c r="BR68" s="93" t="s">
        <v>444</v>
      </c>
      <c r="BS68" s="93" t="s">
        <v>444</v>
      </c>
      <c r="BT68" s="93" t="s">
        <v>444</v>
      </c>
    </row>
    <row r="69" spans="1:72" ht="22.5" customHeight="1">
      <c r="A69" s="594"/>
      <c r="B69" s="490"/>
      <c r="C69" s="499"/>
      <c r="D69" s="587"/>
      <c r="E69" s="547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3"/>
      <c r="AP69" s="543"/>
      <c r="AQ69" s="79" t="s">
        <v>15</v>
      </c>
      <c r="AR69" s="94">
        <f>SUM(AS69:AT69)</f>
        <v>90</v>
      </c>
      <c r="AS69" s="50">
        <f t="shared" si="17"/>
        <v>73</v>
      </c>
      <c r="AT69" s="93">
        <f t="shared" si="18"/>
        <v>17</v>
      </c>
      <c r="AU69" s="93" t="s">
        <v>444</v>
      </c>
      <c r="AV69" s="93" t="s">
        <v>444</v>
      </c>
      <c r="AW69" s="93" t="s">
        <v>444</v>
      </c>
      <c r="AX69" s="93" t="s">
        <v>444</v>
      </c>
      <c r="AY69" s="93" t="s">
        <v>444</v>
      </c>
      <c r="AZ69" s="93" t="s">
        <v>444</v>
      </c>
      <c r="BA69" s="93" t="s">
        <v>444</v>
      </c>
      <c r="BB69" s="93" t="s">
        <v>444</v>
      </c>
      <c r="BC69" s="93">
        <v>73</v>
      </c>
      <c r="BD69" s="93">
        <v>17</v>
      </c>
      <c r="BE69" s="93" t="s">
        <v>444</v>
      </c>
      <c r="BF69" s="93" t="s">
        <v>444</v>
      </c>
      <c r="BG69" s="93" t="s">
        <v>444</v>
      </c>
      <c r="BH69" s="93" t="s">
        <v>444</v>
      </c>
      <c r="BI69" s="93" t="s">
        <v>444</v>
      </c>
      <c r="BJ69" s="93" t="s">
        <v>444</v>
      </c>
      <c r="BK69" s="93" t="s">
        <v>444</v>
      </c>
      <c r="BL69" s="93" t="s">
        <v>444</v>
      </c>
      <c r="BM69" s="93" t="s">
        <v>444</v>
      </c>
      <c r="BN69" s="93" t="s">
        <v>444</v>
      </c>
      <c r="BO69" s="93" t="s">
        <v>444</v>
      </c>
      <c r="BP69" s="93" t="s">
        <v>444</v>
      </c>
      <c r="BQ69" s="93" t="s">
        <v>444</v>
      </c>
      <c r="BR69" s="93" t="s">
        <v>444</v>
      </c>
      <c r="BS69" s="93" t="s">
        <v>444</v>
      </c>
      <c r="BT69" s="93" t="s">
        <v>444</v>
      </c>
    </row>
    <row r="70" spans="1:72" ht="22.5" customHeight="1">
      <c r="A70" s="594"/>
      <c r="B70" s="490"/>
      <c r="C70" s="499"/>
      <c r="D70" s="587"/>
      <c r="E70" s="547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3"/>
      <c r="AP70" s="544"/>
      <c r="AQ70" s="79" t="s">
        <v>70</v>
      </c>
      <c r="AR70" s="94">
        <f>SUM(AS70:AT70)</f>
        <v>1354</v>
      </c>
      <c r="AS70" s="50">
        <f t="shared" si="17"/>
        <v>8</v>
      </c>
      <c r="AT70" s="93">
        <f t="shared" si="18"/>
        <v>1346</v>
      </c>
      <c r="AU70" s="93" t="s">
        <v>444</v>
      </c>
      <c r="AV70" s="93">
        <v>189</v>
      </c>
      <c r="AW70" s="93" t="s">
        <v>444</v>
      </c>
      <c r="AX70" s="93">
        <v>88</v>
      </c>
      <c r="AY70" s="93" t="s">
        <v>444</v>
      </c>
      <c r="AZ70" s="93">
        <v>125</v>
      </c>
      <c r="BA70" s="93" t="s">
        <v>444</v>
      </c>
      <c r="BB70" s="93">
        <v>88</v>
      </c>
      <c r="BC70" s="93" t="s">
        <v>444</v>
      </c>
      <c r="BD70" s="93" t="s">
        <v>444</v>
      </c>
      <c r="BE70" s="93" t="s">
        <v>444</v>
      </c>
      <c r="BF70" s="93" t="s">
        <v>444</v>
      </c>
      <c r="BG70" s="93" t="s">
        <v>444</v>
      </c>
      <c r="BH70" s="93">
        <v>235</v>
      </c>
      <c r="BI70" s="93" t="s">
        <v>444</v>
      </c>
      <c r="BJ70" s="93">
        <v>83</v>
      </c>
      <c r="BK70" s="93" t="s">
        <v>444</v>
      </c>
      <c r="BL70" s="93">
        <v>113</v>
      </c>
      <c r="BM70" s="93" t="s">
        <v>444</v>
      </c>
      <c r="BN70" s="93">
        <v>95</v>
      </c>
      <c r="BO70" s="93">
        <v>8</v>
      </c>
      <c r="BP70" s="93">
        <v>36</v>
      </c>
      <c r="BQ70" s="93" t="s">
        <v>444</v>
      </c>
      <c r="BR70" s="93">
        <v>208</v>
      </c>
      <c r="BS70" s="93" t="s">
        <v>444</v>
      </c>
      <c r="BT70" s="93">
        <v>86</v>
      </c>
    </row>
    <row r="71" spans="1:72" ht="22.5" customHeight="1">
      <c r="A71" s="594"/>
      <c r="B71" s="490"/>
      <c r="C71" s="500"/>
      <c r="D71" s="588"/>
      <c r="E71" s="549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4"/>
      <c r="AP71" s="1" t="s">
        <v>32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36" ht="22.5" customHeight="1">
      <c r="A72" s="594"/>
      <c r="B72" s="490"/>
      <c r="C72" s="589" t="s">
        <v>274</v>
      </c>
      <c r="D72" s="590"/>
      <c r="E72" s="547">
        <f>SUM(G72:J76)</f>
        <v>947</v>
      </c>
      <c r="F72" s="530"/>
      <c r="G72" s="535">
        <f>SUM(M72,S72,X72,AB72,AF72,AI72)</f>
        <v>947</v>
      </c>
      <c r="H72" s="535"/>
      <c r="I72" s="535" t="s">
        <v>321</v>
      </c>
      <c r="J72" s="535"/>
      <c r="K72" s="535">
        <f>SUM(M72:P76)</f>
        <v>369</v>
      </c>
      <c r="L72" s="535"/>
      <c r="M72" s="535">
        <v>369</v>
      </c>
      <c r="N72" s="535"/>
      <c r="O72" s="535" t="s">
        <v>321</v>
      </c>
      <c r="P72" s="535"/>
      <c r="Q72" s="535" t="s">
        <v>321</v>
      </c>
      <c r="R72" s="535"/>
      <c r="S72" s="535" t="s">
        <v>321</v>
      </c>
      <c r="T72" s="535"/>
      <c r="U72" s="535" t="s">
        <v>321</v>
      </c>
      <c r="V72" s="535">
        <f>SUM(X72:Y76)</f>
        <v>578</v>
      </c>
      <c r="W72" s="535"/>
      <c r="X72" s="535">
        <v>578</v>
      </c>
      <c r="Y72" s="535" t="s">
        <v>321</v>
      </c>
      <c r="Z72" s="535" t="s">
        <v>321</v>
      </c>
      <c r="AA72" s="535"/>
      <c r="AB72" s="535" t="s">
        <v>321</v>
      </c>
      <c r="AC72" s="535" t="s">
        <v>321</v>
      </c>
      <c r="AD72" s="535" t="s">
        <v>321</v>
      </c>
      <c r="AE72" s="535"/>
      <c r="AF72" s="535" t="s">
        <v>321</v>
      </c>
      <c r="AG72" s="535" t="s">
        <v>321</v>
      </c>
      <c r="AH72" s="535" t="s">
        <v>321</v>
      </c>
      <c r="AI72" s="535" t="s">
        <v>321</v>
      </c>
      <c r="AJ72" s="537" t="s">
        <v>413</v>
      </c>
    </row>
    <row r="73" spans="1:36" ht="22.5" customHeight="1">
      <c r="A73" s="594"/>
      <c r="B73" s="490"/>
      <c r="C73" s="589"/>
      <c r="D73" s="590"/>
      <c r="E73" s="547"/>
      <c r="F73" s="530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7"/>
    </row>
    <row r="74" spans="1:36" ht="22.5" customHeight="1">
      <c r="A74" s="594"/>
      <c r="B74" s="490"/>
      <c r="C74" s="589"/>
      <c r="D74" s="590"/>
      <c r="E74" s="547"/>
      <c r="F74" s="530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7"/>
    </row>
    <row r="75" spans="1:36" ht="22.5" customHeight="1">
      <c r="A75" s="594"/>
      <c r="B75" s="490"/>
      <c r="C75" s="589"/>
      <c r="D75" s="590"/>
      <c r="E75" s="547"/>
      <c r="F75" s="530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7"/>
    </row>
    <row r="76" spans="1:36" ht="22.5" customHeight="1">
      <c r="A76" s="595"/>
      <c r="B76" s="491"/>
      <c r="C76" s="524"/>
      <c r="D76" s="525"/>
      <c r="E76" s="547"/>
      <c r="F76" s="530"/>
      <c r="G76" s="531"/>
      <c r="H76" s="531"/>
      <c r="I76" s="531"/>
      <c r="J76" s="531"/>
      <c r="K76" s="531"/>
      <c r="L76" s="531"/>
      <c r="M76" s="531"/>
      <c r="N76" s="531"/>
      <c r="O76" s="531"/>
      <c r="P76" s="531"/>
      <c r="Q76" s="531"/>
      <c r="R76" s="531"/>
      <c r="S76" s="531"/>
      <c r="T76" s="531"/>
      <c r="U76" s="531"/>
      <c r="V76" s="531"/>
      <c r="W76" s="531"/>
      <c r="X76" s="531"/>
      <c r="Y76" s="531"/>
      <c r="Z76" s="531"/>
      <c r="AA76" s="531"/>
      <c r="AB76" s="531"/>
      <c r="AC76" s="531"/>
      <c r="AD76" s="531"/>
      <c r="AE76" s="531"/>
      <c r="AF76" s="531"/>
      <c r="AG76" s="531"/>
      <c r="AH76" s="531"/>
      <c r="AI76" s="531"/>
      <c r="AJ76" s="534"/>
    </row>
    <row r="77" spans="1:36" ht="22.5" customHeight="1">
      <c r="A77" s="3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" ht="22.5" customHeight="1">
      <c r="A78" s="566" t="s">
        <v>487</v>
      </c>
      <c r="B78" s="566"/>
      <c r="C78" s="566"/>
    </row>
  </sheetData>
  <sheetProtection/>
  <mergeCells count="733">
    <mergeCell ref="R37:T37"/>
    <mergeCell ref="A4:AM4"/>
    <mergeCell ref="C6:G8"/>
    <mergeCell ref="H6:O6"/>
    <mergeCell ref="AP26:BT26"/>
    <mergeCell ref="AP24:BT24"/>
    <mergeCell ref="AP17:AQ17"/>
    <mergeCell ref="AR17:AT17"/>
    <mergeCell ref="AR18:AT18"/>
    <mergeCell ref="BA19:BB19"/>
    <mergeCell ref="AP19:AQ19"/>
    <mergeCell ref="AR19:AT19"/>
    <mergeCell ref="AU19:AW19"/>
    <mergeCell ref="AX19:AZ19"/>
    <mergeCell ref="BS1:BT1"/>
    <mergeCell ref="AU17:AW17"/>
    <mergeCell ref="AX17:AZ17"/>
    <mergeCell ref="AU13:AW13"/>
    <mergeCell ref="AP16:AQ16"/>
    <mergeCell ref="AR16:AT16"/>
    <mergeCell ref="AU16:AW16"/>
    <mergeCell ref="AP15:AQ15"/>
    <mergeCell ref="AR15:AT15"/>
    <mergeCell ref="AU15:AW15"/>
    <mergeCell ref="BE12:BF12"/>
    <mergeCell ref="AX13:AZ13"/>
    <mergeCell ref="AX16:AZ16"/>
    <mergeCell ref="BA16:BB16"/>
    <mergeCell ref="AU12:AW12"/>
    <mergeCell ref="AX12:AZ12"/>
    <mergeCell ref="AU14:AW14"/>
    <mergeCell ref="AX14:AZ14"/>
    <mergeCell ref="BA15:BB15"/>
    <mergeCell ref="AX15:AZ15"/>
    <mergeCell ref="BQ11:BR11"/>
    <mergeCell ref="BS11:BT11"/>
    <mergeCell ref="BA12:BB12"/>
    <mergeCell ref="BG11:BH11"/>
    <mergeCell ref="BI11:BJ11"/>
    <mergeCell ref="BK11:BL11"/>
    <mergeCell ref="BM11:BN11"/>
    <mergeCell ref="BI12:BJ12"/>
    <mergeCell ref="BQ12:BR12"/>
    <mergeCell ref="BO12:BP12"/>
    <mergeCell ref="AU11:AW11"/>
    <mergeCell ref="AX11:AZ11"/>
    <mergeCell ref="BA11:BB11"/>
    <mergeCell ref="BC11:BD11"/>
    <mergeCell ref="BE11:BF11"/>
    <mergeCell ref="BO11:BP11"/>
    <mergeCell ref="AR9:AZ10"/>
    <mergeCell ref="BA9:BP9"/>
    <mergeCell ref="BQ9:BT10"/>
    <mergeCell ref="BA10:BD10"/>
    <mergeCell ref="BE10:BH10"/>
    <mergeCell ref="BI10:BL10"/>
    <mergeCell ref="BM10:BP10"/>
    <mergeCell ref="A21:A22"/>
    <mergeCell ref="A15:A16"/>
    <mergeCell ref="A18:A19"/>
    <mergeCell ref="AP12:AQ12"/>
    <mergeCell ref="AP13:AQ13"/>
    <mergeCell ref="AR13:AT13"/>
    <mergeCell ref="AP14:AQ14"/>
    <mergeCell ref="AR14:AT14"/>
    <mergeCell ref="AG17:AH17"/>
    <mergeCell ref="D9:D13"/>
    <mergeCell ref="H9:H13"/>
    <mergeCell ref="G9:G13"/>
    <mergeCell ref="AR11:AT11"/>
    <mergeCell ref="P14:Q14"/>
    <mergeCell ref="P15:Q15"/>
    <mergeCell ref="AR8:BT8"/>
    <mergeCell ref="BS12:BT12"/>
    <mergeCell ref="L7:O8"/>
    <mergeCell ref="AL9:AL13"/>
    <mergeCell ref="AP9:AQ11"/>
    <mergeCell ref="P23:Q23"/>
    <mergeCell ref="P16:Q16"/>
    <mergeCell ref="P17:Q17"/>
    <mergeCell ref="P18:Q18"/>
    <mergeCell ref="P19:Q19"/>
    <mergeCell ref="P20:Q20"/>
    <mergeCell ref="P21:Q21"/>
    <mergeCell ref="BQ19:BR19"/>
    <mergeCell ref="BG19:BH19"/>
    <mergeCell ref="BI19:BJ19"/>
    <mergeCell ref="AG18:AH18"/>
    <mergeCell ref="AX18:AZ18"/>
    <mergeCell ref="BA18:BB18"/>
    <mergeCell ref="BC18:BD18"/>
    <mergeCell ref="BC19:BD19"/>
    <mergeCell ref="AP18:AQ18"/>
    <mergeCell ref="AU18:AW18"/>
    <mergeCell ref="D31:L32"/>
    <mergeCell ref="AG14:AH14"/>
    <mergeCell ref="AG15:AH15"/>
    <mergeCell ref="AG16:AH16"/>
    <mergeCell ref="AG23:AH23"/>
    <mergeCell ref="AG19:AH19"/>
    <mergeCell ref="AG20:AH20"/>
    <mergeCell ref="AG21:AH21"/>
    <mergeCell ref="AG22:AH22"/>
    <mergeCell ref="P22:Q22"/>
    <mergeCell ref="V32:Y32"/>
    <mergeCell ref="AF33:AG33"/>
    <mergeCell ref="AD33:AE33"/>
    <mergeCell ref="X33:Y33"/>
    <mergeCell ref="M33:O33"/>
    <mergeCell ref="R33:T33"/>
    <mergeCell ref="M32:Q32"/>
    <mergeCell ref="AB33:AC33"/>
    <mergeCell ref="Z32:AC32"/>
    <mergeCell ref="P34:Q34"/>
    <mergeCell ref="D33:F33"/>
    <mergeCell ref="G33:I33"/>
    <mergeCell ref="J33:L33"/>
    <mergeCell ref="P33:Q33"/>
    <mergeCell ref="Z31:AJ31"/>
    <mergeCell ref="AH33:AI33"/>
    <mergeCell ref="V33:W33"/>
    <mergeCell ref="AH32:AJ32"/>
    <mergeCell ref="AD32:AG32"/>
    <mergeCell ref="R35:T35"/>
    <mergeCell ref="D36:F36"/>
    <mergeCell ref="G36:I36"/>
    <mergeCell ref="J36:L36"/>
    <mergeCell ref="M36:O36"/>
    <mergeCell ref="A34:C34"/>
    <mergeCell ref="D34:F34"/>
    <mergeCell ref="G34:I34"/>
    <mergeCell ref="J34:L34"/>
    <mergeCell ref="M34:O34"/>
    <mergeCell ref="B43:C43"/>
    <mergeCell ref="A35:C35"/>
    <mergeCell ref="B36:C36"/>
    <mergeCell ref="J35:L35"/>
    <mergeCell ref="M35:O35"/>
    <mergeCell ref="P35:Q35"/>
    <mergeCell ref="D35:F35"/>
    <mergeCell ref="G35:I35"/>
    <mergeCell ref="P36:Q36"/>
    <mergeCell ref="D39:F39"/>
    <mergeCell ref="M31:Y31"/>
    <mergeCell ref="B37:C37"/>
    <mergeCell ref="B38:C38"/>
    <mergeCell ref="R34:T34"/>
    <mergeCell ref="Z33:AA33"/>
    <mergeCell ref="R32:U32"/>
    <mergeCell ref="A31:C33"/>
    <mergeCell ref="A37:A43"/>
    <mergeCell ref="B39:C39"/>
    <mergeCell ref="B40:C40"/>
    <mergeCell ref="BQ17:BR17"/>
    <mergeCell ref="BE18:BF18"/>
    <mergeCell ref="BG18:BH18"/>
    <mergeCell ref="BI18:BJ18"/>
    <mergeCell ref="A30:AJ30"/>
    <mergeCell ref="A28:AJ28"/>
    <mergeCell ref="BK18:BL18"/>
    <mergeCell ref="A26:AJ26"/>
    <mergeCell ref="BQ18:BR18"/>
    <mergeCell ref="BO19:BP19"/>
    <mergeCell ref="Z35:AA35"/>
    <mergeCell ref="X35:Y35"/>
    <mergeCell ref="X34:Y34"/>
    <mergeCell ref="Z34:AA34"/>
    <mergeCell ref="AB34:AC34"/>
    <mergeCell ref="B44:C44"/>
    <mergeCell ref="V34:W34"/>
    <mergeCell ref="R36:T36"/>
    <mergeCell ref="B41:C41"/>
    <mergeCell ref="B42:C42"/>
    <mergeCell ref="AD34:AE34"/>
    <mergeCell ref="AH35:AI35"/>
    <mergeCell ref="AF34:AG34"/>
    <mergeCell ref="AH34:AI34"/>
    <mergeCell ref="AF36:AG36"/>
    <mergeCell ref="AF35:AG35"/>
    <mergeCell ref="AB35:AC35"/>
    <mergeCell ref="AD35:AE35"/>
    <mergeCell ref="V36:W36"/>
    <mergeCell ref="X36:Y36"/>
    <mergeCell ref="AD36:AE36"/>
    <mergeCell ref="X38:Y38"/>
    <mergeCell ref="Z38:AA38"/>
    <mergeCell ref="Z37:AA37"/>
    <mergeCell ref="AB37:AC37"/>
    <mergeCell ref="AD38:AE38"/>
    <mergeCell ref="V35:W35"/>
    <mergeCell ref="AH36:AI36"/>
    <mergeCell ref="D37:F37"/>
    <mergeCell ref="G37:I37"/>
    <mergeCell ref="J37:L37"/>
    <mergeCell ref="M37:O37"/>
    <mergeCell ref="P37:Q37"/>
    <mergeCell ref="V37:W37"/>
    <mergeCell ref="X37:Y37"/>
    <mergeCell ref="Z36:AA36"/>
    <mergeCell ref="AB36:AC36"/>
    <mergeCell ref="AF38:AG38"/>
    <mergeCell ref="AH38:AI38"/>
    <mergeCell ref="AH37:AI37"/>
    <mergeCell ref="AD37:AE37"/>
    <mergeCell ref="AF37:AG37"/>
    <mergeCell ref="G39:I39"/>
    <mergeCell ref="M39:O39"/>
    <mergeCell ref="AB38:AC38"/>
    <mergeCell ref="D38:F38"/>
    <mergeCell ref="G38:I38"/>
    <mergeCell ref="M38:O38"/>
    <mergeCell ref="P38:Q38"/>
    <mergeCell ref="R38:T38"/>
    <mergeCell ref="V38:W38"/>
    <mergeCell ref="Z39:AA39"/>
    <mergeCell ref="X40:Y40"/>
    <mergeCell ref="AB39:AC39"/>
    <mergeCell ref="AD39:AE39"/>
    <mergeCell ref="AF39:AG39"/>
    <mergeCell ref="P39:Q39"/>
    <mergeCell ref="R39:T39"/>
    <mergeCell ref="V39:W39"/>
    <mergeCell ref="X39:Y39"/>
    <mergeCell ref="P41:Q41"/>
    <mergeCell ref="R41:T41"/>
    <mergeCell ref="AF40:AG40"/>
    <mergeCell ref="AH40:AI40"/>
    <mergeCell ref="AH39:AI39"/>
    <mergeCell ref="D40:F40"/>
    <mergeCell ref="G40:I40"/>
    <mergeCell ref="M40:O40"/>
    <mergeCell ref="P40:Q40"/>
    <mergeCell ref="R40:T40"/>
    <mergeCell ref="V41:W41"/>
    <mergeCell ref="X41:Y41"/>
    <mergeCell ref="AF42:AG42"/>
    <mergeCell ref="Z42:AA42"/>
    <mergeCell ref="AB40:AC40"/>
    <mergeCell ref="AD40:AE40"/>
    <mergeCell ref="Z40:AA40"/>
    <mergeCell ref="Z41:AA41"/>
    <mergeCell ref="AB41:AC41"/>
    <mergeCell ref="V40:W40"/>
    <mergeCell ref="AH42:AI42"/>
    <mergeCell ref="P42:Q42"/>
    <mergeCell ref="D41:F41"/>
    <mergeCell ref="G41:I41"/>
    <mergeCell ref="M41:O41"/>
    <mergeCell ref="J41:L41"/>
    <mergeCell ref="AD42:AE42"/>
    <mergeCell ref="AH41:AI41"/>
    <mergeCell ref="AD41:AE41"/>
    <mergeCell ref="AF41:AG41"/>
    <mergeCell ref="R42:T42"/>
    <mergeCell ref="AB43:AC43"/>
    <mergeCell ref="X42:Y42"/>
    <mergeCell ref="D42:F42"/>
    <mergeCell ref="G42:I42"/>
    <mergeCell ref="M42:O42"/>
    <mergeCell ref="AB42:AC42"/>
    <mergeCell ref="V42:W42"/>
    <mergeCell ref="D43:F43"/>
    <mergeCell ref="G43:I43"/>
    <mergeCell ref="AH43:AI43"/>
    <mergeCell ref="AD43:AE43"/>
    <mergeCell ref="AF43:AG43"/>
    <mergeCell ref="P43:Q43"/>
    <mergeCell ref="R43:T43"/>
    <mergeCell ref="V43:W43"/>
    <mergeCell ref="X43:Y43"/>
    <mergeCell ref="M43:O43"/>
    <mergeCell ref="Z44:AA44"/>
    <mergeCell ref="Z43:AA43"/>
    <mergeCell ref="D44:F44"/>
    <mergeCell ref="G44:I44"/>
    <mergeCell ref="M44:O44"/>
    <mergeCell ref="P44:Q44"/>
    <mergeCell ref="R44:T44"/>
    <mergeCell ref="V44:W44"/>
    <mergeCell ref="X44:Y44"/>
    <mergeCell ref="A45:C45"/>
    <mergeCell ref="A47:C47"/>
    <mergeCell ref="D45:F45"/>
    <mergeCell ref="AB45:AC45"/>
    <mergeCell ref="J45:L45"/>
    <mergeCell ref="R45:T45"/>
    <mergeCell ref="B46:C46"/>
    <mergeCell ref="G45:I45"/>
    <mergeCell ref="M45:O45"/>
    <mergeCell ref="V45:W45"/>
    <mergeCell ref="D67:D71"/>
    <mergeCell ref="C72:D76"/>
    <mergeCell ref="A53:B55"/>
    <mergeCell ref="A56:B56"/>
    <mergeCell ref="B67:B76"/>
    <mergeCell ref="B48:C48"/>
    <mergeCell ref="C67:C71"/>
    <mergeCell ref="A67:A76"/>
    <mergeCell ref="Z45:AA45"/>
    <mergeCell ref="E52:F52"/>
    <mergeCell ref="G52:H52"/>
    <mergeCell ref="I52:J52"/>
    <mergeCell ref="A49:AJ49"/>
    <mergeCell ref="A50:D52"/>
    <mergeCell ref="Z50:AJ50"/>
    <mergeCell ref="P45:Q45"/>
    <mergeCell ref="X45:Y45"/>
    <mergeCell ref="E50:J51"/>
    <mergeCell ref="BI53:BJ54"/>
    <mergeCell ref="AR53:AT54"/>
    <mergeCell ref="AU53:AV54"/>
    <mergeCell ref="V51:Y51"/>
    <mergeCell ref="O54:P54"/>
    <mergeCell ref="S54:T54"/>
    <mergeCell ref="V54:W54"/>
    <mergeCell ref="O52:P52"/>
    <mergeCell ref="Q52:R52"/>
    <mergeCell ref="S52:T52"/>
    <mergeCell ref="K50:Y50"/>
    <mergeCell ref="AD51:AG51"/>
    <mergeCell ref="Z51:AC51"/>
    <mergeCell ref="AD52:AE52"/>
    <mergeCell ref="BC15:BD15"/>
    <mergeCell ref="AD44:AE44"/>
    <mergeCell ref="V52:W52"/>
    <mergeCell ref="K51:P51"/>
    <mergeCell ref="Q51:U51"/>
    <mergeCell ref="M52:N52"/>
    <mergeCell ref="BE15:BF15"/>
    <mergeCell ref="BC16:BD16"/>
    <mergeCell ref="BE16:BF16"/>
    <mergeCell ref="BC17:BD17"/>
    <mergeCell ref="AH45:AI45"/>
    <mergeCell ref="AF45:AG45"/>
    <mergeCell ref="AF44:AG44"/>
    <mergeCell ref="AR43:AT43"/>
    <mergeCell ref="AU43:AW43"/>
    <mergeCell ref="AH44:AI44"/>
    <mergeCell ref="K52:L52"/>
    <mergeCell ref="E54:F54"/>
    <mergeCell ref="M53:N53"/>
    <mergeCell ref="O53:P53"/>
    <mergeCell ref="G54:H54"/>
    <mergeCell ref="I54:J54"/>
    <mergeCell ref="K54:L54"/>
    <mergeCell ref="E53:F53"/>
    <mergeCell ref="A78:C78"/>
    <mergeCell ref="A57:B58"/>
    <mergeCell ref="A59:B59"/>
    <mergeCell ref="A60:B60"/>
    <mergeCell ref="A61:B62"/>
    <mergeCell ref="A63:B64"/>
    <mergeCell ref="A65:B66"/>
    <mergeCell ref="V53:W53"/>
    <mergeCell ref="Z53:AA53"/>
    <mergeCell ref="AD53:AE53"/>
    <mergeCell ref="S53:T53"/>
    <mergeCell ref="G53:H53"/>
    <mergeCell ref="I53:J53"/>
    <mergeCell ref="K53:L53"/>
    <mergeCell ref="Q53:R53"/>
    <mergeCell ref="Q55:R55"/>
    <mergeCell ref="S55:T55"/>
    <mergeCell ref="Q54:R54"/>
    <mergeCell ref="M54:N54"/>
    <mergeCell ref="Z54:AA54"/>
    <mergeCell ref="AD54:AE54"/>
    <mergeCell ref="AD55:AE55"/>
    <mergeCell ref="E55:F55"/>
    <mergeCell ref="G55:H55"/>
    <mergeCell ref="I55:J55"/>
    <mergeCell ref="K55:L55"/>
    <mergeCell ref="M55:N55"/>
    <mergeCell ref="O55:P55"/>
    <mergeCell ref="M56:N56"/>
    <mergeCell ref="O56:P56"/>
    <mergeCell ref="Q56:R56"/>
    <mergeCell ref="S56:T56"/>
    <mergeCell ref="E56:F56"/>
    <mergeCell ref="G56:H56"/>
    <mergeCell ref="I56:J56"/>
    <mergeCell ref="K56:L56"/>
    <mergeCell ref="M57:N57"/>
    <mergeCell ref="O57:P57"/>
    <mergeCell ref="Q57:R57"/>
    <mergeCell ref="S57:T57"/>
    <mergeCell ref="E57:F57"/>
    <mergeCell ref="G57:H57"/>
    <mergeCell ref="I57:J57"/>
    <mergeCell ref="K57:L57"/>
    <mergeCell ref="M58:N58"/>
    <mergeCell ref="O58:P58"/>
    <mergeCell ref="Q58:R58"/>
    <mergeCell ref="S58:T58"/>
    <mergeCell ref="E58:F58"/>
    <mergeCell ref="G58:H58"/>
    <mergeCell ref="I58:J58"/>
    <mergeCell ref="K58:L58"/>
    <mergeCell ref="M59:N59"/>
    <mergeCell ref="O59:P59"/>
    <mergeCell ref="Q59:R59"/>
    <mergeCell ref="S59:T59"/>
    <mergeCell ref="E59:F59"/>
    <mergeCell ref="G59:H59"/>
    <mergeCell ref="I59:J59"/>
    <mergeCell ref="K59:L59"/>
    <mergeCell ref="M60:N60"/>
    <mergeCell ref="O60:P60"/>
    <mergeCell ref="Q60:R60"/>
    <mergeCell ref="S60:T60"/>
    <mergeCell ref="E60:F60"/>
    <mergeCell ref="G60:H60"/>
    <mergeCell ref="I60:J60"/>
    <mergeCell ref="K60:L60"/>
    <mergeCell ref="M61:N61"/>
    <mergeCell ref="O61:P61"/>
    <mergeCell ref="Q61:R61"/>
    <mergeCell ref="S61:T61"/>
    <mergeCell ref="E61:F61"/>
    <mergeCell ref="G61:H61"/>
    <mergeCell ref="I61:J61"/>
    <mergeCell ref="K61:L61"/>
    <mergeCell ref="M62:N62"/>
    <mergeCell ref="O62:P62"/>
    <mergeCell ref="Q62:R62"/>
    <mergeCell ref="S62:T62"/>
    <mergeCell ref="E62:F62"/>
    <mergeCell ref="G62:H62"/>
    <mergeCell ref="I62:J62"/>
    <mergeCell ref="K62:L62"/>
    <mergeCell ref="M63:N63"/>
    <mergeCell ref="O63:P63"/>
    <mergeCell ref="Q63:R63"/>
    <mergeCell ref="S63:T63"/>
    <mergeCell ref="E63:F63"/>
    <mergeCell ref="G63:H63"/>
    <mergeCell ref="I63:J63"/>
    <mergeCell ref="K63:L63"/>
    <mergeCell ref="G66:H66"/>
    <mergeCell ref="I66:J66"/>
    <mergeCell ref="K66:L66"/>
    <mergeCell ref="E64:F64"/>
    <mergeCell ref="G64:H64"/>
    <mergeCell ref="I64:J64"/>
    <mergeCell ref="K64:L64"/>
    <mergeCell ref="O64:P64"/>
    <mergeCell ref="E65:F65"/>
    <mergeCell ref="G65:H65"/>
    <mergeCell ref="I65:J65"/>
    <mergeCell ref="K65:L65"/>
    <mergeCell ref="M64:N64"/>
    <mergeCell ref="M66:N66"/>
    <mergeCell ref="O66:P66"/>
    <mergeCell ref="Q66:R66"/>
    <mergeCell ref="S66:T66"/>
    <mergeCell ref="M65:N65"/>
    <mergeCell ref="O65:P65"/>
    <mergeCell ref="Q65:R65"/>
    <mergeCell ref="BQ13:BR13"/>
    <mergeCell ref="BS13:BT13"/>
    <mergeCell ref="BQ14:BR14"/>
    <mergeCell ref="BS14:BT14"/>
    <mergeCell ref="BS53:BT54"/>
    <mergeCell ref="BO14:BP14"/>
    <mergeCell ref="BO30:BP31"/>
    <mergeCell ref="BO13:BP13"/>
    <mergeCell ref="BS15:BT15"/>
    <mergeCell ref="BS18:BT18"/>
    <mergeCell ref="BM14:BN14"/>
    <mergeCell ref="BO53:BP54"/>
    <mergeCell ref="BS30:BT31"/>
    <mergeCell ref="BS19:BT19"/>
    <mergeCell ref="BS16:BT16"/>
    <mergeCell ref="BM15:BN15"/>
    <mergeCell ref="BM16:BN16"/>
    <mergeCell ref="BS17:BT17"/>
    <mergeCell ref="BQ30:BR31"/>
    <mergeCell ref="BM30:BN31"/>
    <mergeCell ref="BQ53:BR54"/>
    <mergeCell ref="BK53:BL54"/>
    <mergeCell ref="BM53:BN54"/>
    <mergeCell ref="BO15:BP15"/>
    <mergeCell ref="BO16:BP16"/>
    <mergeCell ref="BO17:BP17"/>
    <mergeCell ref="BM19:BN19"/>
    <mergeCell ref="BM17:BN17"/>
    <mergeCell ref="BQ15:BR15"/>
    <mergeCell ref="BQ16:BR16"/>
    <mergeCell ref="AX46:AZ46"/>
    <mergeCell ref="AP51:BT51"/>
    <mergeCell ref="AX47:AZ47"/>
    <mergeCell ref="BK14:BL14"/>
    <mergeCell ref="BO18:BP18"/>
    <mergeCell ref="AP28:BT28"/>
    <mergeCell ref="BA14:BB14"/>
    <mergeCell ref="BK19:BL19"/>
    <mergeCell ref="BM18:BN18"/>
    <mergeCell ref="BI17:BJ17"/>
    <mergeCell ref="BA53:BB54"/>
    <mergeCell ref="BC53:BD54"/>
    <mergeCell ref="BE53:BF54"/>
    <mergeCell ref="BG53:BH54"/>
    <mergeCell ref="AU44:AW44"/>
    <mergeCell ref="AR45:AT45"/>
    <mergeCell ref="AU45:AW45"/>
    <mergeCell ref="AX44:AZ44"/>
    <mergeCell ref="AX45:AZ45"/>
    <mergeCell ref="AY53:AZ54"/>
    <mergeCell ref="E67:F71"/>
    <mergeCell ref="G67:H71"/>
    <mergeCell ref="I67:J71"/>
    <mergeCell ref="K67:L71"/>
    <mergeCell ref="AR46:AT46"/>
    <mergeCell ref="AU46:AW46"/>
    <mergeCell ref="S65:T65"/>
    <mergeCell ref="E66:F66"/>
    <mergeCell ref="V62:W62"/>
    <mergeCell ref="V61:W61"/>
    <mergeCell ref="M67:N71"/>
    <mergeCell ref="O67:P71"/>
    <mergeCell ref="Q67:R71"/>
    <mergeCell ref="S67:T71"/>
    <mergeCell ref="Q72:R76"/>
    <mergeCell ref="V64:W64"/>
    <mergeCell ref="O72:P76"/>
    <mergeCell ref="M72:N76"/>
    <mergeCell ref="V65:W65"/>
    <mergeCell ref="Q64:R64"/>
    <mergeCell ref="AR37:AT37"/>
    <mergeCell ref="AR44:AT44"/>
    <mergeCell ref="AX43:AZ43"/>
    <mergeCell ref="AR42:AT42"/>
    <mergeCell ref="AX39:AZ39"/>
    <mergeCell ref="AR40:AT40"/>
    <mergeCell ref="AX41:AZ41"/>
    <mergeCell ref="AR39:AT39"/>
    <mergeCell ref="AW53:AX54"/>
    <mergeCell ref="V60:W60"/>
    <mergeCell ref="E72:F76"/>
    <mergeCell ref="G72:H76"/>
    <mergeCell ref="I72:J76"/>
    <mergeCell ref="K72:L76"/>
    <mergeCell ref="U67:U71"/>
    <mergeCell ref="V67:W71"/>
    <mergeCell ref="V63:W63"/>
    <mergeCell ref="V55:W55"/>
    <mergeCell ref="V56:W56"/>
    <mergeCell ref="V57:W57"/>
    <mergeCell ref="V58:W58"/>
    <mergeCell ref="S72:T76"/>
    <mergeCell ref="V66:W66"/>
    <mergeCell ref="V59:W59"/>
    <mergeCell ref="S64:T64"/>
    <mergeCell ref="U72:U76"/>
    <mergeCell ref="V72:W76"/>
    <mergeCell ref="BA13:BB13"/>
    <mergeCell ref="AU42:AW42"/>
    <mergeCell ref="BI13:BJ13"/>
    <mergeCell ref="AU38:AW38"/>
    <mergeCell ref="BG17:BH17"/>
    <mergeCell ref="BG15:BH15"/>
    <mergeCell ref="BI15:BJ15"/>
    <mergeCell ref="AX37:AZ37"/>
    <mergeCell ref="AX38:AZ38"/>
    <mergeCell ref="BA17:BB17"/>
    <mergeCell ref="BE14:BF14"/>
    <mergeCell ref="BC14:BD14"/>
    <mergeCell ref="BE17:BF17"/>
    <mergeCell ref="BI30:BJ31"/>
    <mergeCell ref="BK30:BL31"/>
    <mergeCell ref="AX42:AZ42"/>
    <mergeCell ref="BK15:BL15"/>
    <mergeCell ref="BK17:BL17"/>
    <mergeCell ref="BK16:BL16"/>
    <mergeCell ref="AX32:AZ32"/>
    <mergeCell ref="AP39:AP42"/>
    <mergeCell ref="Z65:AA65"/>
    <mergeCell ref="Z62:AA62"/>
    <mergeCell ref="Z59:AA59"/>
    <mergeCell ref="Z60:AA60"/>
    <mergeCell ref="Z61:AA61"/>
    <mergeCell ref="Z64:AA64"/>
    <mergeCell ref="Z63:AA63"/>
    <mergeCell ref="AF46:AG46"/>
    <mergeCell ref="AH46:AI46"/>
    <mergeCell ref="AU32:AW32"/>
    <mergeCell ref="BE30:BF31"/>
    <mergeCell ref="AP34:AP37"/>
    <mergeCell ref="Z55:AA55"/>
    <mergeCell ref="AR33:AT33"/>
    <mergeCell ref="AU33:AW33"/>
    <mergeCell ref="AP44:AP47"/>
    <mergeCell ref="AR47:AT47"/>
    <mergeCell ref="AU47:AW47"/>
    <mergeCell ref="AB44:AC44"/>
    <mergeCell ref="BK12:BL12"/>
    <mergeCell ref="BM12:BN12"/>
    <mergeCell ref="BA30:BB31"/>
    <mergeCell ref="AR12:AT12"/>
    <mergeCell ref="BC13:BD13"/>
    <mergeCell ref="BK13:BL13"/>
    <mergeCell ref="BM13:BN13"/>
    <mergeCell ref="BG16:BH16"/>
    <mergeCell ref="BI16:BJ16"/>
    <mergeCell ref="BE13:BF13"/>
    <mergeCell ref="AD59:AE59"/>
    <mergeCell ref="BI14:BJ14"/>
    <mergeCell ref="BG14:BH14"/>
    <mergeCell ref="BC12:BD12"/>
    <mergeCell ref="BG13:BH13"/>
    <mergeCell ref="AU40:AW40"/>
    <mergeCell ref="AR41:AT41"/>
    <mergeCell ref="AU41:AW41"/>
    <mergeCell ref="BG12:BH12"/>
    <mergeCell ref="AR38:AT38"/>
    <mergeCell ref="Z66:AA66"/>
    <mergeCell ref="BG30:BH31"/>
    <mergeCell ref="Z56:AA56"/>
    <mergeCell ref="Z57:AA57"/>
    <mergeCell ref="Z58:AA58"/>
    <mergeCell ref="AD56:AE56"/>
    <mergeCell ref="Z52:AA52"/>
    <mergeCell ref="AD57:AE57"/>
    <mergeCell ref="AD58:AE58"/>
    <mergeCell ref="AR32:AT32"/>
    <mergeCell ref="AU35:AW35"/>
    <mergeCell ref="AR35:AT35"/>
    <mergeCell ref="AX35:AZ35"/>
    <mergeCell ref="AX36:AZ36"/>
    <mergeCell ref="AR34:AT34"/>
    <mergeCell ref="AU34:AW34"/>
    <mergeCell ref="AR36:AT36"/>
    <mergeCell ref="AU36:AW36"/>
    <mergeCell ref="AD62:AE62"/>
    <mergeCell ref="AG67:AG71"/>
    <mergeCell ref="AU39:AW39"/>
    <mergeCell ref="AD66:AE66"/>
    <mergeCell ref="AB46:AC46"/>
    <mergeCell ref="AD46:AE46"/>
    <mergeCell ref="AD61:AE61"/>
    <mergeCell ref="AD60:AE60"/>
    <mergeCell ref="AP53:AQ55"/>
    <mergeCell ref="AP57:AP60"/>
    <mergeCell ref="V46:W46"/>
    <mergeCell ref="X46:Y46"/>
    <mergeCell ref="AX40:AZ40"/>
    <mergeCell ref="Z46:AA46"/>
    <mergeCell ref="AD72:AE76"/>
    <mergeCell ref="AP30:AQ32"/>
    <mergeCell ref="AR30:AZ31"/>
    <mergeCell ref="AD63:AE63"/>
    <mergeCell ref="AD64:AE64"/>
    <mergeCell ref="AD65:AE65"/>
    <mergeCell ref="AF67:AF71"/>
    <mergeCell ref="X72:X76"/>
    <mergeCell ref="Y72:Y76"/>
    <mergeCell ref="AH67:AH71"/>
    <mergeCell ref="D46:F46"/>
    <mergeCell ref="G46:I46"/>
    <mergeCell ref="J46:L46"/>
    <mergeCell ref="M46:O46"/>
    <mergeCell ref="P46:Q46"/>
    <mergeCell ref="R46:T46"/>
    <mergeCell ref="X67:X71"/>
    <mergeCell ref="Y67:Y71"/>
    <mergeCell ref="AB67:AB71"/>
    <mergeCell ref="AC67:AC71"/>
    <mergeCell ref="Z67:AA71"/>
    <mergeCell ref="AD67:AE71"/>
    <mergeCell ref="AF72:AF76"/>
    <mergeCell ref="AG72:AG76"/>
    <mergeCell ref="Z72:AA76"/>
    <mergeCell ref="AB72:AB76"/>
    <mergeCell ref="AC72:AC76"/>
    <mergeCell ref="AJ72:AJ76"/>
    <mergeCell ref="AI72:AI76"/>
    <mergeCell ref="AP67:AP70"/>
    <mergeCell ref="BC30:BD31"/>
    <mergeCell ref="AH51:AJ51"/>
    <mergeCell ref="AI67:AI71"/>
    <mergeCell ref="AJ67:AJ71"/>
    <mergeCell ref="AH72:AH76"/>
    <mergeCell ref="AP62:AP65"/>
    <mergeCell ref="AX34:AZ34"/>
    <mergeCell ref="AU37:AW37"/>
    <mergeCell ref="AX33:AZ33"/>
    <mergeCell ref="P7:Q13"/>
    <mergeCell ref="J9:J13"/>
    <mergeCell ref="I9:I13"/>
    <mergeCell ref="Y6:AM6"/>
    <mergeCell ref="Z7:AF8"/>
    <mergeCell ref="Y7:Y13"/>
    <mergeCell ref="AG9:AH13"/>
    <mergeCell ref="P6:X6"/>
    <mergeCell ref="AG7:AM8"/>
    <mergeCell ref="H7:K8"/>
    <mergeCell ref="AP6:BT6"/>
    <mergeCell ref="AD45:AE45"/>
    <mergeCell ref="J42:L42"/>
    <mergeCell ref="J43:L43"/>
    <mergeCell ref="J44:L44"/>
    <mergeCell ref="J38:L38"/>
    <mergeCell ref="J39:L39"/>
    <mergeCell ref="J40:L40"/>
    <mergeCell ref="U9:U13"/>
    <mergeCell ref="BE19:BF19"/>
    <mergeCell ref="B6:B13"/>
    <mergeCell ref="A6:A13"/>
    <mergeCell ref="O9:O13"/>
    <mergeCell ref="N9:N13"/>
    <mergeCell ref="M9:M13"/>
    <mergeCell ref="L9:L13"/>
    <mergeCell ref="K9:K13"/>
    <mergeCell ref="F9:F13"/>
    <mergeCell ref="E9:E13"/>
    <mergeCell ref="C9:C13"/>
    <mergeCell ref="X7:X13"/>
    <mergeCell ref="W9:W13"/>
    <mergeCell ref="V9:V13"/>
    <mergeCell ref="R7:W8"/>
    <mergeCell ref="T9:T13"/>
    <mergeCell ref="S9:S13"/>
    <mergeCell ref="R9:R13"/>
    <mergeCell ref="AC9:AC13"/>
    <mergeCell ref="AB9:AB13"/>
    <mergeCell ref="Z9:AA13"/>
    <mergeCell ref="AM9:AM13"/>
    <mergeCell ref="AF9:AF13"/>
    <mergeCell ref="AE9:AE13"/>
    <mergeCell ref="AD9:AD13"/>
    <mergeCell ref="AI9:AI13"/>
    <mergeCell ref="AJ9:AJ13"/>
    <mergeCell ref="AK9:AK1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"/>
  <sheetViews>
    <sheetView zoomScaleSheetLayoutView="75" zoomScalePageLayoutView="0" workbookViewId="0" topLeftCell="J1">
      <selection activeCell="U1" sqref="U1"/>
    </sheetView>
  </sheetViews>
  <sheetFormatPr defaultColWidth="9.00390625" defaultRowHeight="21" customHeight="1"/>
  <cols>
    <col min="1" max="1" width="4.375" style="1" customWidth="1"/>
    <col min="2" max="2" width="9.00390625" style="1" customWidth="1"/>
    <col min="3" max="3" width="8.125" style="1" customWidth="1"/>
    <col min="4" max="4" width="8.25390625" style="1" customWidth="1"/>
    <col min="5" max="5" width="10.375" style="1" bestFit="1" customWidth="1"/>
    <col min="6" max="6" width="9.25390625" style="1" bestFit="1" customWidth="1"/>
    <col min="7" max="9" width="10.375" style="1" bestFit="1" customWidth="1"/>
    <col min="10" max="10" width="9.25390625" style="1" bestFit="1" customWidth="1"/>
    <col min="11" max="12" width="10.375" style="1" bestFit="1" customWidth="1"/>
    <col min="13" max="14" width="9.25390625" style="1" bestFit="1" customWidth="1"/>
    <col min="15" max="16" width="10.375" style="1" bestFit="1" customWidth="1"/>
    <col min="17" max="17" width="9.25390625" style="1" bestFit="1" customWidth="1"/>
    <col min="18" max="20" width="10.375" style="1" bestFit="1" customWidth="1"/>
    <col min="21" max="21" width="9.00390625" style="1" customWidth="1"/>
    <col min="22" max="22" width="10.50390625" style="1" customWidth="1"/>
    <col min="23" max="23" width="9.125" style="1" bestFit="1" customWidth="1"/>
    <col min="24" max="16384" width="9.00390625" style="1" customWidth="1"/>
  </cols>
  <sheetData>
    <row r="1" spans="1:37" ht="21" customHeight="1">
      <c r="A1" s="624" t="s">
        <v>423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V1" s="36"/>
      <c r="AJ1" s="614" t="s">
        <v>424</v>
      </c>
      <c r="AK1" s="614"/>
    </row>
    <row r="2" spans="1:37" ht="21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V2" s="36"/>
      <c r="AJ2" s="139"/>
      <c r="AK2" s="139"/>
    </row>
    <row r="3" spans="1:37" ht="21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V3" s="36"/>
      <c r="AJ3" s="139"/>
      <c r="AK3" s="139"/>
    </row>
    <row r="4" spans="22:37" ht="21" customHeight="1">
      <c r="V4" s="36"/>
      <c r="AJ4" s="84"/>
      <c r="AK4" s="84"/>
    </row>
    <row r="5" spans="1:37" ht="21" customHeight="1">
      <c r="A5" s="220" t="s">
        <v>425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9"/>
      <c r="V5" s="36"/>
      <c r="AJ5" s="84"/>
      <c r="AK5" s="84"/>
    </row>
    <row r="6" spans="1:37" ht="21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6"/>
      <c r="AJ6" s="84"/>
      <c r="AK6" s="84"/>
    </row>
    <row r="7" spans="1:37" ht="21" customHeight="1">
      <c r="A7" s="211" t="s">
        <v>240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8"/>
      <c r="V7" s="36"/>
      <c r="AJ7" s="84"/>
      <c r="AK7" s="84"/>
    </row>
    <row r="8" spans="1:37" ht="21" customHeight="1">
      <c r="A8" s="221" t="s">
        <v>276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32"/>
      <c r="V8" s="237" t="s">
        <v>242</v>
      </c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</row>
    <row r="9" spans="22:36" ht="21" customHeight="1" thickBot="1"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spans="1:37" ht="21" customHeight="1">
      <c r="A10" s="625" t="s">
        <v>1</v>
      </c>
      <c r="B10" s="585"/>
      <c r="C10" s="585"/>
      <c r="D10" s="585"/>
      <c r="E10" s="214" t="s">
        <v>3</v>
      </c>
      <c r="F10" s="214"/>
      <c r="G10" s="214"/>
      <c r="H10" s="214"/>
      <c r="I10" s="214" t="s">
        <v>15</v>
      </c>
      <c r="J10" s="214"/>
      <c r="K10" s="214"/>
      <c r="L10" s="214"/>
      <c r="M10" s="214" t="s">
        <v>70</v>
      </c>
      <c r="N10" s="214"/>
      <c r="O10" s="214"/>
      <c r="P10" s="214"/>
      <c r="Q10" s="214" t="s">
        <v>14</v>
      </c>
      <c r="R10" s="214"/>
      <c r="S10" s="214"/>
      <c r="T10" s="215"/>
      <c r="V10" s="628" t="s">
        <v>104</v>
      </c>
      <c r="W10" s="629"/>
      <c r="X10" s="214" t="s">
        <v>3</v>
      </c>
      <c r="Y10" s="214"/>
      <c r="Z10" s="214"/>
      <c r="AA10" s="214"/>
      <c r="AB10" s="214" t="s">
        <v>90</v>
      </c>
      <c r="AC10" s="214"/>
      <c r="AD10" s="214"/>
      <c r="AE10" s="214"/>
      <c r="AF10" s="214"/>
      <c r="AG10" s="214"/>
      <c r="AH10" s="214" t="s">
        <v>106</v>
      </c>
      <c r="AI10" s="214"/>
      <c r="AJ10" s="214"/>
      <c r="AK10" s="215"/>
    </row>
    <row r="11" spans="1:37" ht="21" customHeight="1">
      <c r="A11" s="626"/>
      <c r="B11" s="527"/>
      <c r="C11" s="527"/>
      <c r="D11" s="527"/>
      <c r="E11" s="183" t="s">
        <v>8</v>
      </c>
      <c r="F11" s="183"/>
      <c r="G11" s="7" t="s">
        <v>9</v>
      </c>
      <c r="H11" s="7" t="s">
        <v>10</v>
      </c>
      <c r="I11" s="183" t="s">
        <v>8</v>
      </c>
      <c r="J11" s="183"/>
      <c r="K11" s="7" t="s">
        <v>9</v>
      </c>
      <c r="L11" s="7" t="s">
        <v>10</v>
      </c>
      <c r="M11" s="183" t="s">
        <v>8</v>
      </c>
      <c r="N11" s="183"/>
      <c r="O11" s="7" t="s">
        <v>9</v>
      </c>
      <c r="P11" s="7" t="s">
        <v>10</v>
      </c>
      <c r="Q11" s="183" t="s">
        <v>8</v>
      </c>
      <c r="R11" s="183"/>
      <c r="S11" s="7" t="s">
        <v>9</v>
      </c>
      <c r="T11" s="8" t="s">
        <v>10</v>
      </c>
      <c r="V11" s="630"/>
      <c r="W11" s="631"/>
      <c r="X11" s="183"/>
      <c r="Y11" s="183"/>
      <c r="Z11" s="183"/>
      <c r="AA11" s="183"/>
      <c r="AB11" s="183" t="s">
        <v>15</v>
      </c>
      <c r="AC11" s="183"/>
      <c r="AD11" s="183" t="s">
        <v>70</v>
      </c>
      <c r="AE11" s="183"/>
      <c r="AF11" s="183" t="s">
        <v>14</v>
      </c>
      <c r="AG11" s="183"/>
      <c r="AH11" s="183" t="s">
        <v>15</v>
      </c>
      <c r="AI11" s="183"/>
      <c r="AJ11" s="183" t="s">
        <v>70</v>
      </c>
      <c r="AK11" s="216"/>
    </row>
    <row r="12" spans="1:37" ht="21" customHeight="1">
      <c r="A12" s="618"/>
      <c r="B12" s="618"/>
      <c r="C12" s="618"/>
      <c r="D12" s="618"/>
      <c r="E12" s="541"/>
      <c r="F12" s="536"/>
      <c r="I12" s="211"/>
      <c r="J12" s="211"/>
      <c r="M12" s="211"/>
      <c r="N12" s="211"/>
      <c r="Q12" s="536"/>
      <c r="R12" s="536"/>
      <c r="V12" s="630"/>
      <c r="W12" s="631"/>
      <c r="X12" s="183" t="s">
        <v>8</v>
      </c>
      <c r="Y12" s="183"/>
      <c r="Z12" s="7" t="s">
        <v>9</v>
      </c>
      <c r="AA12" s="7" t="s">
        <v>10</v>
      </c>
      <c r="AB12" s="7" t="s">
        <v>9</v>
      </c>
      <c r="AC12" s="7" t="s">
        <v>10</v>
      </c>
      <c r="AD12" s="7" t="s">
        <v>9</v>
      </c>
      <c r="AE12" s="7" t="s">
        <v>10</v>
      </c>
      <c r="AF12" s="7" t="s">
        <v>9</v>
      </c>
      <c r="AG12" s="7" t="s">
        <v>10</v>
      </c>
      <c r="AH12" s="7" t="s">
        <v>9</v>
      </c>
      <c r="AI12" s="7" t="s">
        <v>10</v>
      </c>
      <c r="AJ12" s="7" t="s">
        <v>9</v>
      </c>
      <c r="AK12" s="8" t="s">
        <v>10</v>
      </c>
    </row>
    <row r="13" spans="1:37" ht="21" customHeight="1">
      <c r="A13" s="622" t="s">
        <v>3</v>
      </c>
      <c r="B13" s="622"/>
      <c r="C13" s="622"/>
      <c r="D13" s="622"/>
      <c r="E13" s="295">
        <f>SUM(E15:F19)</f>
        <v>65945</v>
      </c>
      <c r="F13" s="296"/>
      <c r="G13" s="73">
        <f>SUM(G15:G19)</f>
        <v>34338</v>
      </c>
      <c r="H13" s="73">
        <f>SUM(H15:H19)</f>
        <v>31607</v>
      </c>
      <c r="I13" s="296">
        <f>SUM(I15:J19)</f>
        <v>32013</v>
      </c>
      <c r="J13" s="296"/>
      <c r="K13" s="104">
        <f>SUM(K15:K19)</f>
        <v>16127</v>
      </c>
      <c r="L13" s="104">
        <f>SUM(L15:L19)</f>
        <v>15886</v>
      </c>
      <c r="M13" s="296">
        <f>SUM(M15:N19)</f>
        <v>33509</v>
      </c>
      <c r="N13" s="296"/>
      <c r="O13" s="73">
        <f>SUM(O15:O19)</f>
        <v>18020</v>
      </c>
      <c r="P13" s="73">
        <f>SUM(P15:P19)</f>
        <v>15489</v>
      </c>
      <c r="Q13" s="255">
        <f>SUM(Q14:R19)</f>
        <v>423</v>
      </c>
      <c r="R13" s="255"/>
      <c r="S13" s="73">
        <f>SUM(S15:S19)</f>
        <v>191</v>
      </c>
      <c r="T13" s="73">
        <f>SUM(T15:T19)</f>
        <v>232</v>
      </c>
      <c r="V13" s="612" t="s">
        <v>3</v>
      </c>
      <c r="W13" s="612"/>
      <c r="X13" s="632">
        <f>SUM(X14:Y21)</f>
        <v>15442</v>
      </c>
      <c r="Y13" s="633"/>
      <c r="Z13" s="73">
        <f>SUM(Z14:Z21)</f>
        <v>7586</v>
      </c>
      <c r="AA13" s="73">
        <f aca="true" t="shared" si="0" ref="AA13:AI13">SUM(AA14:AA21)</f>
        <v>7856</v>
      </c>
      <c r="AB13" s="73">
        <f t="shared" si="0"/>
        <v>6307</v>
      </c>
      <c r="AC13" s="73">
        <f t="shared" si="0"/>
        <v>6174</v>
      </c>
      <c r="AD13" s="73">
        <f t="shared" si="0"/>
        <v>1102</v>
      </c>
      <c r="AE13" s="73">
        <f t="shared" si="0"/>
        <v>1573</v>
      </c>
      <c r="AF13" s="73">
        <f t="shared" si="0"/>
        <v>92</v>
      </c>
      <c r="AG13" s="73">
        <f t="shared" si="0"/>
        <v>42</v>
      </c>
      <c r="AH13" s="73">
        <f t="shared" si="0"/>
        <v>85</v>
      </c>
      <c r="AI13" s="73">
        <f t="shared" si="0"/>
        <v>67</v>
      </c>
      <c r="AJ13" s="64" t="s">
        <v>322</v>
      </c>
      <c r="AK13" s="43" t="s">
        <v>322</v>
      </c>
    </row>
    <row r="14" spans="1:37" ht="21" customHeight="1">
      <c r="A14" s="618"/>
      <c r="B14" s="618"/>
      <c r="C14" s="618"/>
      <c r="D14" s="618"/>
      <c r="E14" s="199"/>
      <c r="F14" s="200"/>
      <c r="G14" s="44"/>
      <c r="H14" s="44"/>
      <c r="I14" s="224"/>
      <c r="J14" s="224"/>
      <c r="K14" s="44"/>
      <c r="L14" s="44"/>
      <c r="M14" s="224"/>
      <c r="N14" s="224"/>
      <c r="O14" s="44"/>
      <c r="P14" s="44"/>
      <c r="Q14" s="224"/>
      <c r="R14" s="224"/>
      <c r="S14" s="44"/>
      <c r="T14" s="44"/>
      <c r="V14" s="607" t="s">
        <v>93</v>
      </c>
      <c r="W14" s="607"/>
      <c r="X14" s="293">
        <f>SUM(Z14:AA14)</f>
        <v>11068</v>
      </c>
      <c r="Y14" s="294"/>
      <c r="Z14" s="44">
        <v>4961</v>
      </c>
      <c r="AA14" s="44">
        <v>6107</v>
      </c>
      <c r="AB14" s="44">
        <v>3772</v>
      </c>
      <c r="AC14" s="44">
        <v>4558</v>
      </c>
      <c r="AD14" s="44">
        <v>1048</v>
      </c>
      <c r="AE14" s="44">
        <v>1440</v>
      </c>
      <c r="AF14" s="44">
        <v>92</v>
      </c>
      <c r="AG14" s="44">
        <v>42</v>
      </c>
      <c r="AH14" s="44">
        <v>49</v>
      </c>
      <c r="AI14" s="44">
        <v>67</v>
      </c>
      <c r="AJ14" s="43" t="s">
        <v>322</v>
      </c>
      <c r="AK14" s="43" t="s">
        <v>322</v>
      </c>
    </row>
    <row r="15" spans="1:37" ht="21" customHeight="1">
      <c r="A15" s="618" t="s">
        <v>17</v>
      </c>
      <c r="B15" s="618"/>
      <c r="C15" s="618"/>
      <c r="D15" s="618"/>
      <c r="E15" s="199">
        <v>4320</v>
      </c>
      <c r="F15" s="200"/>
      <c r="G15" s="44">
        <v>2089</v>
      </c>
      <c r="H15" s="44">
        <v>2231</v>
      </c>
      <c r="I15" s="224">
        <v>772</v>
      </c>
      <c r="J15" s="224"/>
      <c r="K15" s="44">
        <v>363</v>
      </c>
      <c r="L15" s="44">
        <v>409</v>
      </c>
      <c r="M15" s="224">
        <v>3516</v>
      </c>
      <c r="N15" s="224"/>
      <c r="O15" s="44">
        <v>1710</v>
      </c>
      <c r="P15" s="44">
        <v>1806</v>
      </c>
      <c r="Q15" s="224">
        <v>32</v>
      </c>
      <c r="R15" s="224"/>
      <c r="S15" s="44">
        <v>16</v>
      </c>
      <c r="T15" s="44">
        <v>16</v>
      </c>
      <c r="V15" s="607" t="s">
        <v>94</v>
      </c>
      <c r="W15" s="607"/>
      <c r="X15" s="293">
        <f aca="true" t="shared" si="1" ref="X15:X21">SUM(Z15:AA15)</f>
        <v>346</v>
      </c>
      <c r="Y15" s="294"/>
      <c r="Z15" s="44">
        <v>260</v>
      </c>
      <c r="AA15" s="44">
        <v>86</v>
      </c>
      <c r="AB15" s="44">
        <v>260</v>
      </c>
      <c r="AC15" s="44">
        <v>86</v>
      </c>
      <c r="AD15" s="43" t="s">
        <v>322</v>
      </c>
      <c r="AE15" s="43" t="s">
        <v>322</v>
      </c>
      <c r="AF15" s="43" t="s">
        <v>322</v>
      </c>
      <c r="AG15" s="43" t="s">
        <v>322</v>
      </c>
      <c r="AH15" s="43" t="s">
        <v>322</v>
      </c>
      <c r="AI15" s="43" t="s">
        <v>322</v>
      </c>
      <c r="AJ15" s="43" t="s">
        <v>322</v>
      </c>
      <c r="AK15" s="43" t="s">
        <v>322</v>
      </c>
    </row>
    <row r="16" spans="1:37" ht="21" customHeight="1">
      <c r="A16" s="618" t="s">
        <v>19</v>
      </c>
      <c r="B16" s="618"/>
      <c r="C16" s="618"/>
      <c r="D16" s="618"/>
      <c r="E16" s="199">
        <v>18528</v>
      </c>
      <c r="F16" s="200"/>
      <c r="G16" s="44">
        <v>9451</v>
      </c>
      <c r="H16" s="44">
        <v>9077</v>
      </c>
      <c r="I16" s="224">
        <v>18307</v>
      </c>
      <c r="J16" s="224"/>
      <c r="K16" s="44">
        <v>9355</v>
      </c>
      <c r="L16" s="44">
        <v>8952</v>
      </c>
      <c r="M16" s="224">
        <v>62</v>
      </c>
      <c r="N16" s="224"/>
      <c r="O16" s="44">
        <v>13</v>
      </c>
      <c r="P16" s="44">
        <v>49</v>
      </c>
      <c r="Q16" s="224">
        <v>159</v>
      </c>
      <c r="R16" s="224"/>
      <c r="S16" s="44">
        <v>83</v>
      </c>
      <c r="T16" s="44">
        <v>76</v>
      </c>
      <c r="V16" s="607" t="s">
        <v>96</v>
      </c>
      <c r="W16" s="607"/>
      <c r="X16" s="293">
        <f t="shared" si="1"/>
        <v>1736</v>
      </c>
      <c r="Y16" s="294"/>
      <c r="Z16" s="44">
        <v>1584</v>
      </c>
      <c r="AA16" s="44">
        <v>152</v>
      </c>
      <c r="AB16" s="44">
        <v>1552</v>
      </c>
      <c r="AC16" s="44">
        <v>152</v>
      </c>
      <c r="AD16" s="43" t="s">
        <v>322</v>
      </c>
      <c r="AE16" s="43" t="s">
        <v>322</v>
      </c>
      <c r="AF16" s="43" t="s">
        <v>322</v>
      </c>
      <c r="AG16" s="43" t="s">
        <v>322</v>
      </c>
      <c r="AH16" s="44">
        <v>32</v>
      </c>
      <c r="AI16" s="43" t="s">
        <v>322</v>
      </c>
      <c r="AJ16" s="43" t="s">
        <v>322</v>
      </c>
      <c r="AK16" s="43" t="s">
        <v>322</v>
      </c>
    </row>
    <row r="17" spans="1:37" ht="21" customHeight="1">
      <c r="A17" s="618" t="s">
        <v>20</v>
      </c>
      <c r="B17" s="618"/>
      <c r="C17" s="618"/>
      <c r="D17" s="618"/>
      <c r="E17" s="199">
        <v>15442</v>
      </c>
      <c r="F17" s="200"/>
      <c r="G17" s="44">
        <v>7586</v>
      </c>
      <c r="H17" s="44">
        <v>7856</v>
      </c>
      <c r="I17" s="224">
        <v>12633</v>
      </c>
      <c r="J17" s="224"/>
      <c r="K17" s="44">
        <v>6392</v>
      </c>
      <c r="L17" s="44">
        <v>6241</v>
      </c>
      <c r="M17" s="224">
        <v>2675</v>
      </c>
      <c r="N17" s="224"/>
      <c r="O17" s="44">
        <v>1102</v>
      </c>
      <c r="P17" s="44">
        <v>1573</v>
      </c>
      <c r="Q17" s="224">
        <v>134</v>
      </c>
      <c r="R17" s="224"/>
      <c r="S17" s="44">
        <v>92</v>
      </c>
      <c r="T17" s="44">
        <v>42</v>
      </c>
      <c r="V17" s="607" t="s">
        <v>97</v>
      </c>
      <c r="W17" s="607"/>
      <c r="X17" s="293">
        <f t="shared" si="1"/>
        <v>1802</v>
      </c>
      <c r="Y17" s="294"/>
      <c r="Z17" s="44">
        <v>577</v>
      </c>
      <c r="AA17" s="44">
        <v>1225</v>
      </c>
      <c r="AB17" s="44">
        <v>539</v>
      </c>
      <c r="AC17" s="44">
        <v>1113</v>
      </c>
      <c r="AD17" s="44">
        <v>34</v>
      </c>
      <c r="AE17" s="44">
        <v>112</v>
      </c>
      <c r="AF17" s="43" t="s">
        <v>322</v>
      </c>
      <c r="AG17" s="43" t="s">
        <v>322</v>
      </c>
      <c r="AH17" s="44">
        <v>4</v>
      </c>
      <c r="AI17" s="43" t="s">
        <v>322</v>
      </c>
      <c r="AJ17" s="43" t="s">
        <v>322</v>
      </c>
      <c r="AK17" s="43" t="s">
        <v>322</v>
      </c>
    </row>
    <row r="18" spans="1:37" ht="21" customHeight="1">
      <c r="A18" s="618" t="s">
        <v>23</v>
      </c>
      <c r="B18" s="618"/>
      <c r="C18" s="618"/>
      <c r="D18" s="618"/>
      <c r="E18" s="199">
        <v>1233</v>
      </c>
      <c r="F18" s="200"/>
      <c r="G18" s="44">
        <v>293</v>
      </c>
      <c r="H18" s="44">
        <v>940</v>
      </c>
      <c r="I18" s="224">
        <v>298</v>
      </c>
      <c r="J18" s="224"/>
      <c r="K18" s="44">
        <v>17</v>
      </c>
      <c r="L18" s="44">
        <v>281</v>
      </c>
      <c r="M18" s="224">
        <v>837</v>
      </c>
      <c r="N18" s="224"/>
      <c r="O18" s="44">
        <v>276</v>
      </c>
      <c r="P18" s="44">
        <v>561</v>
      </c>
      <c r="Q18" s="224">
        <v>98</v>
      </c>
      <c r="R18" s="224"/>
      <c r="S18" s="44" t="s">
        <v>322</v>
      </c>
      <c r="T18" s="44">
        <v>98</v>
      </c>
      <c r="V18" s="607" t="s">
        <v>95</v>
      </c>
      <c r="W18" s="607"/>
      <c r="X18" s="293">
        <f t="shared" si="1"/>
        <v>123</v>
      </c>
      <c r="Y18" s="294"/>
      <c r="Z18" s="44">
        <v>86</v>
      </c>
      <c r="AA18" s="44">
        <v>37</v>
      </c>
      <c r="AB18" s="44">
        <v>86</v>
      </c>
      <c r="AC18" s="44">
        <v>37</v>
      </c>
      <c r="AD18" s="43" t="s">
        <v>322</v>
      </c>
      <c r="AE18" s="43" t="s">
        <v>322</v>
      </c>
      <c r="AF18" s="43" t="s">
        <v>322</v>
      </c>
      <c r="AG18" s="43" t="s">
        <v>322</v>
      </c>
      <c r="AH18" s="43" t="s">
        <v>322</v>
      </c>
      <c r="AI18" s="43" t="s">
        <v>322</v>
      </c>
      <c r="AJ18" s="43" t="s">
        <v>322</v>
      </c>
      <c r="AK18" s="43" t="s">
        <v>322</v>
      </c>
    </row>
    <row r="19" spans="1:37" ht="21" customHeight="1">
      <c r="A19" s="618" t="s">
        <v>24</v>
      </c>
      <c r="B19" s="618"/>
      <c r="C19" s="618"/>
      <c r="D19" s="618"/>
      <c r="E19" s="199">
        <v>26422</v>
      </c>
      <c r="F19" s="200"/>
      <c r="G19" s="44">
        <v>14919</v>
      </c>
      <c r="H19" s="44">
        <v>11503</v>
      </c>
      <c r="I19" s="224">
        <v>3</v>
      </c>
      <c r="J19" s="224"/>
      <c r="K19" s="44" t="s">
        <v>322</v>
      </c>
      <c r="L19" s="44">
        <v>3</v>
      </c>
      <c r="M19" s="224">
        <v>26419</v>
      </c>
      <c r="N19" s="224"/>
      <c r="O19" s="44">
        <v>14919</v>
      </c>
      <c r="P19" s="44">
        <v>11500</v>
      </c>
      <c r="Q19" s="224" t="s">
        <v>322</v>
      </c>
      <c r="R19" s="224"/>
      <c r="S19" s="44" t="s">
        <v>322</v>
      </c>
      <c r="T19" s="44" t="s">
        <v>322</v>
      </c>
      <c r="V19" s="607" t="s">
        <v>98</v>
      </c>
      <c r="W19" s="607"/>
      <c r="X19" s="293">
        <f t="shared" si="1"/>
        <v>130</v>
      </c>
      <c r="Y19" s="294"/>
      <c r="Z19" s="43" t="s">
        <v>322</v>
      </c>
      <c r="AA19" s="44">
        <v>130</v>
      </c>
      <c r="AB19" s="43" t="s">
        <v>322</v>
      </c>
      <c r="AC19" s="44">
        <v>130</v>
      </c>
      <c r="AD19" s="43" t="s">
        <v>322</v>
      </c>
      <c r="AE19" s="43" t="s">
        <v>322</v>
      </c>
      <c r="AF19" s="43" t="s">
        <v>322</v>
      </c>
      <c r="AG19" s="43" t="s">
        <v>322</v>
      </c>
      <c r="AH19" s="43" t="s">
        <v>322</v>
      </c>
      <c r="AI19" s="43" t="s">
        <v>322</v>
      </c>
      <c r="AJ19" s="43" t="s">
        <v>322</v>
      </c>
      <c r="AK19" s="43" t="s">
        <v>322</v>
      </c>
    </row>
    <row r="20" spans="1:37" ht="21" customHeight="1">
      <c r="A20" s="623"/>
      <c r="B20" s="623"/>
      <c r="C20" s="623"/>
      <c r="D20" s="623"/>
      <c r="E20" s="210"/>
      <c r="F20" s="201"/>
      <c r="G20" s="10"/>
      <c r="H20" s="10"/>
      <c r="I20" s="201"/>
      <c r="J20" s="201"/>
      <c r="K20" s="10"/>
      <c r="L20" s="10"/>
      <c r="M20" s="201"/>
      <c r="N20" s="201"/>
      <c r="O20" s="10"/>
      <c r="P20" s="10"/>
      <c r="Q20" s="201"/>
      <c r="R20" s="201"/>
      <c r="S20" s="10"/>
      <c r="T20" s="10"/>
      <c r="V20" s="607" t="s">
        <v>99</v>
      </c>
      <c r="W20" s="607"/>
      <c r="X20" s="293">
        <f t="shared" si="1"/>
        <v>39</v>
      </c>
      <c r="Y20" s="294"/>
      <c r="Z20" s="43" t="s">
        <v>322</v>
      </c>
      <c r="AA20" s="44">
        <v>39</v>
      </c>
      <c r="AB20" s="43" t="s">
        <v>322</v>
      </c>
      <c r="AC20" s="44">
        <v>39</v>
      </c>
      <c r="AD20" s="43" t="s">
        <v>322</v>
      </c>
      <c r="AE20" s="43" t="s">
        <v>322</v>
      </c>
      <c r="AF20" s="43" t="s">
        <v>322</v>
      </c>
      <c r="AG20" s="43" t="s">
        <v>322</v>
      </c>
      <c r="AH20" s="43" t="s">
        <v>322</v>
      </c>
      <c r="AI20" s="43" t="s">
        <v>322</v>
      </c>
      <c r="AJ20" s="43" t="s">
        <v>322</v>
      </c>
      <c r="AK20" s="43" t="s">
        <v>322</v>
      </c>
    </row>
    <row r="21" spans="22:37" ht="21" customHeight="1">
      <c r="V21" s="607" t="s">
        <v>66</v>
      </c>
      <c r="W21" s="607"/>
      <c r="X21" s="293">
        <f t="shared" si="1"/>
        <v>198</v>
      </c>
      <c r="Y21" s="294"/>
      <c r="Z21" s="44">
        <v>118</v>
      </c>
      <c r="AA21" s="44">
        <v>80</v>
      </c>
      <c r="AB21" s="44">
        <v>98</v>
      </c>
      <c r="AC21" s="44">
        <v>59</v>
      </c>
      <c r="AD21" s="44">
        <v>20</v>
      </c>
      <c r="AE21" s="44">
        <v>21</v>
      </c>
      <c r="AF21" s="43" t="s">
        <v>322</v>
      </c>
      <c r="AG21" s="43" t="s">
        <v>322</v>
      </c>
      <c r="AH21" s="43" t="s">
        <v>322</v>
      </c>
      <c r="AI21" s="43" t="s">
        <v>322</v>
      </c>
      <c r="AJ21" s="43" t="s">
        <v>322</v>
      </c>
      <c r="AK21" s="43" t="s">
        <v>322</v>
      </c>
    </row>
    <row r="22" spans="22:25" ht="21" customHeight="1">
      <c r="V22" s="607"/>
      <c r="W22" s="607"/>
      <c r="X22" s="634"/>
      <c r="Y22" s="192"/>
    </row>
    <row r="23" spans="22:37" ht="21" customHeight="1">
      <c r="V23" s="627"/>
      <c r="W23" s="627"/>
      <c r="X23" s="627"/>
      <c r="Y23" s="627"/>
      <c r="Z23" s="627"/>
      <c r="AA23" s="627"/>
      <c r="AB23" s="627"/>
      <c r="AC23" s="627"/>
      <c r="AD23" s="4"/>
      <c r="AE23" s="4"/>
      <c r="AF23" s="4"/>
      <c r="AG23" s="4"/>
      <c r="AH23" s="4"/>
      <c r="AI23" s="4"/>
      <c r="AJ23" s="4"/>
      <c r="AK23" s="4"/>
    </row>
    <row r="25" spans="22:37" ht="21" customHeight="1">
      <c r="V25" s="237" t="s">
        <v>254</v>
      </c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</row>
    <row r="26" ht="21" customHeight="1" thickBot="1"/>
    <row r="27" spans="22:37" ht="21" customHeight="1">
      <c r="V27" s="435" t="s">
        <v>67</v>
      </c>
      <c r="W27" s="214" t="s">
        <v>3</v>
      </c>
      <c r="X27" s="214"/>
      <c r="Y27" s="214"/>
      <c r="Z27" s="214" t="s">
        <v>115</v>
      </c>
      <c r="AA27" s="214"/>
      <c r="AB27" s="214" t="s">
        <v>116</v>
      </c>
      <c r="AC27" s="214"/>
      <c r="AD27" s="214" t="s">
        <v>244</v>
      </c>
      <c r="AE27" s="214"/>
      <c r="AF27" s="214"/>
      <c r="AG27" s="214"/>
      <c r="AH27" s="214"/>
      <c r="AI27" s="214"/>
      <c r="AJ27" s="214"/>
      <c r="AK27" s="215"/>
    </row>
    <row r="28" spans="22:37" ht="21" customHeight="1">
      <c r="V28" s="436"/>
      <c r="W28" s="183"/>
      <c r="X28" s="183"/>
      <c r="Y28" s="183"/>
      <c r="Z28" s="183"/>
      <c r="AA28" s="183"/>
      <c r="AB28" s="183"/>
      <c r="AC28" s="183"/>
      <c r="AD28" s="183" t="s">
        <v>8</v>
      </c>
      <c r="AE28" s="183"/>
      <c r="AF28" s="183" t="s">
        <v>243</v>
      </c>
      <c r="AG28" s="183"/>
      <c r="AH28" s="183" t="s">
        <v>102</v>
      </c>
      <c r="AI28" s="183"/>
      <c r="AJ28" s="183" t="s">
        <v>118</v>
      </c>
      <c r="AK28" s="216"/>
    </row>
    <row r="29" spans="22:37" ht="21" customHeight="1">
      <c r="V29" s="437"/>
      <c r="W29" s="7" t="s">
        <v>8</v>
      </c>
      <c r="X29" s="7" t="s">
        <v>9</v>
      </c>
      <c r="Y29" s="7" t="s">
        <v>10</v>
      </c>
      <c r="Z29" s="7" t="s">
        <v>9</v>
      </c>
      <c r="AA29" s="7" t="s">
        <v>10</v>
      </c>
      <c r="AB29" s="7" t="s">
        <v>9</v>
      </c>
      <c r="AC29" s="7" t="s">
        <v>10</v>
      </c>
      <c r="AD29" s="7" t="s">
        <v>9</v>
      </c>
      <c r="AE29" s="7" t="s">
        <v>10</v>
      </c>
      <c r="AF29" s="7" t="s">
        <v>9</v>
      </c>
      <c r="AG29" s="7" t="s">
        <v>10</v>
      </c>
      <c r="AH29" s="7" t="s">
        <v>9</v>
      </c>
      <c r="AI29" s="7" t="s">
        <v>10</v>
      </c>
      <c r="AJ29" s="7" t="s">
        <v>9</v>
      </c>
      <c r="AK29" s="8" t="s">
        <v>10</v>
      </c>
    </row>
    <row r="30" ht="21" customHeight="1">
      <c r="W30" s="26"/>
    </row>
    <row r="31" spans="22:37" ht="21" customHeight="1">
      <c r="V31" s="3" t="s">
        <v>248</v>
      </c>
      <c r="W31" s="134">
        <f>SUM(X31:Y31)</f>
        <v>23</v>
      </c>
      <c r="X31" s="135">
        <f>SUM(Z31,AB31,AD31)</f>
        <v>14</v>
      </c>
      <c r="Y31" s="135">
        <f>SUM(AA31,AC31,AE31)</f>
        <v>9</v>
      </c>
      <c r="Z31" s="135">
        <v>1</v>
      </c>
      <c r="AA31" s="116" t="s">
        <v>444</v>
      </c>
      <c r="AB31" s="116">
        <v>2</v>
      </c>
      <c r="AC31" s="116">
        <v>3</v>
      </c>
      <c r="AD31" s="135">
        <f>SUM(AF31,AH31,AJ31)</f>
        <v>11</v>
      </c>
      <c r="AE31" s="135">
        <f>SUM(AG31,AI31,AK31)</f>
        <v>6</v>
      </c>
      <c r="AF31" s="37">
        <v>1</v>
      </c>
      <c r="AG31" s="37">
        <v>2</v>
      </c>
      <c r="AH31" s="37">
        <v>7</v>
      </c>
      <c r="AI31" s="25" t="s">
        <v>322</v>
      </c>
      <c r="AJ31" s="37">
        <v>3</v>
      </c>
      <c r="AK31" s="37">
        <v>4</v>
      </c>
    </row>
    <row r="32" spans="22:37" ht="21" customHeight="1">
      <c r="V32" s="89" t="s">
        <v>426</v>
      </c>
      <c r="W32" s="134">
        <f>SUM(X32:Y32)</f>
        <v>29</v>
      </c>
      <c r="X32" s="135">
        <f aca="true" t="shared" si="2" ref="X32:Y35">SUM(Z32,AB32,AD32)</f>
        <v>21</v>
      </c>
      <c r="Y32" s="135">
        <f t="shared" si="2"/>
        <v>8</v>
      </c>
      <c r="Z32" s="135">
        <v>3</v>
      </c>
      <c r="AA32" s="116">
        <v>1</v>
      </c>
      <c r="AB32" s="116">
        <v>2</v>
      </c>
      <c r="AC32" s="116">
        <v>3</v>
      </c>
      <c r="AD32" s="135">
        <f aca="true" t="shared" si="3" ref="AD32:AE35">SUM(AF32,AH32,AJ32)</f>
        <v>16</v>
      </c>
      <c r="AE32" s="135">
        <f t="shared" si="3"/>
        <v>4</v>
      </c>
      <c r="AF32" s="37">
        <v>3</v>
      </c>
      <c r="AG32" s="37">
        <v>1</v>
      </c>
      <c r="AH32" s="37">
        <v>8</v>
      </c>
      <c r="AI32" s="25">
        <v>1</v>
      </c>
      <c r="AJ32" s="37">
        <v>5</v>
      </c>
      <c r="AK32" s="37">
        <v>2</v>
      </c>
    </row>
    <row r="33" spans="22:37" ht="21" customHeight="1">
      <c r="V33" s="89" t="s">
        <v>353</v>
      </c>
      <c r="W33" s="134">
        <f>SUM(X33:Y33)</f>
        <v>21</v>
      </c>
      <c r="X33" s="135">
        <f t="shared" si="2"/>
        <v>11</v>
      </c>
      <c r="Y33" s="135">
        <f t="shared" si="2"/>
        <v>10</v>
      </c>
      <c r="Z33" s="135">
        <v>2</v>
      </c>
      <c r="AA33" s="116" t="s">
        <v>444</v>
      </c>
      <c r="AB33" s="116">
        <v>1</v>
      </c>
      <c r="AC33" s="116">
        <v>2</v>
      </c>
      <c r="AD33" s="135">
        <f t="shared" si="3"/>
        <v>8</v>
      </c>
      <c r="AE33" s="135">
        <f t="shared" si="3"/>
        <v>8</v>
      </c>
      <c r="AF33" s="37">
        <v>2</v>
      </c>
      <c r="AG33" s="37">
        <v>2</v>
      </c>
      <c r="AH33" s="37">
        <v>2</v>
      </c>
      <c r="AI33" s="25">
        <v>1</v>
      </c>
      <c r="AJ33" s="37">
        <v>4</v>
      </c>
      <c r="AK33" s="37">
        <v>5</v>
      </c>
    </row>
    <row r="34" spans="1:37" ht="21" customHeight="1">
      <c r="A34" s="221" t="s">
        <v>275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V34" s="89" t="s">
        <v>354</v>
      </c>
      <c r="W34" s="134">
        <f>SUM(X34:Y34)</f>
        <v>26</v>
      </c>
      <c r="X34" s="135">
        <f t="shared" si="2"/>
        <v>18</v>
      </c>
      <c r="Y34" s="135">
        <f t="shared" si="2"/>
        <v>8</v>
      </c>
      <c r="Z34" s="135">
        <v>5</v>
      </c>
      <c r="AA34" s="116">
        <v>3</v>
      </c>
      <c r="AB34" s="116">
        <v>1</v>
      </c>
      <c r="AC34" s="116" t="s">
        <v>444</v>
      </c>
      <c r="AD34" s="135">
        <f t="shared" si="3"/>
        <v>12</v>
      </c>
      <c r="AE34" s="135">
        <f t="shared" si="3"/>
        <v>5</v>
      </c>
      <c r="AF34" s="37">
        <v>2</v>
      </c>
      <c r="AG34" s="37">
        <v>1</v>
      </c>
      <c r="AH34" s="37">
        <v>5</v>
      </c>
      <c r="AI34" s="25" t="s">
        <v>322</v>
      </c>
      <c r="AJ34" s="37">
        <v>5</v>
      </c>
      <c r="AK34" s="37">
        <v>4</v>
      </c>
    </row>
    <row r="35" spans="22:37" ht="21" customHeight="1" thickBot="1">
      <c r="V35" s="90" t="s">
        <v>355</v>
      </c>
      <c r="W35" s="136">
        <f>SUM(X35:Y35)</f>
        <v>25</v>
      </c>
      <c r="X35" s="81">
        <f t="shared" si="2"/>
        <v>16</v>
      </c>
      <c r="Y35" s="81">
        <f t="shared" si="2"/>
        <v>9</v>
      </c>
      <c r="Z35" s="81">
        <v>5</v>
      </c>
      <c r="AA35" s="82">
        <v>1</v>
      </c>
      <c r="AB35" s="82">
        <v>1</v>
      </c>
      <c r="AC35" s="82">
        <v>2</v>
      </c>
      <c r="AD35" s="81">
        <f t="shared" si="3"/>
        <v>10</v>
      </c>
      <c r="AE35" s="81">
        <f t="shared" si="3"/>
        <v>6</v>
      </c>
      <c r="AF35" s="81">
        <v>2</v>
      </c>
      <c r="AG35" s="81">
        <v>4</v>
      </c>
      <c r="AH35" s="81">
        <v>3</v>
      </c>
      <c r="AI35" s="82">
        <v>1</v>
      </c>
      <c r="AJ35" s="81">
        <v>5</v>
      </c>
      <c r="AK35" s="81">
        <v>1</v>
      </c>
    </row>
    <row r="36" spans="1:23" ht="21" customHeight="1">
      <c r="A36" s="423" t="s">
        <v>33</v>
      </c>
      <c r="B36" s="620"/>
      <c r="C36" s="214" t="s">
        <v>3</v>
      </c>
      <c r="D36" s="214"/>
      <c r="E36" s="214"/>
      <c r="F36" s="214" t="s">
        <v>17</v>
      </c>
      <c r="G36" s="214"/>
      <c r="H36" s="214"/>
      <c r="I36" s="214" t="s">
        <v>19</v>
      </c>
      <c r="J36" s="214"/>
      <c r="K36" s="214"/>
      <c r="L36" s="214" t="s">
        <v>20</v>
      </c>
      <c r="M36" s="214"/>
      <c r="N36" s="214"/>
      <c r="O36" s="214" t="s">
        <v>23</v>
      </c>
      <c r="P36" s="214"/>
      <c r="Q36" s="214"/>
      <c r="R36" s="214" t="s">
        <v>24</v>
      </c>
      <c r="S36" s="214"/>
      <c r="T36" s="215"/>
      <c r="W36" s="22"/>
    </row>
    <row r="37" spans="1:37" ht="21" customHeight="1">
      <c r="A37" s="424"/>
      <c r="B37" s="621"/>
      <c r="C37" s="7" t="s">
        <v>8</v>
      </c>
      <c r="D37" s="7" t="s">
        <v>9</v>
      </c>
      <c r="E37" s="7" t="s">
        <v>10</v>
      </c>
      <c r="F37" s="7" t="s">
        <v>8</v>
      </c>
      <c r="G37" s="7" t="s">
        <v>9</v>
      </c>
      <c r="H37" s="7" t="s">
        <v>10</v>
      </c>
      <c r="I37" s="7" t="s">
        <v>8</v>
      </c>
      <c r="J37" s="7" t="s">
        <v>9</v>
      </c>
      <c r="K37" s="7" t="s">
        <v>10</v>
      </c>
      <c r="L37" s="7" t="s">
        <v>8</v>
      </c>
      <c r="M37" s="7" t="s">
        <v>9</v>
      </c>
      <c r="N37" s="7" t="s">
        <v>10</v>
      </c>
      <c r="O37" s="7" t="s">
        <v>8</v>
      </c>
      <c r="P37" s="7" t="s">
        <v>9</v>
      </c>
      <c r="Q37" s="7" t="s">
        <v>10</v>
      </c>
      <c r="R37" s="7" t="s">
        <v>8</v>
      </c>
      <c r="S37" s="7" t="s">
        <v>9</v>
      </c>
      <c r="T37" s="8" t="s">
        <v>10</v>
      </c>
      <c r="V37" s="627"/>
      <c r="W37" s="627"/>
      <c r="X37" s="627"/>
      <c r="Y37" s="627"/>
      <c r="Z37" s="627"/>
      <c r="AA37" s="627"/>
      <c r="AB37" s="627"/>
      <c r="AC37" s="627"/>
      <c r="AD37" s="4"/>
      <c r="AE37" s="4"/>
      <c r="AF37" s="4"/>
      <c r="AG37" s="4"/>
      <c r="AH37" s="4"/>
      <c r="AI37" s="4"/>
      <c r="AJ37" s="4"/>
      <c r="AK37" s="4"/>
    </row>
    <row r="38" spans="1:3" ht="21" customHeight="1">
      <c r="A38" s="211"/>
      <c r="B38" s="211"/>
      <c r="C38" s="26"/>
    </row>
    <row r="39" spans="1:37" ht="21" customHeight="1">
      <c r="A39" s="419" t="s">
        <v>3</v>
      </c>
      <c r="B39" s="619"/>
      <c r="C39" s="132">
        <f>SUM(C41,C60,C62)</f>
        <v>65945</v>
      </c>
      <c r="D39" s="133">
        <f aca="true" t="shared" si="4" ref="D39:T39">SUM(D41,D60,D62)</f>
        <v>34338</v>
      </c>
      <c r="E39" s="133">
        <f t="shared" si="4"/>
        <v>31607</v>
      </c>
      <c r="F39" s="133">
        <f t="shared" si="4"/>
        <v>4320</v>
      </c>
      <c r="G39" s="133">
        <f t="shared" si="4"/>
        <v>2089</v>
      </c>
      <c r="H39" s="133">
        <f t="shared" si="4"/>
        <v>2231</v>
      </c>
      <c r="I39" s="133">
        <f t="shared" si="4"/>
        <v>18528</v>
      </c>
      <c r="J39" s="133">
        <f t="shared" si="4"/>
        <v>9451</v>
      </c>
      <c r="K39" s="133">
        <f t="shared" si="4"/>
        <v>9077</v>
      </c>
      <c r="L39" s="133">
        <f t="shared" si="4"/>
        <v>15442</v>
      </c>
      <c r="M39" s="133">
        <f t="shared" si="4"/>
        <v>7586</v>
      </c>
      <c r="N39" s="133">
        <f t="shared" si="4"/>
        <v>7856</v>
      </c>
      <c r="O39" s="133">
        <f t="shared" si="4"/>
        <v>1233</v>
      </c>
      <c r="P39" s="133">
        <f t="shared" si="4"/>
        <v>293</v>
      </c>
      <c r="Q39" s="133">
        <f t="shared" si="4"/>
        <v>940</v>
      </c>
      <c r="R39" s="133">
        <f t="shared" si="4"/>
        <v>26422</v>
      </c>
      <c r="S39" s="133">
        <f t="shared" si="4"/>
        <v>14919</v>
      </c>
      <c r="T39" s="133">
        <f t="shared" si="4"/>
        <v>11503</v>
      </c>
      <c r="V39" s="237" t="s">
        <v>255</v>
      </c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</row>
    <row r="40" spans="1:20" ht="21" customHeight="1" thickBot="1">
      <c r="A40" s="211"/>
      <c r="B40" s="211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</row>
    <row r="41" spans="2:37" ht="21" customHeight="1">
      <c r="B41" s="68" t="s">
        <v>241</v>
      </c>
      <c r="C41" s="94">
        <f>SUM(C42:C58)</f>
        <v>32013</v>
      </c>
      <c r="D41" s="50">
        <f aca="true" t="shared" si="5" ref="D41:T41">SUM(D42:D58)</f>
        <v>16127</v>
      </c>
      <c r="E41" s="50">
        <f t="shared" si="5"/>
        <v>15886</v>
      </c>
      <c r="F41" s="50">
        <f t="shared" si="5"/>
        <v>772</v>
      </c>
      <c r="G41" s="50">
        <f t="shared" si="5"/>
        <v>363</v>
      </c>
      <c r="H41" s="50">
        <f t="shared" si="5"/>
        <v>409</v>
      </c>
      <c r="I41" s="50">
        <f t="shared" si="5"/>
        <v>18307</v>
      </c>
      <c r="J41" s="50">
        <f t="shared" si="5"/>
        <v>9355</v>
      </c>
      <c r="K41" s="50">
        <f t="shared" si="5"/>
        <v>8952</v>
      </c>
      <c r="L41" s="50">
        <f t="shared" si="5"/>
        <v>12633</v>
      </c>
      <c r="M41" s="50">
        <f t="shared" si="5"/>
        <v>6392</v>
      </c>
      <c r="N41" s="50">
        <f t="shared" si="5"/>
        <v>6241</v>
      </c>
      <c r="O41" s="50">
        <f t="shared" si="5"/>
        <v>298</v>
      </c>
      <c r="P41" s="50">
        <f t="shared" si="5"/>
        <v>17</v>
      </c>
      <c r="Q41" s="50">
        <f t="shared" si="5"/>
        <v>281</v>
      </c>
      <c r="R41" s="50">
        <f t="shared" si="5"/>
        <v>3</v>
      </c>
      <c r="S41" s="93" t="s">
        <v>444</v>
      </c>
      <c r="T41" s="50">
        <f t="shared" si="5"/>
        <v>3</v>
      </c>
      <c r="V41" s="601" t="s">
        <v>67</v>
      </c>
      <c r="W41" s="412"/>
      <c r="X41" s="214" t="s">
        <v>3</v>
      </c>
      <c r="Y41" s="214"/>
      <c r="Z41" s="214"/>
      <c r="AA41" s="214"/>
      <c r="AB41" s="214"/>
      <c r="AC41" s="214"/>
      <c r="AD41" s="214" t="s">
        <v>120</v>
      </c>
      <c r="AE41" s="214"/>
      <c r="AF41" s="214" t="s">
        <v>115</v>
      </c>
      <c r="AG41" s="214"/>
      <c r="AH41" s="214" t="s">
        <v>116</v>
      </c>
      <c r="AI41" s="214"/>
      <c r="AJ41" s="214" t="s">
        <v>245</v>
      </c>
      <c r="AK41" s="215"/>
    </row>
    <row r="42" spans="1:37" ht="21" customHeight="1">
      <c r="A42" s="428" t="s">
        <v>15</v>
      </c>
      <c r="B42" s="68" t="s">
        <v>40</v>
      </c>
      <c r="C42" s="40">
        <v>11010</v>
      </c>
      <c r="D42" s="44">
        <v>5698</v>
      </c>
      <c r="E42" s="44">
        <v>5312</v>
      </c>
      <c r="F42" s="44" t="s">
        <v>322</v>
      </c>
      <c r="G42" s="44" t="s">
        <v>322</v>
      </c>
      <c r="H42" s="44" t="s">
        <v>322</v>
      </c>
      <c r="I42" s="44">
        <v>6432</v>
      </c>
      <c r="J42" s="44">
        <v>3358</v>
      </c>
      <c r="K42" s="44">
        <v>3074</v>
      </c>
      <c r="L42" s="44">
        <v>4327</v>
      </c>
      <c r="M42" s="44">
        <v>2323</v>
      </c>
      <c r="N42" s="44">
        <v>2004</v>
      </c>
      <c r="O42" s="44">
        <v>251</v>
      </c>
      <c r="P42" s="44">
        <v>17</v>
      </c>
      <c r="Q42" s="44">
        <v>234</v>
      </c>
      <c r="R42" s="44" t="s">
        <v>322</v>
      </c>
      <c r="S42" s="44" t="s">
        <v>322</v>
      </c>
      <c r="T42" s="44" t="s">
        <v>322</v>
      </c>
      <c r="V42" s="244"/>
      <c r="W42" s="413"/>
      <c r="X42" s="183" t="s">
        <v>8</v>
      </c>
      <c r="Y42" s="183"/>
      <c r="Z42" s="183" t="s">
        <v>9</v>
      </c>
      <c r="AA42" s="183"/>
      <c r="AB42" s="183" t="s">
        <v>10</v>
      </c>
      <c r="AC42" s="183"/>
      <c r="AD42" s="7" t="s">
        <v>9</v>
      </c>
      <c r="AE42" s="7" t="s">
        <v>10</v>
      </c>
      <c r="AF42" s="7" t="s">
        <v>9</v>
      </c>
      <c r="AG42" s="7" t="s">
        <v>10</v>
      </c>
      <c r="AH42" s="7" t="s">
        <v>9</v>
      </c>
      <c r="AI42" s="7" t="s">
        <v>10</v>
      </c>
      <c r="AJ42" s="7" t="s">
        <v>9</v>
      </c>
      <c r="AK42" s="8" t="s">
        <v>10</v>
      </c>
    </row>
    <row r="43" spans="1:29" ht="21" customHeight="1">
      <c r="A43" s="428"/>
      <c r="B43" s="68" t="s">
        <v>41</v>
      </c>
      <c r="C43" s="40">
        <v>1697</v>
      </c>
      <c r="D43" s="44">
        <v>914</v>
      </c>
      <c r="E43" s="44">
        <v>783</v>
      </c>
      <c r="F43" s="44">
        <v>114</v>
      </c>
      <c r="G43" s="44">
        <v>43</v>
      </c>
      <c r="H43" s="44">
        <v>71</v>
      </c>
      <c r="I43" s="44">
        <v>810</v>
      </c>
      <c r="J43" s="44">
        <v>389</v>
      </c>
      <c r="K43" s="44">
        <v>421</v>
      </c>
      <c r="L43" s="44">
        <v>773</v>
      </c>
      <c r="M43" s="44">
        <v>482</v>
      </c>
      <c r="N43" s="44">
        <v>291</v>
      </c>
      <c r="O43" s="44" t="s">
        <v>322</v>
      </c>
      <c r="P43" s="44" t="s">
        <v>322</v>
      </c>
      <c r="Q43" s="44" t="s">
        <v>322</v>
      </c>
      <c r="R43" s="44" t="s">
        <v>322</v>
      </c>
      <c r="S43" s="44" t="s">
        <v>322</v>
      </c>
      <c r="T43" s="44" t="s">
        <v>322</v>
      </c>
      <c r="X43" s="541"/>
      <c r="Y43" s="536"/>
      <c r="Z43" s="536"/>
      <c r="AA43" s="536"/>
      <c r="AB43" s="536"/>
      <c r="AC43" s="536"/>
    </row>
    <row r="44" spans="1:37" ht="21" customHeight="1">
      <c r="A44" s="428"/>
      <c r="B44" s="68" t="s">
        <v>42</v>
      </c>
      <c r="C44" s="40">
        <v>3324</v>
      </c>
      <c r="D44" s="44">
        <v>1709</v>
      </c>
      <c r="E44" s="44">
        <v>1615</v>
      </c>
      <c r="F44" s="44" t="s">
        <v>322</v>
      </c>
      <c r="G44" s="44" t="s">
        <v>322</v>
      </c>
      <c r="H44" s="44" t="s">
        <v>322</v>
      </c>
      <c r="I44" s="44">
        <v>1823</v>
      </c>
      <c r="J44" s="44">
        <v>943</v>
      </c>
      <c r="K44" s="44">
        <v>880</v>
      </c>
      <c r="L44" s="44">
        <v>1474</v>
      </c>
      <c r="M44" s="44">
        <v>766</v>
      </c>
      <c r="N44" s="44">
        <v>708</v>
      </c>
      <c r="O44" s="44">
        <v>27</v>
      </c>
      <c r="P44" s="44" t="s">
        <v>322</v>
      </c>
      <c r="Q44" s="44">
        <v>27</v>
      </c>
      <c r="R44" s="44" t="s">
        <v>322</v>
      </c>
      <c r="S44" s="44" t="s">
        <v>322</v>
      </c>
      <c r="T44" s="44" t="s">
        <v>322</v>
      </c>
      <c r="V44" s="243" t="s">
        <v>248</v>
      </c>
      <c r="W44" s="603"/>
      <c r="X44" s="206">
        <v>32</v>
      </c>
      <c r="Y44" s="184"/>
      <c r="Z44" s="184">
        <v>15</v>
      </c>
      <c r="AA44" s="184"/>
      <c r="AB44" s="184">
        <v>17</v>
      </c>
      <c r="AC44" s="184"/>
      <c r="AD44" s="1">
        <v>1</v>
      </c>
      <c r="AE44" s="1">
        <v>5</v>
      </c>
      <c r="AF44" s="1">
        <v>5</v>
      </c>
      <c r="AG44" s="1">
        <v>5</v>
      </c>
      <c r="AH44" s="1">
        <v>4</v>
      </c>
      <c r="AI44" s="1">
        <v>2</v>
      </c>
      <c r="AJ44" s="1">
        <v>5</v>
      </c>
      <c r="AK44" s="1">
        <v>5</v>
      </c>
    </row>
    <row r="45" spans="1:37" ht="21" customHeight="1">
      <c r="A45" s="428"/>
      <c r="B45" s="68" t="s">
        <v>43</v>
      </c>
      <c r="C45" s="40">
        <v>911</v>
      </c>
      <c r="D45" s="44">
        <v>468</v>
      </c>
      <c r="E45" s="44">
        <v>443</v>
      </c>
      <c r="F45" s="44" t="s">
        <v>322</v>
      </c>
      <c r="G45" s="44" t="s">
        <v>322</v>
      </c>
      <c r="H45" s="44" t="s">
        <v>322</v>
      </c>
      <c r="I45" s="44">
        <v>459</v>
      </c>
      <c r="J45" s="44">
        <v>231</v>
      </c>
      <c r="K45" s="44">
        <v>228</v>
      </c>
      <c r="L45" s="44">
        <v>452</v>
      </c>
      <c r="M45" s="44">
        <v>237</v>
      </c>
      <c r="N45" s="44">
        <v>215</v>
      </c>
      <c r="O45" s="44" t="s">
        <v>322</v>
      </c>
      <c r="P45" s="44" t="s">
        <v>322</v>
      </c>
      <c r="Q45" s="44" t="s">
        <v>322</v>
      </c>
      <c r="R45" s="44" t="s">
        <v>322</v>
      </c>
      <c r="S45" s="44" t="s">
        <v>322</v>
      </c>
      <c r="T45" s="44" t="s">
        <v>322</v>
      </c>
      <c r="V45" s="638" t="s">
        <v>427</v>
      </c>
      <c r="W45" s="639"/>
      <c r="X45" s="206">
        <v>35</v>
      </c>
      <c r="Y45" s="184"/>
      <c r="Z45" s="184">
        <v>21</v>
      </c>
      <c r="AA45" s="184"/>
      <c r="AB45" s="184">
        <v>14</v>
      </c>
      <c r="AC45" s="184"/>
      <c r="AD45" s="1">
        <v>4</v>
      </c>
      <c r="AE45" s="1">
        <v>1</v>
      </c>
      <c r="AF45" s="1">
        <v>7</v>
      </c>
      <c r="AG45" s="1">
        <v>5</v>
      </c>
      <c r="AH45" s="1">
        <v>4</v>
      </c>
      <c r="AI45" s="1">
        <v>3</v>
      </c>
      <c r="AJ45" s="1">
        <v>6</v>
      </c>
      <c r="AK45" s="1">
        <v>5</v>
      </c>
    </row>
    <row r="46" spans="1:37" ht="21" customHeight="1">
      <c r="A46" s="428"/>
      <c r="B46" s="68" t="s">
        <v>44</v>
      </c>
      <c r="C46" s="40">
        <v>963</v>
      </c>
      <c r="D46" s="44">
        <v>484</v>
      </c>
      <c r="E46" s="44">
        <v>479</v>
      </c>
      <c r="F46" s="44" t="s">
        <v>322</v>
      </c>
      <c r="G46" s="44" t="s">
        <v>322</v>
      </c>
      <c r="H46" s="44" t="s">
        <v>322</v>
      </c>
      <c r="I46" s="44">
        <v>500</v>
      </c>
      <c r="J46" s="44">
        <v>262</v>
      </c>
      <c r="K46" s="44">
        <v>238</v>
      </c>
      <c r="L46" s="44">
        <v>463</v>
      </c>
      <c r="M46" s="44">
        <v>222</v>
      </c>
      <c r="N46" s="44">
        <v>241</v>
      </c>
      <c r="O46" s="44" t="s">
        <v>322</v>
      </c>
      <c r="P46" s="44" t="s">
        <v>322</v>
      </c>
      <c r="Q46" s="44" t="s">
        <v>322</v>
      </c>
      <c r="R46" s="44" t="s">
        <v>322</v>
      </c>
      <c r="S46" s="44" t="s">
        <v>322</v>
      </c>
      <c r="T46" s="44" t="s">
        <v>322</v>
      </c>
      <c r="V46" s="638" t="s">
        <v>393</v>
      </c>
      <c r="W46" s="639"/>
      <c r="X46" s="206">
        <v>22</v>
      </c>
      <c r="Y46" s="184"/>
      <c r="Z46" s="184">
        <v>13</v>
      </c>
      <c r="AA46" s="184"/>
      <c r="AB46" s="184">
        <v>9</v>
      </c>
      <c r="AC46" s="184"/>
      <c r="AD46" s="1">
        <v>4</v>
      </c>
      <c r="AE46" s="1">
        <v>2</v>
      </c>
      <c r="AF46" s="1">
        <v>4</v>
      </c>
      <c r="AG46" s="1">
        <v>1</v>
      </c>
      <c r="AH46" s="1">
        <v>4</v>
      </c>
      <c r="AI46" s="1">
        <v>3</v>
      </c>
      <c r="AJ46" s="1">
        <v>1</v>
      </c>
      <c r="AK46" s="1">
        <v>3</v>
      </c>
    </row>
    <row r="47" spans="1:37" ht="21" customHeight="1">
      <c r="A47" s="428"/>
      <c r="B47" s="68" t="s">
        <v>45</v>
      </c>
      <c r="C47" s="40">
        <v>2102</v>
      </c>
      <c r="D47" s="44">
        <v>1046</v>
      </c>
      <c r="E47" s="44">
        <v>1056</v>
      </c>
      <c r="F47" s="44">
        <v>173</v>
      </c>
      <c r="G47" s="44">
        <v>80</v>
      </c>
      <c r="H47" s="44">
        <v>93</v>
      </c>
      <c r="I47" s="44">
        <v>1090</v>
      </c>
      <c r="J47" s="44">
        <v>589</v>
      </c>
      <c r="K47" s="44">
        <v>501</v>
      </c>
      <c r="L47" s="44">
        <v>839</v>
      </c>
      <c r="M47" s="44">
        <v>377</v>
      </c>
      <c r="N47" s="44">
        <v>462</v>
      </c>
      <c r="O47" s="44" t="s">
        <v>322</v>
      </c>
      <c r="P47" s="44" t="s">
        <v>322</v>
      </c>
      <c r="Q47" s="44" t="s">
        <v>322</v>
      </c>
      <c r="R47" s="44" t="s">
        <v>322</v>
      </c>
      <c r="S47" s="44" t="s">
        <v>322</v>
      </c>
      <c r="T47" s="44" t="s">
        <v>322</v>
      </c>
      <c r="V47" s="638" t="s">
        <v>394</v>
      </c>
      <c r="W47" s="639"/>
      <c r="X47" s="206">
        <v>27</v>
      </c>
      <c r="Y47" s="184"/>
      <c r="Z47" s="184">
        <v>14</v>
      </c>
      <c r="AA47" s="184"/>
      <c r="AB47" s="184">
        <v>13</v>
      </c>
      <c r="AC47" s="184"/>
      <c r="AD47" s="1">
        <v>4</v>
      </c>
      <c r="AE47" s="1">
        <v>5</v>
      </c>
      <c r="AF47" s="1">
        <v>2</v>
      </c>
      <c r="AG47" s="1">
        <v>1</v>
      </c>
      <c r="AH47" s="1">
        <v>4</v>
      </c>
      <c r="AI47" s="1">
        <v>5</v>
      </c>
      <c r="AJ47" s="1">
        <v>4</v>
      </c>
      <c r="AK47" s="1">
        <v>2</v>
      </c>
    </row>
    <row r="48" spans="1:37" ht="21" customHeight="1">
      <c r="A48" s="428"/>
      <c r="B48" s="68" t="s">
        <v>46</v>
      </c>
      <c r="C48" s="40">
        <v>1142</v>
      </c>
      <c r="D48" s="44">
        <v>634</v>
      </c>
      <c r="E48" s="44">
        <v>508</v>
      </c>
      <c r="F48" s="44" t="s">
        <v>322</v>
      </c>
      <c r="G48" s="44" t="s">
        <v>322</v>
      </c>
      <c r="H48" s="44" t="s">
        <v>322</v>
      </c>
      <c r="I48" s="44">
        <v>527</v>
      </c>
      <c r="J48" s="44">
        <v>264</v>
      </c>
      <c r="K48" s="44">
        <v>263</v>
      </c>
      <c r="L48" s="44">
        <v>595</v>
      </c>
      <c r="M48" s="44">
        <v>370</v>
      </c>
      <c r="N48" s="44">
        <v>225</v>
      </c>
      <c r="O48" s="44">
        <v>20</v>
      </c>
      <c r="P48" s="44" t="s">
        <v>322</v>
      </c>
      <c r="Q48" s="44">
        <v>20</v>
      </c>
      <c r="R48" s="44" t="s">
        <v>322</v>
      </c>
      <c r="S48" s="44" t="s">
        <v>322</v>
      </c>
      <c r="T48" s="44" t="s">
        <v>322</v>
      </c>
      <c r="V48" s="636" t="s">
        <v>395</v>
      </c>
      <c r="W48" s="637"/>
      <c r="X48" s="640">
        <f>SUM(Z48:AC48)</f>
        <v>30</v>
      </c>
      <c r="Y48" s="635"/>
      <c r="Z48" s="635">
        <f>SUM(AD48,AF48,AH48,AJ48)</f>
        <v>17</v>
      </c>
      <c r="AA48" s="635"/>
      <c r="AB48" s="635">
        <f>SUM(AE48,AG48,AI48,AK48)</f>
        <v>13</v>
      </c>
      <c r="AC48" s="635"/>
      <c r="AD48" s="15">
        <v>4</v>
      </c>
      <c r="AE48" s="15">
        <v>3</v>
      </c>
      <c r="AF48" s="15">
        <v>1</v>
      </c>
      <c r="AG48" s="15">
        <v>1</v>
      </c>
      <c r="AH48" s="15">
        <v>7</v>
      </c>
      <c r="AI48" s="15">
        <v>5</v>
      </c>
      <c r="AJ48" s="15">
        <v>5</v>
      </c>
      <c r="AK48" s="15">
        <v>4</v>
      </c>
    </row>
    <row r="49" spans="1:29" ht="21" customHeight="1">
      <c r="A49" s="428"/>
      <c r="B49" s="68" t="s">
        <v>47</v>
      </c>
      <c r="C49" s="40">
        <v>1537</v>
      </c>
      <c r="D49" s="44">
        <v>815</v>
      </c>
      <c r="E49" s="44">
        <v>722</v>
      </c>
      <c r="F49" s="44">
        <v>119</v>
      </c>
      <c r="G49" s="44">
        <v>53</v>
      </c>
      <c r="H49" s="44">
        <v>66</v>
      </c>
      <c r="I49" s="44">
        <v>850</v>
      </c>
      <c r="J49" s="44">
        <v>445</v>
      </c>
      <c r="K49" s="44">
        <v>405</v>
      </c>
      <c r="L49" s="44">
        <v>568</v>
      </c>
      <c r="M49" s="44">
        <v>317</v>
      </c>
      <c r="N49" s="44">
        <v>251</v>
      </c>
      <c r="O49" s="44" t="s">
        <v>322</v>
      </c>
      <c r="P49" s="44" t="s">
        <v>322</v>
      </c>
      <c r="Q49" s="44" t="s">
        <v>322</v>
      </c>
      <c r="R49" s="44" t="s">
        <v>322</v>
      </c>
      <c r="S49" s="44" t="s">
        <v>322</v>
      </c>
      <c r="T49" s="44" t="s">
        <v>322</v>
      </c>
      <c r="X49" s="210"/>
      <c r="Y49" s="201"/>
      <c r="Z49" s="201"/>
      <c r="AA49" s="201"/>
      <c r="AB49" s="201"/>
      <c r="AC49" s="201"/>
    </row>
    <row r="50" spans="1:37" ht="21" customHeight="1">
      <c r="A50" s="428"/>
      <c r="B50" s="96"/>
      <c r="C50" s="4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V50" s="627"/>
      <c r="W50" s="627"/>
      <c r="X50" s="627"/>
      <c r="Y50" s="627"/>
      <c r="Z50" s="627"/>
      <c r="AA50" s="627"/>
      <c r="AB50" s="627"/>
      <c r="AC50" s="627"/>
      <c r="AD50" s="4"/>
      <c r="AE50" s="4"/>
      <c r="AF50" s="4"/>
      <c r="AG50" s="4"/>
      <c r="AH50" s="4"/>
      <c r="AI50" s="4"/>
      <c r="AJ50" s="4"/>
      <c r="AK50" s="4"/>
    </row>
    <row r="51" spans="1:37" ht="21" customHeight="1">
      <c r="A51" s="428"/>
      <c r="B51" s="68" t="s">
        <v>48</v>
      </c>
      <c r="C51" s="40">
        <v>243</v>
      </c>
      <c r="D51" s="44">
        <v>125</v>
      </c>
      <c r="E51" s="44">
        <v>118</v>
      </c>
      <c r="F51" s="44">
        <v>52</v>
      </c>
      <c r="G51" s="44">
        <v>38</v>
      </c>
      <c r="H51" s="44">
        <v>14</v>
      </c>
      <c r="I51" s="44">
        <v>191</v>
      </c>
      <c r="J51" s="44">
        <v>87</v>
      </c>
      <c r="K51" s="44">
        <v>104</v>
      </c>
      <c r="L51" s="44" t="s">
        <v>322</v>
      </c>
      <c r="M51" s="44" t="s">
        <v>322</v>
      </c>
      <c r="N51" s="44" t="s">
        <v>322</v>
      </c>
      <c r="O51" s="44" t="s">
        <v>322</v>
      </c>
      <c r="P51" s="44" t="s">
        <v>322</v>
      </c>
      <c r="Q51" s="44" t="s">
        <v>322</v>
      </c>
      <c r="R51" s="44" t="s">
        <v>322</v>
      </c>
      <c r="S51" s="44" t="s">
        <v>322</v>
      </c>
      <c r="T51" s="44" t="s">
        <v>322</v>
      </c>
      <c r="V51" s="99"/>
      <c r="W51" s="99"/>
      <c r="X51" s="99"/>
      <c r="Y51" s="99"/>
      <c r="Z51" s="99"/>
      <c r="AA51" s="99"/>
      <c r="AB51" s="99"/>
      <c r="AC51" s="99"/>
      <c r="AD51" s="19"/>
      <c r="AE51" s="19"/>
      <c r="AF51" s="19"/>
      <c r="AG51" s="19"/>
      <c r="AH51" s="19"/>
      <c r="AI51" s="19"/>
      <c r="AJ51" s="19"/>
      <c r="AK51" s="19"/>
    </row>
    <row r="52" spans="1:20" ht="21" customHeight="1">
      <c r="A52" s="428"/>
      <c r="B52" s="68" t="s">
        <v>49</v>
      </c>
      <c r="C52" s="40">
        <v>1049</v>
      </c>
      <c r="D52" s="44">
        <v>519</v>
      </c>
      <c r="E52" s="44">
        <v>530</v>
      </c>
      <c r="F52" s="44" t="s">
        <v>322</v>
      </c>
      <c r="G52" s="44" t="s">
        <v>322</v>
      </c>
      <c r="H52" s="44" t="s">
        <v>322</v>
      </c>
      <c r="I52" s="44">
        <v>764</v>
      </c>
      <c r="J52" s="44">
        <v>393</v>
      </c>
      <c r="K52" s="44">
        <v>371</v>
      </c>
      <c r="L52" s="44">
        <v>285</v>
      </c>
      <c r="M52" s="44">
        <v>126</v>
      </c>
      <c r="N52" s="44">
        <v>159</v>
      </c>
      <c r="O52" s="44" t="s">
        <v>322</v>
      </c>
      <c r="P52" s="44" t="s">
        <v>322</v>
      </c>
      <c r="Q52" s="44" t="s">
        <v>322</v>
      </c>
      <c r="R52" s="44" t="s">
        <v>322</v>
      </c>
      <c r="S52" s="44" t="s">
        <v>322</v>
      </c>
      <c r="T52" s="44" t="s">
        <v>322</v>
      </c>
    </row>
    <row r="53" spans="1:37" ht="21" customHeight="1">
      <c r="A53" s="428"/>
      <c r="B53" s="68" t="s">
        <v>50</v>
      </c>
      <c r="C53" s="40">
        <v>1818</v>
      </c>
      <c r="D53" s="44">
        <v>881</v>
      </c>
      <c r="E53" s="44">
        <v>937</v>
      </c>
      <c r="F53" s="44">
        <v>65</v>
      </c>
      <c r="G53" s="44">
        <v>30</v>
      </c>
      <c r="H53" s="44">
        <v>35</v>
      </c>
      <c r="I53" s="44">
        <v>1094</v>
      </c>
      <c r="J53" s="44">
        <v>535</v>
      </c>
      <c r="K53" s="44">
        <v>559</v>
      </c>
      <c r="L53" s="44">
        <v>659</v>
      </c>
      <c r="M53" s="44">
        <v>316</v>
      </c>
      <c r="N53" s="44">
        <v>343</v>
      </c>
      <c r="O53" s="44" t="s">
        <v>322</v>
      </c>
      <c r="P53" s="44" t="s">
        <v>322</v>
      </c>
      <c r="Q53" s="44" t="s">
        <v>322</v>
      </c>
      <c r="R53" s="44" t="s">
        <v>322</v>
      </c>
      <c r="S53" s="44" t="s">
        <v>322</v>
      </c>
      <c r="T53" s="44" t="s">
        <v>322</v>
      </c>
      <c r="V53" s="237" t="s">
        <v>257</v>
      </c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237"/>
      <c r="AI53" s="237"/>
      <c r="AJ53" s="237"/>
      <c r="AK53" s="237"/>
    </row>
    <row r="54" spans="1:20" ht="21" customHeight="1" thickBot="1">
      <c r="A54" s="428"/>
      <c r="B54" s="68" t="s">
        <v>51</v>
      </c>
      <c r="C54" s="40">
        <v>2076</v>
      </c>
      <c r="D54" s="44">
        <v>975</v>
      </c>
      <c r="E54" s="44">
        <v>1101</v>
      </c>
      <c r="F54" s="44">
        <v>86</v>
      </c>
      <c r="G54" s="44">
        <v>43</v>
      </c>
      <c r="H54" s="44">
        <v>43</v>
      </c>
      <c r="I54" s="44">
        <v>1441</v>
      </c>
      <c r="J54" s="44">
        <v>720</v>
      </c>
      <c r="K54" s="44">
        <v>721</v>
      </c>
      <c r="L54" s="44">
        <v>546</v>
      </c>
      <c r="M54" s="44">
        <v>212</v>
      </c>
      <c r="N54" s="44">
        <v>334</v>
      </c>
      <c r="O54" s="44" t="s">
        <v>322</v>
      </c>
      <c r="P54" s="44" t="s">
        <v>322</v>
      </c>
      <c r="Q54" s="44" t="s">
        <v>322</v>
      </c>
      <c r="R54" s="44">
        <v>3</v>
      </c>
      <c r="S54" s="44" t="s">
        <v>322</v>
      </c>
      <c r="T54" s="44">
        <v>3</v>
      </c>
    </row>
    <row r="55" spans="1:37" ht="21" customHeight="1">
      <c r="A55" s="428"/>
      <c r="B55" s="68" t="s">
        <v>52</v>
      </c>
      <c r="C55" s="40">
        <v>1262</v>
      </c>
      <c r="D55" s="44">
        <v>556</v>
      </c>
      <c r="E55" s="44">
        <v>706</v>
      </c>
      <c r="F55" s="44" t="s">
        <v>322</v>
      </c>
      <c r="G55" s="44" t="s">
        <v>322</v>
      </c>
      <c r="H55" s="44" t="s">
        <v>322</v>
      </c>
      <c r="I55" s="44">
        <v>772</v>
      </c>
      <c r="J55" s="44">
        <v>382</v>
      </c>
      <c r="K55" s="44">
        <v>390</v>
      </c>
      <c r="L55" s="44">
        <v>490</v>
      </c>
      <c r="M55" s="44">
        <v>174</v>
      </c>
      <c r="N55" s="44">
        <v>316</v>
      </c>
      <c r="O55" s="44" t="s">
        <v>322</v>
      </c>
      <c r="P55" s="44" t="s">
        <v>322</v>
      </c>
      <c r="Q55" s="44" t="s">
        <v>322</v>
      </c>
      <c r="R55" s="44" t="s">
        <v>322</v>
      </c>
      <c r="S55" s="44" t="s">
        <v>322</v>
      </c>
      <c r="T55" s="44" t="s">
        <v>322</v>
      </c>
      <c r="V55" s="601" t="s">
        <v>67</v>
      </c>
      <c r="W55" s="412"/>
      <c r="X55" s="214" t="s">
        <v>3</v>
      </c>
      <c r="Y55" s="214"/>
      <c r="Z55" s="214"/>
      <c r="AA55" s="214"/>
      <c r="AB55" s="214"/>
      <c r="AC55" s="214"/>
      <c r="AD55" s="214" t="s">
        <v>120</v>
      </c>
      <c r="AE55" s="214"/>
      <c r="AF55" s="214" t="s">
        <v>115</v>
      </c>
      <c r="AG55" s="214"/>
      <c r="AH55" s="214" t="s">
        <v>116</v>
      </c>
      <c r="AI55" s="214"/>
      <c r="AJ55" s="214" t="s">
        <v>245</v>
      </c>
      <c r="AK55" s="215"/>
    </row>
    <row r="56" spans="1:37" ht="21" customHeight="1">
      <c r="A56" s="428"/>
      <c r="B56" s="68" t="s">
        <v>53</v>
      </c>
      <c r="C56" s="40">
        <v>1154</v>
      </c>
      <c r="D56" s="44">
        <v>445</v>
      </c>
      <c r="E56" s="44">
        <v>709</v>
      </c>
      <c r="F56" s="44" t="s">
        <v>322</v>
      </c>
      <c r="G56" s="44" t="s">
        <v>322</v>
      </c>
      <c r="H56" s="44" t="s">
        <v>322</v>
      </c>
      <c r="I56" s="44">
        <v>673</v>
      </c>
      <c r="J56" s="44">
        <v>320</v>
      </c>
      <c r="K56" s="44">
        <v>353</v>
      </c>
      <c r="L56" s="44">
        <v>481</v>
      </c>
      <c r="M56" s="44">
        <v>125</v>
      </c>
      <c r="N56" s="44">
        <v>356</v>
      </c>
      <c r="O56" s="44" t="s">
        <v>322</v>
      </c>
      <c r="P56" s="44" t="s">
        <v>322</v>
      </c>
      <c r="Q56" s="44" t="s">
        <v>322</v>
      </c>
      <c r="R56" s="44" t="s">
        <v>322</v>
      </c>
      <c r="S56" s="44" t="s">
        <v>322</v>
      </c>
      <c r="T56" s="44" t="s">
        <v>322</v>
      </c>
      <c r="V56" s="244"/>
      <c r="W56" s="413"/>
      <c r="X56" s="183" t="s">
        <v>8</v>
      </c>
      <c r="Y56" s="183"/>
      <c r="Z56" s="183" t="s">
        <v>9</v>
      </c>
      <c r="AA56" s="183"/>
      <c r="AB56" s="183" t="s">
        <v>10</v>
      </c>
      <c r="AC56" s="183"/>
      <c r="AD56" s="7" t="s">
        <v>9</v>
      </c>
      <c r="AE56" s="7" t="s">
        <v>10</v>
      </c>
      <c r="AF56" s="7" t="s">
        <v>9</v>
      </c>
      <c r="AG56" s="7" t="s">
        <v>10</v>
      </c>
      <c r="AH56" s="7" t="s">
        <v>9</v>
      </c>
      <c r="AI56" s="7" t="s">
        <v>10</v>
      </c>
      <c r="AJ56" s="7" t="s">
        <v>9</v>
      </c>
      <c r="AK56" s="8" t="s">
        <v>10</v>
      </c>
    </row>
    <row r="57" spans="1:29" ht="21" customHeight="1">
      <c r="A57" s="428"/>
      <c r="B57" s="68" t="s">
        <v>54</v>
      </c>
      <c r="C57" s="40">
        <v>1424</v>
      </c>
      <c r="D57" s="44">
        <v>685</v>
      </c>
      <c r="E57" s="44">
        <v>739</v>
      </c>
      <c r="F57" s="44">
        <v>80</v>
      </c>
      <c r="G57" s="44">
        <v>37</v>
      </c>
      <c r="H57" s="44">
        <v>43</v>
      </c>
      <c r="I57" s="44">
        <v>701</v>
      </c>
      <c r="J57" s="44">
        <v>341</v>
      </c>
      <c r="K57" s="44">
        <v>360</v>
      </c>
      <c r="L57" s="44">
        <v>643</v>
      </c>
      <c r="M57" s="44">
        <v>307</v>
      </c>
      <c r="N57" s="44">
        <v>336</v>
      </c>
      <c r="O57" s="44" t="s">
        <v>322</v>
      </c>
      <c r="P57" s="44" t="s">
        <v>322</v>
      </c>
      <c r="Q57" s="44" t="s">
        <v>322</v>
      </c>
      <c r="R57" s="44" t="s">
        <v>322</v>
      </c>
      <c r="S57" s="44" t="s">
        <v>322</v>
      </c>
      <c r="T57" s="44" t="s">
        <v>322</v>
      </c>
      <c r="X57" s="541"/>
      <c r="Y57" s="536"/>
      <c r="Z57" s="536"/>
      <c r="AA57" s="536"/>
      <c r="AB57" s="536"/>
      <c r="AC57" s="536"/>
    </row>
    <row r="58" spans="1:37" ht="21" customHeight="1">
      <c r="A58" s="428"/>
      <c r="B58" s="68" t="s">
        <v>55</v>
      </c>
      <c r="C58" s="40">
        <v>301</v>
      </c>
      <c r="D58" s="44">
        <v>173</v>
      </c>
      <c r="E58" s="44">
        <v>128</v>
      </c>
      <c r="F58" s="44">
        <v>83</v>
      </c>
      <c r="G58" s="44">
        <v>39</v>
      </c>
      <c r="H58" s="44">
        <v>44</v>
      </c>
      <c r="I58" s="44">
        <v>180</v>
      </c>
      <c r="J58" s="44">
        <v>96</v>
      </c>
      <c r="K58" s="44">
        <v>84</v>
      </c>
      <c r="L58" s="44">
        <v>38</v>
      </c>
      <c r="M58" s="44">
        <v>38</v>
      </c>
      <c r="N58" s="44" t="s">
        <v>322</v>
      </c>
      <c r="O58" s="44" t="s">
        <v>322</v>
      </c>
      <c r="P58" s="44" t="s">
        <v>322</v>
      </c>
      <c r="Q58" s="44" t="s">
        <v>322</v>
      </c>
      <c r="R58" s="44" t="s">
        <v>322</v>
      </c>
      <c r="S58" s="44" t="s">
        <v>322</v>
      </c>
      <c r="T58" s="44" t="s">
        <v>322</v>
      </c>
      <c r="V58" s="243" t="s">
        <v>248</v>
      </c>
      <c r="W58" s="603"/>
      <c r="X58" s="364">
        <f>SUM(Z58:AC58)</f>
        <v>207</v>
      </c>
      <c r="Y58" s="353"/>
      <c r="Z58" s="184">
        <v>124</v>
      </c>
      <c r="AA58" s="184"/>
      <c r="AB58" s="184">
        <v>83</v>
      </c>
      <c r="AC58" s="184"/>
      <c r="AD58" s="25" t="s">
        <v>322</v>
      </c>
      <c r="AE58" s="25" t="s">
        <v>322</v>
      </c>
      <c r="AF58" s="1">
        <v>43</v>
      </c>
      <c r="AG58" s="1">
        <v>30</v>
      </c>
      <c r="AH58" s="1">
        <v>46</v>
      </c>
      <c r="AI58" s="1">
        <v>34</v>
      </c>
      <c r="AJ58" s="1">
        <v>35</v>
      </c>
      <c r="AK58" s="1">
        <v>19</v>
      </c>
    </row>
    <row r="59" spans="1:37" ht="21" customHeight="1">
      <c r="A59" s="211"/>
      <c r="B59" s="211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V59" s="638" t="s">
        <v>427</v>
      </c>
      <c r="W59" s="639"/>
      <c r="X59" s="364">
        <f>SUM(Z59:AC59)</f>
        <v>234</v>
      </c>
      <c r="Y59" s="353"/>
      <c r="Z59" s="184">
        <v>146</v>
      </c>
      <c r="AA59" s="184"/>
      <c r="AB59" s="184">
        <v>88</v>
      </c>
      <c r="AC59" s="184"/>
      <c r="AD59" s="25" t="s">
        <v>322</v>
      </c>
      <c r="AE59" s="25" t="s">
        <v>322</v>
      </c>
      <c r="AF59" s="1">
        <v>53</v>
      </c>
      <c r="AG59" s="1">
        <v>35</v>
      </c>
      <c r="AH59" s="1">
        <v>60</v>
      </c>
      <c r="AI59" s="1">
        <v>31</v>
      </c>
      <c r="AJ59" s="1">
        <v>33</v>
      </c>
      <c r="AK59" s="1">
        <v>22</v>
      </c>
    </row>
    <row r="60" spans="1:37" ht="21" customHeight="1">
      <c r="A60" s="420" t="s">
        <v>70</v>
      </c>
      <c r="B60" s="420"/>
      <c r="C60" s="40">
        <v>33509</v>
      </c>
      <c r="D60" s="44">
        <v>18020</v>
      </c>
      <c r="E60" s="44">
        <v>15489</v>
      </c>
      <c r="F60" s="44">
        <v>3516</v>
      </c>
      <c r="G60" s="44">
        <v>1710</v>
      </c>
      <c r="H60" s="44">
        <v>1806</v>
      </c>
      <c r="I60" s="44">
        <v>62</v>
      </c>
      <c r="J60" s="44">
        <v>13</v>
      </c>
      <c r="K60" s="44">
        <v>49</v>
      </c>
      <c r="L60" s="44">
        <v>2675</v>
      </c>
      <c r="M60" s="44">
        <v>1102</v>
      </c>
      <c r="N60" s="44">
        <v>1573</v>
      </c>
      <c r="O60" s="44">
        <v>837</v>
      </c>
      <c r="P60" s="44">
        <v>276</v>
      </c>
      <c r="Q60" s="44">
        <v>561</v>
      </c>
      <c r="R60" s="44">
        <v>26419</v>
      </c>
      <c r="S60" s="44">
        <v>14919</v>
      </c>
      <c r="T60" s="44">
        <v>11500</v>
      </c>
      <c r="V60" s="638" t="s">
        <v>393</v>
      </c>
      <c r="W60" s="639"/>
      <c r="X60" s="364">
        <f>SUM(Z60:AC60)</f>
        <v>292</v>
      </c>
      <c r="Y60" s="353"/>
      <c r="Z60" s="184">
        <v>169</v>
      </c>
      <c r="AA60" s="184"/>
      <c r="AB60" s="184">
        <v>123</v>
      </c>
      <c r="AC60" s="184"/>
      <c r="AD60" s="25" t="s">
        <v>322</v>
      </c>
      <c r="AE60" s="25" t="s">
        <v>322</v>
      </c>
      <c r="AF60" s="1">
        <v>64</v>
      </c>
      <c r="AG60" s="1">
        <v>38</v>
      </c>
      <c r="AH60" s="1">
        <v>60</v>
      </c>
      <c r="AI60" s="1">
        <v>54</v>
      </c>
      <c r="AJ60" s="1">
        <v>45</v>
      </c>
      <c r="AK60" s="1">
        <v>31</v>
      </c>
    </row>
    <row r="61" spans="1:37" ht="21" customHeight="1">
      <c r="A61" s="211"/>
      <c r="B61" s="211"/>
      <c r="C61" s="40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V61" s="638" t="s">
        <v>394</v>
      </c>
      <c r="W61" s="639"/>
      <c r="X61" s="364">
        <f>SUM(Z61:AC61)</f>
        <v>269</v>
      </c>
      <c r="Y61" s="353"/>
      <c r="Z61" s="184">
        <v>163</v>
      </c>
      <c r="AA61" s="184"/>
      <c r="AB61" s="184">
        <v>106</v>
      </c>
      <c r="AC61" s="184"/>
      <c r="AD61" s="25" t="s">
        <v>322</v>
      </c>
      <c r="AE61" s="25" t="s">
        <v>322</v>
      </c>
      <c r="AF61" s="1">
        <v>61</v>
      </c>
      <c r="AG61" s="1">
        <v>40</v>
      </c>
      <c r="AH61" s="1">
        <v>67</v>
      </c>
      <c r="AI61" s="1">
        <v>38</v>
      </c>
      <c r="AJ61" s="1">
        <v>35</v>
      </c>
      <c r="AK61" s="1">
        <v>28</v>
      </c>
    </row>
    <row r="62" spans="1:37" ht="21" customHeight="1">
      <c r="A62" s="420" t="s">
        <v>14</v>
      </c>
      <c r="B62" s="420"/>
      <c r="C62" s="40">
        <v>423</v>
      </c>
      <c r="D62" s="44">
        <v>191</v>
      </c>
      <c r="E62" s="44">
        <v>232</v>
      </c>
      <c r="F62" s="44">
        <v>32</v>
      </c>
      <c r="G62" s="44">
        <v>16</v>
      </c>
      <c r="H62" s="44">
        <v>16</v>
      </c>
      <c r="I62" s="44">
        <v>159</v>
      </c>
      <c r="J62" s="44">
        <v>83</v>
      </c>
      <c r="K62" s="44">
        <v>76</v>
      </c>
      <c r="L62" s="44">
        <v>134</v>
      </c>
      <c r="M62" s="44">
        <v>92</v>
      </c>
      <c r="N62" s="44">
        <v>42</v>
      </c>
      <c r="O62" s="44">
        <v>98</v>
      </c>
      <c r="P62" s="44" t="s">
        <v>322</v>
      </c>
      <c r="Q62" s="44">
        <v>98</v>
      </c>
      <c r="R62" s="44" t="s">
        <v>322</v>
      </c>
      <c r="S62" s="44" t="s">
        <v>322</v>
      </c>
      <c r="T62" s="44" t="s">
        <v>322</v>
      </c>
      <c r="V62" s="636" t="s">
        <v>395</v>
      </c>
      <c r="W62" s="637"/>
      <c r="X62" s="208">
        <f>SUM(Z62:AC62)</f>
        <v>290</v>
      </c>
      <c r="Y62" s="203"/>
      <c r="Z62" s="641">
        <f>SUM(AD62,AF62,AH62,AJ62)</f>
        <v>177</v>
      </c>
      <c r="AA62" s="641"/>
      <c r="AB62" s="641">
        <f>SUM(AE62,AG62,AI62,AK62)</f>
        <v>113</v>
      </c>
      <c r="AC62" s="641"/>
      <c r="AD62" s="97" t="s">
        <v>322</v>
      </c>
      <c r="AE62" s="97" t="s">
        <v>322</v>
      </c>
      <c r="AF62" s="98">
        <v>53</v>
      </c>
      <c r="AG62" s="98">
        <v>39</v>
      </c>
      <c r="AH62" s="98">
        <v>67</v>
      </c>
      <c r="AI62" s="98">
        <v>38</v>
      </c>
      <c r="AJ62" s="98">
        <v>57</v>
      </c>
      <c r="AK62" s="98">
        <v>36</v>
      </c>
    </row>
    <row r="63" spans="1:29" ht="21" customHeight="1">
      <c r="A63" s="201"/>
      <c r="B63" s="201"/>
      <c r="C63" s="2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X63" s="210"/>
      <c r="Y63" s="201"/>
      <c r="Z63" s="201"/>
      <c r="AA63" s="201"/>
      <c r="AB63" s="201"/>
      <c r="AC63" s="201"/>
    </row>
    <row r="64" spans="22:37" ht="21" customHeight="1">
      <c r="V64" s="627" t="s">
        <v>428</v>
      </c>
      <c r="W64" s="627"/>
      <c r="X64" s="627"/>
      <c r="Y64" s="627"/>
      <c r="Z64" s="627"/>
      <c r="AA64" s="627"/>
      <c r="AB64" s="627"/>
      <c r="AC64" s="627"/>
      <c r="AD64" s="4"/>
      <c r="AE64" s="4"/>
      <c r="AF64" s="4"/>
      <c r="AG64" s="4"/>
      <c r="AH64" s="4"/>
      <c r="AI64" s="4"/>
      <c r="AJ64" s="4"/>
      <c r="AK64" s="4"/>
    </row>
  </sheetData>
  <sheetProtection/>
  <mergeCells count="193">
    <mergeCell ref="AJ1:AK1"/>
    <mergeCell ref="V46:W46"/>
    <mergeCell ref="V47:W47"/>
    <mergeCell ref="V64:AC64"/>
    <mergeCell ref="AB63:AC63"/>
    <mergeCell ref="V62:W62"/>
    <mergeCell ref="X62:Y62"/>
    <mergeCell ref="Z62:AA62"/>
    <mergeCell ref="AB62:AC62"/>
    <mergeCell ref="X46:Y46"/>
    <mergeCell ref="X48:Y48"/>
    <mergeCell ref="X17:Y17"/>
    <mergeCell ref="X18:Y18"/>
    <mergeCell ref="X19:Y19"/>
    <mergeCell ref="V45:W45"/>
    <mergeCell ref="V44:W44"/>
    <mergeCell ref="X45:Y45"/>
    <mergeCell ref="X43:Y43"/>
    <mergeCell ref="X44:Y44"/>
    <mergeCell ref="V41:W42"/>
    <mergeCell ref="V55:W56"/>
    <mergeCell ref="X55:AC55"/>
    <mergeCell ref="V50:AC50"/>
    <mergeCell ref="X49:Y49"/>
    <mergeCell ref="X56:Y56"/>
    <mergeCell ref="Z56:AA56"/>
    <mergeCell ref="X59:Y59"/>
    <mergeCell ref="Z59:AA59"/>
    <mergeCell ref="V58:W58"/>
    <mergeCell ref="X58:Y58"/>
    <mergeCell ref="Z58:AA58"/>
    <mergeCell ref="V60:W60"/>
    <mergeCell ref="X60:Y60"/>
    <mergeCell ref="Z60:AA60"/>
    <mergeCell ref="V59:W59"/>
    <mergeCell ref="AB60:AC60"/>
    <mergeCell ref="X63:Y63"/>
    <mergeCell ref="Z63:AA63"/>
    <mergeCell ref="X47:Y47"/>
    <mergeCell ref="X57:Y57"/>
    <mergeCell ref="Z57:AA57"/>
    <mergeCell ref="AB57:AC57"/>
    <mergeCell ref="V53:AK53"/>
    <mergeCell ref="V61:W61"/>
    <mergeCell ref="X61:Y61"/>
    <mergeCell ref="Z61:AA61"/>
    <mergeCell ref="AJ55:AK55"/>
    <mergeCell ref="AD55:AE55"/>
    <mergeCell ref="AB46:AC46"/>
    <mergeCell ref="AB61:AC61"/>
    <mergeCell ref="AB59:AC59"/>
    <mergeCell ref="Z49:AA49"/>
    <mergeCell ref="AB49:AC49"/>
    <mergeCell ref="AB58:AC58"/>
    <mergeCell ref="AB56:AC56"/>
    <mergeCell ref="AB42:AC42"/>
    <mergeCell ref="X42:Y42"/>
    <mergeCell ref="AF55:AG55"/>
    <mergeCell ref="AH55:AI55"/>
    <mergeCell ref="AB48:AC48"/>
    <mergeCell ref="V48:W48"/>
    <mergeCell ref="Z43:AA43"/>
    <mergeCell ref="Z44:AA44"/>
    <mergeCell ref="Z47:AA47"/>
    <mergeCell ref="Z48:AA48"/>
    <mergeCell ref="AF41:AG41"/>
    <mergeCell ref="AH41:AI41"/>
    <mergeCell ref="X41:AC41"/>
    <mergeCell ref="Z45:AA45"/>
    <mergeCell ref="AB45:AC45"/>
    <mergeCell ref="AB47:AC47"/>
    <mergeCell ref="Z46:AA46"/>
    <mergeCell ref="Z42:AA42"/>
    <mergeCell ref="AB43:AC43"/>
    <mergeCell ref="AB44:AC44"/>
    <mergeCell ref="V8:AK8"/>
    <mergeCell ref="V25:AK25"/>
    <mergeCell ref="V27:V29"/>
    <mergeCell ref="W27:Y28"/>
    <mergeCell ref="Z27:AA28"/>
    <mergeCell ref="AB27:AC28"/>
    <mergeCell ref="AD28:AE28"/>
    <mergeCell ref="AF28:AG28"/>
    <mergeCell ref="AH28:AI28"/>
    <mergeCell ref="X22:Y22"/>
    <mergeCell ref="X13:Y13"/>
    <mergeCell ref="X14:Y14"/>
    <mergeCell ref="X15:Y15"/>
    <mergeCell ref="X16:Y16"/>
    <mergeCell ref="AJ41:AK41"/>
    <mergeCell ref="AJ28:AK28"/>
    <mergeCell ref="AD27:AK27"/>
    <mergeCell ref="V37:AC37"/>
    <mergeCell ref="V39:AK39"/>
    <mergeCell ref="AD41:AE41"/>
    <mergeCell ref="AB10:AG10"/>
    <mergeCell ref="AH10:AK10"/>
    <mergeCell ref="X12:Y12"/>
    <mergeCell ref="X10:AA11"/>
    <mergeCell ref="AB11:AC11"/>
    <mergeCell ref="AD11:AE11"/>
    <mergeCell ref="AF11:AG11"/>
    <mergeCell ref="AH11:AI11"/>
    <mergeCell ref="AJ11:AK11"/>
    <mergeCell ref="V10:W12"/>
    <mergeCell ref="V13:W13"/>
    <mergeCell ref="V14:W14"/>
    <mergeCell ref="V15:W15"/>
    <mergeCell ref="V16:W16"/>
    <mergeCell ref="V17:W17"/>
    <mergeCell ref="Q18:R18"/>
    <mergeCell ref="Q19:R19"/>
    <mergeCell ref="V18:W18"/>
    <mergeCell ref="V19:W19"/>
    <mergeCell ref="V22:W22"/>
    <mergeCell ref="V23:AC23"/>
    <mergeCell ref="X21:Y21"/>
    <mergeCell ref="X20:Y20"/>
    <mergeCell ref="V21:W21"/>
    <mergeCell ref="V20:W20"/>
    <mergeCell ref="A1:T1"/>
    <mergeCell ref="A5:T5"/>
    <mergeCell ref="Q12:R12"/>
    <mergeCell ref="M10:P10"/>
    <mergeCell ref="Q10:T10"/>
    <mergeCell ref="A12:D12"/>
    <mergeCell ref="E12:F12"/>
    <mergeCell ref="I12:J12"/>
    <mergeCell ref="A10:D11"/>
    <mergeCell ref="A8:T8"/>
    <mergeCell ref="O36:Q36"/>
    <mergeCell ref="R36:T36"/>
    <mergeCell ref="Q20:R20"/>
    <mergeCell ref="Q15:R15"/>
    <mergeCell ref="Q16:R16"/>
    <mergeCell ref="Q17:R17"/>
    <mergeCell ref="A34:T34"/>
    <mergeCell ref="M19:N19"/>
    <mergeCell ref="A20:D20"/>
    <mergeCell ref="E20:F20"/>
    <mergeCell ref="A7:T7"/>
    <mergeCell ref="Q13:R13"/>
    <mergeCell ref="Q14:R14"/>
    <mergeCell ref="M12:N12"/>
    <mergeCell ref="M13:N13"/>
    <mergeCell ref="M14:N14"/>
    <mergeCell ref="I13:J13"/>
    <mergeCell ref="I14:J14"/>
    <mergeCell ref="M11:N11"/>
    <mergeCell ref="A13:D13"/>
    <mergeCell ref="A62:B62"/>
    <mergeCell ref="A63:B63"/>
    <mergeCell ref="C36:E36"/>
    <mergeCell ref="F36:H36"/>
    <mergeCell ref="A60:B60"/>
    <mergeCell ref="A59:B59"/>
    <mergeCell ref="A61:B61"/>
    <mergeCell ref="A40:B40"/>
    <mergeCell ref="A42:A58"/>
    <mergeCell ref="I20:J20"/>
    <mergeCell ref="M20:N20"/>
    <mergeCell ref="I36:K36"/>
    <mergeCell ref="L36:N36"/>
    <mergeCell ref="I19:J19"/>
    <mergeCell ref="M15:N15"/>
    <mergeCell ref="M16:N16"/>
    <mergeCell ref="M17:N17"/>
    <mergeCell ref="M18:N18"/>
    <mergeCell ref="I17:J17"/>
    <mergeCell ref="I18:J18"/>
    <mergeCell ref="A39:B39"/>
    <mergeCell ref="E17:F17"/>
    <mergeCell ref="E18:F18"/>
    <mergeCell ref="E19:F19"/>
    <mergeCell ref="A17:D17"/>
    <mergeCell ref="A18:D18"/>
    <mergeCell ref="A19:D19"/>
    <mergeCell ref="A36:B37"/>
    <mergeCell ref="A38:B38"/>
    <mergeCell ref="I15:J15"/>
    <mergeCell ref="I16:J16"/>
    <mergeCell ref="A15:D15"/>
    <mergeCell ref="A16:D16"/>
    <mergeCell ref="E13:F13"/>
    <mergeCell ref="E14:F14"/>
    <mergeCell ref="E15:F15"/>
    <mergeCell ref="E16:F16"/>
    <mergeCell ref="Q11:R11"/>
    <mergeCell ref="E11:F11"/>
    <mergeCell ref="E10:H10"/>
    <mergeCell ref="I11:J11"/>
    <mergeCell ref="I10:L10"/>
    <mergeCell ref="A14:D1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75" zoomScalePageLayoutView="0" workbookViewId="0" topLeftCell="A1">
      <selection activeCell="A4" sqref="A4:O4"/>
    </sheetView>
  </sheetViews>
  <sheetFormatPr defaultColWidth="9.00390625" defaultRowHeight="13.5"/>
  <cols>
    <col min="1" max="1" width="3.125" style="1" customWidth="1"/>
    <col min="2" max="2" width="13.25390625" style="1" customWidth="1"/>
    <col min="3" max="4" width="11.125" style="1" customWidth="1"/>
    <col min="5" max="5" width="10.00390625" style="1" customWidth="1"/>
    <col min="6" max="6" width="3.75390625" style="1" customWidth="1"/>
    <col min="7" max="7" width="6.625" style="1" customWidth="1"/>
    <col min="8" max="8" width="7.125" style="1" customWidth="1"/>
    <col min="9" max="9" width="3.125" style="1" customWidth="1"/>
    <col min="10" max="10" width="10.125" style="1" customWidth="1"/>
    <col min="11" max="11" width="3.50390625" style="1" customWidth="1"/>
    <col min="12" max="12" width="6.25390625" style="1" customWidth="1"/>
    <col min="13" max="13" width="5.75390625" style="1" customWidth="1"/>
    <col min="14" max="14" width="4.875" style="1" customWidth="1"/>
    <col min="15" max="15" width="11.125" style="1" customWidth="1"/>
    <col min="16" max="16384" width="9.00390625" style="1" customWidth="1"/>
  </cols>
  <sheetData>
    <row r="1" spans="1:27" ht="14.25">
      <c r="A1" s="624" t="s">
        <v>429</v>
      </c>
      <c r="B1" s="624"/>
      <c r="AA1" s="139"/>
    </row>
    <row r="2" spans="1:2" ht="14.25">
      <c r="A2" s="180"/>
      <c r="B2" s="180"/>
    </row>
    <row r="4" spans="1:15" ht="14.25">
      <c r="A4" s="211" t="s">
        <v>430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1:15" ht="14.25">
      <c r="A6" s="211" t="s">
        <v>173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ht="15" thickBot="1"/>
    <row r="8" spans="1:15" ht="14.25" customHeight="1">
      <c r="A8" s="601" t="s">
        <v>67</v>
      </c>
      <c r="B8" s="412"/>
      <c r="C8" s="214" t="s">
        <v>3</v>
      </c>
      <c r="D8" s="214" t="s">
        <v>175</v>
      </c>
      <c r="E8" s="647" t="s">
        <v>259</v>
      </c>
      <c r="F8" s="647"/>
      <c r="G8" s="214" t="s">
        <v>177</v>
      </c>
      <c r="H8" s="214"/>
      <c r="I8" s="214" t="s">
        <v>260</v>
      </c>
      <c r="J8" s="214"/>
      <c r="K8" s="214"/>
      <c r="L8" s="214" t="s">
        <v>178</v>
      </c>
      <c r="M8" s="214"/>
      <c r="N8" s="229" t="s">
        <v>66</v>
      </c>
      <c r="O8" s="648"/>
    </row>
    <row r="9" spans="1:15" ht="14.25">
      <c r="A9" s="244" t="s">
        <v>174</v>
      </c>
      <c r="B9" s="413"/>
      <c r="C9" s="183"/>
      <c r="D9" s="183"/>
      <c r="E9" s="649" t="s">
        <v>176</v>
      </c>
      <c r="F9" s="649"/>
      <c r="G9" s="183"/>
      <c r="H9" s="183"/>
      <c r="I9" s="183"/>
      <c r="J9" s="183"/>
      <c r="K9" s="183"/>
      <c r="L9" s="183"/>
      <c r="M9" s="183"/>
      <c r="N9" s="230" t="s">
        <v>179</v>
      </c>
      <c r="O9" s="507"/>
    </row>
    <row r="10" spans="3:15" ht="14.25">
      <c r="C10" s="2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</row>
    <row r="11" spans="1:15" ht="14.25">
      <c r="A11" s="243" t="s">
        <v>248</v>
      </c>
      <c r="B11" s="603"/>
      <c r="C11" s="120">
        <f>SUM(D11:O11)</f>
        <v>14330</v>
      </c>
      <c r="D11" s="93">
        <v>13806</v>
      </c>
      <c r="E11" s="250">
        <v>129</v>
      </c>
      <c r="F11" s="250"/>
      <c r="G11" s="250">
        <v>225</v>
      </c>
      <c r="H11" s="250"/>
      <c r="I11" s="250">
        <v>108</v>
      </c>
      <c r="J11" s="250"/>
      <c r="K11" s="250"/>
      <c r="L11" s="250">
        <v>51</v>
      </c>
      <c r="M11" s="250"/>
      <c r="N11" s="250">
        <v>11</v>
      </c>
      <c r="O11" s="250"/>
    </row>
    <row r="12" spans="1:15" ht="14.25">
      <c r="A12" s="638" t="s">
        <v>426</v>
      </c>
      <c r="B12" s="639"/>
      <c r="C12" s="120">
        <f>SUM(D12:O12)</f>
        <v>17133</v>
      </c>
      <c r="D12" s="93">
        <v>16394</v>
      </c>
      <c r="E12" s="250">
        <v>187</v>
      </c>
      <c r="F12" s="250"/>
      <c r="G12" s="250">
        <v>297</v>
      </c>
      <c r="H12" s="250"/>
      <c r="I12" s="250">
        <v>134</v>
      </c>
      <c r="J12" s="250"/>
      <c r="K12" s="250"/>
      <c r="L12" s="250">
        <v>108</v>
      </c>
      <c r="M12" s="250"/>
      <c r="N12" s="250">
        <v>13</v>
      </c>
      <c r="O12" s="250"/>
    </row>
    <row r="13" spans="1:15" ht="14.25">
      <c r="A13" s="638" t="s">
        <v>353</v>
      </c>
      <c r="B13" s="639"/>
      <c r="C13" s="120">
        <f>SUM(D13:O13)</f>
        <v>16940</v>
      </c>
      <c r="D13" s="93">
        <v>16230</v>
      </c>
      <c r="E13" s="250">
        <v>190</v>
      </c>
      <c r="F13" s="250"/>
      <c r="G13" s="250">
        <v>280</v>
      </c>
      <c r="H13" s="250"/>
      <c r="I13" s="250">
        <v>135</v>
      </c>
      <c r="J13" s="250"/>
      <c r="K13" s="250"/>
      <c r="L13" s="250">
        <v>99</v>
      </c>
      <c r="M13" s="250"/>
      <c r="N13" s="250">
        <v>6</v>
      </c>
      <c r="O13" s="250"/>
    </row>
    <row r="14" spans="1:15" ht="14.25">
      <c r="A14" s="638" t="s">
        <v>354</v>
      </c>
      <c r="B14" s="639"/>
      <c r="C14" s="120">
        <f>SUM(D14:O14)</f>
        <v>17514</v>
      </c>
      <c r="D14" s="93">
        <v>16704</v>
      </c>
      <c r="E14" s="250">
        <v>271</v>
      </c>
      <c r="F14" s="250"/>
      <c r="G14" s="250">
        <v>304</v>
      </c>
      <c r="H14" s="250"/>
      <c r="I14" s="250">
        <v>115</v>
      </c>
      <c r="J14" s="250"/>
      <c r="K14" s="250"/>
      <c r="L14" s="250">
        <v>117</v>
      </c>
      <c r="M14" s="250"/>
      <c r="N14" s="250">
        <v>3</v>
      </c>
      <c r="O14" s="250"/>
    </row>
    <row r="15" spans="1:15" ht="14.25">
      <c r="A15" s="636" t="s">
        <v>355</v>
      </c>
      <c r="B15" s="637"/>
      <c r="C15" s="121">
        <f>SUM(C17:C18)</f>
        <v>18532</v>
      </c>
      <c r="D15" s="122">
        <f>SUM(D17:D18)</f>
        <v>17577</v>
      </c>
      <c r="E15" s="255">
        <f>SUM(E17:F18)</f>
        <v>303</v>
      </c>
      <c r="F15" s="255"/>
      <c r="G15" s="255">
        <f>SUM(G17:H18)</f>
        <v>360</v>
      </c>
      <c r="H15" s="255"/>
      <c r="I15" s="255">
        <f>SUM(I17:K18)</f>
        <v>165</v>
      </c>
      <c r="J15" s="255"/>
      <c r="K15" s="255"/>
      <c r="L15" s="255">
        <f>SUM(L17:M18)</f>
        <v>115</v>
      </c>
      <c r="M15" s="255"/>
      <c r="N15" s="255">
        <f>SUM(N17:O18)</f>
        <v>12</v>
      </c>
      <c r="O15" s="255"/>
    </row>
    <row r="16" spans="2:15" ht="14.25">
      <c r="B16" s="78"/>
      <c r="C16" s="94"/>
      <c r="D16" s="93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</row>
    <row r="17" spans="1:15" ht="14.25">
      <c r="A17" s="645" t="s">
        <v>431</v>
      </c>
      <c r="B17" s="495"/>
      <c r="C17" s="120">
        <f>SUM(D17:O17)</f>
        <v>9454</v>
      </c>
      <c r="D17" s="93">
        <v>8878</v>
      </c>
      <c r="E17" s="250">
        <v>183</v>
      </c>
      <c r="F17" s="250"/>
      <c r="G17" s="250">
        <v>224</v>
      </c>
      <c r="H17" s="250"/>
      <c r="I17" s="250">
        <v>89</v>
      </c>
      <c r="J17" s="250"/>
      <c r="K17" s="250"/>
      <c r="L17" s="250">
        <v>72</v>
      </c>
      <c r="M17" s="250"/>
      <c r="N17" s="250">
        <v>8</v>
      </c>
      <c r="O17" s="250"/>
    </row>
    <row r="18" spans="1:15" ht="14.25">
      <c r="A18" s="646" t="s">
        <v>432</v>
      </c>
      <c r="B18" s="497"/>
      <c r="C18" s="137">
        <f>SUM(D18:O18)</f>
        <v>9078</v>
      </c>
      <c r="D18" s="110">
        <v>8699</v>
      </c>
      <c r="E18" s="261">
        <v>120</v>
      </c>
      <c r="F18" s="261"/>
      <c r="G18" s="261">
        <v>136</v>
      </c>
      <c r="H18" s="261"/>
      <c r="I18" s="261">
        <v>76</v>
      </c>
      <c r="J18" s="261"/>
      <c r="K18" s="261"/>
      <c r="L18" s="261">
        <v>43</v>
      </c>
      <c r="M18" s="261"/>
      <c r="N18" s="261">
        <v>4</v>
      </c>
      <c r="O18" s="261"/>
    </row>
    <row r="22" spans="2:15" ht="14.25">
      <c r="B22" s="211" t="s">
        <v>180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ht="15" thickBot="1"/>
    <row r="24" spans="1:15" ht="14.25" customHeight="1">
      <c r="A24" s="601" t="s">
        <v>67</v>
      </c>
      <c r="B24" s="412"/>
      <c r="C24" s="214" t="s">
        <v>3</v>
      </c>
      <c r="D24" s="214" t="s">
        <v>175</v>
      </c>
      <c r="E24" s="647" t="s">
        <v>259</v>
      </c>
      <c r="F24" s="647"/>
      <c r="G24" s="214" t="s">
        <v>177</v>
      </c>
      <c r="H24" s="214"/>
      <c r="I24" s="214" t="s">
        <v>260</v>
      </c>
      <c r="J24" s="214"/>
      <c r="K24" s="214"/>
      <c r="L24" s="214" t="s">
        <v>178</v>
      </c>
      <c r="M24" s="214"/>
      <c r="N24" s="229" t="s">
        <v>66</v>
      </c>
      <c r="O24" s="648"/>
    </row>
    <row r="25" spans="1:15" ht="14.25" customHeight="1">
      <c r="A25" s="244" t="s">
        <v>174</v>
      </c>
      <c r="B25" s="413"/>
      <c r="C25" s="183"/>
      <c r="D25" s="183"/>
      <c r="E25" s="649" t="s">
        <v>176</v>
      </c>
      <c r="F25" s="649"/>
      <c r="G25" s="183"/>
      <c r="H25" s="183"/>
      <c r="I25" s="183"/>
      <c r="J25" s="183"/>
      <c r="K25" s="183"/>
      <c r="L25" s="183"/>
      <c r="M25" s="183"/>
      <c r="N25" s="230" t="s">
        <v>179</v>
      </c>
      <c r="O25" s="507"/>
    </row>
    <row r="26" spans="3:15" ht="14.25">
      <c r="C26" s="2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</row>
    <row r="27" spans="1:15" ht="14.25">
      <c r="A27" s="243" t="s">
        <v>248</v>
      </c>
      <c r="B27" s="603"/>
      <c r="C27" s="120">
        <f>SUM(D27:O27)</f>
        <v>14066</v>
      </c>
      <c r="D27" s="93">
        <v>4576</v>
      </c>
      <c r="E27" s="250">
        <v>1802</v>
      </c>
      <c r="F27" s="250"/>
      <c r="G27" s="250">
        <v>6359</v>
      </c>
      <c r="H27" s="250"/>
      <c r="I27" s="250">
        <v>44</v>
      </c>
      <c r="J27" s="250"/>
      <c r="K27" s="250"/>
      <c r="L27" s="250">
        <v>1267</v>
      </c>
      <c r="M27" s="250"/>
      <c r="N27" s="250">
        <v>18</v>
      </c>
      <c r="O27" s="250"/>
    </row>
    <row r="28" spans="1:15" ht="14.25">
      <c r="A28" s="638" t="s">
        <v>426</v>
      </c>
      <c r="B28" s="639"/>
      <c r="C28" s="120">
        <f>SUM(D28:O28)</f>
        <v>14624</v>
      </c>
      <c r="D28" s="93">
        <v>4542</v>
      </c>
      <c r="E28" s="250">
        <v>2400</v>
      </c>
      <c r="F28" s="250"/>
      <c r="G28" s="250">
        <v>6507</v>
      </c>
      <c r="H28" s="250"/>
      <c r="I28" s="250">
        <v>35</v>
      </c>
      <c r="J28" s="250"/>
      <c r="K28" s="250"/>
      <c r="L28" s="250">
        <v>1089</v>
      </c>
      <c r="M28" s="250"/>
      <c r="N28" s="250">
        <v>51</v>
      </c>
      <c r="O28" s="250"/>
    </row>
    <row r="29" spans="1:15" ht="14.25">
      <c r="A29" s="638" t="s">
        <v>353</v>
      </c>
      <c r="B29" s="639"/>
      <c r="C29" s="120">
        <f>SUM(D29:O29)</f>
        <v>13716</v>
      </c>
      <c r="D29" s="93">
        <v>4171</v>
      </c>
      <c r="E29" s="250">
        <v>2749</v>
      </c>
      <c r="F29" s="250"/>
      <c r="G29" s="250">
        <v>6220</v>
      </c>
      <c r="H29" s="250"/>
      <c r="I29" s="250">
        <v>27</v>
      </c>
      <c r="J29" s="250"/>
      <c r="K29" s="250"/>
      <c r="L29" s="250">
        <v>530</v>
      </c>
      <c r="M29" s="250"/>
      <c r="N29" s="250">
        <v>19</v>
      </c>
      <c r="O29" s="250"/>
    </row>
    <row r="30" spans="1:15" ht="14.25">
      <c r="A30" s="638" t="s">
        <v>354</v>
      </c>
      <c r="B30" s="639"/>
      <c r="C30" s="120">
        <f>SUM(D30:O30)</f>
        <v>12878</v>
      </c>
      <c r="D30" s="93">
        <v>3997</v>
      </c>
      <c r="E30" s="250">
        <v>2650</v>
      </c>
      <c r="F30" s="250"/>
      <c r="G30" s="250">
        <v>5793</v>
      </c>
      <c r="H30" s="250"/>
      <c r="I30" s="250">
        <v>33</v>
      </c>
      <c r="J30" s="250"/>
      <c r="K30" s="250"/>
      <c r="L30" s="250">
        <v>356</v>
      </c>
      <c r="M30" s="250"/>
      <c r="N30" s="250">
        <v>49</v>
      </c>
      <c r="O30" s="250"/>
    </row>
    <row r="31" spans="1:15" ht="14.25">
      <c r="A31" s="636" t="s">
        <v>355</v>
      </c>
      <c r="B31" s="637"/>
      <c r="C31" s="121">
        <f>SUM(C33:C34)</f>
        <v>15442</v>
      </c>
      <c r="D31" s="122">
        <f>SUM(D33:D34)</f>
        <v>4877</v>
      </c>
      <c r="E31" s="296">
        <f>SUM(E33:F34)</f>
        <v>3414</v>
      </c>
      <c r="F31" s="296"/>
      <c r="G31" s="296">
        <f>SUM(G33:H34)</f>
        <v>6630</v>
      </c>
      <c r="H31" s="296"/>
      <c r="I31" s="296">
        <f>SUM(I33:K34)</f>
        <v>27</v>
      </c>
      <c r="J31" s="296"/>
      <c r="K31" s="296"/>
      <c r="L31" s="296">
        <f>SUM(L33:M34)</f>
        <v>440</v>
      </c>
      <c r="M31" s="296"/>
      <c r="N31" s="296">
        <f>SUM(N33:O34)</f>
        <v>54</v>
      </c>
      <c r="O31" s="296"/>
    </row>
    <row r="32" spans="2:15" ht="14.25">
      <c r="B32" s="78"/>
      <c r="C32" s="40"/>
      <c r="D32" s="4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</row>
    <row r="33" spans="1:15" ht="14.25">
      <c r="A33" s="645" t="s">
        <v>431</v>
      </c>
      <c r="B33" s="495"/>
      <c r="C33" s="48">
        <v>7586</v>
      </c>
      <c r="D33" s="44">
        <v>2375</v>
      </c>
      <c r="E33" s="224">
        <v>1879</v>
      </c>
      <c r="F33" s="224"/>
      <c r="G33" s="224">
        <v>3093</v>
      </c>
      <c r="H33" s="224"/>
      <c r="I33" s="224">
        <v>8</v>
      </c>
      <c r="J33" s="224"/>
      <c r="K33" s="224"/>
      <c r="L33" s="224">
        <v>198</v>
      </c>
      <c r="M33" s="224"/>
      <c r="N33" s="224">
        <v>33</v>
      </c>
      <c r="O33" s="224"/>
    </row>
    <row r="34" spans="1:15" ht="14.25">
      <c r="A34" s="646" t="s">
        <v>432</v>
      </c>
      <c r="B34" s="497"/>
      <c r="C34" s="47">
        <v>7856</v>
      </c>
      <c r="D34" s="42">
        <v>2502</v>
      </c>
      <c r="E34" s="246">
        <v>1535</v>
      </c>
      <c r="F34" s="246"/>
      <c r="G34" s="246">
        <v>3537</v>
      </c>
      <c r="H34" s="246"/>
      <c r="I34" s="246">
        <v>19</v>
      </c>
      <c r="J34" s="246"/>
      <c r="K34" s="246"/>
      <c r="L34" s="246">
        <v>242</v>
      </c>
      <c r="M34" s="246"/>
      <c r="N34" s="246">
        <v>21</v>
      </c>
      <c r="O34" s="246"/>
    </row>
    <row r="38" spans="2:15" ht="14.25">
      <c r="B38" s="211" t="s">
        <v>181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</row>
    <row r="39" ht="15" thickBot="1"/>
    <row r="40" spans="1:15" ht="14.25">
      <c r="A40" s="519" t="s">
        <v>182</v>
      </c>
      <c r="B40" s="519"/>
      <c r="C40" s="519"/>
      <c r="D40" s="212"/>
      <c r="E40" s="5" t="s">
        <v>248</v>
      </c>
      <c r="F40" s="214" t="s">
        <v>253</v>
      </c>
      <c r="G40" s="214"/>
      <c r="H40" s="214" t="s">
        <v>185</v>
      </c>
      <c r="I40" s="214"/>
      <c r="J40" s="5" t="s">
        <v>184</v>
      </c>
      <c r="K40" s="214" t="s">
        <v>183</v>
      </c>
      <c r="L40" s="214"/>
      <c r="M40" s="214" t="s">
        <v>9</v>
      </c>
      <c r="N40" s="214"/>
      <c r="O40" s="6" t="s">
        <v>10</v>
      </c>
    </row>
    <row r="41" spans="1:14" ht="14.25">
      <c r="A41" s="4"/>
      <c r="B41" s="536"/>
      <c r="C41" s="536"/>
      <c r="D41" s="536"/>
      <c r="E41" s="26"/>
      <c r="F41" s="536"/>
      <c r="G41" s="536"/>
      <c r="H41" s="536"/>
      <c r="I41" s="536"/>
      <c r="K41" s="536"/>
      <c r="L41" s="536"/>
      <c r="M41" s="536"/>
      <c r="N41" s="536"/>
    </row>
    <row r="42" spans="2:15" ht="14.25">
      <c r="B42" s="644" t="s">
        <v>8</v>
      </c>
      <c r="C42" s="644"/>
      <c r="D42" s="644"/>
      <c r="E42" s="103">
        <f>SUM(E44,E49,E54,E61)</f>
        <v>6403</v>
      </c>
      <c r="F42" s="255">
        <f>SUM(F44,F49,F54,F61)</f>
        <v>6542</v>
      </c>
      <c r="G42" s="255">
        <v>0</v>
      </c>
      <c r="H42" s="255">
        <f>SUM(H44,H49,H54,H61)</f>
        <v>6354</v>
      </c>
      <c r="I42" s="255">
        <v>0</v>
      </c>
      <c r="J42" s="104">
        <f>SUM(J44,J49,J54,J61)</f>
        <v>5980</v>
      </c>
      <c r="K42" s="296">
        <f>SUM(K44,K49,K54,K61)</f>
        <v>6831</v>
      </c>
      <c r="L42" s="296">
        <v>0</v>
      </c>
      <c r="M42" s="296">
        <f>SUM(M44,M49,M54,M61)</f>
        <v>3107</v>
      </c>
      <c r="N42" s="296">
        <v>0</v>
      </c>
      <c r="O42" s="104">
        <f>SUM(O44,O49,O54,O61)</f>
        <v>3724</v>
      </c>
    </row>
    <row r="43" spans="1:15" ht="14.25">
      <c r="A43" s="211"/>
      <c r="B43" s="211"/>
      <c r="C43" s="211"/>
      <c r="D43" s="642"/>
      <c r="E43" s="40"/>
      <c r="F43" s="540"/>
      <c r="G43" s="540"/>
      <c r="H43" s="540"/>
      <c r="I43" s="540"/>
      <c r="J43" s="44"/>
      <c r="K43" s="540"/>
      <c r="L43" s="540"/>
      <c r="M43" s="540"/>
      <c r="N43" s="540"/>
      <c r="O43" s="44"/>
    </row>
    <row r="44" spans="1:15" ht="14.25">
      <c r="A44" s="598" t="s">
        <v>433</v>
      </c>
      <c r="B44" s="598"/>
      <c r="C44" s="598"/>
      <c r="D44" s="598"/>
      <c r="E44" s="40">
        <f>SUM(E45:E47)</f>
        <v>52</v>
      </c>
      <c r="F44" s="224">
        <v>36</v>
      </c>
      <c r="G44" s="224">
        <v>0</v>
      </c>
      <c r="H44" s="224">
        <v>39</v>
      </c>
      <c r="I44" s="224">
        <v>0</v>
      </c>
      <c r="J44" s="44">
        <v>32</v>
      </c>
      <c r="K44" s="224">
        <v>30</v>
      </c>
      <c r="L44" s="224">
        <v>0</v>
      </c>
      <c r="M44" s="224">
        <v>21</v>
      </c>
      <c r="N44" s="224">
        <v>0</v>
      </c>
      <c r="O44" s="44">
        <v>9</v>
      </c>
    </row>
    <row r="45" spans="1:15" ht="14.25">
      <c r="A45" s="3"/>
      <c r="B45" s="598" t="s">
        <v>94</v>
      </c>
      <c r="C45" s="598"/>
      <c r="D45" s="436"/>
      <c r="E45" s="40">
        <v>32</v>
      </c>
      <c r="F45" s="224">
        <v>11</v>
      </c>
      <c r="G45" s="224"/>
      <c r="H45" s="224">
        <v>13</v>
      </c>
      <c r="I45" s="224"/>
      <c r="J45" s="44">
        <v>14</v>
      </c>
      <c r="K45" s="224">
        <v>15</v>
      </c>
      <c r="L45" s="224"/>
      <c r="M45" s="224">
        <v>9</v>
      </c>
      <c r="N45" s="224"/>
      <c r="O45" s="44">
        <v>6</v>
      </c>
    </row>
    <row r="46" spans="1:15" ht="14.25">
      <c r="A46" s="3"/>
      <c r="B46" s="598" t="s">
        <v>186</v>
      </c>
      <c r="C46" s="598"/>
      <c r="D46" s="436"/>
      <c r="E46" s="40" t="s">
        <v>322</v>
      </c>
      <c r="F46" s="224">
        <v>7</v>
      </c>
      <c r="G46" s="224"/>
      <c r="H46" s="224">
        <v>9</v>
      </c>
      <c r="I46" s="224"/>
      <c r="J46" s="44">
        <v>1</v>
      </c>
      <c r="K46" s="224">
        <v>1</v>
      </c>
      <c r="L46" s="224"/>
      <c r="M46" s="224">
        <v>1</v>
      </c>
      <c r="N46" s="224"/>
      <c r="O46" s="44" t="s">
        <v>322</v>
      </c>
    </row>
    <row r="47" spans="1:15" ht="14.25">
      <c r="A47" s="3"/>
      <c r="B47" s="598" t="s">
        <v>187</v>
      </c>
      <c r="C47" s="598"/>
      <c r="D47" s="436"/>
      <c r="E47" s="40">
        <v>20</v>
      </c>
      <c r="F47" s="224">
        <v>18</v>
      </c>
      <c r="G47" s="224"/>
      <c r="H47" s="224">
        <v>17</v>
      </c>
      <c r="I47" s="224"/>
      <c r="J47" s="44">
        <v>17</v>
      </c>
      <c r="K47" s="224">
        <v>14</v>
      </c>
      <c r="L47" s="224"/>
      <c r="M47" s="224">
        <v>11</v>
      </c>
      <c r="N47" s="224"/>
      <c r="O47" s="44">
        <v>3</v>
      </c>
    </row>
    <row r="48" spans="1:15" ht="14.25">
      <c r="A48" s="598"/>
      <c r="B48" s="598"/>
      <c r="C48" s="598"/>
      <c r="D48" s="436"/>
      <c r="E48" s="40"/>
      <c r="F48" s="224"/>
      <c r="G48" s="224"/>
      <c r="H48" s="224"/>
      <c r="I48" s="224"/>
      <c r="J48" s="44"/>
      <c r="K48" s="224"/>
      <c r="L48" s="224"/>
      <c r="M48" s="224"/>
      <c r="N48" s="224"/>
      <c r="O48" s="44"/>
    </row>
    <row r="49" spans="1:15" ht="14.25">
      <c r="A49" s="598" t="s">
        <v>434</v>
      </c>
      <c r="B49" s="598"/>
      <c r="C49" s="598"/>
      <c r="D49" s="436"/>
      <c r="E49" s="40">
        <v>2414</v>
      </c>
      <c r="F49" s="224">
        <v>2411</v>
      </c>
      <c r="G49" s="224">
        <v>0</v>
      </c>
      <c r="H49" s="224">
        <v>2454</v>
      </c>
      <c r="I49" s="224">
        <v>0</v>
      </c>
      <c r="J49" s="44">
        <v>2530</v>
      </c>
      <c r="K49" s="224">
        <v>2961</v>
      </c>
      <c r="L49" s="224">
        <v>0</v>
      </c>
      <c r="M49" s="224">
        <v>1659</v>
      </c>
      <c r="N49" s="224">
        <v>0</v>
      </c>
      <c r="O49" s="44">
        <v>1302</v>
      </c>
    </row>
    <row r="50" spans="1:15" ht="14.25">
      <c r="A50" s="3"/>
      <c r="B50" s="598" t="s">
        <v>188</v>
      </c>
      <c r="C50" s="598"/>
      <c r="D50" s="436"/>
      <c r="E50" s="40" t="s">
        <v>322</v>
      </c>
      <c r="F50" s="224">
        <v>3</v>
      </c>
      <c r="G50" s="224"/>
      <c r="H50" s="224" t="s">
        <v>322</v>
      </c>
      <c r="I50" s="224"/>
      <c r="J50" s="44" t="s">
        <v>322</v>
      </c>
      <c r="K50" s="224">
        <v>1</v>
      </c>
      <c r="L50" s="224"/>
      <c r="M50" s="224">
        <v>1</v>
      </c>
      <c r="N50" s="224"/>
      <c r="O50" s="44" t="s">
        <v>322</v>
      </c>
    </row>
    <row r="51" spans="1:15" ht="14.25">
      <c r="A51" s="3"/>
      <c r="B51" s="598" t="s">
        <v>189</v>
      </c>
      <c r="C51" s="598"/>
      <c r="D51" s="436"/>
      <c r="E51" s="40">
        <v>335</v>
      </c>
      <c r="F51" s="224">
        <v>430</v>
      </c>
      <c r="G51" s="224"/>
      <c r="H51" s="224">
        <v>334</v>
      </c>
      <c r="I51" s="224"/>
      <c r="J51" s="44">
        <v>273</v>
      </c>
      <c r="K51" s="224">
        <v>295</v>
      </c>
      <c r="L51" s="224"/>
      <c r="M51" s="224">
        <v>243</v>
      </c>
      <c r="N51" s="224"/>
      <c r="O51" s="44">
        <v>52</v>
      </c>
    </row>
    <row r="52" spans="1:15" ht="14.25">
      <c r="A52" s="3"/>
      <c r="B52" s="598" t="s">
        <v>190</v>
      </c>
      <c r="C52" s="598"/>
      <c r="D52" s="436"/>
      <c r="E52" s="40">
        <v>2079</v>
      </c>
      <c r="F52" s="224">
        <v>1978</v>
      </c>
      <c r="G52" s="224"/>
      <c r="H52" s="224">
        <v>2120</v>
      </c>
      <c r="I52" s="224"/>
      <c r="J52" s="44">
        <v>2257</v>
      </c>
      <c r="K52" s="224">
        <v>2665</v>
      </c>
      <c r="L52" s="224"/>
      <c r="M52" s="224">
        <v>1415</v>
      </c>
      <c r="N52" s="224"/>
      <c r="O52" s="44">
        <v>1250</v>
      </c>
    </row>
    <row r="53" spans="1:15" ht="14.25">
      <c r="A53" s="598"/>
      <c r="B53" s="598"/>
      <c r="C53" s="598"/>
      <c r="D53" s="436"/>
      <c r="E53" s="40"/>
      <c r="F53" s="224"/>
      <c r="G53" s="224"/>
      <c r="H53" s="224"/>
      <c r="I53" s="224"/>
      <c r="J53" s="44"/>
      <c r="K53" s="224"/>
      <c r="L53" s="224"/>
      <c r="M53" s="224"/>
      <c r="N53" s="224"/>
      <c r="O53" s="44"/>
    </row>
    <row r="54" spans="1:15" ht="14.25">
      <c r="A54" s="598" t="s">
        <v>435</v>
      </c>
      <c r="B54" s="598"/>
      <c r="C54" s="598"/>
      <c r="D54" s="436"/>
      <c r="E54" s="40">
        <v>3851</v>
      </c>
      <c r="F54" s="224">
        <v>3978</v>
      </c>
      <c r="G54" s="224">
        <v>0</v>
      </c>
      <c r="H54" s="224">
        <v>3803</v>
      </c>
      <c r="I54" s="224">
        <v>0</v>
      </c>
      <c r="J54" s="44">
        <v>3391</v>
      </c>
      <c r="K54" s="224">
        <v>3781</v>
      </c>
      <c r="L54" s="224">
        <v>0</v>
      </c>
      <c r="M54" s="224">
        <v>1406</v>
      </c>
      <c r="N54" s="224">
        <v>0</v>
      </c>
      <c r="O54" s="44">
        <v>2375</v>
      </c>
    </row>
    <row r="55" spans="1:15" ht="14.25">
      <c r="A55" s="3"/>
      <c r="B55" s="598" t="s">
        <v>191</v>
      </c>
      <c r="C55" s="598"/>
      <c r="D55" s="436"/>
      <c r="E55" s="40">
        <v>1664</v>
      </c>
      <c r="F55" s="224">
        <v>1790</v>
      </c>
      <c r="G55" s="224"/>
      <c r="H55" s="224">
        <v>1673</v>
      </c>
      <c r="I55" s="224"/>
      <c r="J55" s="44">
        <v>1494</v>
      </c>
      <c r="K55" s="224">
        <v>1803</v>
      </c>
      <c r="L55" s="224"/>
      <c r="M55" s="224">
        <v>635</v>
      </c>
      <c r="N55" s="224"/>
      <c r="O55" s="44">
        <v>1168</v>
      </c>
    </row>
    <row r="56" spans="1:15" ht="14.25">
      <c r="A56" s="3"/>
      <c r="B56" s="598" t="s">
        <v>192</v>
      </c>
      <c r="C56" s="598"/>
      <c r="D56" s="436"/>
      <c r="E56" s="40">
        <v>490</v>
      </c>
      <c r="F56" s="224">
        <v>431</v>
      </c>
      <c r="G56" s="224"/>
      <c r="H56" s="224">
        <v>439</v>
      </c>
      <c r="I56" s="224"/>
      <c r="J56" s="44">
        <v>313</v>
      </c>
      <c r="K56" s="224">
        <v>289</v>
      </c>
      <c r="L56" s="224"/>
      <c r="M56" s="224">
        <v>18</v>
      </c>
      <c r="N56" s="224"/>
      <c r="O56" s="44">
        <v>271</v>
      </c>
    </row>
    <row r="57" spans="1:15" ht="14.25">
      <c r="A57" s="3"/>
      <c r="B57" s="598" t="s">
        <v>436</v>
      </c>
      <c r="C57" s="598"/>
      <c r="D57" s="436"/>
      <c r="E57" s="40">
        <v>362</v>
      </c>
      <c r="F57" s="224">
        <v>310</v>
      </c>
      <c r="G57" s="224"/>
      <c r="H57" s="224">
        <v>238</v>
      </c>
      <c r="I57" s="224"/>
      <c r="J57" s="44">
        <v>225</v>
      </c>
      <c r="K57" s="224">
        <v>245</v>
      </c>
      <c r="L57" s="224"/>
      <c r="M57" s="224">
        <v>152</v>
      </c>
      <c r="N57" s="224"/>
      <c r="O57" s="44">
        <v>93</v>
      </c>
    </row>
    <row r="58" spans="1:15" ht="14.25">
      <c r="A58" s="3"/>
      <c r="B58" s="598" t="s">
        <v>193</v>
      </c>
      <c r="C58" s="598"/>
      <c r="D58" s="436"/>
      <c r="E58" s="40">
        <v>1038</v>
      </c>
      <c r="F58" s="224">
        <v>1119</v>
      </c>
      <c r="G58" s="224"/>
      <c r="H58" s="224">
        <v>1114</v>
      </c>
      <c r="I58" s="224"/>
      <c r="J58" s="44">
        <v>1078</v>
      </c>
      <c r="K58" s="224">
        <v>1101</v>
      </c>
      <c r="L58" s="224"/>
      <c r="M58" s="224">
        <v>328</v>
      </c>
      <c r="N58" s="224"/>
      <c r="O58" s="44">
        <v>773</v>
      </c>
    </row>
    <row r="59" spans="1:15" ht="14.25">
      <c r="A59" s="3"/>
      <c r="B59" s="598" t="s">
        <v>194</v>
      </c>
      <c r="C59" s="598"/>
      <c r="D59" s="436"/>
      <c r="E59" s="40">
        <v>297</v>
      </c>
      <c r="F59" s="224">
        <v>328</v>
      </c>
      <c r="G59" s="224"/>
      <c r="H59" s="224">
        <v>339</v>
      </c>
      <c r="I59" s="224"/>
      <c r="J59" s="44">
        <v>281</v>
      </c>
      <c r="K59" s="224">
        <v>343</v>
      </c>
      <c r="L59" s="224"/>
      <c r="M59" s="224">
        <v>273</v>
      </c>
      <c r="N59" s="224"/>
      <c r="O59" s="44">
        <v>70</v>
      </c>
    </row>
    <row r="60" spans="1:15" ht="14.25">
      <c r="A60" s="598"/>
      <c r="B60" s="598"/>
      <c r="C60" s="598"/>
      <c r="D60" s="436"/>
      <c r="E60" s="40"/>
      <c r="F60" s="224"/>
      <c r="G60" s="224"/>
      <c r="H60" s="224"/>
      <c r="I60" s="224"/>
      <c r="J60" s="44"/>
      <c r="K60" s="224"/>
      <c r="L60" s="224"/>
      <c r="M60" s="224"/>
      <c r="N60" s="224"/>
      <c r="O60" s="44"/>
    </row>
    <row r="61" spans="1:15" ht="14.25">
      <c r="A61" s="598" t="s">
        <v>66</v>
      </c>
      <c r="B61" s="598"/>
      <c r="C61" s="598"/>
      <c r="D61" s="436"/>
      <c r="E61" s="40">
        <v>86</v>
      </c>
      <c r="F61" s="224">
        <v>117</v>
      </c>
      <c r="G61" s="224"/>
      <c r="H61" s="224">
        <v>58</v>
      </c>
      <c r="I61" s="224"/>
      <c r="J61" s="44">
        <v>27</v>
      </c>
      <c r="K61" s="224">
        <v>59</v>
      </c>
      <c r="L61" s="224"/>
      <c r="M61" s="224">
        <v>21</v>
      </c>
      <c r="N61" s="224"/>
      <c r="O61" s="44">
        <v>38</v>
      </c>
    </row>
    <row r="62" spans="1:14" ht="14.25">
      <c r="A62" s="201"/>
      <c r="B62" s="201"/>
      <c r="C62" s="201"/>
      <c r="D62" s="643"/>
      <c r="E62" s="22"/>
      <c r="F62" s="201"/>
      <c r="G62" s="201"/>
      <c r="H62" s="201"/>
      <c r="I62" s="201"/>
      <c r="K62" s="201"/>
      <c r="L62" s="201"/>
      <c r="M62" s="201"/>
      <c r="N62" s="201"/>
    </row>
    <row r="63" spans="1:15" ht="14.25">
      <c r="A63" s="88" t="s">
        <v>195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4.25">
      <c r="A64" s="1" t="s">
        <v>119</v>
      </c>
    </row>
  </sheetData>
  <sheetProtection/>
  <mergeCells count="246">
    <mergeCell ref="A13:B13"/>
    <mergeCell ref="A12:B12"/>
    <mergeCell ref="A11:B11"/>
    <mergeCell ref="A27:B27"/>
    <mergeCell ref="A18:B18"/>
    <mergeCell ref="A17:B17"/>
    <mergeCell ref="A15:B15"/>
    <mergeCell ref="A14:B14"/>
    <mergeCell ref="B22:O22"/>
    <mergeCell ref="C24:C25"/>
    <mergeCell ref="A1:B1"/>
    <mergeCell ref="L8:M9"/>
    <mergeCell ref="N8:O8"/>
    <mergeCell ref="E13:F13"/>
    <mergeCell ref="C8:C9"/>
    <mergeCell ref="D8:D9"/>
    <mergeCell ref="E8:F8"/>
    <mergeCell ref="E9:F9"/>
    <mergeCell ref="G8:H9"/>
    <mergeCell ref="I8:K9"/>
    <mergeCell ref="N9:O9"/>
    <mergeCell ref="A8:B8"/>
    <mergeCell ref="A9:B9"/>
    <mergeCell ref="G13:H13"/>
    <mergeCell ref="I13:K13"/>
    <mergeCell ref="L13:M13"/>
    <mergeCell ref="E12:F12"/>
    <mergeCell ref="I12:K12"/>
    <mergeCell ref="L12:M12"/>
    <mergeCell ref="E10:F10"/>
    <mergeCell ref="E11:F11"/>
    <mergeCell ref="N13:O13"/>
    <mergeCell ref="E18:F18"/>
    <mergeCell ref="G18:H18"/>
    <mergeCell ref="I18:K18"/>
    <mergeCell ref="L18:M18"/>
    <mergeCell ref="N12:O12"/>
    <mergeCell ref="N18:O18"/>
    <mergeCell ref="G12:H12"/>
    <mergeCell ref="N14:O14"/>
    <mergeCell ref="G10:H10"/>
    <mergeCell ref="I10:K10"/>
    <mergeCell ref="L10:M10"/>
    <mergeCell ref="N10:O10"/>
    <mergeCell ref="G11:H11"/>
    <mergeCell ref="I11:K11"/>
    <mergeCell ref="L11:M11"/>
    <mergeCell ref="N11:O11"/>
    <mergeCell ref="I15:K15"/>
    <mergeCell ref="L15:M15"/>
    <mergeCell ref="N15:O15"/>
    <mergeCell ref="E14:F14"/>
    <mergeCell ref="G14:H14"/>
    <mergeCell ref="I14:K14"/>
    <mergeCell ref="L14:M14"/>
    <mergeCell ref="E15:F15"/>
    <mergeCell ref="G15:H15"/>
    <mergeCell ref="N16:O16"/>
    <mergeCell ref="E17:F17"/>
    <mergeCell ref="G17:H17"/>
    <mergeCell ref="I17:K17"/>
    <mergeCell ref="L17:M17"/>
    <mergeCell ref="N17:O17"/>
    <mergeCell ref="E16:F16"/>
    <mergeCell ref="G16:H16"/>
    <mergeCell ref="I16:K16"/>
    <mergeCell ref="L16:M16"/>
    <mergeCell ref="D24:D25"/>
    <mergeCell ref="E24:F24"/>
    <mergeCell ref="G24:H25"/>
    <mergeCell ref="I24:K25"/>
    <mergeCell ref="L24:M25"/>
    <mergeCell ref="N24:O24"/>
    <mergeCell ref="E25:F25"/>
    <mergeCell ref="N25:O25"/>
    <mergeCell ref="N26:O26"/>
    <mergeCell ref="E27:F27"/>
    <mergeCell ref="G27:H27"/>
    <mergeCell ref="I27:K27"/>
    <mergeCell ref="L27:M27"/>
    <mergeCell ref="N27:O27"/>
    <mergeCell ref="E26:F26"/>
    <mergeCell ref="G26:H26"/>
    <mergeCell ref="I26:K26"/>
    <mergeCell ref="L26:M26"/>
    <mergeCell ref="N28:O28"/>
    <mergeCell ref="E29:F29"/>
    <mergeCell ref="G29:H29"/>
    <mergeCell ref="I29:K29"/>
    <mergeCell ref="L29:M29"/>
    <mergeCell ref="N29:O29"/>
    <mergeCell ref="E28:F28"/>
    <mergeCell ref="G28:H28"/>
    <mergeCell ref="I28:K28"/>
    <mergeCell ref="L28:M28"/>
    <mergeCell ref="N30:O30"/>
    <mergeCell ref="E31:F31"/>
    <mergeCell ref="G31:H31"/>
    <mergeCell ref="I31:K31"/>
    <mergeCell ref="L31:M31"/>
    <mergeCell ref="N31:O31"/>
    <mergeCell ref="E30:F30"/>
    <mergeCell ref="G30:H30"/>
    <mergeCell ref="I30:K30"/>
    <mergeCell ref="L30:M30"/>
    <mergeCell ref="N32:O32"/>
    <mergeCell ref="E33:F33"/>
    <mergeCell ref="G33:H33"/>
    <mergeCell ref="I33:K33"/>
    <mergeCell ref="L33:M33"/>
    <mergeCell ref="N33:O33"/>
    <mergeCell ref="E32:F32"/>
    <mergeCell ref="G32:H32"/>
    <mergeCell ref="I32:K32"/>
    <mergeCell ref="L32:M32"/>
    <mergeCell ref="N34:O34"/>
    <mergeCell ref="B38:O38"/>
    <mergeCell ref="F40:G40"/>
    <mergeCell ref="H40:I40"/>
    <mergeCell ref="M40:N40"/>
    <mergeCell ref="K40:L40"/>
    <mergeCell ref="E34:F34"/>
    <mergeCell ref="G34:H34"/>
    <mergeCell ref="I34:K34"/>
    <mergeCell ref="L34:M34"/>
    <mergeCell ref="K41:L41"/>
    <mergeCell ref="M41:N41"/>
    <mergeCell ref="F42:G42"/>
    <mergeCell ref="H42:I42"/>
    <mergeCell ref="K42:L42"/>
    <mergeCell ref="M42:N42"/>
    <mergeCell ref="F41:G41"/>
    <mergeCell ref="H41:I41"/>
    <mergeCell ref="A24:B24"/>
    <mergeCell ref="A25:B25"/>
    <mergeCell ref="B41:D41"/>
    <mergeCell ref="B42:D42"/>
    <mergeCell ref="A28:B28"/>
    <mergeCell ref="A29:B29"/>
    <mergeCell ref="A30:B30"/>
    <mergeCell ref="A31:B31"/>
    <mergeCell ref="A33:B33"/>
    <mergeCell ref="A34:B34"/>
    <mergeCell ref="B45:D45"/>
    <mergeCell ref="B46:D46"/>
    <mergeCell ref="A44:D44"/>
    <mergeCell ref="A40:D40"/>
    <mergeCell ref="A43:D43"/>
    <mergeCell ref="A62:D62"/>
    <mergeCell ref="B59:D59"/>
    <mergeCell ref="A61:D61"/>
    <mergeCell ref="B55:D55"/>
    <mergeCell ref="B56:D56"/>
    <mergeCell ref="B57:D57"/>
    <mergeCell ref="B58:D58"/>
    <mergeCell ref="A48:D48"/>
    <mergeCell ref="A53:D53"/>
    <mergeCell ref="A60:D60"/>
    <mergeCell ref="B47:D47"/>
    <mergeCell ref="A49:D49"/>
    <mergeCell ref="A54:D54"/>
    <mergeCell ref="B50:D50"/>
    <mergeCell ref="B51:D51"/>
    <mergeCell ref="B52:D52"/>
    <mergeCell ref="F45:G45"/>
    <mergeCell ref="H45:I45"/>
    <mergeCell ref="F46:G46"/>
    <mergeCell ref="H46:I46"/>
    <mergeCell ref="F43:G43"/>
    <mergeCell ref="H43:I43"/>
    <mergeCell ref="F44:G44"/>
    <mergeCell ref="H44:I44"/>
    <mergeCell ref="F49:G49"/>
    <mergeCell ref="H49:I49"/>
    <mergeCell ref="F50:G50"/>
    <mergeCell ref="H50:I50"/>
    <mergeCell ref="F47:G47"/>
    <mergeCell ref="H47:I47"/>
    <mergeCell ref="F48:G48"/>
    <mergeCell ref="H48:I48"/>
    <mergeCell ref="F53:G53"/>
    <mergeCell ref="H53:I53"/>
    <mergeCell ref="F54:G54"/>
    <mergeCell ref="H54:I54"/>
    <mergeCell ref="F51:G51"/>
    <mergeCell ref="H51:I51"/>
    <mergeCell ref="F52:G52"/>
    <mergeCell ref="H52:I52"/>
    <mergeCell ref="F57:G57"/>
    <mergeCell ref="H57:I57"/>
    <mergeCell ref="F58:G58"/>
    <mergeCell ref="H58:I58"/>
    <mergeCell ref="F55:G55"/>
    <mergeCell ref="H55:I55"/>
    <mergeCell ref="F56:G56"/>
    <mergeCell ref="H56:I56"/>
    <mergeCell ref="F61:G61"/>
    <mergeCell ref="H61:I61"/>
    <mergeCell ref="F62:G62"/>
    <mergeCell ref="H62:I62"/>
    <mergeCell ref="F59:G59"/>
    <mergeCell ref="H59:I59"/>
    <mergeCell ref="F60:G60"/>
    <mergeCell ref="H60:I60"/>
    <mergeCell ref="K62:L62"/>
    <mergeCell ref="M62:N62"/>
    <mergeCell ref="K43:L43"/>
    <mergeCell ref="M43:N43"/>
    <mergeCell ref="K44:L44"/>
    <mergeCell ref="M44:N44"/>
    <mergeCell ref="K45:L45"/>
    <mergeCell ref="M45:N45"/>
    <mergeCell ref="K46:L46"/>
    <mergeCell ref="M46:N46"/>
    <mergeCell ref="K49:L49"/>
    <mergeCell ref="M49:N49"/>
    <mergeCell ref="K50:L50"/>
    <mergeCell ref="M50:N50"/>
    <mergeCell ref="K47:L47"/>
    <mergeCell ref="M47:N47"/>
    <mergeCell ref="K48:L48"/>
    <mergeCell ref="M48:N48"/>
    <mergeCell ref="K53:L53"/>
    <mergeCell ref="M53:N53"/>
    <mergeCell ref="K54:L54"/>
    <mergeCell ref="M54:N54"/>
    <mergeCell ref="K51:L51"/>
    <mergeCell ref="M51:N51"/>
    <mergeCell ref="K52:L52"/>
    <mergeCell ref="M52:N52"/>
    <mergeCell ref="K58:L58"/>
    <mergeCell ref="M58:N58"/>
    <mergeCell ref="K55:L55"/>
    <mergeCell ref="M55:N55"/>
    <mergeCell ref="K56:L56"/>
    <mergeCell ref="M56:N56"/>
    <mergeCell ref="A4:O4"/>
    <mergeCell ref="A6:O6"/>
    <mergeCell ref="K61:L61"/>
    <mergeCell ref="M61:N61"/>
    <mergeCell ref="K59:L59"/>
    <mergeCell ref="M59:N59"/>
    <mergeCell ref="K60:L60"/>
    <mergeCell ref="M60:N60"/>
    <mergeCell ref="K57:L57"/>
    <mergeCell ref="M57:N5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2013-06-28T02:03:43Z</cp:lastPrinted>
  <dcterms:created xsi:type="dcterms:W3CDTF">2004-02-06T08:39:06Z</dcterms:created>
  <dcterms:modified xsi:type="dcterms:W3CDTF">2013-06-28T02:03:47Z</dcterms:modified>
  <cp:category/>
  <cp:version/>
  <cp:contentType/>
  <cp:contentStatus/>
</cp:coreProperties>
</file>