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240" activeTab="0"/>
  </bookViews>
  <sheets>
    <sheet name="102" sheetId="1" r:id="rId1"/>
    <sheet name="104" sheetId="2" r:id="rId2"/>
  </sheets>
  <definedNames>
    <definedName name="_xlnm.Print_Area" localSheetId="0">'102'!$A$1:$AI$61</definedName>
    <definedName name="_xlnm.Print_Area" localSheetId="1">'104'!$A$1:$S$73</definedName>
  </definedNames>
  <calcPr fullCalcOnLoad="1"/>
</workbook>
</file>

<file path=xl/sharedStrings.xml><?xml version="1.0" encoding="utf-8"?>
<sst xmlns="http://schemas.openxmlformats.org/spreadsheetml/2006/main" count="383" uniqueCount="199">
  <si>
    <t xml:space="preserve">                   </t>
  </si>
  <si>
    <t>計</t>
  </si>
  <si>
    <t>そ　の　他</t>
  </si>
  <si>
    <t>総　　数</t>
  </si>
  <si>
    <t>電　　灯</t>
  </si>
  <si>
    <t>小　　計</t>
  </si>
  <si>
    <t>水　　力</t>
  </si>
  <si>
    <t>火　　力</t>
  </si>
  <si>
    <t>鉄　鋼　業</t>
  </si>
  <si>
    <t>金  沢  市</t>
  </si>
  <si>
    <t>窯業土石製品 　製　 造 　業</t>
  </si>
  <si>
    <t>手取川</t>
  </si>
  <si>
    <t>大聖寺川</t>
  </si>
  <si>
    <t>対前年度比(％)</t>
  </si>
  <si>
    <t>年次及び月次</t>
  </si>
  <si>
    <t>簡　　易　　水　　道</t>
  </si>
  <si>
    <t>合  計</t>
  </si>
  <si>
    <t>給　　水　　　　　人　　口</t>
  </si>
  <si>
    <t>左 の う ち　　　　県水受水量</t>
  </si>
  <si>
    <t>有　　効　　　　　水　　量</t>
  </si>
  <si>
    <t>無　　効　　　　　水　　量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</si>
  <si>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</si>
  <si>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</si>
  <si>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</si>
  <si>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</si>
  <si>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</si>
  <si>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</si>
  <si>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</si>
  <si>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</si>
  <si>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</si>
  <si>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</si>
  <si>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</si>
  <si>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</si>
  <si>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</si>
  <si>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</si>
  <si>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</si>
  <si>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</si>
  <si>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</si>
  <si>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</si>
  <si>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</si>
  <si>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</si>
  <si>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</si>
  <si>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</si>
  <si>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</si>
  <si>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</si>
  <si>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</si>
  <si>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</si>
  <si>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</si>
  <si>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小  松  市</t>
  </si>
  <si>
    <t>七塚町</t>
  </si>
  <si>
    <t>宇ノ気町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</si>
  <si>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</si>
  <si>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</si>
  <si>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</si>
  <si>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</si>
  <si>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</si>
  <si>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</si>
  <si>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</si>
  <si>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</si>
  <si>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</si>
  <si>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</si>
  <si>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</si>
  <si>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</si>
  <si>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</si>
  <si>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</si>
  <si>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</si>
  <si>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</si>
  <si>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</si>
  <si>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</si>
  <si>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</si>
  <si>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石川県生活安全課「水道統計調査」</t>
  </si>
  <si>
    <t>総数</t>
  </si>
  <si>
    <t>犀川</t>
  </si>
  <si>
    <t>その他の河川</t>
  </si>
  <si>
    <t>梯川</t>
  </si>
  <si>
    <t>電力会社及び電源開発㈱</t>
  </si>
  <si>
    <t>発電所数</t>
  </si>
  <si>
    <t>最大</t>
  </si>
  <si>
    <t>常時</t>
  </si>
  <si>
    <t>地点数</t>
  </si>
  <si>
    <t>最大出力</t>
  </si>
  <si>
    <t>常時出力</t>
  </si>
  <si>
    <t>資料　中部通商産業局公益事業北陸支局調</t>
  </si>
  <si>
    <t>資料　金沢市企業局、小松ガス㈱　調</t>
  </si>
  <si>
    <t>資料　北陸電力㈱石川支店調</t>
  </si>
  <si>
    <t>平成元年度</t>
  </si>
  <si>
    <t>平成元年</t>
  </si>
  <si>
    <t>実績年間　　　給 水 量</t>
  </si>
  <si>
    <t>実績年間　　　　給 水 量</t>
  </si>
  <si>
    <t>昭和60年度</t>
  </si>
  <si>
    <t>62</t>
  </si>
  <si>
    <t>63</t>
  </si>
  <si>
    <t>昭和60年</t>
  </si>
  <si>
    <t>内灘町</t>
  </si>
  <si>
    <t>-</t>
  </si>
  <si>
    <t>（単位　出力KW）</t>
  </si>
  <si>
    <t>河    川    別</t>
  </si>
  <si>
    <t>公　　　　営（100KW以上）</t>
  </si>
  <si>
    <t>出　　　　　　　力</t>
  </si>
  <si>
    <t>出　　　　　力</t>
  </si>
  <si>
    <t>水　　系　　別</t>
  </si>
  <si>
    <t>総　　　　　量</t>
  </si>
  <si>
    <t>既　　開　　発</t>
  </si>
  <si>
    <t>未　　開　　発</t>
  </si>
  <si>
    <t>工　　事　　中</t>
  </si>
  <si>
    <t>共　　 　給　　 　電　　　 力　　 　量</t>
  </si>
  <si>
    <t>平成元年4月</t>
  </si>
  <si>
    <t>注　業務用電力：50kW以上で電灯又は小型機器を使用するもの。大口電力：契約電力が500kW以上で主として動力を使用するもの。</t>
  </si>
  <si>
    <t>年　　月</t>
  </si>
  <si>
    <t>消 　　　　費 　　　　電　　 　　力　　　　 量</t>
  </si>
  <si>
    <t>Ｊ      Ｒ
（旧国鉄）
民公営鉄道</t>
  </si>
  <si>
    <t>年 度 及 び　　
月　     次</t>
  </si>
  <si>
    <t>機 械 器 具
製  造  業</t>
  </si>
  <si>
    <t>そ の 他 の　      製  造  業</t>
  </si>
  <si>
    <t>（単位　標準熱量5,000kcal/㎥）</t>
  </si>
  <si>
    <t>製 造 量　　　</t>
  </si>
  <si>
    <t>家 庭 用</t>
  </si>
  <si>
    <t>工 業 用</t>
  </si>
  <si>
    <t>商 業 用</t>
  </si>
  <si>
    <t>公    用</t>
  </si>
  <si>
    <t>医 療 用</t>
  </si>
  <si>
    <t>供給戸数</t>
  </si>
  <si>
    <t>供　　　　　　　　給　　　　　　　　量</t>
  </si>
  <si>
    <t>平成元年 1月</t>
  </si>
  <si>
    <t>平成元年 1月</t>
  </si>
  <si>
    <t>（単位：人、千㎥）</t>
  </si>
  <si>
    <t>昭 和 60 年</t>
  </si>
  <si>
    <t>平 成 元 年</t>
  </si>
  <si>
    <t>　　　上　　　　　　　　　　水　　　　　　　　　　　　道</t>
  </si>
  <si>
    <t>市町村別</t>
  </si>
  <si>
    <t>55　　発　　　電　　　所　（平成2.3.31現在）</t>
  </si>
  <si>
    <t>56　　水　系　別　包　蔵　水　力　（平成2.3.31現在）</t>
  </si>
  <si>
    <t>59　　ガ　　　　　ス（都市ガス）</t>
  </si>
  <si>
    <t>60　　水　　　　　      道</t>
  </si>
  <si>
    <t>　　61</t>
  </si>
  <si>
    <t xml:space="preserve">   63</t>
  </si>
  <si>
    <t xml:space="preserve">    62</t>
  </si>
  <si>
    <t xml:space="preserve">    63</t>
  </si>
  <si>
    <t xml:space="preserve">   61</t>
  </si>
  <si>
    <t xml:space="preserve">   62</t>
  </si>
  <si>
    <t>104 電気・ガス及び水道</t>
  </si>
  <si>
    <t>電気・ガス及び水道 105</t>
  </si>
  <si>
    <t>　　示したものである。</t>
  </si>
  <si>
    <t>資料　北陸電力㈱「大口電力産業別月報」による。</t>
  </si>
  <si>
    <t>平成元年４月</t>
  </si>
  <si>
    <r>
      <t>注　未開発地点欄46-4</t>
    </r>
    <r>
      <rPr>
        <sz val="12"/>
        <rFont val="ＭＳ 明朝"/>
        <family val="1"/>
      </rPr>
      <t>とは、</t>
    </r>
    <r>
      <rPr>
        <sz val="12"/>
        <rFont val="ＭＳ 明朝"/>
        <family val="1"/>
      </rPr>
      <t>46</t>
    </r>
    <r>
      <rPr>
        <sz val="12"/>
        <rFont val="ＭＳ 明朝"/>
        <family val="1"/>
      </rPr>
      <t>地点開発することにより既設4地点が廃止になることを示す。</t>
    </r>
  </si>
  <si>
    <r>
      <t>2年</t>
    </r>
    <r>
      <rPr>
        <sz val="12"/>
        <rFont val="ＭＳ 明朝"/>
        <family val="1"/>
      </rPr>
      <t>1月</t>
    </r>
  </si>
  <si>
    <t>注　この表は、各年4月から翌年3月までにおいて北陸電力㈱石川支店が取扱った電力需要量を</t>
  </si>
  <si>
    <t>102　電気・ガス及び水道</t>
  </si>
  <si>
    <t>電気・ガス及び水道　103</t>
  </si>
  <si>
    <t>58　　産 業 別 大 口 電 力 需 要 状 況</t>
  </si>
  <si>
    <t>（単位　千KWH）</t>
  </si>
  <si>
    <t>総　　　数</t>
  </si>
  <si>
    <t>製  　　　　　　　　　　造　  　　　　　　　　　業</t>
  </si>
  <si>
    <t>発電所数</t>
  </si>
  <si>
    <t>出　　　　　力</t>
  </si>
  <si>
    <t>食料品製造業</t>
  </si>
  <si>
    <t>繊 維 工 業</t>
  </si>
  <si>
    <t xml:space="preserve"> パルプ･ 紙 ･</t>
  </si>
  <si>
    <t>化 学 工 業</t>
  </si>
  <si>
    <t xml:space="preserve"> 紙加工品製造業</t>
  </si>
  <si>
    <t>-</t>
  </si>
  <si>
    <t>61</t>
  </si>
  <si>
    <t>80-5</t>
  </si>
  <si>
    <t>…</t>
  </si>
  <si>
    <t>46-4</t>
  </si>
  <si>
    <t>2-1</t>
  </si>
  <si>
    <t>50-3</t>
  </si>
  <si>
    <t>29-3</t>
  </si>
  <si>
    <t>7-2</t>
  </si>
  <si>
    <t>3-1</t>
  </si>
  <si>
    <t>1-1</t>
  </si>
  <si>
    <t>平成２年１月</t>
  </si>
  <si>
    <t>57　　電　 力　 需　 給　 状　 況</t>
  </si>
  <si>
    <t>県 　内　 発　 生　 電　 力　 量</t>
  </si>
  <si>
    <t>県外から　　　の 受 電</t>
  </si>
  <si>
    <t>電　　力　　</t>
  </si>
  <si>
    <t>業 務 用</t>
  </si>
  <si>
    <t>大　 口</t>
  </si>
  <si>
    <t>小　 口</t>
  </si>
  <si>
    <t>そ の 他</t>
  </si>
  <si>
    <t>製   　　　 　　造　　　    　　業</t>
  </si>
  <si>
    <t>　  　小口電力：契約電力が500kW未満で動力を使用するもの。</t>
  </si>
  <si>
    <t>-</t>
  </si>
  <si>
    <t>-</t>
  </si>
  <si>
    <t>-</t>
  </si>
  <si>
    <t>-</t>
  </si>
  <si>
    <t>自　　家　　用（100KW以上）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</si>
  <si>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</si>
  <si>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</si>
  <si>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</si>
  <si>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</si>
  <si>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</si>
  <si>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</si>
  <si>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</si>
  <si>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</si>
  <si>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         ２</t>
  </si>
  <si>
    <t xml:space="preserve">          ３</t>
  </si>
  <si>
    <t>9　　電　  気  ・  ガ　  ス　  及　  び　  水　  道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</si>
</sst>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_ ;[Red]\-0\ 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#,##0_ ;[Red]\-#,##0\ "/>
    <numFmt numFmtId="192" formatCode="#,##0.0_ ;[Red]\-#,##0.0\ "/>
    <numFmt numFmtId="193" formatCode="#,##0_);[Red]\(#,##0\)"/>
    <numFmt numFmtId="194" formatCode="#,##0;[Red]#,##0"/>
    <numFmt numFmtId="195" formatCode="0;[Red]0"/>
    <numFmt numFmtId="196" formatCode="0.0_ "/>
    <numFmt numFmtId="197" formatCode="0_);[Red]\(0\)"/>
    <numFmt numFmtId="198" formatCode="#,##0.0;&quot;△ &quot;#,##0.0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1" fillId="0" borderId="10" xfId="0" applyFont="1" applyFill="1" applyBorder="1" applyAlignment="1" applyProtection="1">
      <alignment horizontal="left" vertical="center"/>
      <protection/>
    </xf>
    <xf numFmtId="6" fontId="9" fillId="0" borderId="11" xfId="58" applyFont="1" applyFill="1" applyBorder="1" applyAlignment="1">
      <alignment horizontal="distributed" vertical="center"/>
    </xf>
    <xf numFmtId="192" fontId="6" fillId="0" borderId="0" xfId="49" applyNumberFormat="1" applyFont="1" applyFill="1" applyBorder="1" applyAlignment="1">
      <alignment horizontal="right" vertical="center" shrinkToFit="1"/>
    </xf>
    <xf numFmtId="6" fontId="0" fillId="0" borderId="0" xfId="58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94" fontId="0" fillId="0" borderId="13" xfId="0" applyNumberFormat="1" applyFont="1" applyFill="1" applyBorder="1" applyAlignment="1" applyProtection="1">
      <alignment horizontal="right" vertical="center"/>
      <protection/>
    </xf>
    <xf numFmtId="194" fontId="0" fillId="0" borderId="14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6" fontId="0" fillId="0" borderId="0" xfId="5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197" fontId="0" fillId="0" borderId="0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/>
      <protection/>
    </xf>
    <xf numFmtId="194" fontId="0" fillId="0" borderId="13" xfId="0" applyNumberFormat="1" applyFont="1" applyFill="1" applyBorder="1" applyAlignment="1" applyProtection="1">
      <alignment vertical="center"/>
      <protection/>
    </xf>
    <xf numFmtId="194" fontId="0" fillId="0" borderId="14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4" fontId="0" fillId="0" borderId="14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194" fontId="0" fillId="0" borderId="17" xfId="0" applyNumberFormat="1" applyFont="1" applyFill="1" applyBorder="1" applyAlignment="1" applyProtection="1">
      <alignment vertical="center"/>
      <protection/>
    </xf>
    <xf numFmtId="19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 shrinkToFit="1"/>
    </xf>
    <xf numFmtId="55" fontId="0" fillId="0" borderId="0" xfId="58" applyNumberFormat="1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6" fontId="11" fillId="0" borderId="0" xfId="58" applyFont="1" applyFill="1" applyBorder="1" applyAlignment="1">
      <alignment horizontal="center" vertical="center"/>
    </xf>
    <xf numFmtId="6" fontId="11" fillId="0" borderId="0" xfId="58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8" fontId="0" fillId="0" borderId="21" xfId="49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 applyProtection="1" quotePrefix="1">
      <alignment horizontal="right" vertical="center" indent="1"/>
      <protection/>
    </xf>
    <xf numFmtId="0" fontId="0" fillId="0" borderId="21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6" fontId="0" fillId="0" borderId="13" xfId="58" applyFont="1" applyFill="1" applyBorder="1" applyAlignment="1" quotePrefix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0" fillId="0" borderId="21" xfId="58" applyFont="1" applyFill="1" applyBorder="1" applyAlignment="1" quotePrefix="1">
      <alignment horizontal="distributed" vertical="center"/>
    </xf>
    <xf numFmtId="194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94" fontId="0" fillId="0" borderId="15" xfId="0" applyNumberFormat="1" applyFont="1" applyFill="1" applyBorder="1" applyAlignment="1">
      <alignment horizontal="right" vertical="center" wrapText="1"/>
    </xf>
    <xf numFmtId="194" fontId="0" fillId="0" borderId="0" xfId="0" applyNumberFormat="1" applyFont="1" applyFill="1" applyBorder="1" applyAlignment="1">
      <alignment horizontal="right" vertical="center" wrapText="1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194" fontId="0" fillId="0" borderId="0" xfId="0" applyNumberFormat="1" applyFont="1" applyFill="1" applyBorder="1" applyAlignment="1" quotePrefix="1">
      <alignment horizontal="right" vertical="center" wrapText="1"/>
    </xf>
    <xf numFmtId="194" fontId="0" fillId="0" borderId="25" xfId="0" applyNumberFormat="1" applyFont="1" applyFill="1" applyBorder="1" applyAlignment="1">
      <alignment horizontal="right" vertical="center" wrapText="1"/>
    </xf>
    <xf numFmtId="37" fontId="11" fillId="0" borderId="23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6" fontId="0" fillId="0" borderId="0" xfId="58" applyFont="1" applyFill="1" applyBorder="1" applyAlignment="1">
      <alignment vertical="center"/>
    </xf>
    <xf numFmtId="192" fontId="0" fillId="0" borderId="0" xfId="49" applyNumberFormat="1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197" fontId="0" fillId="0" borderId="0" xfId="49" applyNumberFormat="1" applyFont="1" applyFill="1" applyBorder="1" applyAlignment="1">
      <alignment horizontal="right" vertical="center" shrinkToFit="1"/>
    </xf>
    <xf numFmtId="6" fontId="0" fillId="0" borderId="13" xfId="58" applyFont="1" applyFill="1" applyBorder="1" applyAlignment="1" quotePrefix="1">
      <alignment horizontal="center" vertical="center"/>
    </xf>
    <xf numFmtId="191" fontId="0" fillId="0" borderId="0" xfId="58" applyNumberFormat="1" applyFont="1" applyFill="1" applyBorder="1" applyAlignment="1" quotePrefix="1">
      <alignment horizontal="right" vertical="center" indent="1"/>
    </xf>
    <xf numFmtId="191" fontId="0" fillId="0" borderId="0" xfId="58" applyNumberFormat="1" applyFont="1" applyFill="1" applyBorder="1" applyAlignment="1">
      <alignment horizontal="right" vertical="center" indent="1"/>
    </xf>
    <xf numFmtId="191" fontId="0" fillId="0" borderId="0" xfId="58" applyNumberFormat="1" applyFont="1" applyFill="1" applyBorder="1" applyAlignment="1" quotePrefix="1">
      <alignment horizontal="left" vertical="center" indent="2"/>
    </xf>
    <xf numFmtId="191" fontId="0" fillId="0" borderId="10" xfId="58" applyNumberFormat="1" applyFont="1" applyFill="1" applyBorder="1" applyAlignment="1" quotePrefix="1">
      <alignment horizontal="left" vertical="center" indent="2"/>
    </xf>
    <xf numFmtId="6" fontId="0" fillId="0" borderId="0" xfId="58" applyFont="1" applyFill="1" applyAlignment="1">
      <alignment vertical="center"/>
    </xf>
    <xf numFmtId="194" fontId="0" fillId="0" borderId="16" xfId="0" applyNumberFormat="1" applyFont="1" applyFill="1" applyBorder="1" applyAlignment="1" applyProtection="1">
      <alignment horizontal="right" vertical="center"/>
      <protection/>
    </xf>
    <xf numFmtId="194" fontId="11" fillId="0" borderId="14" xfId="0" applyNumberFormat="1" applyFont="1" applyFill="1" applyBorder="1" applyAlignment="1" applyProtection="1">
      <alignment horizontal="right"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4" fontId="11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6" fontId="0" fillId="0" borderId="18" xfId="58" applyFont="1" applyFill="1" applyBorder="1" applyAlignment="1" quotePrefix="1">
      <alignment horizontal="center" vertical="center"/>
    </xf>
    <xf numFmtId="192" fontId="0" fillId="0" borderId="10" xfId="0" applyNumberFormat="1" applyFont="1" applyFill="1" applyBorder="1" applyAlignment="1" applyProtection="1">
      <alignment horizontal="right" vertical="center" shrinkToFit="1"/>
      <protection/>
    </xf>
    <xf numFmtId="194" fontId="0" fillId="0" borderId="0" xfId="0" applyNumberFormat="1" applyFont="1" applyFill="1" applyBorder="1" applyAlignment="1" applyProtection="1">
      <alignment horizontal="right" vertical="center" shrinkToFit="1"/>
      <protection/>
    </xf>
    <xf numFmtId="194" fontId="0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4" fontId="0" fillId="0" borderId="25" xfId="0" applyNumberFormat="1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94" fontId="0" fillId="0" borderId="0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198" fontId="0" fillId="0" borderId="10" xfId="0" applyNumberFormat="1" applyFont="1" applyFill="1" applyBorder="1" applyAlignment="1" applyProtection="1">
      <alignment horizontal="right" vertical="center" shrinkToFi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92" fontId="0" fillId="0" borderId="25" xfId="49" applyNumberFormat="1" applyFont="1" applyFill="1" applyBorder="1" applyAlignment="1">
      <alignment horizontal="right" vertical="center" shrinkToFit="1"/>
    </xf>
    <xf numFmtId="192" fontId="0" fillId="0" borderId="0" xfId="49" applyNumberFormat="1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17" fontId="0" fillId="0" borderId="23" xfId="0" applyNumberFormat="1" applyFont="1" applyFill="1" applyBorder="1" applyAlignment="1" quotePrefix="1">
      <alignment horizontal="right" vertical="center" shrinkToFit="1"/>
    </xf>
    <xf numFmtId="17" fontId="0" fillId="0" borderId="0" xfId="0" applyNumberFormat="1" applyFont="1" applyFill="1" applyBorder="1" applyAlignment="1" quotePrefix="1">
      <alignment horizontal="right" vertical="center" shrinkToFit="1"/>
    </xf>
    <xf numFmtId="0" fontId="11" fillId="0" borderId="22" xfId="0" applyFont="1" applyFill="1" applyBorder="1" applyAlignment="1" quotePrefix="1">
      <alignment horizontal="right" vertical="center" shrinkToFit="1"/>
    </xf>
    <xf numFmtId="0" fontId="11" fillId="0" borderId="15" xfId="0" applyFont="1" applyFill="1" applyBorder="1" applyAlignment="1" quotePrefix="1">
      <alignment horizontal="right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94" fontId="0" fillId="0" borderId="14" xfId="0" applyNumberFormat="1" applyFont="1" applyFill="1" applyBorder="1" applyAlignment="1" applyProtection="1">
      <alignment horizontal="right" vertical="center" shrinkToFit="1"/>
      <protection/>
    </xf>
    <xf numFmtId="192" fontId="0" fillId="0" borderId="17" xfId="0" applyNumberFormat="1" applyFont="1" applyFill="1" applyBorder="1" applyAlignment="1" applyProtection="1">
      <alignment horizontal="right" vertical="center" shrinkToFit="1"/>
      <protection/>
    </xf>
    <xf numFmtId="192" fontId="11" fillId="0" borderId="15" xfId="49" applyNumberFormat="1" applyFont="1" applyFill="1" applyBorder="1" applyAlignment="1">
      <alignment horizontal="right" vertical="center" shrinkToFit="1"/>
    </xf>
    <xf numFmtId="38" fontId="11" fillId="0" borderId="0" xfId="49" applyFont="1" applyFill="1" applyBorder="1" applyAlignment="1" quotePrefix="1">
      <alignment horizontal="right" vertical="center" shrinkToFit="1"/>
    </xf>
    <xf numFmtId="6" fontId="0" fillId="0" borderId="37" xfId="58" applyFont="1" applyFill="1" applyBorder="1" applyAlignment="1">
      <alignment horizontal="center" vertical="center"/>
    </xf>
    <xf numFmtId="6" fontId="0" fillId="0" borderId="38" xfId="58" applyFont="1" applyFill="1" applyBorder="1" applyAlignment="1">
      <alignment horizontal="center" vertical="center"/>
    </xf>
    <xf numFmtId="6" fontId="0" fillId="0" borderId="25" xfId="58" applyFont="1" applyFill="1" applyBorder="1" applyAlignment="1">
      <alignment horizontal="center" vertical="center"/>
    </xf>
    <xf numFmtId="6" fontId="0" fillId="0" borderId="34" xfId="58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 shrinkToFit="1"/>
    </xf>
    <xf numFmtId="194" fontId="0" fillId="0" borderId="14" xfId="0" applyNumberFormat="1" applyFont="1" applyFill="1" applyBorder="1" applyAlignment="1">
      <alignment horizontal="right" vertical="center" shrinkToFit="1"/>
    </xf>
    <xf numFmtId="6" fontId="11" fillId="0" borderId="0" xfId="58" applyFont="1" applyFill="1" applyBorder="1" applyAlignment="1">
      <alignment horizontal="distributed" vertical="center"/>
    </xf>
    <xf numFmtId="6" fontId="11" fillId="0" borderId="39" xfId="58" applyFont="1" applyFill="1" applyBorder="1" applyAlignment="1">
      <alignment horizontal="distributed" vertical="center"/>
    </xf>
    <xf numFmtId="0" fontId="0" fillId="0" borderId="23" xfId="0" applyFont="1" applyFill="1" applyBorder="1" applyAlignment="1" quotePrefix="1">
      <alignment horizontal="right" vertical="center" shrinkToFit="1"/>
    </xf>
    <xf numFmtId="0" fontId="0" fillId="0" borderId="0" xfId="0" applyFont="1" applyFill="1" applyBorder="1" applyAlignment="1" quotePrefix="1">
      <alignment horizontal="right" vertical="center" shrinkToFit="1"/>
    </xf>
    <xf numFmtId="38" fontId="11" fillId="0" borderId="15" xfId="49" applyFont="1" applyFill="1" applyBorder="1" applyAlignment="1">
      <alignment horizontal="right" vertical="center" shrinkToFit="1"/>
    </xf>
    <xf numFmtId="191" fontId="11" fillId="0" borderId="15" xfId="49" applyNumberFormat="1" applyFont="1" applyFill="1" applyBorder="1" applyAlignment="1">
      <alignment horizontal="right" vertical="center" shrinkToFit="1"/>
    </xf>
    <xf numFmtId="194" fontId="0" fillId="0" borderId="30" xfId="0" applyNumberFormat="1" applyFont="1" applyFill="1" applyBorder="1" applyAlignment="1" applyProtection="1">
      <alignment horizontal="right" vertical="center" shrinkToFit="1"/>
      <protection/>
    </xf>
    <xf numFmtId="193" fontId="0" fillId="0" borderId="0" xfId="49" applyNumberFormat="1" applyFont="1" applyFill="1" applyBorder="1" applyAlignment="1">
      <alignment horizontal="right" vertical="center" shrinkToFit="1"/>
    </xf>
    <xf numFmtId="197" fontId="0" fillId="0" borderId="25" xfId="49" applyNumberFormat="1" applyFont="1" applyFill="1" applyBorder="1" applyAlignment="1" quotePrefix="1">
      <alignment horizontal="right" vertical="center" shrinkToFit="1"/>
    </xf>
    <xf numFmtId="197" fontId="0" fillId="0" borderId="25" xfId="49" applyNumberFormat="1" applyFont="1" applyFill="1" applyBorder="1" applyAlignment="1">
      <alignment horizontal="right" vertical="center" shrinkToFit="1"/>
    </xf>
    <xf numFmtId="38" fontId="0" fillId="0" borderId="25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 quotePrefix="1">
      <alignment horizontal="right" vertical="center" shrinkToFit="1"/>
    </xf>
    <xf numFmtId="38" fontId="0" fillId="0" borderId="25" xfId="49" applyFont="1" applyFill="1" applyBorder="1" applyAlignment="1" quotePrefix="1">
      <alignment horizontal="right" vertical="center" shrinkToFit="1"/>
    </xf>
    <xf numFmtId="194" fontId="11" fillId="0" borderId="14" xfId="0" applyNumberFormat="1" applyFont="1" applyFill="1" applyBorder="1" applyAlignment="1" applyProtection="1">
      <alignment horizontal="right" vertical="center" shrinkToFit="1"/>
      <protection/>
    </xf>
    <xf numFmtId="6" fontId="0" fillId="0" borderId="40" xfId="58" applyFont="1" applyFill="1" applyBorder="1" applyAlignment="1">
      <alignment horizontal="center" vertical="center" wrapText="1"/>
    </xf>
    <xf numFmtId="6" fontId="0" fillId="0" borderId="0" xfId="58" applyFont="1" applyFill="1" applyBorder="1" applyAlignment="1">
      <alignment horizontal="center" vertical="center" wrapText="1"/>
    </xf>
    <xf numFmtId="6" fontId="0" fillId="0" borderId="10" xfId="58" applyFont="1" applyFill="1" applyBorder="1" applyAlignment="1">
      <alignment horizontal="center" vertical="center" wrapText="1"/>
    </xf>
    <xf numFmtId="6" fontId="0" fillId="0" borderId="24" xfId="58" applyFont="1" applyFill="1" applyBorder="1" applyAlignment="1">
      <alignment horizontal="center" vertical="center" wrapText="1"/>
    </xf>
    <xf numFmtId="6" fontId="0" fillId="0" borderId="25" xfId="58" applyFont="1" applyFill="1" applyBorder="1" applyAlignment="1">
      <alignment horizontal="center" vertical="center" wrapText="1"/>
    </xf>
    <xf numFmtId="6" fontId="0" fillId="0" borderId="34" xfId="58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right" vertical="center"/>
    </xf>
    <xf numFmtId="6" fontId="0" fillId="0" borderId="25" xfId="58" applyFont="1" applyFill="1" applyBorder="1" applyAlignment="1">
      <alignment horizontal="distributed" vertical="center"/>
    </xf>
    <xf numFmtId="6" fontId="0" fillId="0" borderId="34" xfId="58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6" fontId="0" fillId="0" borderId="0" xfId="58" applyFont="1" applyFill="1" applyBorder="1" applyAlignment="1">
      <alignment horizontal="distributed" vertical="center"/>
    </xf>
    <xf numFmtId="6" fontId="0" fillId="0" borderId="39" xfId="58" applyFont="1" applyFill="1" applyBorder="1" applyAlignment="1">
      <alignment horizontal="distributed" vertical="center"/>
    </xf>
    <xf numFmtId="38" fontId="0" fillId="0" borderId="25" xfId="49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vertical="center"/>
    </xf>
    <xf numFmtId="191" fontId="0" fillId="0" borderId="0" xfId="49" applyNumberFormat="1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wrapText="1"/>
    </xf>
    <xf numFmtId="38" fontId="0" fillId="0" borderId="25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91" fontId="6" fillId="0" borderId="25" xfId="49" applyNumberFormat="1" applyFont="1" applyFill="1" applyBorder="1" applyAlignment="1">
      <alignment horizontal="right" vertical="center" shrinkToFit="1"/>
    </xf>
    <xf numFmtId="0" fontId="0" fillId="0" borderId="47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37" fontId="0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94" fontId="0" fillId="0" borderId="15" xfId="0" applyNumberFormat="1" applyFont="1" applyFill="1" applyBorder="1" applyAlignment="1" applyProtection="1">
      <alignment horizontal="center" vertical="center" shrinkToFit="1"/>
      <protection/>
    </xf>
    <xf numFmtId="194" fontId="0" fillId="0" borderId="0" xfId="0" applyNumberFormat="1" applyFont="1" applyFill="1" applyBorder="1" applyAlignment="1" applyProtection="1">
      <alignment horizontal="center" vertical="center" shrinkToFit="1"/>
      <protection/>
    </xf>
    <xf numFmtId="194" fontId="11" fillId="0" borderId="0" xfId="0" applyNumberFormat="1" applyFont="1" applyFill="1" applyBorder="1" applyAlignment="1" applyProtection="1">
      <alignment horizontal="center" vertical="center" shrinkToFit="1"/>
      <protection/>
    </xf>
    <xf numFmtId="194" fontId="0" fillId="0" borderId="25" xfId="0" applyNumberFormat="1" applyFont="1" applyFill="1" applyBorder="1" applyAlignment="1" applyProtection="1">
      <alignment horizontal="center" vertical="center" shrinkToFit="1"/>
      <protection/>
    </xf>
    <xf numFmtId="198" fontId="0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6" fontId="0" fillId="0" borderId="13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11" fillId="0" borderId="0" xfId="58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3.09765625" style="11" customWidth="1"/>
    <col min="2" max="2" width="6.5" style="11" customWidth="1"/>
    <col min="3" max="27" width="4.8984375" style="11" customWidth="1"/>
    <col min="28" max="28" width="10.59765625" style="11" customWidth="1"/>
    <col min="29" max="29" width="19.09765625" style="11" customWidth="1"/>
    <col min="30" max="35" width="15.3984375" style="11" customWidth="1"/>
    <col min="36" max="36" width="10.59765625" style="11" customWidth="1"/>
    <col min="37" max="37" width="11.19921875" style="11" customWidth="1"/>
    <col min="38" max="38" width="14.09765625" style="11" customWidth="1"/>
    <col min="39" max="39" width="12.8984375" style="11" customWidth="1"/>
    <col min="40" max="40" width="12.59765625" style="11" customWidth="1"/>
    <col min="41" max="41" width="13.59765625" style="11" customWidth="1"/>
    <col min="42" max="44" width="12.59765625" style="11" customWidth="1"/>
    <col min="45" max="45" width="11.59765625" style="11" customWidth="1"/>
    <col min="46" max="46" width="11.5" style="11" customWidth="1"/>
    <col min="47" max="47" width="15.19921875" style="11" customWidth="1"/>
    <col min="48" max="53" width="13.8984375" style="11" customWidth="1"/>
    <col min="54" max="16384" width="10.59765625" style="11" customWidth="1"/>
  </cols>
  <sheetData>
    <row r="1" spans="1:41" s="7" customFormat="1" ht="19.5" customHeight="1">
      <c r="A1" s="86" t="s">
        <v>148</v>
      </c>
      <c r="AD1" s="8"/>
      <c r="AE1" s="8"/>
      <c r="AF1" s="9"/>
      <c r="AG1" s="8"/>
      <c r="AH1" s="8"/>
      <c r="AI1" s="2" t="s">
        <v>149</v>
      </c>
      <c r="AJ1" s="8"/>
      <c r="AK1" s="8"/>
      <c r="AL1" s="8" t="s">
        <v>0</v>
      </c>
      <c r="AM1" s="8"/>
      <c r="AN1" s="8"/>
      <c r="AO1" s="8"/>
    </row>
    <row r="2" spans="1:41" s="7" customFormat="1" ht="19.5" customHeight="1">
      <c r="A2" s="1"/>
      <c r="AD2" s="8"/>
      <c r="AE2" s="8"/>
      <c r="AF2" s="9"/>
      <c r="AG2" s="8"/>
      <c r="AH2" s="8"/>
      <c r="AI2" s="2"/>
      <c r="AJ2" s="8"/>
      <c r="AK2" s="8"/>
      <c r="AL2" s="8"/>
      <c r="AM2" s="8"/>
      <c r="AN2" s="8"/>
      <c r="AO2" s="8"/>
    </row>
    <row r="3" spans="1:41" s="7" customFormat="1" ht="19.5" customHeight="1">
      <c r="A3" s="1"/>
      <c r="AD3" s="8"/>
      <c r="AE3" s="8"/>
      <c r="AF3" s="9"/>
      <c r="AG3" s="8"/>
      <c r="AH3" s="8"/>
      <c r="AI3" s="2"/>
      <c r="AJ3" s="8"/>
      <c r="AK3" s="8"/>
      <c r="AL3" s="8"/>
      <c r="AM3" s="8"/>
      <c r="AN3" s="8"/>
      <c r="AO3" s="8"/>
    </row>
    <row r="4" spans="1:41" s="7" customFormat="1" ht="27" customHeight="1">
      <c r="A4" s="250" t="s">
        <v>198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8"/>
      <c r="AK4" s="8"/>
      <c r="AL4" s="8"/>
      <c r="AM4" s="8"/>
      <c r="AN4" s="8"/>
      <c r="AO4" s="8"/>
    </row>
    <row r="5" spans="1:25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42" ht="19.5" customHeight="1">
      <c r="A6" s="141" t="s">
        <v>130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C6" s="217" t="s">
        <v>150</v>
      </c>
      <c r="AD6" s="217"/>
      <c r="AE6" s="217"/>
      <c r="AF6" s="217"/>
      <c r="AG6" s="217"/>
      <c r="AH6" s="217"/>
      <c r="AI6" s="217"/>
      <c r="AJ6" s="12"/>
      <c r="AK6" s="12"/>
      <c r="AL6" s="12"/>
      <c r="AM6" s="12"/>
      <c r="AN6" s="12"/>
      <c r="AO6" s="87"/>
      <c r="AP6" s="87"/>
    </row>
    <row r="7" spans="1:44" ht="18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88" t="s">
        <v>95</v>
      </c>
      <c r="AB7" s="14"/>
      <c r="AC7" s="15"/>
      <c r="AD7" s="15"/>
      <c r="AE7" s="15"/>
      <c r="AF7" s="15"/>
      <c r="AG7" s="15"/>
      <c r="AH7" s="15"/>
      <c r="AI7" s="89" t="s">
        <v>151</v>
      </c>
      <c r="AJ7" s="15"/>
      <c r="AK7" s="15"/>
      <c r="AN7" s="15"/>
      <c r="AO7" s="15"/>
      <c r="AP7" s="15"/>
      <c r="AQ7" s="15"/>
      <c r="AR7" s="15"/>
    </row>
    <row r="8" spans="1:35" ht="19.5" customHeight="1">
      <c r="A8" s="183" t="s">
        <v>96</v>
      </c>
      <c r="B8" s="183"/>
      <c r="C8" s="184"/>
      <c r="D8" s="212" t="s">
        <v>75</v>
      </c>
      <c r="E8" s="183"/>
      <c r="F8" s="183"/>
      <c r="G8" s="183"/>
      <c r="H8" s="183"/>
      <c r="I8" s="183"/>
      <c r="J8" s="183"/>
      <c r="K8" s="183"/>
      <c r="L8" s="183"/>
      <c r="M8" s="214" t="s">
        <v>187</v>
      </c>
      <c r="N8" s="199"/>
      <c r="O8" s="199"/>
      <c r="P8" s="199"/>
      <c r="Q8" s="199"/>
      <c r="R8" s="199"/>
      <c r="S8" s="199"/>
      <c r="T8" s="199" t="s">
        <v>97</v>
      </c>
      <c r="U8" s="199"/>
      <c r="V8" s="199"/>
      <c r="W8" s="199"/>
      <c r="X8" s="199"/>
      <c r="Y8" s="199"/>
      <c r="Z8" s="199"/>
      <c r="AA8" s="128"/>
      <c r="AB8" s="14"/>
      <c r="AC8" s="110" t="s">
        <v>111</v>
      </c>
      <c r="AD8" s="224" t="s">
        <v>152</v>
      </c>
      <c r="AE8" s="206" t="s">
        <v>153</v>
      </c>
      <c r="AF8" s="207"/>
      <c r="AG8" s="207"/>
      <c r="AH8" s="207"/>
      <c r="AI8" s="207"/>
    </row>
    <row r="9" spans="1:35" ht="19.5" customHeight="1">
      <c r="A9" s="185"/>
      <c r="B9" s="185"/>
      <c r="C9" s="186"/>
      <c r="D9" s="114" t="s">
        <v>76</v>
      </c>
      <c r="E9" s="114"/>
      <c r="F9" s="114"/>
      <c r="G9" s="190" t="s">
        <v>98</v>
      </c>
      <c r="H9" s="190"/>
      <c r="I9" s="190"/>
      <c r="J9" s="190"/>
      <c r="K9" s="190"/>
      <c r="L9" s="190"/>
      <c r="M9" s="114" t="s">
        <v>76</v>
      </c>
      <c r="N9" s="114"/>
      <c r="O9" s="114"/>
      <c r="P9" s="190" t="s">
        <v>99</v>
      </c>
      <c r="Q9" s="190"/>
      <c r="R9" s="190"/>
      <c r="S9" s="190"/>
      <c r="T9" s="114" t="s">
        <v>154</v>
      </c>
      <c r="U9" s="114"/>
      <c r="V9" s="114"/>
      <c r="W9" s="190" t="s">
        <v>155</v>
      </c>
      <c r="X9" s="190"/>
      <c r="Y9" s="190"/>
      <c r="Z9" s="190"/>
      <c r="AA9" s="215"/>
      <c r="AB9" s="14"/>
      <c r="AC9" s="111"/>
      <c r="AD9" s="223"/>
      <c r="AE9" s="204" t="s">
        <v>1</v>
      </c>
      <c r="AF9" s="204" t="s">
        <v>156</v>
      </c>
      <c r="AG9" s="204" t="s">
        <v>157</v>
      </c>
      <c r="AH9" s="90" t="s">
        <v>158</v>
      </c>
      <c r="AI9" s="218" t="s">
        <v>159</v>
      </c>
    </row>
    <row r="10" spans="1:35" ht="21.75" customHeight="1">
      <c r="A10" s="129"/>
      <c r="B10" s="129"/>
      <c r="C10" s="187"/>
      <c r="D10" s="114"/>
      <c r="E10" s="114"/>
      <c r="F10" s="114"/>
      <c r="G10" s="190" t="s">
        <v>77</v>
      </c>
      <c r="H10" s="190"/>
      <c r="I10" s="190"/>
      <c r="J10" s="190" t="s">
        <v>78</v>
      </c>
      <c r="K10" s="190"/>
      <c r="L10" s="190"/>
      <c r="M10" s="114"/>
      <c r="N10" s="114"/>
      <c r="O10" s="114"/>
      <c r="P10" s="190" t="s">
        <v>77</v>
      </c>
      <c r="Q10" s="190"/>
      <c r="R10" s="190" t="s">
        <v>78</v>
      </c>
      <c r="S10" s="190"/>
      <c r="T10" s="114"/>
      <c r="U10" s="114"/>
      <c r="V10" s="114"/>
      <c r="W10" s="190" t="s">
        <v>77</v>
      </c>
      <c r="X10" s="190"/>
      <c r="Y10" s="190" t="s">
        <v>78</v>
      </c>
      <c r="Z10" s="190"/>
      <c r="AA10" s="215"/>
      <c r="AB10" s="14"/>
      <c r="AC10" s="112"/>
      <c r="AD10" s="205"/>
      <c r="AE10" s="205"/>
      <c r="AF10" s="205"/>
      <c r="AG10" s="205"/>
      <c r="AH10" s="36" t="s">
        <v>160</v>
      </c>
      <c r="AI10" s="219"/>
    </row>
    <row r="11" spans="1:35" ht="21.75" customHeight="1">
      <c r="A11" s="163" t="s">
        <v>71</v>
      </c>
      <c r="B11" s="163"/>
      <c r="C11" s="164"/>
      <c r="D11" s="191">
        <f>SUM(D12:F16)</f>
        <v>21</v>
      </c>
      <c r="E11" s="191"/>
      <c r="F11" s="191"/>
      <c r="G11" s="191">
        <f>SUM(G12:I16)</f>
        <v>492810</v>
      </c>
      <c r="H11" s="191"/>
      <c r="I11" s="191"/>
      <c r="J11" s="191">
        <f>SUM(J12:L16)</f>
        <v>87580</v>
      </c>
      <c r="K11" s="191"/>
      <c r="L11" s="191"/>
      <c r="M11" s="191">
        <f>SUM(M12:O16)</f>
        <v>1</v>
      </c>
      <c r="N11" s="191"/>
      <c r="O11" s="191"/>
      <c r="P11" s="191">
        <f>SUM(P12:Q16)</f>
        <v>133</v>
      </c>
      <c r="Q11" s="191"/>
      <c r="R11" s="191">
        <f>SUM(R12:S16)</f>
        <v>88</v>
      </c>
      <c r="S11" s="191"/>
      <c r="T11" s="191">
        <f>SUM(T12:V16)</f>
        <v>9</v>
      </c>
      <c r="U11" s="191"/>
      <c r="V11" s="191"/>
      <c r="W11" s="191">
        <f>SUM(W12:X16)</f>
        <v>65530</v>
      </c>
      <c r="X11" s="191"/>
      <c r="Y11" s="191">
        <f>SUM(Y12:AA16)</f>
        <v>5795</v>
      </c>
      <c r="Z11" s="191"/>
      <c r="AA11" s="191"/>
      <c r="AB11" s="14"/>
      <c r="AC11" s="73" t="s">
        <v>89</v>
      </c>
      <c r="AD11" s="101">
        <f>SUM(AE11,AH40,AI40)</f>
        <v>1212142</v>
      </c>
      <c r="AE11" s="16">
        <f>SUM(AF11:AI11,AD40:AG40)</f>
        <v>1051329</v>
      </c>
      <c r="AF11" s="16">
        <v>31698</v>
      </c>
      <c r="AG11" s="16">
        <v>389209</v>
      </c>
      <c r="AH11" s="16">
        <v>59022</v>
      </c>
      <c r="AI11" s="16">
        <v>79442</v>
      </c>
    </row>
    <row r="12" spans="1:35" ht="21.75" customHeight="1">
      <c r="A12" s="188" t="s">
        <v>72</v>
      </c>
      <c r="B12" s="188"/>
      <c r="C12" s="189"/>
      <c r="D12" s="194" t="s">
        <v>161</v>
      </c>
      <c r="E12" s="194"/>
      <c r="F12" s="194"/>
      <c r="G12" s="194" t="s">
        <v>161</v>
      </c>
      <c r="H12" s="194"/>
      <c r="I12" s="194"/>
      <c r="J12" s="195" t="s">
        <v>161</v>
      </c>
      <c r="K12" s="195"/>
      <c r="L12" s="195"/>
      <c r="M12" s="194" t="s">
        <v>161</v>
      </c>
      <c r="N12" s="194"/>
      <c r="O12" s="194"/>
      <c r="P12" s="194" t="s">
        <v>161</v>
      </c>
      <c r="Q12" s="194"/>
      <c r="R12" s="194" t="s">
        <v>161</v>
      </c>
      <c r="S12" s="194"/>
      <c r="T12" s="201">
        <v>5</v>
      </c>
      <c r="U12" s="201"/>
      <c r="V12" s="201"/>
      <c r="W12" s="203">
        <v>33030</v>
      </c>
      <c r="X12" s="203"/>
      <c r="Y12" s="213">
        <v>3995</v>
      </c>
      <c r="Z12" s="213"/>
      <c r="AA12" s="213"/>
      <c r="AC12" s="6" t="s">
        <v>162</v>
      </c>
      <c r="AD12" s="17">
        <f>SUM(AE12,AH41,AI41)</f>
        <v>1107838</v>
      </c>
      <c r="AE12" s="18">
        <f>SUM(AF12:AI12,AD41:AG41)</f>
        <v>949534</v>
      </c>
      <c r="AF12" s="18">
        <v>30769</v>
      </c>
      <c r="AG12" s="18">
        <v>364664</v>
      </c>
      <c r="AH12" s="18">
        <v>59542</v>
      </c>
      <c r="AI12" s="18">
        <v>92450</v>
      </c>
    </row>
    <row r="13" spans="1:35" ht="21.75" customHeight="1">
      <c r="A13" s="188" t="s">
        <v>11</v>
      </c>
      <c r="B13" s="188"/>
      <c r="C13" s="189"/>
      <c r="D13" s="194">
        <v>19</v>
      </c>
      <c r="E13" s="194"/>
      <c r="F13" s="194"/>
      <c r="G13" s="194">
        <v>490290</v>
      </c>
      <c r="H13" s="194"/>
      <c r="I13" s="194"/>
      <c r="J13" s="195">
        <v>86800</v>
      </c>
      <c r="K13" s="195"/>
      <c r="L13" s="195"/>
      <c r="M13" s="194" t="s">
        <v>161</v>
      </c>
      <c r="N13" s="194"/>
      <c r="O13" s="194"/>
      <c r="P13" s="194" t="s">
        <v>161</v>
      </c>
      <c r="Q13" s="194"/>
      <c r="R13" s="194" t="s">
        <v>161</v>
      </c>
      <c r="S13" s="194"/>
      <c r="T13" s="201">
        <v>2</v>
      </c>
      <c r="U13" s="201"/>
      <c r="V13" s="201"/>
      <c r="W13" s="203">
        <v>12100</v>
      </c>
      <c r="X13" s="203"/>
      <c r="Y13" s="213">
        <v>660</v>
      </c>
      <c r="Z13" s="213"/>
      <c r="AA13" s="213"/>
      <c r="AC13" s="6" t="s">
        <v>90</v>
      </c>
      <c r="AD13" s="17">
        <v>1174490</v>
      </c>
      <c r="AE13" s="18">
        <v>1014633</v>
      </c>
      <c r="AF13" s="18">
        <v>31137</v>
      </c>
      <c r="AG13" s="18">
        <v>361697</v>
      </c>
      <c r="AH13" s="18">
        <v>58112</v>
      </c>
      <c r="AI13" s="18">
        <v>106926</v>
      </c>
    </row>
    <row r="14" spans="1:35" ht="21.75" customHeight="1">
      <c r="A14" s="188" t="s">
        <v>12</v>
      </c>
      <c r="B14" s="188"/>
      <c r="C14" s="189"/>
      <c r="D14" s="194">
        <v>2</v>
      </c>
      <c r="E14" s="194"/>
      <c r="F14" s="194"/>
      <c r="G14" s="194">
        <v>2520</v>
      </c>
      <c r="H14" s="194"/>
      <c r="I14" s="194"/>
      <c r="J14" s="195">
        <v>780</v>
      </c>
      <c r="K14" s="195"/>
      <c r="L14" s="195"/>
      <c r="M14" s="194" t="s">
        <v>161</v>
      </c>
      <c r="N14" s="194"/>
      <c r="O14" s="194"/>
      <c r="P14" s="194" t="s">
        <v>161</v>
      </c>
      <c r="Q14" s="194"/>
      <c r="R14" s="194" t="s">
        <v>161</v>
      </c>
      <c r="S14" s="194"/>
      <c r="T14" s="194">
        <v>1</v>
      </c>
      <c r="U14" s="194"/>
      <c r="V14" s="194"/>
      <c r="W14" s="203">
        <v>5600</v>
      </c>
      <c r="X14" s="203"/>
      <c r="Y14" s="213">
        <v>340</v>
      </c>
      <c r="Z14" s="213"/>
      <c r="AA14" s="213"/>
      <c r="AC14" s="6" t="s">
        <v>91</v>
      </c>
      <c r="AD14" s="17">
        <f>SUM(AE14,AH43,AI43)</f>
        <v>1239358</v>
      </c>
      <c r="AE14" s="18">
        <f>SUM(AF14:AI14,AD43:AG43)</f>
        <v>1131445</v>
      </c>
      <c r="AF14" s="18">
        <v>40994</v>
      </c>
      <c r="AG14" s="18">
        <v>390559</v>
      </c>
      <c r="AH14" s="18">
        <v>53461</v>
      </c>
      <c r="AI14" s="18">
        <v>115316</v>
      </c>
    </row>
    <row r="15" spans="1:35" ht="21.75" customHeight="1">
      <c r="A15" s="196" t="s">
        <v>74</v>
      </c>
      <c r="B15" s="196"/>
      <c r="C15" s="197"/>
      <c r="D15" s="194" t="s">
        <v>161</v>
      </c>
      <c r="E15" s="194"/>
      <c r="F15" s="194"/>
      <c r="G15" s="194" t="s">
        <v>161</v>
      </c>
      <c r="H15" s="194"/>
      <c r="I15" s="194"/>
      <c r="J15" s="195" t="s">
        <v>161</v>
      </c>
      <c r="K15" s="195"/>
      <c r="L15" s="195"/>
      <c r="M15" s="194" t="s">
        <v>161</v>
      </c>
      <c r="N15" s="194"/>
      <c r="O15" s="194"/>
      <c r="P15" s="194" t="s">
        <v>161</v>
      </c>
      <c r="Q15" s="194"/>
      <c r="R15" s="194" t="s">
        <v>161</v>
      </c>
      <c r="S15" s="194"/>
      <c r="T15" s="194">
        <v>1</v>
      </c>
      <c r="U15" s="194"/>
      <c r="V15" s="194"/>
      <c r="W15" s="203">
        <v>14800</v>
      </c>
      <c r="X15" s="203"/>
      <c r="Y15" s="213">
        <v>800</v>
      </c>
      <c r="Z15" s="213"/>
      <c r="AA15" s="213"/>
      <c r="AC15" s="38" t="s">
        <v>85</v>
      </c>
      <c r="AD15" s="102">
        <f aca="true" t="shared" si="0" ref="AD15:AI15">SUM(AD17:AD30)</f>
        <v>1378426</v>
      </c>
      <c r="AE15" s="103">
        <f t="shared" si="0"/>
        <v>1269869</v>
      </c>
      <c r="AF15" s="103">
        <f t="shared" si="0"/>
        <v>54920</v>
      </c>
      <c r="AG15" s="103">
        <f t="shared" si="0"/>
        <v>430923</v>
      </c>
      <c r="AH15" s="103">
        <f t="shared" si="0"/>
        <v>56991</v>
      </c>
      <c r="AI15" s="103">
        <f t="shared" si="0"/>
        <v>124925</v>
      </c>
    </row>
    <row r="16" spans="1:35" ht="21.75" customHeight="1">
      <c r="A16" s="192" t="s">
        <v>73</v>
      </c>
      <c r="B16" s="192"/>
      <c r="C16" s="193"/>
      <c r="D16" s="198" t="s">
        <v>161</v>
      </c>
      <c r="E16" s="198"/>
      <c r="F16" s="198"/>
      <c r="G16" s="198" t="s">
        <v>161</v>
      </c>
      <c r="H16" s="198"/>
      <c r="I16" s="198"/>
      <c r="J16" s="202" t="s">
        <v>161</v>
      </c>
      <c r="K16" s="202"/>
      <c r="L16" s="202"/>
      <c r="M16" s="198">
        <v>1</v>
      </c>
      <c r="N16" s="198"/>
      <c r="O16" s="198"/>
      <c r="P16" s="198">
        <v>133</v>
      </c>
      <c r="Q16" s="198"/>
      <c r="R16" s="198">
        <v>88</v>
      </c>
      <c r="S16" s="198"/>
      <c r="T16" s="198" t="s">
        <v>161</v>
      </c>
      <c r="U16" s="198"/>
      <c r="V16" s="198"/>
      <c r="W16" s="198" t="s">
        <v>161</v>
      </c>
      <c r="X16" s="198"/>
      <c r="Y16" s="202" t="s">
        <v>161</v>
      </c>
      <c r="Z16" s="202"/>
      <c r="AA16" s="202"/>
      <c r="AC16" s="91"/>
      <c r="AD16" s="19"/>
      <c r="AE16" s="20"/>
      <c r="AF16" s="20"/>
      <c r="AG16" s="20"/>
      <c r="AH16" s="20"/>
      <c r="AI16" s="20"/>
    </row>
    <row r="17" spans="1:35" ht="21.75" customHeight="1">
      <c r="A17" s="85" t="s">
        <v>82</v>
      </c>
      <c r="C17" s="14"/>
      <c r="D17" s="14"/>
      <c r="E17" s="14"/>
      <c r="F17" s="14"/>
      <c r="AC17" s="74" t="s">
        <v>144</v>
      </c>
      <c r="AD17" s="17">
        <v>103969</v>
      </c>
      <c r="AE17" s="18">
        <v>95741</v>
      </c>
      <c r="AF17" s="18">
        <v>3751</v>
      </c>
      <c r="AG17" s="18">
        <v>32559</v>
      </c>
      <c r="AH17" s="18">
        <v>4689</v>
      </c>
      <c r="AI17" s="18">
        <v>9708</v>
      </c>
    </row>
    <row r="18" spans="3:35" ht="21.75" customHeight="1">
      <c r="C18" s="14"/>
      <c r="D18" s="14"/>
      <c r="E18" s="14"/>
      <c r="F18" s="14"/>
      <c r="AC18" s="6" t="s">
        <v>188</v>
      </c>
      <c r="AD18" s="17">
        <v>103433</v>
      </c>
      <c r="AE18" s="18">
        <v>95035</v>
      </c>
      <c r="AF18" s="18">
        <v>3453</v>
      </c>
      <c r="AG18" s="18">
        <v>32006</v>
      </c>
      <c r="AH18" s="18">
        <v>5397</v>
      </c>
      <c r="AI18" s="18">
        <v>10157</v>
      </c>
    </row>
    <row r="19" spans="1:35" ht="21.75" customHeight="1">
      <c r="A19" s="141" t="s">
        <v>131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C19" s="6" t="s">
        <v>189</v>
      </c>
      <c r="AD19" s="17">
        <v>113841</v>
      </c>
      <c r="AE19" s="18">
        <v>104718</v>
      </c>
      <c r="AF19" s="18">
        <v>4007</v>
      </c>
      <c r="AG19" s="18">
        <v>35912</v>
      </c>
      <c r="AH19" s="18">
        <v>5360</v>
      </c>
      <c r="AI19" s="18">
        <v>10266</v>
      </c>
    </row>
    <row r="20" spans="1:35" ht="21.75" customHeight="1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88" t="s">
        <v>95</v>
      </c>
      <c r="AC20" s="6" t="s">
        <v>190</v>
      </c>
      <c r="AD20" s="17">
        <v>121722</v>
      </c>
      <c r="AE20" s="18">
        <v>111736</v>
      </c>
      <c r="AF20" s="18">
        <v>4908</v>
      </c>
      <c r="AG20" s="18">
        <v>38646</v>
      </c>
      <c r="AH20" s="18">
        <v>5512</v>
      </c>
      <c r="AI20" s="18">
        <v>11017</v>
      </c>
    </row>
    <row r="21" spans="1:35" ht="21.75" customHeight="1">
      <c r="A21" s="157" t="s">
        <v>100</v>
      </c>
      <c r="B21" s="157"/>
      <c r="C21" s="158"/>
      <c r="D21" s="199" t="s">
        <v>101</v>
      </c>
      <c r="E21" s="199"/>
      <c r="F21" s="199"/>
      <c r="G21" s="199"/>
      <c r="H21" s="199"/>
      <c r="I21" s="199"/>
      <c r="J21" s="199" t="s">
        <v>102</v>
      </c>
      <c r="K21" s="199"/>
      <c r="L21" s="199"/>
      <c r="M21" s="199"/>
      <c r="N21" s="199"/>
      <c r="O21" s="199"/>
      <c r="P21" s="199" t="s">
        <v>103</v>
      </c>
      <c r="Q21" s="199"/>
      <c r="R21" s="199"/>
      <c r="S21" s="199"/>
      <c r="T21" s="199"/>
      <c r="U21" s="199"/>
      <c r="V21" s="199" t="s">
        <v>104</v>
      </c>
      <c r="W21" s="199"/>
      <c r="X21" s="199"/>
      <c r="Y21" s="199"/>
      <c r="Z21" s="199"/>
      <c r="AA21" s="128"/>
      <c r="AC21" s="74"/>
      <c r="AD21" s="19"/>
      <c r="AE21" s="20"/>
      <c r="AF21" s="20"/>
      <c r="AG21" s="20"/>
      <c r="AH21" s="20"/>
      <c r="AI21" s="20"/>
    </row>
    <row r="22" spans="1:35" ht="21.75" customHeight="1">
      <c r="A22" s="159"/>
      <c r="B22" s="159"/>
      <c r="C22" s="160"/>
      <c r="D22" s="114" t="s">
        <v>79</v>
      </c>
      <c r="E22" s="114"/>
      <c r="F22" s="114" t="s">
        <v>80</v>
      </c>
      <c r="G22" s="114"/>
      <c r="H22" s="142" t="s">
        <v>81</v>
      </c>
      <c r="I22" s="142"/>
      <c r="J22" s="114" t="s">
        <v>79</v>
      </c>
      <c r="K22" s="114"/>
      <c r="L22" s="114" t="s">
        <v>80</v>
      </c>
      <c r="M22" s="114"/>
      <c r="N22" s="142" t="s">
        <v>81</v>
      </c>
      <c r="O22" s="142"/>
      <c r="P22" s="114" t="s">
        <v>79</v>
      </c>
      <c r="Q22" s="114"/>
      <c r="R22" s="114" t="s">
        <v>80</v>
      </c>
      <c r="S22" s="114"/>
      <c r="T22" s="142" t="s">
        <v>81</v>
      </c>
      <c r="U22" s="142"/>
      <c r="V22" s="114" t="s">
        <v>79</v>
      </c>
      <c r="W22" s="114"/>
      <c r="X22" s="114" t="s">
        <v>80</v>
      </c>
      <c r="Y22" s="114"/>
      <c r="Z22" s="142" t="s">
        <v>81</v>
      </c>
      <c r="AA22" s="216"/>
      <c r="AC22" s="6" t="s">
        <v>191</v>
      </c>
      <c r="AD22" s="17">
        <v>116823</v>
      </c>
      <c r="AE22" s="18">
        <v>106430</v>
      </c>
      <c r="AF22" s="18">
        <v>5008</v>
      </c>
      <c r="AG22" s="18">
        <v>35136</v>
      </c>
      <c r="AH22" s="18">
        <v>4327</v>
      </c>
      <c r="AI22" s="18">
        <v>10778</v>
      </c>
    </row>
    <row r="23" spans="1:35" ht="21.75" customHeight="1">
      <c r="A23" s="163" t="s">
        <v>71</v>
      </c>
      <c r="B23" s="163"/>
      <c r="C23" s="164"/>
      <c r="D23" s="148" t="s">
        <v>163</v>
      </c>
      <c r="E23" s="149"/>
      <c r="F23" s="155">
        <f>SUM(F24:G28)</f>
        <v>703804.5</v>
      </c>
      <c r="G23" s="155"/>
      <c r="H23" s="143" t="s">
        <v>164</v>
      </c>
      <c r="I23" s="143"/>
      <c r="J23" s="167">
        <v>32</v>
      </c>
      <c r="K23" s="167"/>
      <c r="L23" s="155">
        <f>SUM(L24:M28)</f>
        <v>558474.5</v>
      </c>
      <c r="M23" s="155"/>
      <c r="N23" s="155">
        <f>SUM(N24:O28)</f>
        <v>93464.5</v>
      </c>
      <c r="O23" s="155"/>
      <c r="P23" s="156" t="s">
        <v>165</v>
      </c>
      <c r="Q23" s="156"/>
      <c r="R23" s="168">
        <f>SUM(R24:S28)</f>
        <v>142080</v>
      </c>
      <c r="S23" s="168"/>
      <c r="T23" s="143" t="s">
        <v>164</v>
      </c>
      <c r="U23" s="143"/>
      <c r="V23" s="156" t="s">
        <v>166</v>
      </c>
      <c r="W23" s="156"/>
      <c r="X23" s="168">
        <f>SUM(X24:Y28)</f>
        <v>3250</v>
      </c>
      <c r="Y23" s="168"/>
      <c r="Z23" s="168">
        <f>SUM(Z24:AA28)</f>
        <v>19</v>
      </c>
      <c r="AA23" s="168"/>
      <c r="AC23" s="6" t="s">
        <v>192</v>
      </c>
      <c r="AD23" s="17">
        <v>117337</v>
      </c>
      <c r="AE23" s="18">
        <v>108015</v>
      </c>
      <c r="AF23" s="18">
        <v>4638</v>
      </c>
      <c r="AG23" s="18">
        <v>37649</v>
      </c>
      <c r="AH23" s="18">
        <v>4547</v>
      </c>
      <c r="AI23" s="18">
        <v>10686</v>
      </c>
    </row>
    <row r="24" spans="1:35" ht="21.75" customHeight="1">
      <c r="A24" s="188" t="s">
        <v>72</v>
      </c>
      <c r="B24" s="188"/>
      <c r="C24" s="189"/>
      <c r="D24" s="150">
        <v>17</v>
      </c>
      <c r="E24" s="132"/>
      <c r="F24" s="140">
        <v>53320</v>
      </c>
      <c r="G24" s="140"/>
      <c r="H24" s="132" t="s">
        <v>164</v>
      </c>
      <c r="I24" s="132"/>
      <c r="J24" s="161">
        <v>5</v>
      </c>
      <c r="K24" s="161"/>
      <c r="L24" s="140">
        <v>33030</v>
      </c>
      <c r="M24" s="140"/>
      <c r="N24" s="139">
        <v>3995</v>
      </c>
      <c r="O24" s="139"/>
      <c r="P24" s="161">
        <v>12</v>
      </c>
      <c r="Q24" s="161"/>
      <c r="R24" s="170">
        <v>20290</v>
      </c>
      <c r="S24" s="170"/>
      <c r="T24" s="132" t="s">
        <v>164</v>
      </c>
      <c r="U24" s="132"/>
      <c r="V24" s="161" t="s">
        <v>161</v>
      </c>
      <c r="W24" s="161"/>
      <c r="X24" s="200" t="s">
        <v>161</v>
      </c>
      <c r="Y24" s="200"/>
      <c r="Z24" s="161" t="s">
        <v>161</v>
      </c>
      <c r="AA24" s="161"/>
      <c r="AC24" s="6" t="s">
        <v>193</v>
      </c>
      <c r="AD24" s="17">
        <v>117566</v>
      </c>
      <c r="AE24" s="18">
        <v>109133</v>
      </c>
      <c r="AF24" s="18">
        <v>4370</v>
      </c>
      <c r="AG24" s="18">
        <v>38552</v>
      </c>
      <c r="AH24" s="18">
        <v>4838</v>
      </c>
      <c r="AI24" s="18">
        <v>10644</v>
      </c>
    </row>
    <row r="25" spans="1:35" ht="21.75" customHeight="1">
      <c r="A25" s="188" t="s">
        <v>11</v>
      </c>
      <c r="B25" s="188"/>
      <c r="C25" s="189"/>
      <c r="D25" s="146" t="s">
        <v>167</v>
      </c>
      <c r="E25" s="147"/>
      <c r="F25" s="140">
        <v>614940</v>
      </c>
      <c r="G25" s="140"/>
      <c r="H25" s="132" t="s">
        <v>164</v>
      </c>
      <c r="I25" s="132"/>
      <c r="J25" s="161">
        <v>21</v>
      </c>
      <c r="K25" s="161"/>
      <c r="L25" s="140">
        <v>502390</v>
      </c>
      <c r="M25" s="140"/>
      <c r="N25" s="140">
        <v>87460</v>
      </c>
      <c r="O25" s="140"/>
      <c r="P25" s="174" t="s">
        <v>168</v>
      </c>
      <c r="Q25" s="174"/>
      <c r="R25" s="170">
        <v>112550</v>
      </c>
      <c r="S25" s="170"/>
      <c r="T25" s="132" t="s">
        <v>164</v>
      </c>
      <c r="U25" s="132"/>
      <c r="V25" s="161" t="s">
        <v>161</v>
      </c>
      <c r="W25" s="161"/>
      <c r="X25" s="200" t="s">
        <v>161</v>
      </c>
      <c r="Y25" s="200"/>
      <c r="Z25" s="161" t="s">
        <v>161</v>
      </c>
      <c r="AA25" s="161"/>
      <c r="AC25" s="6" t="s">
        <v>194</v>
      </c>
      <c r="AD25" s="17">
        <v>115724</v>
      </c>
      <c r="AE25" s="18">
        <v>107119</v>
      </c>
      <c r="AF25" s="18">
        <v>4575</v>
      </c>
      <c r="AG25" s="18">
        <v>36729</v>
      </c>
      <c r="AH25" s="18">
        <v>4749</v>
      </c>
      <c r="AI25" s="18">
        <v>10203</v>
      </c>
    </row>
    <row r="26" spans="1:35" ht="21.75" customHeight="1">
      <c r="A26" s="188" t="s">
        <v>12</v>
      </c>
      <c r="B26" s="188"/>
      <c r="C26" s="189"/>
      <c r="D26" s="165" t="s">
        <v>169</v>
      </c>
      <c r="E26" s="166"/>
      <c r="F26" s="140">
        <v>16640</v>
      </c>
      <c r="G26" s="140"/>
      <c r="H26" s="132" t="s">
        <v>164</v>
      </c>
      <c r="I26" s="132"/>
      <c r="J26" s="161">
        <v>3</v>
      </c>
      <c r="K26" s="161"/>
      <c r="L26" s="140">
        <v>8120</v>
      </c>
      <c r="M26" s="140"/>
      <c r="N26" s="140">
        <v>1120</v>
      </c>
      <c r="O26" s="140"/>
      <c r="P26" s="174" t="s">
        <v>170</v>
      </c>
      <c r="Q26" s="174"/>
      <c r="R26" s="170">
        <v>5540</v>
      </c>
      <c r="S26" s="170"/>
      <c r="T26" s="132" t="s">
        <v>164</v>
      </c>
      <c r="U26" s="132"/>
      <c r="V26" s="174" t="s">
        <v>171</v>
      </c>
      <c r="W26" s="174"/>
      <c r="X26" s="200">
        <v>2980</v>
      </c>
      <c r="Y26" s="200"/>
      <c r="Z26" s="161" t="s">
        <v>161</v>
      </c>
      <c r="AA26" s="161"/>
      <c r="AC26" s="74"/>
      <c r="AD26" s="19"/>
      <c r="AE26" s="20"/>
      <c r="AF26" s="20"/>
      <c r="AG26" s="20"/>
      <c r="AH26" s="20"/>
      <c r="AI26" s="20"/>
    </row>
    <row r="27" spans="1:35" ht="21.75" customHeight="1">
      <c r="A27" s="196" t="s">
        <v>74</v>
      </c>
      <c r="B27" s="196"/>
      <c r="C27" s="197"/>
      <c r="D27" s="150">
        <v>3</v>
      </c>
      <c r="E27" s="132"/>
      <c r="F27" s="140">
        <v>18500</v>
      </c>
      <c r="G27" s="140"/>
      <c r="H27" s="132" t="s">
        <v>164</v>
      </c>
      <c r="I27" s="132"/>
      <c r="J27" s="161">
        <v>1</v>
      </c>
      <c r="K27" s="161"/>
      <c r="L27" s="140">
        <v>14800</v>
      </c>
      <c r="M27" s="140"/>
      <c r="N27" s="140">
        <v>800</v>
      </c>
      <c r="O27" s="140"/>
      <c r="P27" s="174">
        <v>2</v>
      </c>
      <c r="Q27" s="174"/>
      <c r="R27" s="170">
        <v>3700</v>
      </c>
      <c r="S27" s="170"/>
      <c r="T27" s="132" t="s">
        <v>164</v>
      </c>
      <c r="U27" s="132"/>
      <c r="V27" s="161" t="s">
        <v>161</v>
      </c>
      <c r="W27" s="161"/>
      <c r="X27" s="200" t="s">
        <v>161</v>
      </c>
      <c r="Y27" s="200"/>
      <c r="Z27" s="161" t="s">
        <v>161</v>
      </c>
      <c r="AA27" s="161"/>
      <c r="AC27" s="6" t="s">
        <v>195</v>
      </c>
      <c r="AD27" s="17">
        <v>115733</v>
      </c>
      <c r="AE27" s="18">
        <v>106801</v>
      </c>
      <c r="AF27" s="18">
        <v>5026</v>
      </c>
      <c r="AG27" s="18">
        <v>35759</v>
      </c>
      <c r="AH27" s="18">
        <v>4139</v>
      </c>
      <c r="AI27" s="18">
        <v>10413</v>
      </c>
    </row>
    <row r="28" spans="1:35" ht="21.75" customHeight="1">
      <c r="A28" s="192" t="s">
        <v>73</v>
      </c>
      <c r="B28" s="192"/>
      <c r="C28" s="193"/>
      <c r="D28" s="144">
        <v>3</v>
      </c>
      <c r="E28" s="145"/>
      <c r="F28" s="138">
        <v>404.5</v>
      </c>
      <c r="G28" s="138"/>
      <c r="H28" s="145" t="s">
        <v>164</v>
      </c>
      <c r="I28" s="145"/>
      <c r="J28" s="173">
        <v>2</v>
      </c>
      <c r="K28" s="173"/>
      <c r="L28" s="138">
        <v>134.5</v>
      </c>
      <c r="M28" s="138"/>
      <c r="N28" s="138">
        <v>89.5</v>
      </c>
      <c r="O28" s="138"/>
      <c r="P28" s="175" t="s">
        <v>161</v>
      </c>
      <c r="Q28" s="173"/>
      <c r="R28" s="171" t="s">
        <v>161</v>
      </c>
      <c r="S28" s="172"/>
      <c r="T28" s="145" t="s">
        <v>164</v>
      </c>
      <c r="U28" s="145"/>
      <c r="V28" s="173">
        <v>1</v>
      </c>
      <c r="W28" s="173"/>
      <c r="X28" s="211">
        <v>270</v>
      </c>
      <c r="Y28" s="211"/>
      <c r="Z28" s="173">
        <v>19</v>
      </c>
      <c r="AA28" s="173"/>
      <c r="AC28" s="74" t="s">
        <v>172</v>
      </c>
      <c r="AD28" s="17">
        <v>114583</v>
      </c>
      <c r="AE28" s="18">
        <v>104854</v>
      </c>
      <c r="AF28" s="18">
        <v>4989</v>
      </c>
      <c r="AG28" s="18">
        <v>34666</v>
      </c>
      <c r="AH28" s="18">
        <v>4381</v>
      </c>
      <c r="AI28" s="18">
        <v>10360</v>
      </c>
    </row>
    <row r="29" spans="1:35" ht="21.75" customHeight="1">
      <c r="A29" s="85" t="s">
        <v>145</v>
      </c>
      <c r="B29" s="21"/>
      <c r="C29" s="22"/>
      <c r="D29" s="22"/>
      <c r="E29" s="92"/>
      <c r="F29" s="92"/>
      <c r="G29" s="22"/>
      <c r="H29" s="22"/>
      <c r="I29" s="93"/>
      <c r="J29" s="93"/>
      <c r="K29" s="92"/>
      <c r="L29" s="92"/>
      <c r="M29" s="93"/>
      <c r="N29" s="93"/>
      <c r="O29" s="93"/>
      <c r="P29" s="93"/>
      <c r="Q29" s="92"/>
      <c r="R29" s="94"/>
      <c r="S29" s="23"/>
      <c r="T29" s="22"/>
      <c r="U29" s="93"/>
      <c r="V29" s="93"/>
      <c r="W29" s="5"/>
      <c r="X29" s="5"/>
      <c r="Y29" s="93"/>
      <c r="Z29" s="93"/>
      <c r="AC29" s="6" t="s">
        <v>196</v>
      </c>
      <c r="AD29" s="17">
        <v>114001</v>
      </c>
      <c r="AE29" s="18">
        <v>105424</v>
      </c>
      <c r="AF29" s="18">
        <v>5087</v>
      </c>
      <c r="AG29" s="18">
        <v>35084</v>
      </c>
      <c r="AH29" s="18">
        <v>4291</v>
      </c>
      <c r="AI29" s="18">
        <v>9937</v>
      </c>
    </row>
    <row r="30" spans="1:35" ht="21.75" customHeight="1">
      <c r="A30" s="85" t="s">
        <v>82</v>
      </c>
      <c r="B30" s="21"/>
      <c r="C30" s="22"/>
      <c r="D30" s="22"/>
      <c r="E30" s="92"/>
      <c r="F30" s="92"/>
      <c r="G30" s="22"/>
      <c r="H30" s="22"/>
      <c r="I30" s="93"/>
      <c r="J30" s="93"/>
      <c r="K30" s="92"/>
      <c r="L30" s="92"/>
      <c r="M30" s="93"/>
      <c r="N30" s="93"/>
      <c r="O30" s="93"/>
      <c r="P30" s="93"/>
      <c r="Q30" s="92"/>
      <c r="R30" s="92"/>
      <c r="S30" s="22"/>
      <c r="T30" s="22"/>
      <c r="U30" s="93"/>
      <c r="V30" s="93"/>
      <c r="W30" s="5"/>
      <c r="X30" s="5"/>
      <c r="Y30" s="93"/>
      <c r="Z30" s="93"/>
      <c r="AC30" s="6" t="s">
        <v>197</v>
      </c>
      <c r="AD30" s="17">
        <v>123694</v>
      </c>
      <c r="AE30" s="18">
        <v>114863</v>
      </c>
      <c r="AF30" s="18">
        <v>5108</v>
      </c>
      <c r="AG30" s="18">
        <v>38225</v>
      </c>
      <c r="AH30" s="18">
        <v>4761</v>
      </c>
      <c r="AI30" s="18">
        <v>10756</v>
      </c>
    </row>
    <row r="31" spans="29:35" ht="15" customHeight="1">
      <c r="AC31" s="24" t="s">
        <v>147</v>
      </c>
      <c r="AD31" s="24"/>
      <c r="AE31" s="24"/>
      <c r="AF31" s="24"/>
      <c r="AG31" s="24"/>
      <c r="AH31" s="24"/>
      <c r="AI31" s="24"/>
    </row>
    <row r="32" spans="1:29" ht="21.75" customHeight="1">
      <c r="A32" s="141" t="s">
        <v>173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C32" s="11" t="s">
        <v>142</v>
      </c>
    </row>
    <row r="33" spans="2:29" ht="15" customHeight="1" thickBo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88" t="s">
        <v>151</v>
      </c>
      <c r="AC33" s="11" t="s">
        <v>143</v>
      </c>
    </row>
    <row r="34" spans="1:27" ht="15" customHeight="1">
      <c r="A34" s="177" t="s">
        <v>108</v>
      </c>
      <c r="B34" s="180" t="s">
        <v>105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2"/>
      <c r="N34" s="128" t="s">
        <v>109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</row>
    <row r="35" spans="1:27" ht="18" customHeight="1">
      <c r="A35" s="178"/>
      <c r="B35" s="114" t="s">
        <v>3</v>
      </c>
      <c r="C35" s="114"/>
      <c r="D35" s="114" t="s">
        <v>174</v>
      </c>
      <c r="E35" s="114"/>
      <c r="F35" s="114"/>
      <c r="G35" s="114"/>
      <c r="H35" s="114"/>
      <c r="I35" s="114"/>
      <c r="J35" s="114"/>
      <c r="K35" s="114"/>
      <c r="L35" s="134" t="s">
        <v>175</v>
      </c>
      <c r="M35" s="135"/>
      <c r="N35" s="126" t="s">
        <v>3</v>
      </c>
      <c r="O35" s="127"/>
      <c r="P35" s="121" t="s">
        <v>4</v>
      </c>
      <c r="Q35" s="122"/>
      <c r="R35" s="117" t="s">
        <v>176</v>
      </c>
      <c r="S35" s="118"/>
      <c r="U35" s="14"/>
      <c r="V35" s="14"/>
      <c r="W35" s="14"/>
      <c r="X35" s="14"/>
      <c r="Y35" s="14"/>
      <c r="Z35" s="14"/>
      <c r="AA35" s="14"/>
    </row>
    <row r="36" spans="1:35" ht="15" thickBot="1">
      <c r="A36" s="179"/>
      <c r="B36" s="114"/>
      <c r="C36" s="114"/>
      <c r="D36" s="114" t="s">
        <v>5</v>
      </c>
      <c r="E36" s="114"/>
      <c r="F36" s="114" t="s">
        <v>6</v>
      </c>
      <c r="G36" s="114"/>
      <c r="H36" s="115" t="s">
        <v>7</v>
      </c>
      <c r="I36" s="151"/>
      <c r="J36" s="151"/>
      <c r="K36" s="152"/>
      <c r="L36" s="136"/>
      <c r="M36" s="137"/>
      <c r="N36" s="128"/>
      <c r="O36" s="129"/>
      <c r="P36" s="123"/>
      <c r="Q36" s="124"/>
      <c r="R36" s="119"/>
      <c r="S36" s="120"/>
      <c r="T36" s="114" t="s">
        <v>177</v>
      </c>
      <c r="U36" s="114"/>
      <c r="V36" s="114" t="s">
        <v>178</v>
      </c>
      <c r="W36" s="114"/>
      <c r="X36" s="114" t="s">
        <v>179</v>
      </c>
      <c r="Y36" s="114"/>
      <c r="Z36" s="114" t="s">
        <v>180</v>
      </c>
      <c r="AA36" s="115"/>
      <c r="AD36" s="15"/>
      <c r="AE36" s="15"/>
      <c r="AF36" s="15"/>
      <c r="AG36" s="15"/>
      <c r="AH36" s="15"/>
      <c r="AI36" s="89" t="s">
        <v>151</v>
      </c>
    </row>
    <row r="37" spans="1:35" ht="18" customHeight="1">
      <c r="A37" s="95" t="s">
        <v>89</v>
      </c>
      <c r="B37" s="153">
        <f>SUM(D37,L37)</f>
        <v>5560612</v>
      </c>
      <c r="C37" s="108"/>
      <c r="D37" s="108">
        <f>SUM(F37:I37)</f>
        <v>1936434</v>
      </c>
      <c r="E37" s="108"/>
      <c r="F37" s="108">
        <v>1935988</v>
      </c>
      <c r="G37" s="108"/>
      <c r="H37" s="225">
        <v>446</v>
      </c>
      <c r="I37" s="225"/>
      <c r="J37" s="225"/>
      <c r="K37" s="225"/>
      <c r="L37" s="108">
        <v>3624178</v>
      </c>
      <c r="M37" s="108"/>
      <c r="N37" s="113">
        <f>SUM(P37:S37)</f>
        <v>5186847</v>
      </c>
      <c r="O37" s="113"/>
      <c r="P37" s="108">
        <v>1395707</v>
      </c>
      <c r="Q37" s="108"/>
      <c r="R37" s="108">
        <v>3791140</v>
      </c>
      <c r="S37" s="108"/>
      <c r="T37" s="108">
        <v>768631</v>
      </c>
      <c r="U37" s="108"/>
      <c r="V37" s="108">
        <v>1212142</v>
      </c>
      <c r="W37" s="108"/>
      <c r="X37" s="108">
        <v>1606207</v>
      </c>
      <c r="Y37" s="108"/>
      <c r="Z37" s="108">
        <v>204160</v>
      </c>
      <c r="AA37" s="108"/>
      <c r="AC37" s="110" t="s">
        <v>111</v>
      </c>
      <c r="AD37" s="206" t="s">
        <v>181</v>
      </c>
      <c r="AE37" s="207"/>
      <c r="AF37" s="207"/>
      <c r="AG37" s="208"/>
      <c r="AH37" s="222" t="s">
        <v>110</v>
      </c>
      <c r="AI37" s="220" t="s">
        <v>2</v>
      </c>
    </row>
    <row r="38" spans="1:35" ht="19.5" customHeight="1">
      <c r="A38" s="6" t="s">
        <v>162</v>
      </c>
      <c r="B38" s="153">
        <f>SUM(D38,L38)</f>
        <v>5396402</v>
      </c>
      <c r="C38" s="108"/>
      <c r="D38" s="108">
        <f>SUM(F38:I38)</f>
        <v>1838014</v>
      </c>
      <c r="E38" s="108"/>
      <c r="F38" s="108">
        <v>1837545</v>
      </c>
      <c r="G38" s="108"/>
      <c r="H38" s="226">
        <v>469</v>
      </c>
      <c r="I38" s="226"/>
      <c r="J38" s="226"/>
      <c r="K38" s="226"/>
      <c r="L38" s="108">
        <v>3558388</v>
      </c>
      <c r="M38" s="108"/>
      <c r="N38" s="113">
        <f>SUM(P38:S38)</f>
        <v>5054396</v>
      </c>
      <c r="O38" s="113"/>
      <c r="P38" s="108">
        <v>1408720</v>
      </c>
      <c r="Q38" s="108"/>
      <c r="R38" s="108">
        <v>3645676</v>
      </c>
      <c r="S38" s="108"/>
      <c r="T38" s="108">
        <v>804812</v>
      </c>
      <c r="U38" s="108"/>
      <c r="V38" s="108">
        <v>1107838</v>
      </c>
      <c r="W38" s="108"/>
      <c r="X38" s="108">
        <v>1538950</v>
      </c>
      <c r="Y38" s="108"/>
      <c r="Z38" s="108">
        <v>194076</v>
      </c>
      <c r="AA38" s="108"/>
      <c r="AC38" s="111"/>
      <c r="AD38" s="209" t="s">
        <v>10</v>
      </c>
      <c r="AE38" s="204" t="s">
        <v>8</v>
      </c>
      <c r="AF38" s="209" t="s">
        <v>112</v>
      </c>
      <c r="AG38" s="209" t="s">
        <v>113</v>
      </c>
      <c r="AH38" s="223"/>
      <c r="AI38" s="221"/>
    </row>
    <row r="39" spans="1:35" ht="19.5" customHeight="1">
      <c r="A39" s="6" t="s">
        <v>90</v>
      </c>
      <c r="B39" s="153">
        <f>SUM(D39,L39)</f>
        <v>5697148</v>
      </c>
      <c r="C39" s="108"/>
      <c r="D39" s="108">
        <f>SUM(F39:I39)</f>
        <v>1495708</v>
      </c>
      <c r="E39" s="108"/>
      <c r="F39" s="108">
        <v>1495245</v>
      </c>
      <c r="G39" s="108"/>
      <c r="H39" s="226">
        <v>463</v>
      </c>
      <c r="I39" s="226"/>
      <c r="J39" s="226"/>
      <c r="K39" s="226"/>
      <c r="L39" s="108">
        <v>4201440</v>
      </c>
      <c r="M39" s="108"/>
      <c r="N39" s="113">
        <f>SUM(P39:S39)</f>
        <v>5364320</v>
      </c>
      <c r="O39" s="113"/>
      <c r="P39" s="108">
        <v>1492518</v>
      </c>
      <c r="Q39" s="108"/>
      <c r="R39" s="108">
        <v>3871802</v>
      </c>
      <c r="S39" s="108"/>
      <c r="T39" s="108">
        <v>895818</v>
      </c>
      <c r="U39" s="108"/>
      <c r="V39" s="108">
        <v>1174490</v>
      </c>
      <c r="W39" s="108"/>
      <c r="X39" s="108">
        <v>1610696</v>
      </c>
      <c r="Y39" s="108"/>
      <c r="Z39" s="108">
        <v>190798</v>
      </c>
      <c r="AA39" s="108"/>
      <c r="AC39" s="112"/>
      <c r="AD39" s="210"/>
      <c r="AE39" s="205"/>
      <c r="AF39" s="210"/>
      <c r="AG39" s="210"/>
      <c r="AH39" s="205"/>
      <c r="AI39" s="219"/>
    </row>
    <row r="40" spans="1:40" ht="21.75" customHeight="1">
      <c r="A40" s="6" t="s">
        <v>91</v>
      </c>
      <c r="B40" s="153">
        <f>SUM(D40,L40)</f>
        <v>5909608</v>
      </c>
      <c r="C40" s="108"/>
      <c r="D40" s="108">
        <v>1972251</v>
      </c>
      <c r="E40" s="108"/>
      <c r="F40" s="108">
        <v>1971750</v>
      </c>
      <c r="G40" s="108"/>
      <c r="H40" s="226">
        <v>504</v>
      </c>
      <c r="I40" s="226"/>
      <c r="J40" s="226"/>
      <c r="K40" s="226"/>
      <c r="L40" s="108">
        <v>3937357</v>
      </c>
      <c r="M40" s="108"/>
      <c r="N40" s="113">
        <f>SUM(P40:S40)</f>
        <v>5539637</v>
      </c>
      <c r="O40" s="113"/>
      <c r="P40" s="108">
        <v>1575365</v>
      </c>
      <c r="Q40" s="108"/>
      <c r="R40" s="108">
        <v>3964272</v>
      </c>
      <c r="S40" s="108"/>
      <c r="T40" s="108">
        <v>940986</v>
      </c>
      <c r="U40" s="108"/>
      <c r="V40" s="108">
        <v>1239358</v>
      </c>
      <c r="W40" s="108"/>
      <c r="X40" s="108">
        <v>1592992</v>
      </c>
      <c r="Y40" s="108"/>
      <c r="Z40" s="108">
        <v>190936</v>
      </c>
      <c r="AA40" s="108"/>
      <c r="AC40" s="73" t="s">
        <v>89</v>
      </c>
      <c r="AD40" s="25">
        <v>100633</v>
      </c>
      <c r="AE40" s="26">
        <v>42686</v>
      </c>
      <c r="AF40" s="26">
        <v>295127</v>
      </c>
      <c r="AG40" s="26">
        <v>53512</v>
      </c>
      <c r="AH40" s="26">
        <v>70140</v>
      </c>
      <c r="AI40" s="26">
        <v>90673</v>
      </c>
      <c r="AK40" s="34"/>
      <c r="AL40" s="34"/>
      <c r="AM40" s="34"/>
      <c r="AN40" s="34"/>
    </row>
    <row r="41" spans="1:40" ht="21.75" customHeight="1">
      <c r="A41" s="37" t="s">
        <v>85</v>
      </c>
      <c r="B41" s="176">
        <f>SUM(B43:C56)</f>
        <v>6255232</v>
      </c>
      <c r="C41" s="116"/>
      <c r="D41" s="116">
        <f>SUM(D43:E56)</f>
        <v>1946181</v>
      </c>
      <c r="E41" s="116"/>
      <c r="F41" s="116">
        <f>SUM(F43:G56)</f>
        <v>1945693</v>
      </c>
      <c r="G41" s="116"/>
      <c r="H41" s="227">
        <f>SUM(H43:I56)</f>
        <v>488</v>
      </c>
      <c r="I41" s="227"/>
      <c r="J41" s="227"/>
      <c r="K41" s="227"/>
      <c r="L41" s="116">
        <f>SUM(L43:M56)</f>
        <v>4309051</v>
      </c>
      <c r="M41" s="116"/>
      <c r="N41" s="116">
        <v>5867006</v>
      </c>
      <c r="O41" s="116"/>
      <c r="P41" s="116">
        <f>SUM(P43:Q56)</f>
        <v>1665649</v>
      </c>
      <c r="Q41" s="116"/>
      <c r="R41" s="116">
        <v>4201357</v>
      </c>
      <c r="S41" s="116"/>
      <c r="T41" s="116">
        <v>1028031</v>
      </c>
      <c r="U41" s="116"/>
      <c r="V41" s="116">
        <v>1378426</v>
      </c>
      <c r="W41" s="116"/>
      <c r="X41" s="116">
        <v>1593281</v>
      </c>
      <c r="Y41" s="116"/>
      <c r="Z41" s="116">
        <v>201619</v>
      </c>
      <c r="AA41" s="116"/>
      <c r="AC41" s="6" t="s">
        <v>162</v>
      </c>
      <c r="AD41" s="27">
        <v>9560</v>
      </c>
      <c r="AE41" s="28">
        <v>43990</v>
      </c>
      <c r="AF41" s="28">
        <v>294861</v>
      </c>
      <c r="AG41" s="28">
        <v>53698</v>
      </c>
      <c r="AH41" s="28">
        <v>64990</v>
      </c>
      <c r="AI41" s="28">
        <v>93314</v>
      </c>
      <c r="AK41" s="34"/>
      <c r="AL41" s="34"/>
      <c r="AM41" s="34"/>
      <c r="AN41" s="34"/>
    </row>
    <row r="42" spans="1:35" ht="21.75" customHeight="1">
      <c r="A42" s="91"/>
      <c r="B42" s="162"/>
      <c r="C42" s="113"/>
      <c r="D42" s="113"/>
      <c r="E42" s="113"/>
      <c r="F42" s="131"/>
      <c r="G42" s="131"/>
      <c r="H42" s="113"/>
      <c r="I42" s="113"/>
      <c r="J42" s="113"/>
      <c r="K42" s="113"/>
      <c r="L42" s="130"/>
      <c r="M42" s="130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C42" s="6" t="s">
        <v>90</v>
      </c>
      <c r="AD42" s="27">
        <v>9921</v>
      </c>
      <c r="AE42" s="28">
        <v>50791</v>
      </c>
      <c r="AF42" s="28">
        <v>321893</v>
      </c>
      <c r="AG42" s="28">
        <v>74756</v>
      </c>
      <c r="AH42" s="28">
        <v>59299</v>
      </c>
      <c r="AI42" s="28">
        <v>100558</v>
      </c>
    </row>
    <row r="43" spans="1:35" ht="21.75" customHeight="1">
      <c r="A43" s="21" t="s">
        <v>106</v>
      </c>
      <c r="B43" s="153">
        <f>SUM(D43,L43)</f>
        <v>468668</v>
      </c>
      <c r="C43" s="108"/>
      <c r="D43" s="108">
        <f>SUM(F43:I43)</f>
        <v>204992</v>
      </c>
      <c r="E43" s="108"/>
      <c r="F43" s="108">
        <v>204954</v>
      </c>
      <c r="G43" s="108"/>
      <c r="H43" s="226">
        <v>38</v>
      </c>
      <c r="I43" s="226"/>
      <c r="J43" s="226"/>
      <c r="K43" s="226"/>
      <c r="L43" s="108">
        <v>263676</v>
      </c>
      <c r="M43" s="108"/>
      <c r="N43" s="113">
        <f>SUM(P43:S43)</f>
        <v>461216</v>
      </c>
      <c r="O43" s="113"/>
      <c r="P43" s="108">
        <v>140646</v>
      </c>
      <c r="Q43" s="108"/>
      <c r="R43" s="108">
        <v>320570</v>
      </c>
      <c r="S43" s="108"/>
      <c r="T43" s="108">
        <v>67214</v>
      </c>
      <c r="U43" s="108"/>
      <c r="V43" s="108">
        <v>103969</v>
      </c>
      <c r="W43" s="108"/>
      <c r="X43" s="108">
        <v>130239</v>
      </c>
      <c r="Y43" s="108"/>
      <c r="Z43" s="108">
        <v>19148</v>
      </c>
      <c r="AA43" s="108"/>
      <c r="AC43" s="6" t="s">
        <v>91</v>
      </c>
      <c r="AD43" s="27">
        <v>18748</v>
      </c>
      <c r="AE43" s="28">
        <v>60155</v>
      </c>
      <c r="AF43" s="28">
        <v>346997</v>
      </c>
      <c r="AG43" s="28">
        <v>105215</v>
      </c>
      <c r="AH43" s="28">
        <v>3846</v>
      </c>
      <c r="AI43" s="28">
        <v>104067</v>
      </c>
    </row>
    <row r="44" spans="1:35" ht="21.75" customHeight="1">
      <c r="A44" s="96">
        <v>5</v>
      </c>
      <c r="B44" s="153">
        <f aca="true" t="shared" si="1" ref="B44:B56">SUM(D44,L44)</f>
        <v>460811</v>
      </c>
      <c r="C44" s="108"/>
      <c r="D44" s="108">
        <f aca="true" t="shared" si="2" ref="D44:D56">SUM(F44:I44)</f>
        <v>198408</v>
      </c>
      <c r="E44" s="108"/>
      <c r="F44" s="108">
        <v>198365</v>
      </c>
      <c r="G44" s="108"/>
      <c r="H44" s="226">
        <v>43</v>
      </c>
      <c r="I44" s="226"/>
      <c r="J44" s="226"/>
      <c r="K44" s="226"/>
      <c r="L44" s="108">
        <v>262403</v>
      </c>
      <c r="M44" s="108"/>
      <c r="N44" s="113">
        <f aca="true" t="shared" si="3" ref="N44:N56">SUM(P44:S44)</f>
        <v>443437</v>
      </c>
      <c r="O44" s="113"/>
      <c r="P44" s="108">
        <v>126334</v>
      </c>
      <c r="Q44" s="108"/>
      <c r="R44" s="108">
        <v>317103</v>
      </c>
      <c r="S44" s="108"/>
      <c r="T44" s="108">
        <v>69990</v>
      </c>
      <c r="U44" s="108"/>
      <c r="V44" s="108">
        <v>103433</v>
      </c>
      <c r="W44" s="108"/>
      <c r="X44" s="108">
        <v>124001</v>
      </c>
      <c r="Y44" s="108"/>
      <c r="Z44" s="108">
        <v>19679</v>
      </c>
      <c r="AA44" s="108"/>
      <c r="AC44" s="38" t="s">
        <v>85</v>
      </c>
      <c r="AD44" s="104">
        <f aca="true" t="shared" si="4" ref="AD44:AI44">SUM(AD46:AD59)</f>
        <v>29423</v>
      </c>
      <c r="AE44" s="76">
        <f t="shared" si="4"/>
        <v>61753</v>
      </c>
      <c r="AF44" s="76">
        <f t="shared" si="4"/>
        <v>388578</v>
      </c>
      <c r="AG44" s="76">
        <f t="shared" si="4"/>
        <v>122356</v>
      </c>
      <c r="AH44" s="76">
        <f t="shared" si="4"/>
        <v>3915</v>
      </c>
      <c r="AI44" s="76">
        <f t="shared" si="4"/>
        <v>104642</v>
      </c>
    </row>
    <row r="45" spans="1:35" ht="21.75" customHeight="1">
      <c r="A45" s="96">
        <v>6</v>
      </c>
      <c r="B45" s="153">
        <f t="shared" si="1"/>
        <v>479946</v>
      </c>
      <c r="C45" s="108"/>
      <c r="D45" s="108">
        <f t="shared" si="2"/>
        <v>158157</v>
      </c>
      <c r="E45" s="108"/>
      <c r="F45" s="108">
        <v>158114</v>
      </c>
      <c r="G45" s="108"/>
      <c r="H45" s="226">
        <v>43</v>
      </c>
      <c r="I45" s="226"/>
      <c r="J45" s="226"/>
      <c r="K45" s="226"/>
      <c r="L45" s="108">
        <v>321789</v>
      </c>
      <c r="M45" s="108"/>
      <c r="N45" s="113">
        <f t="shared" si="3"/>
        <v>444996</v>
      </c>
      <c r="O45" s="113"/>
      <c r="P45" s="108">
        <v>111676</v>
      </c>
      <c r="Q45" s="108"/>
      <c r="R45" s="108">
        <v>333320</v>
      </c>
      <c r="S45" s="108"/>
      <c r="T45" s="108">
        <v>79445</v>
      </c>
      <c r="U45" s="108"/>
      <c r="V45" s="108">
        <v>113841</v>
      </c>
      <c r="W45" s="108"/>
      <c r="X45" s="108">
        <v>123443</v>
      </c>
      <c r="Y45" s="108"/>
      <c r="Z45" s="108">
        <v>16591</v>
      </c>
      <c r="AA45" s="108"/>
      <c r="AC45" s="91"/>
      <c r="AD45" s="29"/>
      <c r="AE45" s="30"/>
      <c r="AF45" s="30"/>
      <c r="AG45" s="31"/>
      <c r="AH45" s="30"/>
      <c r="AI45" s="30"/>
    </row>
    <row r="46" spans="1:35" ht="21.75" customHeight="1">
      <c r="A46" s="96">
        <v>7</v>
      </c>
      <c r="B46" s="153">
        <f t="shared" si="1"/>
        <v>567508</v>
      </c>
      <c r="C46" s="108"/>
      <c r="D46" s="108">
        <f t="shared" si="2"/>
        <v>190235</v>
      </c>
      <c r="E46" s="108"/>
      <c r="F46" s="108">
        <v>190181</v>
      </c>
      <c r="G46" s="108"/>
      <c r="H46" s="226">
        <v>54</v>
      </c>
      <c r="I46" s="226"/>
      <c r="J46" s="226"/>
      <c r="K46" s="226"/>
      <c r="L46" s="108">
        <v>377273</v>
      </c>
      <c r="M46" s="108"/>
      <c r="N46" s="113">
        <f t="shared" si="3"/>
        <v>492454</v>
      </c>
      <c r="O46" s="113"/>
      <c r="P46" s="108">
        <v>116156</v>
      </c>
      <c r="Q46" s="108"/>
      <c r="R46" s="108">
        <v>376298</v>
      </c>
      <c r="S46" s="108"/>
      <c r="T46" s="108">
        <v>105975</v>
      </c>
      <c r="U46" s="108"/>
      <c r="V46" s="108">
        <v>121722</v>
      </c>
      <c r="W46" s="108"/>
      <c r="X46" s="108">
        <v>135171</v>
      </c>
      <c r="Y46" s="108"/>
      <c r="Z46" s="108">
        <v>13430</v>
      </c>
      <c r="AA46" s="108"/>
      <c r="AC46" s="74" t="s">
        <v>144</v>
      </c>
      <c r="AD46" s="27">
        <v>1774</v>
      </c>
      <c r="AE46" s="28">
        <v>4861</v>
      </c>
      <c r="AF46" s="28">
        <v>29349</v>
      </c>
      <c r="AG46" s="28">
        <v>9050</v>
      </c>
      <c r="AH46" s="28">
        <v>310</v>
      </c>
      <c r="AI46" s="28">
        <v>7918</v>
      </c>
    </row>
    <row r="47" spans="1:35" ht="21.75" customHeight="1">
      <c r="A47" s="97"/>
      <c r="B47" s="153"/>
      <c r="C47" s="108"/>
      <c r="D47" s="108"/>
      <c r="E47" s="108"/>
      <c r="F47" s="132"/>
      <c r="G47" s="132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C47" s="6" t="s">
        <v>188</v>
      </c>
      <c r="AD47" s="27">
        <v>1747</v>
      </c>
      <c r="AE47" s="28">
        <v>4947</v>
      </c>
      <c r="AF47" s="28">
        <v>27936</v>
      </c>
      <c r="AG47" s="28">
        <v>9392</v>
      </c>
      <c r="AH47" s="28">
        <v>296</v>
      </c>
      <c r="AI47" s="28">
        <v>8102</v>
      </c>
    </row>
    <row r="48" spans="1:35" ht="21.75" customHeight="1">
      <c r="A48" s="96">
        <v>8</v>
      </c>
      <c r="B48" s="153">
        <f t="shared" si="1"/>
        <v>584220</v>
      </c>
      <c r="C48" s="108"/>
      <c r="D48" s="108">
        <f t="shared" si="2"/>
        <v>106321</v>
      </c>
      <c r="E48" s="108"/>
      <c r="F48" s="108">
        <v>106270</v>
      </c>
      <c r="G48" s="108"/>
      <c r="H48" s="226">
        <v>51</v>
      </c>
      <c r="I48" s="226"/>
      <c r="J48" s="226"/>
      <c r="K48" s="226"/>
      <c r="L48" s="108">
        <v>477899</v>
      </c>
      <c r="M48" s="108"/>
      <c r="N48" s="113">
        <f t="shared" si="3"/>
        <v>559940</v>
      </c>
      <c r="O48" s="113"/>
      <c r="P48" s="108">
        <v>152530</v>
      </c>
      <c r="Q48" s="108"/>
      <c r="R48" s="108">
        <v>407410</v>
      </c>
      <c r="S48" s="108"/>
      <c r="T48" s="108">
        <v>118132</v>
      </c>
      <c r="U48" s="108"/>
      <c r="V48" s="108">
        <v>116823</v>
      </c>
      <c r="W48" s="108"/>
      <c r="X48" s="108">
        <v>157743</v>
      </c>
      <c r="Y48" s="108"/>
      <c r="Z48" s="108">
        <v>14712</v>
      </c>
      <c r="AA48" s="108"/>
      <c r="AC48" s="6" t="s">
        <v>189</v>
      </c>
      <c r="AD48" s="27">
        <v>2185</v>
      </c>
      <c r="AE48" s="28">
        <v>5278</v>
      </c>
      <c r="AF48" s="28">
        <v>31219</v>
      </c>
      <c r="AG48" s="28">
        <v>10491</v>
      </c>
      <c r="AH48" s="28">
        <v>295</v>
      </c>
      <c r="AI48" s="28">
        <v>8828</v>
      </c>
    </row>
    <row r="49" spans="1:35" ht="21.75" customHeight="1">
      <c r="A49" s="96">
        <v>9</v>
      </c>
      <c r="B49" s="153">
        <f t="shared" si="1"/>
        <v>520695</v>
      </c>
      <c r="C49" s="108"/>
      <c r="D49" s="108">
        <f t="shared" si="2"/>
        <v>226469</v>
      </c>
      <c r="E49" s="108"/>
      <c r="F49" s="108">
        <v>226423</v>
      </c>
      <c r="G49" s="108"/>
      <c r="H49" s="226">
        <v>46</v>
      </c>
      <c r="I49" s="226"/>
      <c r="J49" s="226"/>
      <c r="K49" s="226"/>
      <c r="L49" s="108">
        <v>294226</v>
      </c>
      <c r="M49" s="108"/>
      <c r="N49" s="113">
        <f t="shared" si="3"/>
        <v>510903</v>
      </c>
      <c r="O49" s="113"/>
      <c r="P49" s="108">
        <v>138078</v>
      </c>
      <c r="Q49" s="108"/>
      <c r="R49" s="108">
        <v>372825</v>
      </c>
      <c r="S49" s="108"/>
      <c r="T49" s="108">
        <v>93867</v>
      </c>
      <c r="U49" s="108"/>
      <c r="V49" s="108">
        <v>117337</v>
      </c>
      <c r="W49" s="108"/>
      <c r="X49" s="108">
        <v>145074</v>
      </c>
      <c r="Y49" s="108"/>
      <c r="Z49" s="108">
        <v>16547</v>
      </c>
      <c r="AA49" s="108"/>
      <c r="AC49" s="6" t="s">
        <v>190</v>
      </c>
      <c r="AD49" s="27">
        <v>2465</v>
      </c>
      <c r="AE49" s="28">
        <v>5200</v>
      </c>
      <c r="AF49" s="28">
        <v>33171</v>
      </c>
      <c r="AG49" s="28">
        <v>10817</v>
      </c>
      <c r="AH49" s="28">
        <v>323</v>
      </c>
      <c r="AI49" s="28">
        <v>9663</v>
      </c>
    </row>
    <row r="50" spans="1:35" ht="21.75" customHeight="1">
      <c r="A50" s="96">
        <v>10</v>
      </c>
      <c r="B50" s="153">
        <f t="shared" si="1"/>
        <v>486012</v>
      </c>
      <c r="C50" s="108"/>
      <c r="D50" s="108">
        <f t="shared" si="2"/>
        <v>130864</v>
      </c>
      <c r="E50" s="108"/>
      <c r="F50" s="108">
        <v>130825</v>
      </c>
      <c r="G50" s="108"/>
      <c r="H50" s="226">
        <v>39</v>
      </c>
      <c r="I50" s="226"/>
      <c r="J50" s="226"/>
      <c r="K50" s="226"/>
      <c r="L50" s="108">
        <v>355148</v>
      </c>
      <c r="M50" s="108"/>
      <c r="N50" s="113">
        <f t="shared" si="3"/>
        <v>463993</v>
      </c>
      <c r="O50" s="113"/>
      <c r="P50" s="108">
        <v>126393</v>
      </c>
      <c r="Q50" s="108"/>
      <c r="R50" s="108">
        <v>337600</v>
      </c>
      <c r="S50" s="108"/>
      <c r="T50" s="108">
        <v>76863</v>
      </c>
      <c r="U50" s="108"/>
      <c r="V50" s="108">
        <v>117566</v>
      </c>
      <c r="W50" s="108"/>
      <c r="X50" s="108">
        <v>128681</v>
      </c>
      <c r="Y50" s="108"/>
      <c r="Z50" s="108">
        <v>14490</v>
      </c>
      <c r="AA50" s="108"/>
      <c r="AC50" s="74"/>
      <c r="AD50" s="29"/>
      <c r="AE50" s="30"/>
      <c r="AF50" s="30"/>
      <c r="AG50" s="30"/>
      <c r="AH50" s="30"/>
      <c r="AI50" s="30"/>
    </row>
    <row r="51" spans="1:35" ht="21.75" customHeight="1">
      <c r="A51" s="96">
        <v>11</v>
      </c>
      <c r="B51" s="153">
        <f t="shared" si="1"/>
        <v>499627</v>
      </c>
      <c r="C51" s="108"/>
      <c r="D51" s="108">
        <f t="shared" si="2"/>
        <v>105801</v>
      </c>
      <c r="E51" s="108"/>
      <c r="F51" s="108">
        <v>105766</v>
      </c>
      <c r="G51" s="108"/>
      <c r="H51" s="226">
        <v>35</v>
      </c>
      <c r="I51" s="226"/>
      <c r="J51" s="226"/>
      <c r="K51" s="226"/>
      <c r="L51" s="108">
        <v>393826</v>
      </c>
      <c r="M51" s="108"/>
      <c r="N51" s="113">
        <f t="shared" si="3"/>
        <v>458630</v>
      </c>
      <c r="O51" s="113"/>
      <c r="P51" s="108">
        <v>130201</v>
      </c>
      <c r="Q51" s="108"/>
      <c r="R51" s="108">
        <v>328429</v>
      </c>
      <c r="S51" s="108"/>
      <c r="T51" s="108">
        <v>76905</v>
      </c>
      <c r="U51" s="108"/>
      <c r="V51" s="108">
        <v>115724</v>
      </c>
      <c r="W51" s="108"/>
      <c r="X51" s="108">
        <v>121638</v>
      </c>
      <c r="Y51" s="108"/>
      <c r="Z51" s="108">
        <v>14162</v>
      </c>
      <c r="AA51" s="108"/>
      <c r="AC51" s="6" t="s">
        <v>191</v>
      </c>
      <c r="AD51" s="27">
        <v>2518</v>
      </c>
      <c r="AE51" s="28">
        <v>4862</v>
      </c>
      <c r="AF51" s="28">
        <v>33446</v>
      </c>
      <c r="AG51" s="28">
        <v>10355</v>
      </c>
      <c r="AH51" s="28">
        <v>319</v>
      </c>
      <c r="AI51" s="28">
        <v>10074</v>
      </c>
    </row>
    <row r="52" spans="1:35" ht="21.75" customHeight="1">
      <c r="A52" s="97"/>
      <c r="B52" s="153"/>
      <c r="C52" s="108"/>
      <c r="D52" s="108"/>
      <c r="E52" s="108"/>
      <c r="F52" s="132"/>
      <c r="G52" s="13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C52" s="6" t="s">
        <v>192</v>
      </c>
      <c r="AD52" s="27">
        <v>2670</v>
      </c>
      <c r="AE52" s="28">
        <v>4862</v>
      </c>
      <c r="AF52" s="28">
        <v>32707</v>
      </c>
      <c r="AG52" s="28">
        <v>10256</v>
      </c>
      <c r="AH52" s="28">
        <v>312</v>
      </c>
      <c r="AI52" s="28">
        <v>9010</v>
      </c>
    </row>
    <row r="53" spans="1:35" ht="21.75" customHeight="1">
      <c r="A53" s="96">
        <v>12</v>
      </c>
      <c r="B53" s="153">
        <f t="shared" si="1"/>
        <v>556077</v>
      </c>
      <c r="C53" s="108"/>
      <c r="D53" s="108">
        <f t="shared" si="2"/>
        <v>130603</v>
      </c>
      <c r="E53" s="108"/>
      <c r="F53" s="108">
        <v>130571</v>
      </c>
      <c r="G53" s="108"/>
      <c r="H53" s="226">
        <v>32</v>
      </c>
      <c r="I53" s="226"/>
      <c r="J53" s="226"/>
      <c r="K53" s="226"/>
      <c r="L53" s="108">
        <v>425474</v>
      </c>
      <c r="M53" s="108"/>
      <c r="N53" s="113">
        <f t="shared" si="3"/>
        <v>486559</v>
      </c>
      <c r="O53" s="113"/>
      <c r="P53" s="108">
        <v>144829</v>
      </c>
      <c r="Q53" s="108"/>
      <c r="R53" s="108">
        <v>341730</v>
      </c>
      <c r="S53" s="108"/>
      <c r="T53" s="108">
        <v>82547</v>
      </c>
      <c r="U53" s="108"/>
      <c r="V53" s="108">
        <v>115733</v>
      </c>
      <c r="W53" s="108"/>
      <c r="X53" s="108">
        <v>127550</v>
      </c>
      <c r="Y53" s="108"/>
      <c r="Z53" s="108">
        <v>15900</v>
      </c>
      <c r="AA53" s="108"/>
      <c r="AC53" s="6" t="s">
        <v>193</v>
      </c>
      <c r="AD53" s="27">
        <v>2521</v>
      </c>
      <c r="AE53" s="28">
        <v>5245</v>
      </c>
      <c r="AF53" s="28">
        <v>32518</v>
      </c>
      <c r="AG53" s="28">
        <v>10445</v>
      </c>
      <c r="AH53" s="28">
        <v>312</v>
      </c>
      <c r="AI53" s="28">
        <v>8121</v>
      </c>
    </row>
    <row r="54" spans="1:35" ht="21.75" customHeight="1">
      <c r="A54" s="35" t="s">
        <v>146</v>
      </c>
      <c r="B54" s="153">
        <f t="shared" si="1"/>
        <v>561237</v>
      </c>
      <c r="C54" s="108"/>
      <c r="D54" s="108">
        <f t="shared" si="2"/>
        <v>127581</v>
      </c>
      <c r="E54" s="108"/>
      <c r="F54" s="108">
        <v>127550</v>
      </c>
      <c r="G54" s="108"/>
      <c r="H54" s="226">
        <v>31</v>
      </c>
      <c r="I54" s="226"/>
      <c r="J54" s="226"/>
      <c r="K54" s="226"/>
      <c r="L54" s="108">
        <v>433656</v>
      </c>
      <c r="M54" s="108"/>
      <c r="N54" s="113">
        <f t="shared" si="3"/>
        <v>552073</v>
      </c>
      <c r="O54" s="113"/>
      <c r="P54" s="108">
        <v>185119</v>
      </c>
      <c r="Q54" s="108"/>
      <c r="R54" s="108">
        <v>366954</v>
      </c>
      <c r="S54" s="108"/>
      <c r="T54" s="108">
        <v>93014</v>
      </c>
      <c r="U54" s="108"/>
      <c r="V54" s="108">
        <v>114583</v>
      </c>
      <c r="W54" s="108"/>
      <c r="X54" s="108">
        <v>138260</v>
      </c>
      <c r="Y54" s="108"/>
      <c r="Z54" s="108">
        <v>21097</v>
      </c>
      <c r="AA54" s="108"/>
      <c r="AC54" s="6" t="s">
        <v>194</v>
      </c>
      <c r="AD54" s="27">
        <v>2757</v>
      </c>
      <c r="AE54" s="28">
        <v>5182</v>
      </c>
      <c r="AF54" s="28">
        <v>32509</v>
      </c>
      <c r="AG54" s="28">
        <v>10415</v>
      </c>
      <c r="AH54" s="28">
        <v>330</v>
      </c>
      <c r="AI54" s="28">
        <v>8275</v>
      </c>
    </row>
    <row r="55" spans="1:35" ht="21.75" customHeight="1">
      <c r="A55" s="98">
        <v>2</v>
      </c>
      <c r="B55" s="153">
        <f t="shared" si="1"/>
        <v>516425</v>
      </c>
      <c r="C55" s="108"/>
      <c r="D55" s="108">
        <f t="shared" si="2"/>
        <v>164503</v>
      </c>
      <c r="E55" s="108"/>
      <c r="F55" s="108">
        <v>164467</v>
      </c>
      <c r="G55" s="108"/>
      <c r="H55" s="226">
        <v>36</v>
      </c>
      <c r="I55" s="226"/>
      <c r="J55" s="226"/>
      <c r="K55" s="226"/>
      <c r="L55" s="108">
        <v>351922</v>
      </c>
      <c r="M55" s="108"/>
      <c r="N55" s="113">
        <f t="shared" si="3"/>
        <v>494356</v>
      </c>
      <c r="O55" s="113"/>
      <c r="P55" s="108">
        <v>153191</v>
      </c>
      <c r="Q55" s="108"/>
      <c r="R55" s="108">
        <v>341165</v>
      </c>
      <c r="S55" s="108"/>
      <c r="T55" s="108">
        <v>79296</v>
      </c>
      <c r="U55" s="108"/>
      <c r="V55" s="108">
        <v>114001</v>
      </c>
      <c r="W55" s="108"/>
      <c r="X55" s="108">
        <v>129335</v>
      </c>
      <c r="Y55" s="108"/>
      <c r="Z55" s="108">
        <v>18533</v>
      </c>
      <c r="AA55" s="108"/>
      <c r="AC55" s="74"/>
      <c r="AD55" s="29"/>
      <c r="AE55" s="30"/>
      <c r="AF55" s="30"/>
      <c r="AG55" s="30"/>
      <c r="AH55" s="30"/>
      <c r="AI55" s="30"/>
    </row>
    <row r="56" spans="1:35" ht="21.75" customHeight="1">
      <c r="A56" s="99">
        <v>3</v>
      </c>
      <c r="B56" s="169">
        <f t="shared" si="1"/>
        <v>554006</v>
      </c>
      <c r="C56" s="109"/>
      <c r="D56" s="109">
        <f t="shared" si="2"/>
        <v>202247</v>
      </c>
      <c r="E56" s="109"/>
      <c r="F56" s="109">
        <v>202207</v>
      </c>
      <c r="G56" s="109"/>
      <c r="H56" s="228">
        <v>40</v>
      </c>
      <c r="I56" s="228"/>
      <c r="J56" s="228"/>
      <c r="K56" s="228"/>
      <c r="L56" s="109">
        <v>351759</v>
      </c>
      <c r="M56" s="109"/>
      <c r="N56" s="125">
        <f t="shared" si="3"/>
        <v>498448</v>
      </c>
      <c r="O56" s="125"/>
      <c r="P56" s="109">
        <v>140496</v>
      </c>
      <c r="Q56" s="109"/>
      <c r="R56" s="109">
        <v>357952</v>
      </c>
      <c r="S56" s="109"/>
      <c r="T56" s="109">
        <v>84782</v>
      </c>
      <c r="U56" s="109"/>
      <c r="V56" s="109">
        <v>123693</v>
      </c>
      <c r="W56" s="109"/>
      <c r="X56" s="109">
        <v>132144</v>
      </c>
      <c r="Y56" s="109"/>
      <c r="Z56" s="109">
        <v>17333</v>
      </c>
      <c r="AA56" s="109"/>
      <c r="AC56" s="6" t="s">
        <v>195</v>
      </c>
      <c r="AD56" s="27">
        <v>2877</v>
      </c>
      <c r="AE56" s="28">
        <v>5158</v>
      </c>
      <c r="AF56" s="28">
        <v>33318</v>
      </c>
      <c r="AG56" s="28">
        <v>10111</v>
      </c>
      <c r="AH56" s="28">
        <v>356</v>
      </c>
      <c r="AI56" s="28">
        <v>8576</v>
      </c>
    </row>
    <row r="57" spans="1:35" ht="21.75" customHeight="1">
      <c r="A57" s="4" t="s">
        <v>13</v>
      </c>
      <c r="B57" s="154">
        <f>100*(B41-B40)/B40</f>
        <v>5.848509748869976</v>
      </c>
      <c r="C57" s="107"/>
      <c r="D57" s="133">
        <f>100*(D41-D40)/D40</f>
        <v>-1.3218398672379936</v>
      </c>
      <c r="E57" s="133"/>
      <c r="F57" s="133">
        <f>100*(F41-F40)/F40</f>
        <v>-1.3215164194243691</v>
      </c>
      <c r="G57" s="133"/>
      <c r="H57" s="229">
        <f>100*(H41-H40)/H40</f>
        <v>-3.1746031746031744</v>
      </c>
      <c r="I57" s="229"/>
      <c r="J57" s="229"/>
      <c r="K57" s="229"/>
      <c r="L57" s="107">
        <f>100*(L41-L40)/L40</f>
        <v>9.44019046279014</v>
      </c>
      <c r="M57" s="107"/>
      <c r="N57" s="107">
        <f>100*(N41-N40)/N40</f>
        <v>5.909574941462771</v>
      </c>
      <c r="O57" s="107"/>
      <c r="P57" s="107">
        <f>100*(P41-P40)/P40</f>
        <v>5.730989326283115</v>
      </c>
      <c r="Q57" s="107"/>
      <c r="R57" s="107">
        <f>100*(R41-R40)/R40</f>
        <v>5.98054321196931</v>
      </c>
      <c r="S57" s="107"/>
      <c r="T57" s="107">
        <f>100*(T41-T40)/T40</f>
        <v>9.250403300367912</v>
      </c>
      <c r="U57" s="107"/>
      <c r="V57" s="107">
        <f>100*(V41-V40)/V40</f>
        <v>11.220970857492347</v>
      </c>
      <c r="W57" s="107"/>
      <c r="X57" s="107">
        <f>100*(X41-X40)/X40</f>
        <v>0.018141961792651814</v>
      </c>
      <c r="Y57" s="107"/>
      <c r="Z57" s="107">
        <f>100*(Z41-Z40)/Z40</f>
        <v>5.595068504629824</v>
      </c>
      <c r="AA57" s="107"/>
      <c r="AC57" s="74" t="s">
        <v>172</v>
      </c>
      <c r="AD57" s="27">
        <v>2340</v>
      </c>
      <c r="AE57" s="28">
        <v>5098</v>
      </c>
      <c r="AF57" s="28">
        <v>32788</v>
      </c>
      <c r="AG57" s="28">
        <v>10232</v>
      </c>
      <c r="AH57" s="28">
        <v>386</v>
      </c>
      <c r="AI57" s="28">
        <v>9343</v>
      </c>
    </row>
    <row r="58" spans="1:35" ht="21.75" customHeight="1">
      <c r="A58" s="11" t="s">
        <v>107</v>
      </c>
      <c r="B58" s="100"/>
      <c r="C58" s="14"/>
      <c r="D58" s="14"/>
      <c r="AC58" s="6" t="s">
        <v>196</v>
      </c>
      <c r="AD58" s="27">
        <v>2592</v>
      </c>
      <c r="AE58" s="28">
        <v>5252</v>
      </c>
      <c r="AF58" s="28">
        <v>33327</v>
      </c>
      <c r="AG58" s="28">
        <v>9854</v>
      </c>
      <c r="AH58" s="28">
        <v>326</v>
      </c>
      <c r="AI58" s="28">
        <v>8251</v>
      </c>
    </row>
    <row r="59" spans="1:35" ht="21.75" customHeight="1">
      <c r="A59" s="11" t="s">
        <v>182</v>
      </c>
      <c r="B59" s="100"/>
      <c r="C59" s="14"/>
      <c r="D59" s="14"/>
      <c r="AC59" s="106" t="s">
        <v>197</v>
      </c>
      <c r="AD59" s="32">
        <v>2977</v>
      </c>
      <c r="AE59" s="33">
        <v>5808</v>
      </c>
      <c r="AF59" s="33">
        <v>36290</v>
      </c>
      <c r="AG59" s="33">
        <v>10938</v>
      </c>
      <c r="AH59" s="33">
        <v>350</v>
      </c>
      <c r="AI59" s="33">
        <v>8481</v>
      </c>
    </row>
    <row r="60" spans="1:4" ht="21.75" customHeight="1">
      <c r="A60" s="11" t="s">
        <v>84</v>
      </c>
      <c r="C60" s="14"/>
      <c r="D60" s="14"/>
    </row>
    <row r="61" spans="3:4" ht="15" customHeight="1">
      <c r="C61" s="14"/>
      <c r="D61" s="14"/>
    </row>
    <row r="62" spans="2:4" ht="15" customHeight="1">
      <c r="B62" s="14"/>
      <c r="C62" s="14"/>
      <c r="D62" s="14"/>
    </row>
    <row r="63" ht="15" customHeight="1"/>
    <row r="64" ht="15" customHeight="1"/>
  </sheetData>
  <sheetProtection/>
  <mergeCells count="462">
    <mergeCell ref="H53:K53"/>
    <mergeCell ref="H54:K54"/>
    <mergeCell ref="H55:K55"/>
    <mergeCell ref="H56:K56"/>
    <mergeCell ref="H57:K57"/>
    <mergeCell ref="H45:K45"/>
    <mergeCell ref="H46:K46"/>
    <mergeCell ref="H48:K48"/>
    <mergeCell ref="H49:K49"/>
    <mergeCell ref="H50:K50"/>
    <mergeCell ref="H51:K51"/>
    <mergeCell ref="H39:K39"/>
    <mergeCell ref="H40:K40"/>
    <mergeCell ref="H41:K41"/>
    <mergeCell ref="H43:K43"/>
    <mergeCell ref="J42:K42"/>
    <mergeCell ref="H44:K44"/>
    <mergeCell ref="P10:Q10"/>
    <mergeCell ref="AI37:AI39"/>
    <mergeCell ref="AH37:AH39"/>
    <mergeCell ref="A19:AA19"/>
    <mergeCell ref="W11:X11"/>
    <mergeCell ref="G15:I15"/>
    <mergeCell ref="G16:I16"/>
    <mergeCell ref="AD8:AD10"/>
    <mergeCell ref="Y13:AA13"/>
    <mergeCell ref="Y14:AA14"/>
    <mergeCell ref="P9:S9"/>
    <mergeCell ref="T12:V12"/>
    <mergeCell ref="AC6:AI6"/>
    <mergeCell ref="AE8:AI8"/>
    <mergeCell ref="AE9:AE10"/>
    <mergeCell ref="AF9:AF10"/>
    <mergeCell ref="AG9:AG10"/>
    <mergeCell ref="W10:X10"/>
    <mergeCell ref="AI9:AI10"/>
    <mergeCell ref="AC8:AC10"/>
    <mergeCell ref="Y15:AA15"/>
    <mergeCell ref="Y10:AA10"/>
    <mergeCell ref="T9:V10"/>
    <mergeCell ref="T11:V11"/>
    <mergeCell ref="Y11:AA11"/>
    <mergeCell ref="Z26:AA26"/>
    <mergeCell ref="Y16:AA16"/>
    <mergeCell ref="W16:X16"/>
    <mergeCell ref="Z23:AA23"/>
    <mergeCell ref="Z24:AA24"/>
    <mergeCell ref="Z27:AA27"/>
    <mergeCell ref="A4:AI4"/>
    <mergeCell ref="G9:L9"/>
    <mergeCell ref="D8:L8"/>
    <mergeCell ref="Y12:AA12"/>
    <mergeCell ref="A6:AA6"/>
    <mergeCell ref="M8:S8"/>
    <mergeCell ref="T8:AA8"/>
    <mergeCell ref="W9:AA9"/>
    <mergeCell ref="Z22:AA22"/>
    <mergeCell ref="Z25:AA25"/>
    <mergeCell ref="X25:Y25"/>
    <mergeCell ref="AE38:AE39"/>
    <mergeCell ref="AD37:AG37"/>
    <mergeCell ref="AF38:AF39"/>
    <mergeCell ref="AG38:AG39"/>
    <mergeCell ref="AD38:AD39"/>
    <mergeCell ref="X27:Y27"/>
    <mergeCell ref="X28:Y28"/>
    <mergeCell ref="N34:AA34"/>
    <mergeCell ref="W12:X12"/>
    <mergeCell ref="W13:X13"/>
    <mergeCell ref="W14:X14"/>
    <mergeCell ref="V26:W26"/>
    <mergeCell ref="V27:W27"/>
    <mergeCell ref="W15:X15"/>
    <mergeCell ref="M14:O14"/>
    <mergeCell ref="M15:O15"/>
    <mergeCell ref="P14:Q14"/>
    <mergeCell ref="A25:C25"/>
    <mergeCell ref="A27:C27"/>
    <mergeCell ref="A28:C28"/>
    <mergeCell ref="J16:L16"/>
    <mergeCell ref="A26:C26"/>
    <mergeCell ref="H28:I28"/>
    <mergeCell ref="P24:Q24"/>
    <mergeCell ref="R15:S15"/>
    <mergeCell ref="R16:S16"/>
    <mergeCell ref="P13:Q13"/>
    <mergeCell ref="A24:C24"/>
    <mergeCell ref="T14:V14"/>
    <mergeCell ref="T15:V15"/>
    <mergeCell ref="T16:V16"/>
    <mergeCell ref="M16:O16"/>
    <mergeCell ref="G14:I14"/>
    <mergeCell ref="T23:U23"/>
    <mergeCell ref="P12:Q12"/>
    <mergeCell ref="P11:Q11"/>
    <mergeCell ref="J15:L15"/>
    <mergeCell ref="T13:V13"/>
    <mergeCell ref="P16:Q16"/>
    <mergeCell ref="R10:S10"/>
    <mergeCell ref="R11:S11"/>
    <mergeCell ref="R12:S12"/>
    <mergeCell ref="R13:S13"/>
    <mergeCell ref="R14:S14"/>
    <mergeCell ref="M13:O13"/>
    <mergeCell ref="J10:L10"/>
    <mergeCell ref="M9:O10"/>
    <mergeCell ref="M11:O11"/>
    <mergeCell ref="M12:O12"/>
    <mergeCell ref="J12:L12"/>
    <mergeCell ref="J11:L11"/>
    <mergeCell ref="V28:W28"/>
    <mergeCell ref="V21:AA21"/>
    <mergeCell ref="V22:W22"/>
    <mergeCell ref="V23:W23"/>
    <mergeCell ref="V24:W24"/>
    <mergeCell ref="V25:W25"/>
    <mergeCell ref="X26:Y26"/>
    <mergeCell ref="Z28:AA28"/>
    <mergeCell ref="X23:Y23"/>
    <mergeCell ref="X24:Y24"/>
    <mergeCell ref="R22:S22"/>
    <mergeCell ref="G12:I12"/>
    <mergeCell ref="G13:I13"/>
    <mergeCell ref="D9:F10"/>
    <mergeCell ref="D11:F11"/>
    <mergeCell ref="R24:S24"/>
    <mergeCell ref="J21:O21"/>
    <mergeCell ref="P21:U21"/>
    <mergeCell ref="P22:Q22"/>
    <mergeCell ref="P15:Q15"/>
    <mergeCell ref="T22:U22"/>
    <mergeCell ref="J13:L13"/>
    <mergeCell ref="D12:F12"/>
    <mergeCell ref="A13:C13"/>
    <mergeCell ref="A14:C14"/>
    <mergeCell ref="A15:C15"/>
    <mergeCell ref="D16:F16"/>
    <mergeCell ref="J14:L14"/>
    <mergeCell ref="D21:I21"/>
    <mergeCell ref="L22:M22"/>
    <mergeCell ref="A8:C10"/>
    <mergeCell ref="A11:C11"/>
    <mergeCell ref="A12:C12"/>
    <mergeCell ref="G10:I10"/>
    <mergeCell ref="G11:I11"/>
    <mergeCell ref="X22:Y22"/>
    <mergeCell ref="A16:C16"/>
    <mergeCell ref="D13:F13"/>
    <mergeCell ref="D14:F14"/>
    <mergeCell ref="D15:F15"/>
    <mergeCell ref="B40:C40"/>
    <mergeCell ref="B41:C41"/>
    <mergeCell ref="A34:A36"/>
    <mergeCell ref="B35:C36"/>
    <mergeCell ref="B37:C37"/>
    <mergeCell ref="B38:C38"/>
    <mergeCell ref="B39:C39"/>
    <mergeCell ref="B34:M34"/>
    <mergeCell ref="D37:E37"/>
    <mergeCell ref="F36:G36"/>
    <mergeCell ref="T28:U28"/>
    <mergeCell ref="J25:K25"/>
    <mergeCell ref="J28:K28"/>
    <mergeCell ref="P27:Q27"/>
    <mergeCell ref="P28:Q28"/>
    <mergeCell ref="P25:Q25"/>
    <mergeCell ref="P26:Q26"/>
    <mergeCell ref="T25:U25"/>
    <mergeCell ref="T26:U26"/>
    <mergeCell ref="T27:U27"/>
    <mergeCell ref="R23:S23"/>
    <mergeCell ref="H27:I27"/>
    <mergeCell ref="L23:M23"/>
    <mergeCell ref="J26:K26"/>
    <mergeCell ref="T24:U24"/>
    <mergeCell ref="B56:C56"/>
    <mergeCell ref="R25:S25"/>
    <mergeCell ref="R26:S26"/>
    <mergeCell ref="R27:S27"/>
    <mergeCell ref="R28:S28"/>
    <mergeCell ref="N22:O22"/>
    <mergeCell ref="N23:O23"/>
    <mergeCell ref="N27:O27"/>
    <mergeCell ref="N28:O28"/>
    <mergeCell ref="J22:K22"/>
    <mergeCell ref="J23:K23"/>
    <mergeCell ref="J24:K24"/>
    <mergeCell ref="A21:C22"/>
    <mergeCell ref="J27:K27"/>
    <mergeCell ref="B42:C42"/>
    <mergeCell ref="B43:C43"/>
    <mergeCell ref="B44:C44"/>
    <mergeCell ref="B45:C45"/>
    <mergeCell ref="A23:C23"/>
    <mergeCell ref="D22:E22"/>
    <mergeCell ref="D27:E27"/>
    <mergeCell ref="D26:E26"/>
    <mergeCell ref="P23:Q23"/>
    <mergeCell ref="B50:C50"/>
    <mergeCell ref="B52:C52"/>
    <mergeCell ref="B51:C51"/>
    <mergeCell ref="B53:C53"/>
    <mergeCell ref="B47:C47"/>
    <mergeCell ref="B46:C46"/>
    <mergeCell ref="B48:C48"/>
    <mergeCell ref="B49:C49"/>
    <mergeCell ref="D38:E38"/>
    <mergeCell ref="B54:C54"/>
    <mergeCell ref="B55:C55"/>
    <mergeCell ref="B57:C57"/>
    <mergeCell ref="F22:G22"/>
    <mergeCell ref="F23:G23"/>
    <mergeCell ref="F24:G24"/>
    <mergeCell ref="F25:G25"/>
    <mergeCell ref="F26:G26"/>
    <mergeCell ref="F27:G27"/>
    <mergeCell ref="F28:G28"/>
    <mergeCell ref="D28:E28"/>
    <mergeCell ref="D25:E25"/>
    <mergeCell ref="D36:E36"/>
    <mergeCell ref="D35:K35"/>
    <mergeCell ref="D23:E23"/>
    <mergeCell ref="D24:E24"/>
    <mergeCell ref="H36:K36"/>
    <mergeCell ref="D39:E39"/>
    <mergeCell ref="D40:E40"/>
    <mergeCell ref="A32:AA32"/>
    <mergeCell ref="H22:I22"/>
    <mergeCell ref="H23:I23"/>
    <mergeCell ref="H24:I24"/>
    <mergeCell ref="H25:I25"/>
    <mergeCell ref="H26:I26"/>
    <mergeCell ref="L37:M37"/>
    <mergeCell ref="F40:G40"/>
    <mergeCell ref="D45:E45"/>
    <mergeCell ref="D46:E46"/>
    <mergeCell ref="D47:E47"/>
    <mergeCell ref="D48:E48"/>
    <mergeCell ref="D41:E41"/>
    <mergeCell ref="D42:E42"/>
    <mergeCell ref="D43:E43"/>
    <mergeCell ref="D44:E44"/>
    <mergeCell ref="D53:E53"/>
    <mergeCell ref="D54:E54"/>
    <mergeCell ref="D55:E55"/>
    <mergeCell ref="D56:E56"/>
    <mergeCell ref="D49:E49"/>
    <mergeCell ref="D50:E50"/>
    <mergeCell ref="D51:E51"/>
    <mergeCell ref="D52:E52"/>
    <mergeCell ref="D57:E57"/>
    <mergeCell ref="L28:M28"/>
    <mergeCell ref="N24:O24"/>
    <mergeCell ref="N25:O25"/>
    <mergeCell ref="N26:O26"/>
    <mergeCell ref="L24:M24"/>
    <mergeCell ref="L25:M25"/>
    <mergeCell ref="L26:M26"/>
    <mergeCell ref="L27:M27"/>
    <mergeCell ref="H42:I42"/>
    <mergeCell ref="F41:G41"/>
    <mergeCell ref="L35:M36"/>
    <mergeCell ref="L38:M38"/>
    <mergeCell ref="L39:M39"/>
    <mergeCell ref="L40:M40"/>
    <mergeCell ref="F37:G37"/>
    <mergeCell ref="F38:G38"/>
    <mergeCell ref="F39:G39"/>
    <mergeCell ref="H37:K37"/>
    <mergeCell ref="H38:K38"/>
    <mergeCell ref="F44:G44"/>
    <mergeCell ref="H47:I47"/>
    <mergeCell ref="F57:G57"/>
    <mergeCell ref="F50:G50"/>
    <mergeCell ref="F51:G51"/>
    <mergeCell ref="H52:I52"/>
    <mergeCell ref="F54:G54"/>
    <mergeCell ref="F52:G52"/>
    <mergeCell ref="F53:G53"/>
    <mergeCell ref="F55:G55"/>
    <mergeCell ref="F42:G42"/>
    <mergeCell ref="F43:G43"/>
    <mergeCell ref="J52:K52"/>
    <mergeCell ref="J47:K47"/>
    <mergeCell ref="F45:G45"/>
    <mergeCell ref="F56:G56"/>
    <mergeCell ref="F46:G46"/>
    <mergeCell ref="F47:G47"/>
    <mergeCell ref="F48:G48"/>
    <mergeCell ref="F49:G49"/>
    <mergeCell ref="L45:M45"/>
    <mergeCell ref="L46:M46"/>
    <mergeCell ref="L47:M47"/>
    <mergeCell ref="L48:M48"/>
    <mergeCell ref="L41:M41"/>
    <mergeCell ref="L42:M42"/>
    <mergeCell ref="L43:M43"/>
    <mergeCell ref="L44:M44"/>
    <mergeCell ref="L53:M53"/>
    <mergeCell ref="L54:M54"/>
    <mergeCell ref="L55:M55"/>
    <mergeCell ref="L56:M56"/>
    <mergeCell ref="L49:M49"/>
    <mergeCell ref="L50:M50"/>
    <mergeCell ref="L51:M51"/>
    <mergeCell ref="L52:M52"/>
    <mergeCell ref="L57:M57"/>
    <mergeCell ref="N37:O37"/>
    <mergeCell ref="N35:O36"/>
    <mergeCell ref="N38:O38"/>
    <mergeCell ref="N39:O39"/>
    <mergeCell ref="N40:O40"/>
    <mergeCell ref="N41:O41"/>
    <mergeCell ref="N42:O42"/>
    <mergeCell ref="N43:O43"/>
    <mergeCell ref="N50:O50"/>
    <mergeCell ref="N51:O51"/>
    <mergeCell ref="N44:O44"/>
    <mergeCell ref="N45:O45"/>
    <mergeCell ref="N46:O46"/>
    <mergeCell ref="N47:O47"/>
    <mergeCell ref="P48:Q48"/>
    <mergeCell ref="P49:Q49"/>
    <mergeCell ref="N48:O48"/>
    <mergeCell ref="N49:O49"/>
    <mergeCell ref="P37:Q37"/>
    <mergeCell ref="P38:Q38"/>
    <mergeCell ref="P39:Q39"/>
    <mergeCell ref="P40:Q40"/>
    <mergeCell ref="P41:Q41"/>
    <mergeCell ref="P42:Q42"/>
    <mergeCell ref="N56:O56"/>
    <mergeCell ref="N57:O57"/>
    <mergeCell ref="N52:O52"/>
    <mergeCell ref="N53:O53"/>
    <mergeCell ref="N54:O54"/>
    <mergeCell ref="N55:O55"/>
    <mergeCell ref="P55:Q55"/>
    <mergeCell ref="P56:Q56"/>
    <mergeCell ref="P57:Q57"/>
    <mergeCell ref="P35:Q36"/>
    <mergeCell ref="P50:Q50"/>
    <mergeCell ref="P51:Q51"/>
    <mergeCell ref="P53:Q53"/>
    <mergeCell ref="P54:Q54"/>
    <mergeCell ref="P45:Q45"/>
    <mergeCell ref="P46:Q46"/>
    <mergeCell ref="R40:S40"/>
    <mergeCell ref="R41:S41"/>
    <mergeCell ref="R43:S43"/>
    <mergeCell ref="R44:S44"/>
    <mergeCell ref="P47:Q47"/>
    <mergeCell ref="P44:Q44"/>
    <mergeCell ref="P43:Q43"/>
    <mergeCell ref="R35:S36"/>
    <mergeCell ref="R37:S37"/>
    <mergeCell ref="R38:S38"/>
    <mergeCell ref="R39:S39"/>
    <mergeCell ref="R56:S56"/>
    <mergeCell ref="R57:S57"/>
    <mergeCell ref="R55:S55"/>
    <mergeCell ref="R51:S51"/>
    <mergeCell ref="R53:S53"/>
    <mergeCell ref="R54:S54"/>
    <mergeCell ref="T36:U36"/>
    <mergeCell ref="T37:U37"/>
    <mergeCell ref="T38:U38"/>
    <mergeCell ref="T39:U39"/>
    <mergeCell ref="T40:U40"/>
    <mergeCell ref="T41:U41"/>
    <mergeCell ref="T42:U42"/>
    <mergeCell ref="R50:S50"/>
    <mergeCell ref="T43:U43"/>
    <mergeCell ref="T44:U44"/>
    <mergeCell ref="R42:S42"/>
    <mergeCell ref="T45:U45"/>
    <mergeCell ref="R45:S45"/>
    <mergeCell ref="R46:S46"/>
    <mergeCell ref="R47:S47"/>
    <mergeCell ref="R48:S48"/>
    <mergeCell ref="R52:S52"/>
    <mergeCell ref="P52:Q52"/>
    <mergeCell ref="T48:U48"/>
    <mergeCell ref="T49:U49"/>
    <mergeCell ref="T50:U50"/>
    <mergeCell ref="T51:U51"/>
    <mergeCell ref="T52:U52"/>
    <mergeCell ref="R49:S49"/>
    <mergeCell ref="T53:U53"/>
    <mergeCell ref="T54:U54"/>
    <mergeCell ref="T55:U55"/>
    <mergeCell ref="T56:U56"/>
    <mergeCell ref="T46:U46"/>
    <mergeCell ref="T47:U47"/>
    <mergeCell ref="T57:U57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55:W55"/>
    <mergeCell ref="V56:W56"/>
    <mergeCell ref="V49:W49"/>
    <mergeCell ref="V50:W50"/>
    <mergeCell ref="V51:W51"/>
    <mergeCell ref="V52:W52"/>
    <mergeCell ref="V53:W53"/>
    <mergeCell ref="V54:W54"/>
    <mergeCell ref="V45:W45"/>
    <mergeCell ref="V46:W46"/>
    <mergeCell ref="V47:W47"/>
    <mergeCell ref="V48:W48"/>
    <mergeCell ref="V57:W57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55:Y55"/>
    <mergeCell ref="X56:Y56"/>
    <mergeCell ref="X49:Y49"/>
    <mergeCell ref="X50:Y50"/>
    <mergeCell ref="X51:Y51"/>
    <mergeCell ref="X52:Y52"/>
    <mergeCell ref="Z41:AA41"/>
    <mergeCell ref="Z43:AA43"/>
    <mergeCell ref="Z44:AA44"/>
    <mergeCell ref="Z45:AA45"/>
    <mergeCell ref="X53:Y53"/>
    <mergeCell ref="X54:Y54"/>
    <mergeCell ref="X45:Y45"/>
    <mergeCell ref="X46:Y46"/>
    <mergeCell ref="X48:Y48"/>
    <mergeCell ref="X47:Y47"/>
    <mergeCell ref="Z42:AA42"/>
    <mergeCell ref="Z52:AA52"/>
    <mergeCell ref="Z49:AA49"/>
    <mergeCell ref="Z50:AA50"/>
    <mergeCell ref="X57:Y57"/>
    <mergeCell ref="Z36:AA36"/>
    <mergeCell ref="Z37:AA37"/>
    <mergeCell ref="Z38:AA38"/>
    <mergeCell ref="Z40:AA40"/>
    <mergeCell ref="Z39:AA39"/>
    <mergeCell ref="Z57:AA57"/>
    <mergeCell ref="Z55:AA55"/>
    <mergeCell ref="Z56:AA56"/>
    <mergeCell ref="Z46:AA46"/>
    <mergeCell ref="Z48:AA48"/>
    <mergeCell ref="AC37:AC39"/>
    <mergeCell ref="Z53:AA53"/>
    <mergeCell ref="Z54:AA54"/>
    <mergeCell ref="Z51:AA51"/>
    <mergeCell ref="Z47:AA47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4.09765625" style="11" customWidth="1"/>
    <col min="2" max="2" width="14.3984375" style="11" customWidth="1"/>
    <col min="3" max="3" width="13.3984375" style="11" customWidth="1"/>
    <col min="4" max="4" width="13.59765625" style="11" customWidth="1"/>
    <col min="5" max="5" width="12.59765625" style="11" customWidth="1"/>
    <col min="6" max="6" width="13.3984375" style="11" customWidth="1"/>
    <col min="7" max="9" width="12.59765625" style="11" customWidth="1"/>
    <col min="10" max="10" width="7.19921875" style="11" customWidth="1"/>
    <col min="11" max="11" width="2.59765625" style="11" customWidth="1"/>
    <col min="12" max="12" width="15.59765625" style="11" customWidth="1"/>
    <col min="13" max="19" width="14.09765625" style="11" customWidth="1"/>
    <col min="20" max="16384" width="10.59765625" style="11" customWidth="1"/>
  </cols>
  <sheetData>
    <row r="1" spans="1:19" s="7" customFormat="1" ht="19.5" customHeight="1">
      <c r="A1" s="86" t="s">
        <v>140</v>
      </c>
      <c r="S1" s="2" t="s">
        <v>141</v>
      </c>
    </row>
    <row r="2" spans="1:19" s="7" customFormat="1" ht="19.5" customHeight="1">
      <c r="A2" s="1"/>
      <c r="S2" s="2"/>
    </row>
    <row r="3" spans="1:19" s="7" customFormat="1" ht="19.5" customHeight="1">
      <c r="A3" s="1"/>
      <c r="S3" s="2"/>
    </row>
    <row r="4" spans="1:19" ht="19.5" customHeight="1">
      <c r="A4" s="239" t="s">
        <v>132</v>
      </c>
      <c r="B4" s="239"/>
      <c r="C4" s="239"/>
      <c r="D4" s="239"/>
      <c r="E4" s="239"/>
      <c r="F4" s="239"/>
      <c r="G4" s="239"/>
      <c r="H4" s="239"/>
      <c r="I4" s="239"/>
      <c r="J4" s="39"/>
      <c r="K4" s="239" t="s">
        <v>133</v>
      </c>
      <c r="L4" s="239"/>
      <c r="M4" s="239"/>
      <c r="N4" s="239"/>
      <c r="O4" s="239"/>
      <c r="P4" s="239"/>
      <c r="Q4" s="239"/>
      <c r="R4" s="239"/>
      <c r="S4" s="239"/>
    </row>
    <row r="5" spans="2:19" ht="18" customHeight="1" thickBot="1">
      <c r="B5" s="40"/>
      <c r="C5" s="40"/>
      <c r="D5" s="40"/>
      <c r="E5" s="40"/>
      <c r="F5" s="40"/>
      <c r="G5" s="230" t="s">
        <v>114</v>
      </c>
      <c r="H5" s="230"/>
      <c r="I5" s="230"/>
      <c r="J5" s="39"/>
      <c r="L5" s="40"/>
      <c r="M5" s="40"/>
      <c r="N5" s="40"/>
      <c r="O5" s="40"/>
      <c r="P5" s="40"/>
      <c r="Q5" s="40"/>
      <c r="R5" s="40"/>
      <c r="S5" s="105" t="s">
        <v>125</v>
      </c>
    </row>
    <row r="6" spans="1:19" ht="15" customHeight="1">
      <c r="A6" s="240" t="s">
        <v>14</v>
      </c>
      <c r="B6" s="242" t="s">
        <v>115</v>
      </c>
      <c r="C6" s="243" t="s">
        <v>122</v>
      </c>
      <c r="D6" s="207"/>
      <c r="E6" s="207"/>
      <c r="F6" s="207"/>
      <c r="G6" s="207"/>
      <c r="H6" s="208"/>
      <c r="I6" s="244" t="s">
        <v>121</v>
      </c>
      <c r="J6" s="39"/>
      <c r="K6" s="245" t="s">
        <v>129</v>
      </c>
      <c r="L6" s="110"/>
      <c r="M6" s="243" t="s">
        <v>128</v>
      </c>
      <c r="N6" s="248"/>
      <c r="O6" s="248"/>
      <c r="P6" s="248"/>
      <c r="Q6" s="249"/>
      <c r="R6" s="243" t="s">
        <v>15</v>
      </c>
      <c r="S6" s="248"/>
    </row>
    <row r="7" spans="1:19" ht="15" customHeight="1">
      <c r="A7" s="241"/>
      <c r="B7" s="210"/>
      <c r="C7" s="41" t="s">
        <v>16</v>
      </c>
      <c r="D7" s="41" t="s">
        <v>116</v>
      </c>
      <c r="E7" s="41" t="s">
        <v>117</v>
      </c>
      <c r="F7" s="41" t="s">
        <v>118</v>
      </c>
      <c r="G7" s="41" t="s">
        <v>119</v>
      </c>
      <c r="H7" s="41" t="s">
        <v>120</v>
      </c>
      <c r="I7" s="219"/>
      <c r="J7" s="39"/>
      <c r="K7" s="246"/>
      <c r="L7" s="111"/>
      <c r="M7" s="235" t="s">
        <v>17</v>
      </c>
      <c r="N7" s="235" t="s">
        <v>87</v>
      </c>
      <c r="O7" s="235" t="s">
        <v>18</v>
      </c>
      <c r="P7" s="235" t="s">
        <v>19</v>
      </c>
      <c r="Q7" s="235" t="s">
        <v>20</v>
      </c>
      <c r="R7" s="235" t="s">
        <v>17</v>
      </c>
      <c r="S7" s="237" t="s">
        <v>88</v>
      </c>
    </row>
    <row r="8" spans="1:19" ht="15" customHeight="1">
      <c r="A8" s="42"/>
      <c r="B8" s="43"/>
      <c r="C8" s="44"/>
      <c r="D8" s="44"/>
      <c r="E8" s="44"/>
      <c r="F8" s="44"/>
      <c r="G8" s="44"/>
      <c r="H8" s="44"/>
      <c r="I8" s="45"/>
      <c r="J8" s="39"/>
      <c r="K8" s="247"/>
      <c r="L8" s="112"/>
      <c r="M8" s="236"/>
      <c r="N8" s="236"/>
      <c r="O8" s="236"/>
      <c r="P8" s="236"/>
      <c r="Q8" s="236"/>
      <c r="R8" s="236"/>
      <c r="S8" s="238"/>
    </row>
    <row r="9" spans="1:19" ht="15" customHeight="1">
      <c r="A9" s="75" t="s">
        <v>92</v>
      </c>
      <c r="B9" s="46">
        <v>57431916</v>
      </c>
      <c r="C9" s="47">
        <f>SUM(D9:H9)</f>
        <v>55835539</v>
      </c>
      <c r="D9" s="47">
        <v>34943748</v>
      </c>
      <c r="E9" s="47">
        <v>566069</v>
      </c>
      <c r="F9" s="47">
        <v>14992198</v>
      </c>
      <c r="G9" s="47">
        <v>3545523</v>
      </c>
      <c r="H9" s="47">
        <v>1788001</v>
      </c>
      <c r="I9" s="47">
        <v>64490</v>
      </c>
      <c r="J9" s="39"/>
      <c r="K9" s="231" t="s">
        <v>126</v>
      </c>
      <c r="L9" s="231"/>
      <c r="M9" s="65">
        <v>980599</v>
      </c>
      <c r="N9" s="79">
        <f>SUM(P9:Q9)</f>
        <v>153470</v>
      </c>
      <c r="O9" s="66">
        <v>28134</v>
      </c>
      <c r="P9" s="66">
        <v>130720</v>
      </c>
      <c r="Q9" s="66">
        <v>22750</v>
      </c>
      <c r="R9" s="66">
        <v>95877</v>
      </c>
      <c r="S9" s="66">
        <v>11306</v>
      </c>
    </row>
    <row r="10" spans="2:19" ht="15" customHeight="1">
      <c r="B10" s="48"/>
      <c r="C10" s="47"/>
      <c r="D10" s="14"/>
      <c r="E10" s="14"/>
      <c r="F10" s="14"/>
      <c r="G10" s="14"/>
      <c r="H10" s="14"/>
      <c r="I10" s="14"/>
      <c r="J10" s="39"/>
      <c r="K10" s="232" t="s">
        <v>138</v>
      </c>
      <c r="L10" s="232"/>
      <c r="M10" s="67">
        <v>989568</v>
      </c>
      <c r="N10" s="80">
        <f>SUM(P10:Q10)</f>
        <v>148866</v>
      </c>
      <c r="O10" s="47">
        <v>35348</v>
      </c>
      <c r="P10" s="47">
        <v>128923</v>
      </c>
      <c r="Q10" s="47">
        <v>19943</v>
      </c>
      <c r="R10" s="47">
        <v>90721</v>
      </c>
      <c r="S10" s="47">
        <v>10795</v>
      </c>
    </row>
    <row r="11" spans="1:19" ht="15" customHeight="1">
      <c r="A11" s="6" t="s">
        <v>134</v>
      </c>
      <c r="B11" s="46">
        <v>57939433</v>
      </c>
      <c r="C11" s="47">
        <f>SUM(D11:H11)</f>
        <v>56324358</v>
      </c>
      <c r="D11" s="47">
        <v>35520785</v>
      </c>
      <c r="E11" s="47">
        <v>553590</v>
      </c>
      <c r="F11" s="47">
        <v>15110246</v>
      </c>
      <c r="G11" s="47">
        <v>3427411</v>
      </c>
      <c r="H11" s="47">
        <v>1712326</v>
      </c>
      <c r="I11" s="47">
        <v>65625</v>
      </c>
      <c r="J11" s="39"/>
      <c r="K11" s="232" t="s">
        <v>139</v>
      </c>
      <c r="L11" s="232"/>
      <c r="M11" s="67">
        <v>999322</v>
      </c>
      <c r="N11" s="80">
        <f>SUM(P11:Q11)</f>
        <v>152013</v>
      </c>
      <c r="O11" s="47">
        <v>39653</v>
      </c>
      <c r="P11" s="47">
        <v>133515</v>
      </c>
      <c r="Q11" s="47">
        <v>18498</v>
      </c>
      <c r="R11" s="47">
        <v>87545</v>
      </c>
      <c r="S11" s="47">
        <v>9341</v>
      </c>
    </row>
    <row r="12" spans="2:19" ht="15" customHeight="1">
      <c r="B12" s="48"/>
      <c r="C12" s="47"/>
      <c r="D12" s="14"/>
      <c r="E12" s="14"/>
      <c r="F12" s="14"/>
      <c r="G12" s="14"/>
      <c r="H12" s="14"/>
      <c r="I12" s="14"/>
      <c r="J12" s="39"/>
      <c r="K12" s="232" t="s">
        <v>135</v>
      </c>
      <c r="L12" s="232"/>
      <c r="M12" s="67">
        <v>1011308</v>
      </c>
      <c r="N12" s="80">
        <f>SUM(P12:Q12)</f>
        <v>151616</v>
      </c>
      <c r="O12" s="47">
        <v>44458</v>
      </c>
      <c r="P12" s="47">
        <v>135180</v>
      </c>
      <c r="Q12" s="47">
        <v>16436</v>
      </c>
      <c r="R12" s="47">
        <v>81857</v>
      </c>
      <c r="S12" s="47">
        <v>8798</v>
      </c>
    </row>
    <row r="13" spans="1:19" ht="15" customHeight="1">
      <c r="A13" s="6" t="s">
        <v>136</v>
      </c>
      <c r="B13" s="46">
        <v>59995065</v>
      </c>
      <c r="C13" s="47">
        <f>SUM(D13:H13)</f>
        <v>58758817</v>
      </c>
      <c r="D13" s="47">
        <v>37214151</v>
      </c>
      <c r="E13" s="47">
        <v>516495</v>
      </c>
      <c r="F13" s="47">
        <v>15768350</v>
      </c>
      <c r="G13" s="47">
        <v>3522062</v>
      </c>
      <c r="H13" s="47">
        <v>1737759</v>
      </c>
      <c r="I13" s="47">
        <v>67002</v>
      </c>
      <c r="J13" s="39"/>
      <c r="K13" s="233" t="s">
        <v>127</v>
      </c>
      <c r="L13" s="233"/>
      <c r="M13" s="84">
        <f>SUM(M15:M22,M24,M27,M33,M43,M50,M56,M64,M70)</f>
        <v>1020288</v>
      </c>
      <c r="N13" s="78">
        <f aca="true" t="shared" si="0" ref="N13:S13">SUM(N15:N22,N24,N27,N33,N43,N50,N56,N64,N70)</f>
        <v>157947</v>
      </c>
      <c r="O13" s="78">
        <f t="shared" si="0"/>
        <v>47282</v>
      </c>
      <c r="P13" s="78">
        <f t="shared" si="0"/>
        <v>140353</v>
      </c>
      <c r="Q13" s="78">
        <f t="shared" si="0"/>
        <v>17594</v>
      </c>
      <c r="R13" s="78">
        <f t="shared" si="0"/>
        <v>81222</v>
      </c>
      <c r="S13" s="78">
        <f t="shared" si="0"/>
        <v>8676</v>
      </c>
    </row>
    <row r="14" spans="1:19" ht="15" customHeight="1">
      <c r="A14" s="49"/>
      <c r="B14" s="48"/>
      <c r="C14" s="47"/>
      <c r="D14" s="14"/>
      <c r="E14" s="14"/>
      <c r="F14" s="14"/>
      <c r="G14" s="14"/>
      <c r="H14" s="14"/>
      <c r="I14" s="14"/>
      <c r="J14" s="39"/>
      <c r="K14" s="50"/>
      <c r="L14" s="50"/>
      <c r="M14" s="68"/>
      <c r="N14" s="52"/>
      <c r="O14" s="52"/>
      <c r="P14" s="52"/>
      <c r="Q14" s="52"/>
      <c r="R14" s="52"/>
      <c r="S14" s="52"/>
    </row>
    <row r="15" spans="1:19" ht="15" customHeight="1">
      <c r="A15" s="6" t="s">
        <v>137</v>
      </c>
      <c r="B15" s="46">
        <v>68842372</v>
      </c>
      <c r="C15" s="47">
        <f>SUM(D15:H15)</f>
        <v>62123067</v>
      </c>
      <c r="D15" s="47">
        <v>39486002</v>
      </c>
      <c r="E15" s="47">
        <v>519396</v>
      </c>
      <c r="F15" s="47">
        <v>16665762</v>
      </c>
      <c r="G15" s="47">
        <v>3637982</v>
      </c>
      <c r="H15" s="47">
        <v>1813925</v>
      </c>
      <c r="I15" s="47">
        <v>70955</v>
      </c>
      <c r="J15" s="39"/>
      <c r="K15" s="234" t="s">
        <v>21</v>
      </c>
      <c r="L15" s="234"/>
      <c r="M15" s="67">
        <v>427394</v>
      </c>
      <c r="N15" s="80">
        <f aca="true" t="shared" si="1" ref="N15:N22">SUM(P15:Q15)</f>
        <v>63151</v>
      </c>
      <c r="O15" s="47">
        <v>21636</v>
      </c>
      <c r="P15" s="47">
        <v>57246</v>
      </c>
      <c r="Q15" s="47">
        <v>5905</v>
      </c>
      <c r="R15" s="47">
        <v>5610</v>
      </c>
      <c r="S15" s="47">
        <v>518</v>
      </c>
    </row>
    <row r="16" spans="1:19" ht="15" customHeight="1">
      <c r="A16" s="49"/>
      <c r="B16" s="48"/>
      <c r="C16" s="47"/>
      <c r="D16" s="14"/>
      <c r="E16" s="14"/>
      <c r="F16" s="14"/>
      <c r="G16" s="14"/>
      <c r="H16" s="14"/>
      <c r="I16" s="14"/>
      <c r="J16" s="39"/>
      <c r="K16" s="234" t="s">
        <v>22</v>
      </c>
      <c r="L16" s="234"/>
      <c r="M16" s="67">
        <v>44098</v>
      </c>
      <c r="N16" s="80">
        <f t="shared" si="1"/>
        <v>7014</v>
      </c>
      <c r="O16" s="47">
        <v>4111</v>
      </c>
      <c r="P16" s="47">
        <v>5972</v>
      </c>
      <c r="Q16" s="47">
        <v>1042</v>
      </c>
      <c r="R16" s="47">
        <v>3886</v>
      </c>
      <c r="S16" s="47">
        <v>268</v>
      </c>
    </row>
    <row r="17" spans="1:19" ht="15" customHeight="1">
      <c r="A17" s="38" t="s">
        <v>86</v>
      </c>
      <c r="B17" s="77">
        <f aca="true" t="shared" si="2" ref="B17:I17">SUM(B21,B45)</f>
        <v>62548601</v>
      </c>
      <c r="C17" s="78">
        <f t="shared" si="2"/>
        <v>61995288</v>
      </c>
      <c r="D17" s="78">
        <f t="shared" si="2"/>
        <v>39866389</v>
      </c>
      <c r="E17" s="78">
        <f t="shared" si="2"/>
        <v>498094</v>
      </c>
      <c r="F17" s="78">
        <f t="shared" si="2"/>
        <v>16279087</v>
      </c>
      <c r="G17" s="78">
        <f t="shared" si="2"/>
        <v>3369681</v>
      </c>
      <c r="H17" s="78">
        <f t="shared" si="2"/>
        <v>1982037</v>
      </c>
      <c r="I17" s="78">
        <f t="shared" si="2"/>
        <v>73009</v>
      </c>
      <c r="J17" s="39"/>
      <c r="K17" s="234" t="s">
        <v>23</v>
      </c>
      <c r="L17" s="234"/>
      <c r="M17" s="67">
        <v>102890</v>
      </c>
      <c r="N17" s="80">
        <f t="shared" si="1"/>
        <v>18658</v>
      </c>
      <c r="O17" s="47">
        <v>6536</v>
      </c>
      <c r="P17" s="47">
        <v>16805</v>
      </c>
      <c r="Q17" s="47">
        <v>1853</v>
      </c>
      <c r="R17" s="47">
        <v>1778</v>
      </c>
      <c r="S17" s="47">
        <v>105</v>
      </c>
    </row>
    <row r="18" spans="1:19" ht="15" customHeight="1">
      <c r="A18" s="53"/>
      <c r="B18" s="51"/>
      <c r="C18" s="52"/>
      <c r="D18" s="52"/>
      <c r="E18" s="52"/>
      <c r="F18" s="52"/>
      <c r="G18" s="52"/>
      <c r="H18" s="52"/>
      <c r="I18" s="52"/>
      <c r="J18" s="39"/>
      <c r="K18" s="234" t="s">
        <v>24</v>
      </c>
      <c r="L18" s="234"/>
      <c r="M18" s="67">
        <v>19937</v>
      </c>
      <c r="N18" s="80">
        <f t="shared" si="1"/>
        <v>3159</v>
      </c>
      <c r="O18" s="54" t="s">
        <v>183</v>
      </c>
      <c r="P18" s="47">
        <v>2792</v>
      </c>
      <c r="Q18" s="47">
        <v>367</v>
      </c>
      <c r="R18" s="47">
        <v>5974</v>
      </c>
      <c r="S18" s="47">
        <v>711</v>
      </c>
    </row>
    <row r="19" spans="1:19" ht="15" customHeight="1">
      <c r="A19" s="53"/>
      <c r="B19" s="51"/>
      <c r="C19" s="52"/>
      <c r="D19" s="52"/>
      <c r="E19" s="52"/>
      <c r="F19" s="52"/>
      <c r="G19" s="52"/>
      <c r="H19" s="52"/>
      <c r="I19" s="52"/>
      <c r="J19" s="39"/>
      <c r="K19" s="234" t="s">
        <v>25</v>
      </c>
      <c r="L19" s="234"/>
      <c r="M19" s="67">
        <v>16231</v>
      </c>
      <c r="N19" s="80">
        <f t="shared" si="1"/>
        <v>1740</v>
      </c>
      <c r="O19" s="54" t="s">
        <v>183</v>
      </c>
      <c r="P19" s="47">
        <v>1570</v>
      </c>
      <c r="Q19" s="47">
        <v>170</v>
      </c>
      <c r="R19" s="47">
        <v>5281</v>
      </c>
      <c r="S19" s="47">
        <v>408</v>
      </c>
    </row>
    <row r="20" spans="1:19" ht="15" customHeight="1">
      <c r="A20" s="53"/>
      <c r="B20" s="51"/>
      <c r="C20" s="52"/>
      <c r="D20" s="52"/>
      <c r="E20" s="52"/>
      <c r="F20" s="52"/>
      <c r="G20" s="52"/>
      <c r="H20" s="52"/>
      <c r="I20" s="52"/>
      <c r="J20" s="39"/>
      <c r="K20" s="234" t="s">
        <v>26</v>
      </c>
      <c r="L20" s="234"/>
      <c r="M20" s="67">
        <v>64683</v>
      </c>
      <c r="N20" s="80">
        <f t="shared" si="1"/>
        <v>15698</v>
      </c>
      <c r="O20" s="47">
        <v>5841</v>
      </c>
      <c r="P20" s="47">
        <v>13473</v>
      </c>
      <c r="Q20" s="47">
        <v>2225</v>
      </c>
      <c r="R20" s="47">
        <v>3135</v>
      </c>
      <c r="S20" s="47">
        <v>582</v>
      </c>
    </row>
    <row r="21" spans="1:19" ht="15" customHeight="1">
      <c r="A21" s="56" t="s">
        <v>9</v>
      </c>
      <c r="B21" s="46">
        <f aca="true" t="shared" si="3" ref="B21:H21">SUM(B24:B41)</f>
        <v>55163731</v>
      </c>
      <c r="C21" s="47">
        <f t="shared" si="3"/>
        <v>54808885</v>
      </c>
      <c r="D21" s="47">
        <f t="shared" si="3"/>
        <v>34809013</v>
      </c>
      <c r="E21" s="47">
        <f t="shared" si="3"/>
        <v>422723</v>
      </c>
      <c r="F21" s="47">
        <f t="shared" si="3"/>
        <v>15410020</v>
      </c>
      <c r="G21" s="47">
        <f t="shared" si="3"/>
        <v>2641905</v>
      </c>
      <c r="H21" s="47">
        <f t="shared" si="3"/>
        <v>1525224</v>
      </c>
      <c r="I21" s="47">
        <f>I41</f>
        <v>64106</v>
      </c>
      <c r="J21" s="39"/>
      <c r="K21" s="234" t="s">
        <v>27</v>
      </c>
      <c r="L21" s="234"/>
      <c r="M21" s="67">
        <v>24290</v>
      </c>
      <c r="N21" s="80">
        <f t="shared" si="1"/>
        <v>3007</v>
      </c>
      <c r="O21" s="47">
        <v>1147</v>
      </c>
      <c r="P21" s="47">
        <v>2859</v>
      </c>
      <c r="Q21" s="47">
        <v>148</v>
      </c>
      <c r="R21" s="47">
        <v>581</v>
      </c>
      <c r="S21" s="47">
        <v>74</v>
      </c>
    </row>
    <row r="22" spans="1:19" ht="15" customHeight="1">
      <c r="A22" s="53"/>
      <c r="B22" s="51"/>
      <c r="C22" s="52"/>
      <c r="D22" s="52"/>
      <c r="E22" s="52"/>
      <c r="F22" s="52"/>
      <c r="G22" s="52"/>
      <c r="H22" s="52"/>
      <c r="I22" s="52"/>
      <c r="J22" s="39"/>
      <c r="K22" s="234" t="s">
        <v>28</v>
      </c>
      <c r="L22" s="234"/>
      <c r="M22" s="67">
        <v>30934</v>
      </c>
      <c r="N22" s="80">
        <f t="shared" si="1"/>
        <v>4666</v>
      </c>
      <c r="O22" s="54" t="s">
        <v>183</v>
      </c>
      <c r="P22" s="47">
        <v>4164</v>
      </c>
      <c r="Q22" s="47">
        <v>502</v>
      </c>
      <c r="R22" s="47">
        <v>16259</v>
      </c>
      <c r="S22" s="47">
        <v>1871</v>
      </c>
    </row>
    <row r="23" spans="1:19" ht="15" customHeight="1">
      <c r="A23" s="53"/>
      <c r="B23" s="51"/>
      <c r="C23" s="52"/>
      <c r="D23" s="52"/>
      <c r="E23" s="52"/>
      <c r="F23" s="52"/>
      <c r="G23" s="52"/>
      <c r="H23" s="52"/>
      <c r="I23" s="52"/>
      <c r="J23" s="39"/>
      <c r="K23" s="63"/>
      <c r="L23" s="63"/>
      <c r="M23" s="67"/>
      <c r="N23" s="80"/>
      <c r="O23" s="54"/>
      <c r="P23" s="47"/>
      <c r="Q23" s="47"/>
      <c r="R23" s="47"/>
      <c r="S23" s="47"/>
    </row>
    <row r="24" spans="1:19" ht="15" customHeight="1">
      <c r="A24" s="21" t="s">
        <v>123</v>
      </c>
      <c r="B24" s="46">
        <v>5717538</v>
      </c>
      <c r="C24" s="47">
        <f>SUM(D24:H24)</f>
        <v>5658839</v>
      </c>
      <c r="D24" s="47">
        <v>3589986</v>
      </c>
      <c r="E24" s="47">
        <v>41660</v>
      </c>
      <c r="F24" s="47">
        <v>1543372</v>
      </c>
      <c r="G24" s="47">
        <v>322955</v>
      </c>
      <c r="H24" s="47">
        <v>160866</v>
      </c>
      <c r="I24" s="47">
        <v>62264</v>
      </c>
      <c r="J24" s="39"/>
      <c r="K24" s="234" t="s">
        <v>29</v>
      </c>
      <c r="L24" s="234"/>
      <c r="M24" s="67">
        <f>SUM(M25)</f>
        <v>11229</v>
      </c>
      <c r="N24" s="47">
        <f>SUM(N25)</f>
        <v>3950</v>
      </c>
      <c r="O24" s="81" t="s">
        <v>184</v>
      </c>
      <c r="P24" s="47">
        <f>SUM(P25)</f>
        <v>3164</v>
      </c>
      <c r="Q24" s="47">
        <f>SUM(Q25)</f>
        <v>786</v>
      </c>
      <c r="R24" s="47">
        <f>SUM(R25)</f>
        <v>165</v>
      </c>
      <c r="S24" s="47">
        <f>SUM(S25)</f>
        <v>12</v>
      </c>
    </row>
    <row r="25" spans="1:19" ht="15" customHeight="1">
      <c r="A25" s="61">
        <v>2</v>
      </c>
      <c r="B25" s="46">
        <v>5390097</v>
      </c>
      <c r="C25" s="47">
        <f>SUM(D25:H25)</f>
        <v>5978019</v>
      </c>
      <c r="D25" s="47">
        <v>3760246</v>
      </c>
      <c r="E25" s="47">
        <v>40585</v>
      </c>
      <c r="F25" s="47">
        <v>1612075</v>
      </c>
      <c r="G25" s="47">
        <v>393039</v>
      </c>
      <c r="H25" s="47">
        <v>172074</v>
      </c>
      <c r="I25" s="47">
        <v>62338</v>
      </c>
      <c r="J25" s="39"/>
      <c r="K25" s="50"/>
      <c r="L25" s="63" t="s">
        <v>30</v>
      </c>
      <c r="M25" s="67">
        <v>11229</v>
      </c>
      <c r="N25" s="80">
        <f>SUM(P25:Q25)</f>
        <v>3950</v>
      </c>
      <c r="O25" s="54" t="s">
        <v>185</v>
      </c>
      <c r="P25" s="47">
        <v>3164</v>
      </c>
      <c r="Q25" s="47">
        <v>786</v>
      </c>
      <c r="R25" s="47">
        <v>165</v>
      </c>
      <c r="S25" s="47">
        <v>12</v>
      </c>
    </row>
    <row r="26" spans="1:19" ht="15" customHeight="1">
      <c r="A26" s="61">
        <v>3</v>
      </c>
      <c r="B26" s="46">
        <v>5593871</v>
      </c>
      <c r="C26" s="47">
        <f>SUM(D26:H26)</f>
        <v>5323080</v>
      </c>
      <c r="D26" s="47">
        <v>3335090</v>
      </c>
      <c r="E26" s="47">
        <v>37907</v>
      </c>
      <c r="F26" s="47">
        <v>1443141</v>
      </c>
      <c r="G26" s="47">
        <v>354588</v>
      </c>
      <c r="H26" s="47">
        <v>152354</v>
      </c>
      <c r="I26" s="47">
        <v>63519</v>
      </c>
      <c r="J26" s="39"/>
      <c r="K26" s="50"/>
      <c r="L26" s="55"/>
      <c r="M26" s="68"/>
      <c r="N26" s="52"/>
      <c r="O26" s="52"/>
      <c r="P26" s="52"/>
      <c r="Q26" s="52"/>
      <c r="R26" s="52"/>
      <c r="S26" s="52"/>
    </row>
    <row r="27" spans="1:19" ht="15" customHeight="1">
      <c r="A27" s="61">
        <v>4</v>
      </c>
      <c r="B27" s="46">
        <v>4728702</v>
      </c>
      <c r="C27" s="47">
        <f>SUM(D27:H27)</f>
        <v>5390025</v>
      </c>
      <c r="D27" s="47">
        <v>3472377</v>
      </c>
      <c r="E27" s="47">
        <v>40688</v>
      </c>
      <c r="F27" s="47">
        <v>1488118</v>
      </c>
      <c r="G27" s="47">
        <v>249849</v>
      </c>
      <c r="H27" s="47">
        <v>138993</v>
      </c>
      <c r="I27" s="47">
        <v>63396</v>
      </c>
      <c r="J27" s="39"/>
      <c r="K27" s="234" t="s">
        <v>31</v>
      </c>
      <c r="L27" s="234"/>
      <c r="M27" s="67">
        <f>SUM(M28:M31)</f>
        <v>39106</v>
      </c>
      <c r="N27" s="47">
        <f>SUM(N28:N31)</f>
        <v>8792</v>
      </c>
      <c r="O27" s="81" t="s">
        <v>184</v>
      </c>
      <c r="P27" s="47">
        <f>SUM(P28:P31)</f>
        <v>7807</v>
      </c>
      <c r="Q27" s="47">
        <f>SUM(Q28:Q31)</f>
        <v>985</v>
      </c>
      <c r="R27" s="47">
        <f>SUM(R28:R31)</f>
        <v>4556</v>
      </c>
      <c r="S27" s="47">
        <f>SUM(S28:S31)</f>
        <v>466</v>
      </c>
    </row>
    <row r="28" spans="1:19" ht="15" customHeight="1">
      <c r="A28" s="62"/>
      <c r="B28" s="51"/>
      <c r="C28" s="52"/>
      <c r="D28" s="52"/>
      <c r="E28" s="52"/>
      <c r="F28" s="52"/>
      <c r="G28" s="52"/>
      <c r="H28" s="52"/>
      <c r="I28" s="52"/>
      <c r="J28" s="39"/>
      <c r="K28" s="50"/>
      <c r="L28" s="63" t="s">
        <v>32</v>
      </c>
      <c r="M28" s="67">
        <v>14264</v>
      </c>
      <c r="N28" s="80">
        <f>SUM(P28:Q28)</f>
        <v>4374</v>
      </c>
      <c r="O28" s="54" t="s">
        <v>185</v>
      </c>
      <c r="P28" s="47">
        <v>4049</v>
      </c>
      <c r="Q28" s="47">
        <v>325</v>
      </c>
      <c r="R28" s="54" t="s">
        <v>185</v>
      </c>
      <c r="S28" s="54" t="s">
        <v>185</v>
      </c>
    </row>
    <row r="29" spans="1:19" ht="15" customHeight="1">
      <c r="A29" s="62"/>
      <c r="B29" s="51"/>
      <c r="C29" s="52"/>
      <c r="D29" s="52"/>
      <c r="E29" s="52"/>
      <c r="F29" s="52"/>
      <c r="G29" s="52"/>
      <c r="H29" s="52"/>
      <c r="I29" s="52"/>
      <c r="J29" s="39"/>
      <c r="K29" s="50"/>
      <c r="L29" s="63" t="s">
        <v>33</v>
      </c>
      <c r="M29" s="67">
        <v>13971</v>
      </c>
      <c r="N29" s="80">
        <f>SUM(P29:Q29)</f>
        <v>2573</v>
      </c>
      <c r="O29" s="54" t="s">
        <v>185</v>
      </c>
      <c r="P29" s="47">
        <v>2189</v>
      </c>
      <c r="Q29" s="47">
        <v>384</v>
      </c>
      <c r="R29" s="54" t="s">
        <v>185</v>
      </c>
      <c r="S29" s="54" t="s">
        <v>185</v>
      </c>
    </row>
    <row r="30" spans="1:19" ht="15" customHeight="1">
      <c r="A30" s="62"/>
      <c r="B30" s="51"/>
      <c r="C30" s="52"/>
      <c r="D30" s="52"/>
      <c r="E30" s="52"/>
      <c r="F30" s="52"/>
      <c r="G30" s="52"/>
      <c r="H30" s="52"/>
      <c r="I30" s="52"/>
      <c r="J30" s="39"/>
      <c r="K30" s="50"/>
      <c r="L30" s="63" t="s">
        <v>34</v>
      </c>
      <c r="M30" s="67">
        <v>10871</v>
      </c>
      <c r="N30" s="80">
        <f>SUM(P30:Q30)</f>
        <v>1845</v>
      </c>
      <c r="O30" s="54" t="s">
        <v>185</v>
      </c>
      <c r="P30" s="47">
        <v>1569</v>
      </c>
      <c r="Q30" s="47">
        <v>276</v>
      </c>
      <c r="R30" s="47">
        <v>318</v>
      </c>
      <c r="S30" s="47">
        <v>24</v>
      </c>
    </row>
    <row r="31" spans="1:19" ht="15" customHeight="1">
      <c r="A31" s="61">
        <v>5</v>
      </c>
      <c r="B31" s="46">
        <v>4293892</v>
      </c>
      <c r="C31" s="47">
        <f>SUM(D31:H31)</f>
        <v>4531483</v>
      </c>
      <c r="D31" s="47">
        <v>3048907</v>
      </c>
      <c r="E31" s="47">
        <v>34771</v>
      </c>
      <c r="F31" s="47">
        <v>1198554</v>
      </c>
      <c r="G31" s="47">
        <v>131958</v>
      </c>
      <c r="H31" s="47">
        <v>117293</v>
      </c>
      <c r="I31" s="47">
        <v>63336</v>
      </c>
      <c r="J31" s="39"/>
      <c r="K31" s="50"/>
      <c r="L31" s="63" t="s">
        <v>35</v>
      </c>
      <c r="M31" s="69" t="s">
        <v>185</v>
      </c>
      <c r="N31" s="82" t="s">
        <v>185</v>
      </c>
      <c r="O31" s="54" t="s">
        <v>185</v>
      </c>
      <c r="P31" s="54" t="s">
        <v>185</v>
      </c>
      <c r="Q31" s="54" t="s">
        <v>185</v>
      </c>
      <c r="R31" s="47">
        <v>4238</v>
      </c>
      <c r="S31" s="47">
        <v>442</v>
      </c>
    </row>
    <row r="32" spans="1:19" ht="15" customHeight="1">
      <c r="A32" s="61">
        <v>6</v>
      </c>
      <c r="B32" s="46">
        <v>3832525</v>
      </c>
      <c r="C32" s="47">
        <f>SUM(D32:H32)</f>
        <v>4188035</v>
      </c>
      <c r="D32" s="47">
        <v>2858959</v>
      </c>
      <c r="E32" s="47">
        <v>35904</v>
      </c>
      <c r="F32" s="47">
        <v>1057197</v>
      </c>
      <c r="G32" s="47">
        <v>122818</v>
      </c>
      <c r="H32" s="47">
        <v>113157</v>
      </c>
      <c r="I32" s="47">
        <v>63370</v>
      </c>
      <c r="J32" s="39"/>
      <c r="K32" s="50"/>
      <c r="L32" s="55"/>
      <c r="M32" s="68"/>
      <c r="N32" s="52"/>
      <c r="O32" s="52"/>
      <c r="P32" s="52"/>
      <c r="Q32" s="52"/>
      <c r="R32" s="52"/>
      <c r="S32" s="52"/>
    </row>
    <row r="33" spans="1:19" ht="15" customHeight="1">
      <c r="A33" s="61">
        <v>7</v>
      </c>
      <c r="B33" s="46">
        <v>3768694</v>
      </c>
      <c r="C33" s="47">
        <f>SUM(D33:H33)</f>
        <v>3786773</v>
      </c>
      <c r="D33" s="47">
        <v>2482149</v>
      </c>
      <c r="E33" s="47">
        <v>34632</v>
      </c>
      <c r="F33" s="47">
        <v>1042070</v>
      </c>
      <c r="G33" s="47">
        <v>119312</v>
      </c>
      <c r="H33" s="47">
        <v>108610</v>
      </c>
      <c r="I33" s="47">
        <v>63563</v>
      </c>
      <c r="J33" s="39"/>
      <c r="K33" s="234" t="s">
        <v>36</v>
      </c>
      <c r="L33" s="234"/>
      <c r="M33" s="67">
        <f>SUM(M34:M41)</f>
        <v>63803</v>
      </c>
      <c r="N33" s="47">
        <f aca="true" t="shared" si="4" ref="N33:S33">SUM(N34:N41)</f>
        <v>7601</v>
      </c>
      <c r="O33" s="47">
        <f t="shared" si="4"/>
        <v>2115</v>
      </c>
      <c r="P33" s="47">
        <f t="shared" si="4"/>
        <v>6759</v>
      </c>
      <c r="Q33" s="47">
        <f t="shared" si="4"/>
        <v>842</v>
      </c>
      <c r="R33" s="47">
        <f t="shared" si="4"/>
        <v>9060</v>
      </c>
      <c r="S33" s="47">
        <f t="shared" si="4"/>
        <v>1541</v>
      </c>
    </row>
    <row r="34" spans="1:19" ht="15" customHeight="1">
      <c r="A34" s="61">
        <v>8</v>
      </c>
      <c r="B34" s="46">
        <v>3455936</v>
      </c>
      <c r="C34" s="47">
        <f>SUM(D34:H34)</f>
        <v>3582265</v>
      </c>
      <c r="D34" s="47">
        <v>2094480</v>
      </c>
      <c r="E34" s="47">
        <v>25745</v>
      </c>
      <c r="F34" s="47">
        <v>1172025</v>
      </c>
      <c r="G34" s="47">
        <v>189075</v>
      </c>
      <c r="H34" s="47">
        <v>100940</v>
      </c>
      <c r="I34" s="47">
        <v>63730</v>
      </c>
      <c r="J34" s="39"/>
      <c r="K34" s="50"/>
      <c r="L34" s="63" t="s">
        <v>37</v>
      </c>
      <c r="M34" s="67">
        <v>11273</v>
      </c>
      <c r="N34" s="80">
        <f>SUM(P34:Q34)</f>
        <v>776</v>
      </c>
      <c r="O34" s="54" t="s">
        <v>185</v>
      </c>
      <c r="P34" s="47">
        <v>761</v>
      </c>
      <c r="Q34" s="47">
        <v>15</v>
      </c>
      <c r="R34" s="54" t="s">
        <v>185</v>
      </c>
      <c r="S34" s="54" t="s">
        <v>185</v>
      </c>
    </row>
    <row r="35" spans="1:19" ht="15" customHeight="1">
      <c r="A35" s="62"/>
      <c r="B35" s="51"/>
      <c r="C35" s="52"/>
      <c r="D35" s="52"/>
      <c r="E35" s="52"/>
      <c r="F35" s="52"/>
      <c r="G35" s="52"/>
      <c r="H35" s="52"/>
      <c r="I35" s="52"/>
      <c r="J35" s="39"/>
      <c r="K35" s="50"/>
      <c r="L35" s="63" t="s">
        <v>38</v>
      </c>
      <c r="M35" s="67">
        <v>20125</v>
      </c>
      <c r="N35" s="80">
        <f>SUM(P35:Q35)</f>
        <v>2620</v>
      </c>
      <c r="O35" s="47">
        <v>1188</v>
      </c>
      <c r="P35" s="47">
        <v>2154</v>
      </c>
      <c r="Q35" s="47">
        <v>466</v>
      </c>
      <c r="R35" s="47">
        <v>113</v>
      </c>
      <c r="S35" s="47">
        <v>8</v>
      </c>
    </row>
    <row r="36" spans="1:19" ht="15" customHeight="1">
      <c r="A36" s="62"/>
      <c r="B36" s="51"/>
      <c r="C36" s="52"/>
      <c r="D36" s="52"/>
      <c r="E36" s="52"/>
      <c r="F36" s="52"/>
      <c r="G36" s="52"/>
      <c r="H36" s="52"/>
      <c r="I36" s="52"/>
      <c r="J36" s="39"/>
      <c r="K36" s="50"/>
      <c r="L36" s="63" t="s">
        <v>39</v>
      </c>
      <c r="M36" s="67">
        <v>32405</v>
      </c>
      <c r="N36" s="80">
        <f>SUM(P36:Q36)</f>
        <v>4205</v>
      </c>
      <c r="O36" s="47">
        <v>927</v>
      </c>
      <c r="P36" s="47">
        <v>3844</v>
      </c>
      <c r="Q36" s="47">
        <v>361</v>
      </c>
      <c r="R36" s="47">
        <v>1703</v>
      </c>
      <c r="S36" s="47">
        <v>236</v>
      </c>
    </row>
    <row r="37" spans="1:19" ht="15" customHeight="1">
      <c r="A37" s="62"/>
      <c r="B37" s="51"/>
      <c r="C37" s="52"/>
      <c r="D37" s="52"/>
      <c r="E37" s="52"/>
      <c r="F37" s="52"/>
      <c r="G37" s="52"/>
      <c r="H37" s="52"/>
      <c r="I37" s="52"/>
      <c r="J37" s="39"/>
      <c r="K37" s="50"/>
      <c r="L37" s="63" t="s">
        <v>40</v>
      </c>
      <c r="M37" s="69" t="s">
        <v>186</v>
      </c>
      <c r="N37" s="82" t="s">
        <v>186</v>
      </c>
      <c r="O37" s="54" t="s">
        <v>186</v>
      </c>
      <c r="P37" s="54" t="s">
        <v>186</v>
      </c>
      <c r="Q37" s="54" t="s">
        <v>186</v>
      </c>
      <c r="R37" s="47">
        <v>763</v>
      </c>
      <c r="S37" s="47">
        <v>71</v>
      </c>
    </row>
    <row r="38" spans="1:19" ht="15" customHeight="1">
      <c r="A38" s="61">
        <v>9</v>
      </c>
      <c r="B38" s="46">
        <v>3568525</v>
      </c>
      <c r="C38" s="47">
        <f>SUM(D38:H38)</f>
        <v>3527606</v>
      </c>
      <c r="D38" s="47">
        <v>1984140</v>
      </c>
      <c r="E38" s="47">
        <v>29371</v>
      </c>
      <c r="F38" s="47">
        <v>1174707</v>
      </c>
      <c r="G38" s="47">
        <v>242721</v>
      </c>
      <c r="H38" s="47">
        <v>96667</v>
      </c>
      <c r="I38" s="47">
        <v>63630</v>
      </c>
      <c r="J38" s="39"/>
      <c r="K38" s="50"/>
      <c r="L38" s="63" t="s">
        <v>41</v>
      </c>
      <c r="M38" s="69" t="s">
        <v>186</v>
      </c>
      <c r="N38" s="82" t="s">
        <v>186</v>
      </c>
      <c r="O38" s="54" t="s">
        <v>186</v>
      </c>
      <c r="P38" s="54" t="s">
        <v>186</v>
      </c>
      <c r="Q38" s="54" t="s">
        <v>186</v>
      </c>
      <c r="R38" s="47">
        <v>1367</v>
      </c>
      <c r="S38" s="47">
        <v>266</v>
      </c>
    </row>
    <row r="39" spans="1:19" ht="15" customHeight="1">
      <c r="A39" s="61">
        <v>10</v>
      </c>
      <c r="B39" s="46">
        <v>4199012</v>
      </c>
      <c r="C39" s="47">
        <f>SUM(D39:H39)</f>
        <v>3668793</v>
      </c>
      <c r="D39" s="47">
        <v>2158216</v>
      </c>
      <c r="E39" s="47">
        <v>29770</v>
      </c>
      <c r="F39" s="47">
        <v>1208835</v>
      </c>
      <c r="G39" s="47">
        <v>169826</v>
      </c>
      <c r="H39" s="47">
        <v>102146</v>
      </c>
      <c r="I39" s="47">
        <v>63852</v>
      </c>
      <c r="J39" s="39"/>
      <c r="K39" s="50"/>
      <c r="L39" s="63" t="s">
        <v>42</v>
      </c>
      <c r="M39" s="69" t="s">
        <v>186</v>
      </c>
      <c r="N39" s="82" t="s">
        <v>186</v>
      </c>
      <c r="O39" s="54" t="s">
        <v>186</v>
      </c>
      <c r="P39" s="54" t="s">
        <v>186</v>
      </c>
      <c r="Q39" s="54" t="s">
        <v>186</v>
      </c>
      <c r="R39" s="47">
        <v>3115</v>
      </c>
      <c r="S39" s="47">
        <v>477</v>
      </c>
    </row>
    <row r="40" spans="1:19" ht="15" customHeight="1">
      <c r="A40" s="61">
        <v>11</v>
      </c>
      <c r="B40" s="46">
        <v>4676760</v>
      </c>
      <c r="C40" s="47">
        <f>SUM(D40:H40)</f>
        <v>4278772</v>
      </c>
      <c r="D40" s="47">
        <v>2806389</v>
      </c>
      <c r="E40" s="47">
        <v>36422</v>
      </c>
      <c r="F40" s="47">
        <v>1179802</v>
      </c>
      <c r="G40" s="47">
        <v>133693</v>
      </c>
      <c r="H40" s="47">
        <v>122466</v>
      </c>
      <c r="I40" s="47">
        <v>63977</v>
      </c>
      <c r="J40" s="39"/>
      <c r="K40" s="50"/>
      <c r="L40" s="63" t="s">
        <v>43</v>
      </c>
      <c r="M40" s="69" t="s">
        <v>186</v>
      </c>
      <c r="N40" s="82" t="s">
        <v>186</v>
      </c>
      <c r="O40" s="54" t="s">
        <v>186</v>
      </c>
      <c r="P40" s="54" t="s">
        <v>186</v>
      </c>
      <c r="Q40" s="54" t="s">
        <v>186</v>
      </c>
      <c r="R40" s="47">
        <v>787</v>
      </c>
      <c r="S40" s="47">
        <v>121</v>
      </c>
    </row>
    <row r="41" spans="1:19" ht="15" customHeight="1">
      <c r="A41" s="61">
        <v>12</v>
      </c>
      <c r="B41" s="46">
        <v>5938179</v>
      </c>
      <c r="C41" s="47">
        <f>SUM(D41:H41)</f>
        <v>4895195</v>
      </c>
      <c r="D41" s="47">
        <v>3218074</v>
      </c>
      <c r="E41" s="47">
        <v>35268</v>
      </c>
      <c r="F41" s="47">
        <v>1290124</v>
      </c>
      <c r="G41" s="47">
        <v>212071</v>
      </c>
      <c r="H41" s="47">
        <v>139658</v>
      </c>
      <c r="I41" s="47">
        <v>64106</v>
      </c>
      <c r="J41" s="39"/>
      <c r="K41" s="50"/>
      <c r="L41" s="63" t="s">
        <v>44</v>
      </c>
      <c r="M41" s="69" t="s">
        <v>186</v>
      </c>
      <c r="N41" s="82" t="s">
        <v>186</v>
      </c>
      <c r="O41" s="54" t="s">
        <v>186</v>
      </c>
      <c r="P41" s="54" t="s">
        <v>186</v>
      </c>
      <c r="Q41" s="54" t="s">
        <v>186</v>
      </c>
      <c r="R41" s="47">
        <v>1212</v>
      </c>
      <c r="S41" s="47">
        <v>362</v>
      </c>
    </row>
    <row r="42" spans="1:19" ht="15" customHeight="1">
      <c r="A42" s="53"/>
      <c r="B42" s="51"/>
      <c r="C42" s="52"/>
      <c r="D42" s="52"/>
      <c r="E42" s="52"/>
      <c r="F42" s="52"/>
      <c r="G42" s="52"/>
      <c r="H42" s="52"/>
      <c r="I42" s="52"/>
      <c r="J42" s="39"/>
      <c r="K42" s="50"/>
      <c r="L42" s="55"/>
      <c r="M42" s="68"/>
      <c r="N42" s="52"/>
      <c r="O42" s="52"/>
      <c r="P42" s="52"/>
      <c r="Q42" s="52"/>
      <c r="R42" s="52"/>
      <c r="S42" s="52"/>
    </row>
    <row r="43" spans="1:19" ht="15" customHeight="1">
      <c r="A43" s="53"/>
      <c r="B43" s="51"/>
      <c r="C43" s="52"/>
      <c r="D43" s="52"/>
      <c r="E43" s="52"/>
      <c r="F43" s="52"/>
      <c r="G43" s="52"/>
      <c r="H43" s="52"/>
      <c r="I43" s="52"/>
      <c r="J43" s="39"/>
      <c r="K43" s="234" t="s">
        <v>45</v>
      </c>
      <c r="L43" s="234"/>
      <c r="M43" s="67">
        <f>SUM(M44:M48)</f>
        <v>78985</v>
      </c>
      <c r="N43" s="47">
        <f aca="true" t="shared" si="5" ref="N43:S43">SUM(N44:N48)</f>
        <v>8703</v>
      </c>
      <c r="O43" s="47">
        <f t="shared" si="5"/>
        <v>4997</v>
      </c>
      <c r="P43" s="47">
        <f t="shared" si="5"/>
        <v>7763</v>
      </c>
      <c r="Q43" s="47">
        <f t="shared" si="5"/>
        <v>940</v>
      </c>
      <c r="R43" s="47">
        <f t="shared" si="5"/>
        <v>653</v>
      </c>
      <c r="S43" s="47">
        <f t="shared" si="5"/>
        <v>42</v>
      </c>
    </row>
    <row r="44" spans="1:19" ht="15" customHeight="1">
      <c r="A44" s="53"/>
      <c r="B44" s="51"/>
      <c r="C44" s="52"/>
      <c r="D44" s="52"/>
      <c r="E44" s="52"/>
      <c r="F44" s="52"/>
      <c r="G44" s="52"/>
      <c r="H44" s="52"/>
      <c r="I44" s="52"/>
      <c r="J44" s="39"/>
      <c r="K44" s="50"/>
      <c r="L44" s="63" t="s">
        <v>46</v>
      </c>
      <c r="M44" s="67">
        <v>23521</v>
      </c>
      <c r="N44" s="80">
        <f>SUM(P44:Q44)</f>
        <v>2909</v>
      </c>
      <c r="O44" s="47">
        <v>1896</v>
      </c>
      <c r="P44" s="47">
        <v>2421</v>
      </c>
      <c r="Q44" s="47">
        <v>488</v>
      </c>
      <c r="R44" s="47">
        <v>516</v>
      </c>
      <c r="S44" s="47">
        <v>33</v>
      </c>
    </row>
    <row r="45" spans="1:19" ht="15" customHeight="1">
      <c r="A45" s="56" t="s">
        <v>48</v>
      </c>
      <c r="B45" s="46">
        <f>SUM(B48:B65)</f>
        <v>7384870</v>
      </c>
      <c r="C45" s="47">
        <f aca="true" t="shared" si="6" ref="C45:H45">SUM(C48:C65)</f>
        <v>7186403</v>
      </c>
      <c r="D45" s="47">
        <f t="shared" si="6"/>
        <v>5057376</v>
      </c>
      <c r="E45" s="47">
        <f t="shared" si="6"/>
        <v>75371</v>
      </c>
      <c r="F45" s="47">
        <f t="shared" si="6"/>
        <v>869067</v>
      </c>
      <c r="G45" s="47">
        <f t="shared" si="6"/>
        <v>727776</v>
      </c>
      <c r="H45" s="47">
        <f t="shared" si="6"/>
        <v>456813</v>
      </c>
      <c r="I45" s="47">
        <f>I65</f>
        <v>8903</v>
      </c>
      <c r="J45" s="39"/>
      <c r="K45" s="50"/>
      <c r="L45" s="63" t="s">
        <v>47</v>
      </c>
      <c r="M45" s="67">
        <v>11066</v>
      </c>
      <c r="N45" s="80">
        <f>SUM(P45:Q45)</f>
        <v>1378</v>
      </c>
      <c r="O45" s="47">
        <v>496</v>
      </c>
      <c r="P45" s="47">
        <v>1284</v>
      </c>
      <c r="Q45" s="47">
        <v>94</v>
      </c>
      <c r="R45" s="54">
        <v>137</v>
      </c>
      <c r="S45" s="54">
        <v>9</v>
      </c>
    </row>
    <row r="46" spans="1:19" ht="15" customHeight="1">
      <c r="A46" s="53"/>
      <c r="B46" s="51"/>
      <c r="C46" s="52"/>
      <c r="D46" s="52"/>
      <c r="E46" s="52"/>
      <c r="F46" s="52"/>
      <c r="G46" s="52"/>
      <c r="H46" s="52"/>
      <c r="I46" s="52"/>
      <c r="J46" s="39"/>
      <c r="K46" s="50"/>
      <c r="L46" s="63" t="s">
        <v>49</v>
      </c>
      <c r="M46" s="67">
        <v>9970</v>
      </c>
      <c r="N46" s="80">
        <f>SUM(P46:Q46)</f>
        <v>577</v>
      </c>
      <c r="O46" s="47">
        <v>504</v>
      </c>
      <c r="P46" s="47">
        <v>523</v>
      </c>
      <c r="Q46" s="47">
        <v>54</v>
      </c>
      <c r="R46" s="54" t="s">
        <v>185</v>
      </c>
      <c r="S46" s="54" t="s">
        <v>185</v>
      </c>
    </row>
    <row r="47" spans="1:19" ht="15" customHeight="1">
      <c r="A47" s="53"/>
      <c r="B47" s="51"/>
      <c r="C47" s="52"/>
      <c r="D47" s="52"/>
      <c r="E47" s="52"/>
      <c r="F47" s="52"/>
      <c r="G47" s="52"/>
      <c r="H47" s="52"/>
      <c r="I47" s="52"/>
      <c r="J47" s="39"/>
      <c r="K47" s="50"/>
      <c r="L47" s="63" t="s">
        <v>50</v>
      </c>
      <c r="M47" s="67">
        <v>10704</v>
      </c>
      <c r="N47" s="80">
        <f>SUM(P47:Q47)</f>
        <v>1208</v>
      </c>
      <c r="O47" s="47">
        <v>200</v>
      </c>
      <c r="P47" s="47">
        <v>1074</v>
      </c>
      <c r="Q47" s="47">
        <v>134</v>
      </c>
      <c r="R47" s="54" t="s">
        <v>185</v>
      </c>
      <c r="S47" s="54" t="s">
        <v>185</v>
      </c>
    </row>
    <row r="48" spans="1:19" ht="15" customHeight="1">
      <c r="A48" s="21" t="s">
        <v>124</v>
      </c>
      <c r="B48" s="46">
        <v>724070</v>
      </c>
      <c r="C48" s="47">
        <f>SUM(D48:H48)</f>
        <v>691583</v>
      </c>
      <c r="D48" s="47">
        <v>510454</v>
      </c>
      <c r="E48" s="47">
        <v>6502</v>
      </c>
      <c r="F48" s="47">
        <v>80444</v>
      </c>
      <c r="G48" s="47">
        <v>67557</v>
      </c>
      <c r="H48" s="47">
        <v>26626</v>
      </c>
      <c r="I48" s="47">
        <v>8704</v>
      </c>
      <c r="J48" s="39"/>
      <c r="K48" s="50"/>
      <c r="L48" s="63" t="s">
        <v>93</v>
      </c>
      <c r="M48" s="67">
        <v>23724</v>
      </c>
      <c r="N48" s="80">
        <f>SUM(P48:Q48)</f>
        <v>2631</v>
      </c>
      <c r="O48" s="47">
        <v>1901</v>
      </c>
      <c r="P48" s="47">
        <v>2461</v>
      </c>
      <c r="Q48" s="47">
        <v>170</v>
      </c>
      <c r="R48" s="54" t="s">
        <v>185</v>
      </c>
      <c r="S48" s="54" t="s">
        <v>185</v>
      </c>
    </row>
    <row r="49" spans="1:19" ht="15" customHeight="1">
      <c r="A49" s="61">
        <v>2</v>
      </c>
      <c r="B49" s="46">
        <v>682600</v>
      </c>
      <c r="C49" s="47">
        <f>SUM(D49:H49)</f>
        <v>716702</v>
      </c>
      <c r="D49" s="47">
        <v>517609</v>
      </c>
      <c r="E49" s="47">
        <v>6713</v>
      </c>
      <c r="F49" s="47">
        <v>79427</v>
      </c>
      <c r="G49" s="47">
        <v>83109</v>
      </c>
      <c r="H49" s="47">
        <v>29844</v>
      </c>
      <c r="I49" s="47">
        <v>8717</v>
      </c>
      <c r="J49" s="39"/>
      <c r="K49" s="50"/>
      <c r="L49" s="55"/>
      <c r="M49" s="68"/>
      <c r="N49" s="52"/>
      <c r="O49" s="52"/>
      <c r="P49" s="52"/>
      <c r="Q49" s="52"/>
      <c r="R49" s="52"/>
      <c r="S49" s="52"/>
    </row>
    <row r="50" spans="1:19" ht="15" customHeight="1">
      <c r="A50" s="61">
        <v>3</v>
      </c>
      <c r="B50" s="46">
        <v>727980</v>
      </c>
      <c r="C50" s="47">
        <f>SUM(D50:H50)</f>
        <v>631252</v>
      </c>
      <c r="D50" s="47">
        <v>454823</v>
      </c>
      <c r="E50" s="47">
        <v>6132</v>
      </c>
      <c r="F50" s="47">
        <v>70996</v>
      </c>
      <c r="G50" s="47">
        <v>72923</v>
      </c>
      <c r="H50" s="47">
        <v>26378</v>
      </c>
      <c r="I50" s="47">
        <v>8781</v>
      </c>
      <c r="J50" s="39"/>
      <c r="K50" s="234" t="s">
        <v>51</v>
      </c>
      <c r="L50" s="234"/>
      <c r="M50" s="67">
        <f>SUM(M51:M54)</f>
        <v>29555</v>
      </c>
      <c r="N50" s="47">
        <f aca="true" t="shared" si="7" ref="N50:S50">SUM(N51:N54)</f>
        <v>3654</v>
      </c>
      <c r="O50" s="47">
        <f t="shared" si="7"/>
        <v>554</v>
      </c>
      <c r="P50" s="47">
        <f t="shared" si="7"/>
        <v>3075</v>
      </c>
      <c r="Q50" s="47">
        <f t="shared" si="7"/>
        <v>579</v>
      </c>
      <c r="R50" s="47">
        <f t="shared" si="7"/>
        <v>10660</v>
      </c>
      <c r="S50" s="47">
        <f t="shared" si="7"/>
        <v>802</v>
      </c>
    </row>
    <row r="51" spans="1:19" ht="15" customHeight="1">
      <c r="A51" s="61">
        <v>4</v>
      </c>
      <c r="B51" s="46">
        <v>615440</v>
      </c>
      <c r="C51" s="47">
        <f>SUM(D51:H51)</f>
        <v>655287</v>
      </c>
      <c r="D51" s="47">
        <v>484583</v>
      </c>
      <c r="E51" s="47">
        <v>6713</v>
      </c>
      <c r="F51" s="47">
        <v>81507</v>
      </c>
      <c r="G51" s="47">
        <v>53362</v>
      </c>
      <c r="H51" s="47">
        <v>29122</v>
      </c>
      <c r="I51" s="47">
        <v>8783</v>
      </c>
      <c r="J51" s="39"/>
      <c r="K51" s="50"/>
      <c r="L51" s="63" t="s">
        <v>52</v>
      </c>
      <c r="M51" s="69" t="s">
        <v>185</v>
      </c>
      <c r="N51" s="80" t="s">
        <v>185</v>
      </c>
      <c r="O51" s="54" t="s">
        <v>185</v>
      </c>
      <c r="P51" s="54" t="s">
        <v>185</v>
      </c>
      <c r="Q51" s="54" t="s">
        <v>185</v>
      </c>
      <c r="R51" s="47">
        <v>10452</v>
      </c>
      <c r="S51" s="47">
        <v>751</v>
      </c>
    </row>
    <row r="52" spans="1:19" ht="15" customHeight="1">
      <c r="A52" s="62"/>
      <c r="B52" s="51"/>
      <c r="C52" s="52"/>
      <c r="D52" s="52"/>
      <c r="E52" s="52"/>
      <c r="F52" s="52"/>
      <c r="G52" s="52"/>
      <c r="H52" s="52"/>
      <c r="I52" s="52"/>
      <c r="J52" s="39"/>
      <c r="K52" s="50"/>
      <c r="L52" s="63" t="s">
        <v>53</v>
      </c>
      <c r="M52" s="67">
        <v>6708</v>
      </c>
      <c r="N52" s="80">
        <f>SUM(P52:Q52)</f>
        <v>912</v>
      </c>
      <c r="O52" s="54" t="s">
        <v>185</v>
      </c>
      <c r="P52" s="47">
        <v>752</v>
      </c>
      <c r="Q52" s="47">
        <v>160</v>
      </c>
      <c r="R52" s="54" t="s">
        <v>185</v>
      </c>
      <c r="S52" s="54" t="s">
        <v>185</v>
      </c>
    </row>
    <row r="53" spans="1:19" ht="15" customHeight="1">
      <c r="A53" s="62"/>
      <c r="B53" s="51"/>
      <c r="C53" s="52"/>
      <c r="D53" s="52"/>
      <c r="E53" s="52"/>
      <c r="F53" s="52"/>
      <c r="G53" s="52"/>
      <c r="H53" s="52"/>
      <c r="I53" s="52"/>
      <c r="J53" s="39"/>
      <c r="K53" s="50"/>
      <c r="L53" s="63" t="s">
        <v>54</v>
      </c>
      <c r="M53" s="67">
        <v>15263</v>
      </c>
      <c r="N53" s="80">
        <f>SUM(P53:Q53)</f>
        <v>2155</v>
      </c>
      <c r="O53" s="54" t="s">
        <v>185</v>
      </c>
      <c r="P53" s="47">
        <v>1791</v>
      </c>
      <c r="Q53" s="47">
        <v>364</v>
      </c>
      <c r="R53" s="54" t="s">
        <v>185</v>
      </c>
      <c r="S53" s="47">
        <v>33</v>
      </c>
    </row>
    <row r="54" spans="1:19" ht="15" customHeight="1">
      <c r="A54" s="62"/>
      <c r="B54" s="51"/>
      <c r="C54" s="52"/>
      <c r="D54" s="52"/>
      <c r="E54" s="52"/>
      <c r="F54" s="52"/>
      <c r="G54" s="52"/>
      <c r="H54" s="52"/>
      <c r="I54" s="52"/>
      <c r="J54" s="39"/>
      <c r="K54" s="50"/>
      <c r="L54" s="63" t="s">
        <v>55</v>
      </c>
      <c r="M54" s="67">
        <v>7584</v>
      </c>
      <c r="N54" s="80">
        <f>SUM(P54:Q54)</f>
        <v>587</v>
      </c>
      <c r="O54" s="47">
        <v>554</v>
      </c>
      <c r="P54" s="47">
        <v>532</v>
      </c>
      <c r="Q54" s="47">
        <v>55</v>
      </c>
      <c r="R54" s="47">
        <v>208</v>
      </c>
      <c r="S54" s="47">
        <v>18</v>
      </c>
    </row>
    <row r="55" spans="1:19" ht="15" customHeight="1">
      <c r="A55" s="61">
        <v>5</v>
      </c>
      <c r="B55" s="46">
        <v>594810</v>
      </c>
      <c r="C55" s="47">
        <f>SUM(D55:H55)</f>
        <v>612757</v>
      </c>
      <c r="D55" s="47">
        <v>444168</v>
      </c>
      <c r="E55" s="47">
        <v>6025</v>
      </c>
      <c r="F55" s="47">
        <v>72681</v>
      </c>
      <c r="G55" s="47">
        <v>45956</v>
      </c>
      <c r="H55" s="47">
        <v>43927</v>
      </c>
      <c r="I55" s="47">
        <v>8781</v>
      </c>
      <c r="J55" s="39"/>
      <c r="K55" s="50"/>
      <c r="L55" s="55"/>
      <c r="M55" s="68"/>
      <c r="N55" s="52"/>
      <c r="O55" s="52"/>
      <c r="P55" s="52"/>
      <c r="Q55" s="52"/>
      <c r="R55" s="52"/>
      <c r="S55" s="52"/>
    </row>
    <row r="56" spans="1:19" ht="15" customHeight="1">
      <c r="A56" s="61">
        <v>6</v>
      </c>
      <c r="B56" s="46">
        <v>529800</v>
      </c>
      <c r="C56" s="47">
        <f>SUM(D56:H56)</f>
        <v>565965</v>
      </c>
      <c r="D56" s="47">
        <v>395568</v>
      </c>
      <c r="E56" s="47">
        <v>5626</v>
      </c>
      <c r="F56" s="47">
        <v>69994</v>
      </c>
      <c r="G56" s="47">
        <v>51348</v>
      </c>
      <c r="H56" s="47">
        <v>43429</v>
      </c>
      <c r="I56" s="47">
        <v>8791</v>
      </c>
      <c r="J56" s="39"/>
      <c r="K56" s="234" t="s">
        <v>56</v>
      </c>
      <c r="L56" s="234"/>
      <c r="M56" s="67">
        <f>SUM(M57:M62)</f>
        <v>33806</v>
      </c>
      <c r="N56" s="47">
        <f aca="true" t="shared" si="8" ref="N56:S56">SUM(N57:N62)</f>
        <v>4072</v>
      </c>
      <c r="O56" s="47">
        <f t="shared" si="8"/>
        <v>345</v>
      </c>
      <c r="P56" s="47">
        <f t="shared" si="8"/>
        <v>3447</v>
      </c>
      <c r="Q56" s="47">
        <f t="shared" si="8"/>
        <v>625</v>
      </c>
      <c r="R56" s="47">
        <f t="shared" si="8"/>
        <v>4650</v>
      </c>
      <c r="S56" s="47">
        <f t="shared" si="8"/>
        <v>512</v>
      </c>
    </row>
    <row r="57" spans="1:19" ht="15" customHeight="1">
      <c r="A57" s="61">
        <v>7</v>
      </c>
      <c r="B57" s="46">
        <v>543370</v>
      </c>
      <c r="C57" s="47">
        <f>SUM(D57:H57)</f>
        <v>519882</v>
      </c>
      <c r="D57" s="47">
        <v>352988</v>
      </c>
      <c r="E57" s="47">
        <v>5346</v>
      </c>
      <c r="F57" s="47">
        <v>64854</v>
      </c>
      <c r="G57" s="47">
        <v>54649</v>
      </c>
      <c r="H57" s="47">
        <v>42045</v>
      </c>
      <c r="I57" s="47">
        <v>8813</v>
      </c>
      <c r="J57" s="39"/>
      <c r="K57" s="50"/>
      <c r="L57" s="63" t="s">
        <v>57</v>
      </c>
      <c r="M57" s="67">
        <v>6153</v>
      </c>
      <c r="N57" s="80">
        <f aca="true" t="shared" si="9" ref="N57:N62">SUM(P57:Q57)</f>
        <v>1003</v>
      </c>
      <c r="O57" s="54" t="s">
        <v>184</v>
      </c>
      <c r="P57" s="47">
        <v>801</v>
      </c>
      <c r="Q57" s="47">
        <v>202</v>
      </c>
      <c r="R57" s="54" t="s">
        <v>184</v>
      </c>
      <c r="S57" s="54" t="s">
        <v>184</v>
      </c>
    </row>
    <row r="58" spans="1:19" ht="15" customHeight="1">
      <c r="A58" s="61">
        <v>8</v>
      </c>
      <c r="B58" s="46">
        <v>523640</v>
      </c>
      <c r="C58" s="47">
        <f>SUM(D58:H58)</f>
        <v>507385</v>
      </c>
      <c r="D58" s="47">
        <v>328543</v>
      </c>
      <c r="E58" s="47">
        <v>5283</v>
      </c>
      <c r="F58" s="47">
        <v>69532</v>
      </c>
      <c r="G58" s="47">
        <v>62642</v>
      </c>
      <c r="H58" s="47">
        <v>41385</v>
      </c>
      <c r="I58" s="47">
        <v>8835</v>
      </c>
      <c r="J58" s="39"/>
      <c r="K58" s="50"/>
      <c r="L58" s="63" t="s">
        <v>58</v>
      </c>
      <c r="M58" s="67">
        <v>6046</v>
      </c>
      <c r="N58" s="80">
        <f t="shared" si="9"/>
        <v>757</v>
      </c>
      <c r="O58" s="54" t="s">
        <v>185</v>
      </c>
      <c r="P58" s="54">
        <v>679</v>
      </c>
      <c r="Q58" s="47">
        <v>78</v>
      </c>
      <c r="R58" s="54" t="s">
        <v>185</v>
      </c>
      <c r="S58" s="54" t="s">
        <v>185</v>
      </c>
    </row>
    <row r="59" spans="1:19" ht="15" customHeight="1">
      <c r="A59" s="62"/>
      <c r="B59" s="51"/>
      <c r="C59" s="52"/>
      <c r="D59" s="52"/>
      <c r="E59" s="52"/>
      <c r="F59" s="52"/>
      <c r="G59" s="52"/>
      <c r="H59" s="52"/>
      <c r="I59" s="52"/>
      <c r="J59" s="39"/>
      <c r="K59" s="50"/>
      <c r="L59" s="63" t="s">
        <v>59</v>
      </c>
      <c r="M59" s="67">
        <v>6652</v>
      </c>
      <c r="N59" s="80">
        <f t="shared" si="9"/>
        <v>708</v>
      </c>
      <c r="O59" s="54" t="s">
        <v>185</v>
      </c>
      <c r="P59" s="47">
        <v>592</v>
      </c>
      <c r="Q59" s="47">
        <v>116</v>
      </c>
      <c r="R59" s="47">
        <v>1015</v>
      </c>
      <c r="S59" s="47">
        <v>115</v>
      </c>
    </row>
    <row r="60" spans="1:19" ht="15" customHeight="1">
      <c r="A60" s="62"/>
      <c r="B60" s="51"/>
      <c r="C60" s="52"/>
      <c r="D60" s="52"/>
      <c r="E60" s="52"/>
      <c r="F60" s="52"/>
      <c r="G60" s="52"/>
      <c r="H60" s="52"/>
      <c r="I60" s="52"/>
      <c r="J60" s="39"/>
      <c r="K60" s="50"/>
      <c r="L60" s="63" t="s">
        <v>60</v>
      </c>
      <c r="M60" s="67">
        <v>9470</v>
      </c>
      <c r="N60" s="80">
        <f t="shared" si="9"/>
        <v>911</v>
      </c>
      <c r="O60" s="54" t="s">
        <v>185</v>
      </c>
      <c r="P60" s="47">
        <v>768</v>
      </c>
      <c r="Q60" s="47">
        <v>143</v>
      </c>
      <c r="R60" s="54" t="s">
        <v>185</v>
      </c>
      <c r="S60" s="54" t="s">
        <v>185</v>
      </c>
    </row>
    <row r="61" spans="1:19" ht="15" customHeight="1">
      <c r="A61" s="62"/>
      <c r="B61" s="51"/>
      <c r="C61" s="52"/>
      <c r="D61" s="52"/>
      <c r="E61" s="52"/>
      <c r="F61" s="52"/>
      <c r="G61" s="52"/>
      <c r="H61" s="52"/>
      <c r="I61" s="52"/>
      <c r="J61" s="39"/>
      <c r="K61" s="50"/>
      <c r="L61" s="63" t="s">
        <v>61</v>
      </c>
      <c r="M61" s="69" t="s">
        <v>185</v>
      </c>
      <c r="N61" s="82" t="s">
        <v>185</v>
      </c>
      <c r="O61" s="54" t="s">
        <v>185</v>
      </c>
      <c r="P61" s="54" t="s">
        <v>185</v>
      </c>
      <c r="Q61" s="54" t="s">
        <v>185</v>
      </c>
      <c r="R61" s="47">
        <v>3635</v>
      </c>
      <c r="S61" s="47">
        <v>397</v>
      </c>
    </row>
    <row r="62" spans="1:19" ht="15" customHeight="1">
      <c r="A62" s="61">
        <v>9</v>
      </c>
      <c r="B62" s="46">
        <v>495360</v>
      </c>
      <c r="C62" s="47">
        <f>SUM(D62:H62)</f>
        <v>493846</v>
      </c>
      <c r="D62" s="47">
        <v>326225</v>
      </c>
      <c r="E62" s="47">
        <v>4987</v>
      </c>
      <c r="F62" s="47">
        <v>60107</v>
      </c>
      <c r="G62" s="47">
        <v>60691</v>
      </c>
      <c r="H62" s="47">
        <v>41836</v>
      </c>
      <c r="I62" s="47">
        <v>8869</v>
      </c>
      <c r="J62" s="39"/>
      <c r="K62" s="50"/>
      <c r="L62" s="63" t="s">
        <v>62</v>
      </c>
      <c r="M62" s="67">
        <v>5485</v>
      </c>
      <c r="N62" s="80">
        <f t="shared" si="9"/>
        <v>693</v>
      </c>
      <c r="O62" s="47">
        <v>345</v>
      </c>
      <c r="P62" s="47">
        <v>607</v>
      </c>
      <c r="Q62" s="47">
        <v>86</v>
      </c>
      <c r="R62" s="54" t="s">
        <v>185</v>
      </c>
      <c r="S62" s="54" t="s">
        <v>185</v>
      </c>
    </row>
    <row r="63" spans="1:19" ht="15" customHeight="1">
      <c r="A63" s="61">
        <v>10</v>
      </c>
      <c r="B63" s="46">
        <v>563550</v>
      </c>
      <c r="C63" s="47">
        <f>SUM(D63:H63)</f>
        <v>516838</v>
      </c>
      <c r="D63" s="47">
        <v>353804</v>
      </c>
      <c r="E63" s="47">
        <v>5612</v>
      </c>
      <c r="F63" s="47">
        <v>65567</v>
      </c>
      <c r="G63" s="47">
        <v>50066</v>
      </c>
      <c r="H63" s="47">
        <v>41789</v>
      </c>
      <c r="I63" s="47">
        <v>8878</v>
      </c>
      <c r="J63" s="39"/>
      <c r="K63" s="50"/>
      <c r="L63" s="55"/>
      <c r="M63" s="68"/>
      <c r="N63" s="52"/>
      <c r="O63" s="52"/>
      <c r="P63" s="52"/>
      <c r="Q63" s="52"/>
      <c r="R63" s="52"/>
      <c r="S63" s="52"/>
    </row>
    <row r="64" spans="1:19" ht="15" customHeight="1">
      <c r="A64" s="61">
        <v>11</v>
      </c>
      <c r="B64" s="46">
        <v>636640</v>
      </c>
      <c r="C64" s="47">
        <f>SUM(D64:H64)</f>
        <v>598517</v>
      </c>
      <c r="D64" s="47">
        <v>420847</v>
      </c>
      <c r="E64" s="47">
        <v>7236</v>
      </c>
      <c r="F64" s="47">
        <v>74752</v>
      </c>
      <c r="G64" s="47">
        <v>51519</v>
      </c>
      <c r="H64" s="47">
        <v>44163</v>
      </c>
      <c r="I64" s="47">
        <v>8885</v>
      </c>
      <c r="J64" s="39"/>
      <c r="K64" s="234" t="s">
        <v>63</v>
      </c>
      <c r="L64" s="234"/>
      <c r="M64" s="67">
        <f>SUM(M65:M68)</f>
        <v>24476</v>
      </c>
      <c r="N64" s="47">
        <f>SUM(N65:N68)</f>
        <v>2832</v>
      </c>
      <c r="O64" s="81" t="s">
        <v>184</v>
      </c>
      <c r="P64" s="47">
        <f>SUM(P65:P68)</f>
        <v>2430</v>
      </c>
      <c r="Q64" s="47">
        <f>SUM(Q65:Q68)</f>
        <v>402</v>
      </c>
      <c r="R64" s="47">
        <f>SUM(R65:R68)</f>
        <v>8974</v>
      </c>
      <c r="S64" s="47">
        <f>SUM(S65:S68)</f>
        <v>764</v>
      </c>
    </row>
    <row r="65" spans="1:19" ht="15" customHeight="1">
      <c r="A65" s="61">
        <v>12</v>
      </c>
      <c r="B65" s="46">
        <v>747610</v>
      </c>
      <c r="C65" s="47">
        <f>SUM(D65:H65)</f>
        <v>676389</v>
      </c>
      <c r="D65" s="47">
        <v>467764</v>
      </c>
      <c r="E65" s="47">
        <v>9196</v>
      </c>
      <c r="F65" s="47">
        <v>79206</v>
      </c>
      <c r="G65" s="47">
        <v>73954</v>
      </c>
      <c r="H65" s="47">
        <v>46269</v>
      </c>
      <c r="I65" s="47">
        <v>8903</v>
      </c>
      <c r="J65" s="39"/>
      <c r="K65" s="50"/>
      <c r="L65" s="63" t="s">
        <v>64</v>
      </c>
      <c r="M65" s="67">
        <v>7193</v>
      </c>
      <c r="N65" s="80">
        <f>SUM(P65:Q65)</f>
        <v>925</v>
      </c>
      <c r="O65" s="54" t="s">
        <v>185</v>
      </c>
      <c r="P65" s="47">
        <v>797</v>
      </c>
      <c r="Q65" s="47">
        <v>128</v>
      </c>
      <c r="R65" s="47">
        <v>2078</v>
      </c>
      <c r="S65" s="47">
        <v>142</v>
      </c>
    </row>
    <row r="66" spans="1:19" ht="15" customHeight="1">
      <c r="A66" s="53"/>
      <c r="B66" s="48"/>
      <c r="C66" s="14"/>
      <c r="D66" s="14"/>
      <c r="E66" s="14"/>
      <c r="F66" s="14"/>
      <c r="G66" s="14"/>
      <c r="H66" s="14"/>
      <c r="I66" s="14"/>
      <c r="J66" s="39"/>
      <c r="K66" s="50"/>
      <c r="L66" s="63" t="s">
        <v>65</v>
      </c>
      <c r="M66" s="67">
        <v>5854</v>
      </c>
      <c r="N66" s="80">
        <f>SUM(P66:Q66)</f>
        <v>722</v>
      </c>
      <c r="O66" s="54" t="s">
        <v>185</v>
      </c>
      <c r="P66" s="47">
        <v>610</v>
      </c>
      <c r="Q66" s="47">
        <v>112</v>
      </c>
      <c r="R66" s="47">
        <v>1365</v>
      </c>
      <c r="S66" s="47">
        <v>112</v>
      </c>
    </row>
    <row r="67" spans="1:19" ht="15" customHeight="1">
      <c r="A67" s="57"/>
      <c r="B67" s="48"/>
      <c r="C67" s="14"/>
      <c r="D67" s="14"/>
      <c r="E67" s="14"/>
      <c r="F67" s="14"/>
      <c r="G67" s="14"/>
      <c r="H67" s="14"/>
      <c r="I67" s="14"/>
      <c r="J67" s="39"/>
      <c r="K67" s="50"/>
      <c r="L67" s="63" t="s">
        <v>66</v>
      </c>
      <c r="M67" s="67">
        <v>11429</v>
      </c>
      <c r="N67" s="80">
        <f>SUM(P67:Q67)</f>
        <v>1185</v>
      </c>
      <c r="O67" s="54" t="s">
        <v>185</v>
      </c>
      <c r="P67" s="47">
        <v>1023</v>
      </c>
      <c r="Q67" s="47">
        <v>162</v>
      </c>
      <c r="R67" s="47">
        <v>790</v>
      </c>
      <c r="S67" s="47">
        <v>52</v>
      </c>
    </row>
    <row r="68" spans="1:19" ht="15" customHeight="1">
      <c r="A68" s="58"/>
      <c r="B68" s="59"/>
      <c r="C68" s="60"/>
      <c r="D68" s="60"/>
      <c r="E68" s="60"/>
      <c r="F68" s="60"/>
      <c r="G68" s="60"/>
      <c r="H68" s="60"/>
      <c r="I68" s="60"/>
      <c r="J68" s="39"/>
      <c r="K68" s="50"/>
      <c r="L68" s="63" t="s">
        <v>67</v>
      </c>
      <c r="M68" s="69" t="s">
        <v>186</v>
      </c>
      <c r="N68" s="82" t="s">
        <v>186</v>
      </c>
      <c r="O68" s="54" t="s">
        <v>186</v>
      </c>
      <c r="P68" s="54" t="s">
        <v>186</v>
      </c>
      <c r="Q68" s="54" t="s">
        <v>186</v>
      </c>
      <c r="R68" s="47">
        <v>4741</v>
      </c>
      <c r="S68" s="47">
        <v>458</v>
      </c>
    </row>
    <row r="69" spans="1:19" ht="15" customHeight="1">
      <c r="A69" s="39" t="s">
        <v>83</v>
      </c>
      <c r="J69" s="39"/>
      <c r="K69" s="50"/>
      <c r="L69" s="55"/>
      <c r="M69" s="68"/>
      <c r="N69" s="52"/>
      <c r="O69" s="52"/>
      <c r="P69" s="52"/>
      <c r="Q69" s="52"/>
      <c r="R69" s="52"/>
      <c r="S69" s="52"/>
    </row>
    <row r="70" spans="1:19" ht="15" customHeight="1">
      <c r="A70" s="39"/>
      <c r="K70" s="234" t="s">
        <v>68</v>
      </c>
      <c r="L70" s="234"/>
      <c r="M70" s="67">
        <f>SUM(M71)</f>
        <v>8871</v>
      </c>
      <c r="N70" s="47">
        <f>SUM(N71)</f>
        <v>1250</v>
      </c>
      <c r="O70" s="81" t="s">
        <v>184</v>
      </c>
      <c r="P70" s="47">
        <f>SUM(P71)</f>
        <v>1027</v>
      </c>
      <c r="Q70" s="47">
        <f>SUM(Q71)</f>
        <v>223</v>
      </c>
      <c r="R70" s="54" t="s">
        <v>94</v>
      </c>
      <c r="S70" s="54" t="s">
        <v>94</v>
      </c>
    </row>
    <row r="71" spans="11:19" ht="14.25">
      <c r="K71" s="3"/>
      <c r="L71" s="64" t="s">
        <v>69</v>
      </c>
      <c r="M71" s="70">
        <v>8871</v>
      </c>
      <c r="N71" s="83">
        <f>SUM(P71:Q71)</f>
        <v>1250</v>
      </c>
      <c r="O71" s="71" t="s">
        <v>185</v>
      </c>
      <c r="P71" s="72">
        <v>1027</v>
      </c>
      <c r="Q71" s="72">
        <v>223</v>
      </c>
      <c r="R71" s="71" t="s">
        <v>185</v>
      </c>
      <c r="S71" s="71" t="s">
        <v>185</v>
      </c>
    </row>
    <row r="72" ht="14.25">
      <c r="K72" s="11" t="s">
        <v>70</v>
      </c>
    </row>
  </sheetData>
  <sheetProtection/>
  <mergeCells count="38">
    <mergeCell ref="A4:I4"/>
    <mergeCell ref="K4:S4"/>
    <mergeCell ref="A6:A7"/>
    <mergeCell ref="B6:B7"/>
    <mergeCell ref="C6:H6"/>
    <mergeCell ref="I6:I7"/>
    <mergeCell ref="K6:L8"/>
    <mergeCell ref="M6:Q6"/>
    <mergeCell ref="R6:S6"/>
    <mergeCell ref="M7:M8"/>
    <mergeCell ref="R7:R8"/>
    <mergeCell ref="S7:S8"/>
    <mergeCell ref="N7:N8"/>
    <mergeCell ref="O7:O8"/>
    <mergeCell ref="P7:P8"/>
    <mergeCell ref="Q7:Q8"/>
    <mergeCell ref="K15:L15"/>
    <mergeCell ref="K70:L70"/>
    <mergeCell ref="K24:L24"/>
    <mergeCell ref="K27:L27"/>
    <mergeCell ref="K33:L33"/>
    <mergeCell ref="K43:L43"/>
    <mergeCell ref="K50:L50"/>
    <mergeCell ref="K56:L56"/>
    <mergeCell ref="K64:L64"/>
    <mergeCell ref="K20:L20"/>
    <mergeCell ref="K21:L21"/>
    <mergeCell ref="K22:L22"/>
    <mergeCell ref="K16:L16"/>
    <mergeCell ref="K17:L17"/>
    <mergeCell ref="K18:L18"/>
    <mergeCell ref="K19:L19"/>
    <mergeCell ref="G5:I5"/>
    <mergeCell ref="K9:L9"/>
    <mergeCell ref="K10:L10"/>
    <mergeCell ref="K11:L11"/>
    <mergeCell ref="K12:L12"/>
    <mergeCell ref="K13:L13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2013-06-18T00:56:40Z</cp:lastPrinted>
  <dcterms:created xsi:type="dcterms:W3CDTF">1998-02-13T08:27:49Z</dcterms:created>
  <dcterms:modified xsi:type="dcterms:W3CDTF">2013-06-18T00:57:16Z</dcterms:modified>
  <cp:category/>
  <cp:version/>
  <cp:contentType/>
  <cp:contentStatus/>
</cp:coreProperties>
</file>