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65" yWindow="65296" windowWidth="12090" windowHeight="8790" tabRatio="699" activeTab="0"/>
  </bookViews>
  <sheets>
    <sheet name="020" sheetId="1" r:id="rId1"/>
    <sheet name="022" sheetId="2" r:id="rId2"/>
    <sheet name="024" sheetId="3" r:id="rId3"/>
    <sheet name="026" sheetId="4" r:id="rId4"/>
    <sheet name="028" sheetId="5" r:id="rId5"/>
    <sheet name="030" sheetId="6" r:id="rId6"/>
    <sheet name="032" sheetId="7" r:id="rId7"/>
    <sheet name="034" sheetId="8" r:id="rId8"/>
  </sheets>
  <definedNames>
    <definedName name="_xlnm.Print_Area" localSheetId="0">'020'!$A$1:$T$70</definedName>
    <definedName name="_xlnm.Print_Area" localSheetId="1">'022'!$A$1:$AB$73</definedName>
    <definedName name="_xlnm.Print_Area" localSheetId="2">'024'!$A$1:$Z$74</definedName>
    <definedName name="_xlnm.Print_Area" localSheetId="3">'026'!$A$1:$AB$73</definedName>
    <definedName name="_xlnm.Print_Area" localSheetId="4">'028'!$A$1:$U$47</definedName>
    <definedName name="_xlnm.Print_Area" localSheetId="5">'030'!$A$1:$T$51</definedName>
    <definedName name="_xlnm.Print_Area" localSheetId="6">'032'!$A$1:$R$63</definedName>
    <definedName name="_xlnm.Print_Area" localSheetId="7">'034'!$A$1:$X$71</definedName>
  </definedNames>
  <calcPr calcMode="manual" fullCalcOnLoad="1"/>
</workbook>
</file>

<file path=xl/sharedStrings.xml><?xml version="1.0" encoding="utf-8"?>
<sst xmlns="http://schemas.openxmlformats.org/spreadsheetml/2006/main" count="1874" uniqueCount="414">
  <si>
    <t>産  業  大  分  類</t>
  </si>
  <si>
    <t>民　　　　　　　　　営</t>
  </si>
  <si>
    <t>市 町 村 別</t>
  </si>
  <si>
    <t>事　　　業　　　所　　　数</t>
  </si>
  <si>
    <t>従　　　業　　　者　　　数</t>
  </si>
  <si>
    <t>個  人</t>
  </si>
  <si>
    <t>法  人</t>
  </si>
  <si>
    <t>構 成 比</t>
  </si>
  <si>
    <t>総数</t>
  </si>
  <si>
    <t>農林漁業</t>
  </si>
  <si>
    <t>合計</t>
  </si>
  <si>
    <t>非農林漁業</t>
  </si>
  <si>
    <t>鉱業</t>
  </si>
  <si>
    <t>金沢市</t>
  </si>
  <si>
    <t>建設業</t>
  </si>
  <si>
    <t>七尾市</t>
  </si>
  <si>
    <t>製造業</t>
  </si>
  <si>
    <t>小松市</t>
  </si>
  <si>
    <t>電気・ガス・熱供給・水道業</t>
  </si>
  <si>
    <t>輪島市</t>
  </si>
  <si>
    <t>運輸・通信業</t>
  </si>
  <si>
    <t>珠洲市</t>
  </si>
  <si>
    <t>卸売・小売業、飲食店</t>
  </si>
  <si>
    <t>加賀市</t>
  </si>
  <si>
    <t>金融・保険業</t>
  </si>
  <si>
    <t>羽咋市</t>
  </si>
  <si>
    <t>不動産業</t>
  </si>
  <si>
    <t>松任市</t>
  </si>
  <si>
    <t>サ－ビス業</t>
  </si>
  <si>
    <t>江沼郡</t>
  </si>
  <si>
    <t>山中町</t>
  </si>
  <si>
    <t>能美郡</t>
  </si>
  <si>
    <t>根上町</t>
  </si>
  <si>
    <t>寺井町</t>
  </si>
  <si>
    <t>辰口町</t>
  </si>
  <si>
    <t>川北町</t>
  </si>
  <si>
    <t>石川郡</t>
  </si>
  <si>
    <t>美川町</t>
  </si>
  <si>
    <t>鶴来町</t>
  </si>
  <si>
    <t>野々市町</t>
  </si>
  <si>
    <t>河内村</t>
  </si>
  <si>
    <t>吉野谷村</t>
  </si>
  <si>
    <t>鳥越村</t>
  </si>
  <si>
    <t>尾口村</t>
  </si>
  <si>
    <t>白峰村</t>
  </si>
  <si>
    <t>河北郡</t>
  </si>
  <si>
    <t>津幡町</t>
  </si>
  <si>
    <t>高松町</t>
  </si>
  <si>
    <t>七塚町</t>
  </si>
  <si>
    <t>宇ノ気町</t>
  </si>
  <si>
    <t>内灘町</t>
  </si>
  <si>
    <t>羽咋郡</t>
  </si>
  <si>
    <t>富来町</t>
  </si>
  <si>
    <t>志雄町</t>
  </si>
  <si>
    <t>志賀町</t>
  </si>
  <si>
    <t>押水町</t>
  </si>
  <si>
    <t>鹿島郡</t>
  </si>
  <si>
    <t>田鶴浜町</t>
  </si>
  <si>
    <t>総　数</t>
  </si>
  <si>
    <t>鳥屋町</t>
  </si>
  <si>
    <t>中島町</t>
  </si>
  <si>
    <t>鹿島町</t>
  </si>
  <si>
    <t>能登島町</t>
  </si>
  <si>
    <t>鹿西町</t>
  </si>
  <si>
    <t>鳳至郡</t>
  </si>
  <si>
    <t>穴水町</t>
  </si>
  <si>
    <t>門前町</t>
  </si>
  <si>
    <t>能都町</t>
  </si>
  <si>
    <t>柳田村</t>
  </si>
  <si>
    <t>珠洲郡</t>
  </si>
  <si>
    <t>内浦町</t>
  </si>
  <si>
    <t>法人でない　　　団体</t>
  </si>
  <si>
    <t>うち会社</t>
  </si>
  <si>
    <t>人</t>
  </si>
  <si>
    <t>県　計</t>
  </si>
  <si>
    <t>金沢市</t>
  </si>
  <si>
    <t>七尾市</t>
  </si>
  <si>
    <t>小松市</t>
  </si>
  <si>
    <t>輪島市</t>
  </si>
  <si>
    <t>珠洲市</t>
  </si>
  <si>
    <t>加賀市</t>
  </si>
  <si>
    <t>羽咋市</t>
  </si>
  <si>
    <t>―</t>
  </si>
  <si>
    <t>松任市</t>
  </si>
  <si>
    <t>江沼郡</t>
  </si>
  <si>
    <t>山中町</t>
  </si>
  <si>
    <t>能美郡</t>
  </si>
  <si>
    <t>根上町</t>
  </si>
  <si>
    <t>寺井町</t>
  </si>
  <si>
    <t>辰口町</t>
  </si>
  <si>
    <t>川北町</t>
  </si>
  <si>
    <t>石川郡</t>
  </si>
  <si>
    <t>美川町</t>
  </si>
  <si>
    <t>鶴来町</t>
  </si>
  <si>
    <t>野々市町</t>
  </si>
  <si>
    <t>河内村</t>
  </si>
  <si>
    <t>吉野谷村</t>
  </si>
  <si>
    <t>鳥越村</t>
  </si>
  <si>
    <t>尾口村</t>
  </si>
  <si>
    <t>白峰村</t>
  </si>
  <si>
    <t>河北郡</t>
  </si>
  <si>
    <t>津幡町</t>
  </si>
  <si>
    <t>高松町</t>
  </si>
  <si>
    <t>七塚町</t>
  </si>
  <si>
    <t>宇ノ気町</t>
  </si>
  <si>
    <t>内灘町</t>
  </si>
  <si>
    <t>羽咋郡</t>
  </si>
  <si>
    <t>富来町</t>
  </si>
  <si>
    <t>志雄町</t>
  </si>
  <si>
    <t>志賀町</t>
  </si>
  <si>
    <t>押水町</t>
  </si>
  <si>
    <t>鹿島郡</t>
  </si>
  <si>
    <t>田鶴浜町</t>
  </si>
  <si>
    <t>鳥屋町</t>
  </si>
  <si>
    <t>中島町</t>
  </si>
  <si>
    <t>鹿島町</t>
  </si>
  <si>
    <t>能登島町</t>
  </si>
  <si>
    <t>鹿西町</t>
  </si>
  <si>
    <t>鳳至郡</t>
  </si>
  <si>
    <t>穴水町</t>
  </si>
  <si>
    <t>門前町</t>
  </si>
  <si>
    <t>能都町</t>
  </si>
  <si>
    <t>柳田村</t>
  </si>
  <si>
    <t>珠洲郡</t>
  </si>
  <si>
    <t>内浦町</t>
  </si>
  <si>
    <t>事　業　　所　数</t>
  </si>
  <si>
    <t>従　業　　者　数</t>
  </si>
  <si>
    <t>事　業    所　数</t>
  </si>
  <si>
    <t>　　　</t>
  </si>
  <si>
    <t>農業</t>
  </si>
  <si>
    <t>林業</t>
  </si>
  <si>
    <t>漁業</t>
  </si>
  <si>
    <t>食料品製造業</t>
  </si>
  <si>
    <t>飲料・たばこ・飼料製造業</t>
  </si>
  <si>
    <t>繊維工業（衣服、その他の繊維製品を除く）</t>
  </si>
  <si>
    <t>衣服・その他の繊維製品製造業</t>
  </si>
  <si>
    <t>木材・木製品製造業（家具を除く）</t>
  </si>
  <si>
    <t>家具・装備品製造業</t>
  </si>
  <si>
    <t>パルプ・紙・紙加工品製造業</t>
  </si>
  <si>
    <t>出版・印刷・同関連産業</t>
  </si>
  <si>
    <t>化学工業</t>
  </si>
  <si>
    <t>石油製品・石炭製品製造業</t>
  </si>
  <si>
    <t>プラスチック製品製造業</t>
  </si>
  <si>
    <t>ゴム製品製造業</t>
  </si>
  <si>
    <t>なめし革・同製品・毛皮製造業</t>
  </si>
  <si>
    <t>窯業・土石製品製造業</t>
  </si>
  <si>
    <t>鉄鋼業</t>
  </si>
  <si>
    <t>非鉄金属製造業</t>
  </si>
  <si>
    <t>金属製品製造業</t>
  </si>
  <si>
    <t>一般機械器具製造業</t>
  </si>
  <si>
    <t>電気機械器具製造業</t>
  </si>
  <si>
    <t>輸送用機械器具製造業</t>
  </si>
  <si>
    <t>精密機械器具製造業</t>
  </si>
  <si>
    <t>武器製造業</t>
  </si>
  <si>
    <t>その他の製造業</t>
  </si>
  <si>
    <t>電気･ガス･熱供給･水道業</t>
  </si>
  <si>
    <t>運 　輸 ・ 通 　信　 業</t>
  </si>
  <si>
    <t>卸 売･小 売 業､飲 食 店</t>
  </si>
  <si>
    <t>各 種 商 品 卸 売 業</t>
  </si>
  <si>
    <t>各  種  商  品  小  売  業</t>
  </si>
  <si>
    <t>織物･衣服･身の回り品小売業</t>
  </si>
  <si>
    <t>飲  食  料  品  小  売  業</t>
  </si>
  <si>
    <t>自 動 車・自 転 車 小 売 業</t>
  </si>
  <si>
    <t>そ　の　他　の　小　売　業</t>
  </si>
  <si>
    <t>金  融 ・ 保  険  業</t>
  </si>
  <si>
    <t>不  　動　  産　  業</t>
  </si>
  <si>
    <t>サ  ー　 ビ　 ス  業</t>
  </si>
  <si>
    <t>洗濯・理容・浴場業</t>
  </si>
  <si>
    <t>駐　　車　　場　　業</t>
  </si>
  <si>
    <t>その他の生活関連サービス業</t>
  </si>
  <si>
    <t>旅館、その他の宿泊所</t>
  </si>
  <si>
    <t>自　動　車　整　備　業</t>
  </si>
  <si>
    <t>物　品　賃　貸　業</t>
  </si>
  <si>
    <t>放　　　送　　　業</t>
  </si>
  <si>
    <t>情報サービス･調査･広告業</t>
  </si>
  <si>
    <t>専 門 サ ー ビ ス 業（他に分類されないもの）</t>
  </si>
  <si>
    <t>その他の事業サービス業</t>
  </si>
  <si>
    <t>廃 棄 物 処 理 業</t>
  </si>
  <si>
    <t>医　　　療　　　業</t>
  </si>
  <si>
    <t>保 　健　 衛　 生</t>
  </si>
  <si>
    <t>社会保険・社会福祉</t>
  </si>
  <si>
    <t>教　　　　　　　育</t>
  </si>
  <si>
    <t>学 術 研 究 機 関</t>
  </si>
  <si>
    <t>宗　　　　　　　教</t>
  </si>
  <si>
    <t>政治・経済・文化団体</t>
  </si>
  <si>
    <t>その他のサービス業</t>
  </si>
  <si>
    <t>民　　　　　　　　　営</t>
  </si>
  <si>
    <t>人</t>
  </si>
  <si>
    <t>年次及び　　 市町村別</t>
  </si>
  <si>
    <t>年次及び 　　市町村別</t>
  </si>
  <si>
    <t>県計</t>
  </si>
  <si>
    <t>繊維・機械器具・建築材料等卸売業</t>
  </si>
  <si>
    <t>衣服・飲料・家具等卸売業</t>
  </si>
  <si>
    <t>代理商・仲立業</t>
  </si>
  <si>
    <t>その他の修理業</t>
  </si>
  <si>
    <t>臨時日雇</t>
  </si>
  <si>
    <t>常雇</t>
  </si>
  <si>
    <t>昭和61年</t>
  </si>
  <si>
    <t>資料　総務省統計局「事業所統計調査報告」</t>
  </si>
  <si>
    <t>（単位　百万円）</t>
  </si>
  <si>
    <t>売上高</t>
  </si>
  <si>
    <t>営業損益</t>
  </si>
  <si>
    <t>営業外収益</t>
  </si>
  <si>
    <t>営業外費用</t>
  </si>
  <si>
    <t>特別利益</t>
  </si>
  <si>
    <t>特別損失</t>
  </si>
  <si>
    <t>純損失</t>
  </si>
  <si>
    <t>売上原価</t>
  </si>
  <si>
    <t>支払利息割引料</t>
  </si>
  <si>
    <t>産業別</t>
  </si>
  <si>
    <t>総額</t>
  </si>
  <si>
    <t>農林水産業</t>
  </si>
  <si>
    <t>鉱業</t>
  </si>
  <si>
    <t>建設業</t>
  </si>
  <si>
    <t>製造業</t>
  </si>
  <si>
    <t>電気・ガス業</t>
  </si>
  <si>
    <t>運輸・通信業</t>
  </si>
  <si>
    <t>卸売・小売業</t>
  </si>
  <si>
    <t>サービス業</t>
  </si>
  <si>
    <t>200万円以下</t>
  </si>
  <si>
    <t>200万円超500万円以下</t>
  </si>
  <si>
    <t>500万円超1,000万円以下</t>
  </si>
  <si>
    <t>1,000万円超2,000万円以下</t>
  </si>
  <si>
    <t>2,000万円超</t>
  </si>
  <si>
    <t>商品仕入高</t>
  </si>
  <si>
    <t>原材料費</t>
  </si>
  <si>
    <t>福利費</t>
  </si>
  <si>
    <t>減価償却費</t>
  </si>
  <si>
    <t>修繕費</t>
  </si>
  <si>
    <t>租税公課</t>
  </si>
  <si>
    <t>外注費</t>
  </si>
  <si>
    <t>その他の費用</t>
  </si>
  <si>
    <t>土地</t>
  </si>
  <si>
    <t>建物</t>
  </si>
  <si>
    <t>建築物</t>
  </si>
  <si>
    <t>機械及び装置その他の有形固定資産</t>
  </si>
  <si>
    <t>うち県内本社法人</t>
  </si>
  <si>
    <t>小計</t>
  </si>
  <si>
    <t>産　　業　　別　　　　　　資本金階層別</t>
  </si>
  <si>
    <t>資産合計</t>
  </si>
  <si>
    <t>流動資産</t>
  </si>
  <si>
    <t>固定資産</t>
  </si>
  <si>
    <t>繰延勘定</t>
  </si>
  <si>
    <t>計</t>
  </si>
  <si>
    <t>現金・預金</t>
  </si>
  <si>
    <t>たな卸資産</t>
  </si>
  <si>
    <t>その他の流動資産</t>
  </si>
  <si>
    <t>有形固定資産</t>
  </si>
  <si>
    <t>投資</t>
  </si>
  <si>
    <t>建設仮勘定</t>
  </si>
  <si>
    <t>負債・資本</t>
  </si>
  <si>
    <t>資本</t>
  </si>
  <si>
    <t>合計</t>
  </si>
  <si>
    <t>短期借入金</t>
  </si>
  <si>
    <t>諸引当金</t>
  </si>
  <si>
    <t>その他の流動負債</t>
  </si>
  <si>
    <t>長期借入金</t>
  </si>
  <si>
    <t>その他の固定負債</t>
  </si>
  <si>
    <t>資本金</t>
  </si>
  <si>
    <t>法定準備金</t>
  </si>
  <si>
    <t>任意積立金</t>
  </si>
  <si>
    <t>前期繰越利益</t>
  </si>
  <si>
    <t>前期繰越損失</t>
  </si>
  <si>
    <t>資料　総務省統計局「事業所統計調査報告」による。</t>
  </si>
  <si>
    <t>固     定     負     債</t>
  </si>
  <si>
    <t>流      動      負      債</t>
  </si>
  <si>
    <t>17　　産業（大分類）別従業上の地位別従業者数（昭和61.7.1現在）</t>
  </si>
  <si>
    <t>（単位　人）</t>
  </si>
  <si>
    <t>18　　市 町 村 別 事 業 所 数、従 業 者 数 推 移（昭和56・61年）</t>
  </si>
  <si>
    <t>昭和56年</t>
  </si>
  <si>
    <t>昭和61年</t>
  </si>
  <si>
    <t>事業所　21</t>
  </si>
  <si>
    <t>20　事業所</t>
  </si>
  <si>
    <t>昭和56年</t>
  </si>
  <si>
    <t>32　　事業所</t>
  </si>
  <si>
    <t>事業所　33</t>
  </si>
  <si>
    <t>34　　事業所</t>
  </si>
  <si>
    <t>事業所 35</t>
  </si>
  <si>
    <t>経常損益</t>
  </si>
  <si>
    <t>資料　石川県統計情報課「石川県企業経済調査」による。</t>
  </si>
  <si>
    <t>産　　　　　業　　　　別　</t>
  </si>
  <si>
    <t>無形固定資産</t>
  </si>
  <si>
    <t>-</t>
  </si>
  <si>
    <t>資本金階層別</t>
  </si>
  <si>
    <t>30 事業所</t>
  </si>
  <si>
    <t>事業所 31</t>
  </si>
  <si>
    <t>-</t>
  </si>
  <si>
    <t>協同組合（他に分類されないもの）</t>
  </si>
  <si>
    <t>　総 　　　数　</t>
  </si>
  <si>
    <t>合  　　計</t>
  </si>
  <si>
    <t>農 林 漁 業</t>
  </si>
  <si>
    <t>非 農 林 漁 業</t>
  </si>
  <si>
    <t>鉱　  　業</t>
  </si>
  <si>
    <t>建  設  業</t>
  </si>
  <si>
    <t>製  造  業</t>
  </si>
  <si>
    <t>運 輸・通信業</t>
  </si>
  <si>
    <t>金 融・保険業</t>
  </si>
  <si>
    <t>不 動 産 業</t>
  </si>
  <si>
    <t>サ ー ビ ス 業</t>
  </si>
  <si>
    <t>24 事業所</t>
  </si>
  <si>
    <t>事業所 25</t>
  </si>
  <si>
    <t>％</t>
  </si>
  <si>
    <t>-</t>
  </si>
  <si>
    <t>車両及び運搬具</t>
  </si>
  <si>
    <t>機械及び装置その</t>
  </si>
  <si>
    <r>
      <t>(対前回比 ％</t>
    </r>
    <r>
      <rPr>
        <sz val="12"/>
        <rFont val="ＭＳ 明朝"/>
        <family val="1"/>
      </rPr>
      <t>)</t>
    </r>
  </si>
  <si>
    <t>事業所 23</t>
  </si>
  <si>
    <t>26 事業所</t>
  </si>
  <si>
    <t>事業所 27</t>
  </si>
  <si>
    <t>22 事業所</t>
  </si>
  <si>
    <t>15　　産業(大分類)別経営組織別事業所数(昭和61.7.1現在)</t>
  </si>
  <si>
    <t>資料　石川県統計情報課「石川県企業経済調査」による。</t>
  </si>
  <si>
    <t>28 事業所</t>
  </si>
  <si>
    <t>事業所 29</t>
  </si>
  <si>
    <t>200万円超
500万円以下</t>
  </si>
  <si>
    <t>500万円超
1,000万円以下</t>
  </si>
  <si>
    <t>1,000万円超
2,000万円以下</t>
  </si>
  <si>
    <t>-</t>
  </si>
  <si>
    <t>-</t>
  </si>
  <si>
    <t>公務</t>
  </si>
  <si>
    <t>家具･建具・じゅう器具小売業</t>
  </si>
  <si>
    <t>映画業</t>
  </si>
  <si>
    <t>娯楽業(映画業を除く)</t>
  </si>
  <si>
    <t>本調査は、県内で活動中の法人企業（金融、保険及び不動産業を除く。）のうちから抽出された法人について平成元年度の確定決算の計数を調査し、その集計値に調査対象企業数の割合を乗じて拡大推計したものである。</t>
  </si>
  <si>
    <t>税引後登記純利益</t>
  </si>
  <si>
    <t>税引後登記純損失</t>
  </si>
  <si>
    <t>買掛金及び　　支払手形</t>
  </si>
  <si>
    <t>公務（他に分類されないもの）</t>
  </si>
  <si>
    <r>
      <t>地方公共　</t>
    </r>
    <r>
      <rPr>
        <sz val="12"/>
        <rFont val="ＭＳ 明朝"/>
        <family val="1"/>
      </rPr>
      <t xml:space="preserve">   団    体</t>
    </r>
  </si>
  <si>
    <r>
      <t>国・公共　企 業</t>
    </r>
    <r>
      <rPr>
        <sz val="12"/>
        <rFont val="ＭＳ 明朝"/>
        <family val="1"/>
      </rPr>
      <t xml:space="preserve"> </t>
    </r>
    <r>
      <rPr>
        <sz val="12"/>
        <rFont val="ＭＳ 明朝"/>
        <family val="1"/>
      </rPr>
      <t>体</t>
    </r>
  </si>
  <si>
    <r>
      <t>（単位</t>
    </r>
    <r>
      <rPr>
        <sz val="12"/>
        <rFont val="ＭＳ 明朝"/>
        <family val="1"/>
      </rPr>
      <t xml:space="preserve">  人）</t>
    </r>
  </si>
  <si>
    <t>16 　産業（大分類）別経営組織別従業者数（昭和61.7.1現在）</t>
  </si>
  <si>
    <t>雇用者</t>
  </si>
  <si>
    <t>総  数</t>
  </si>
  <si>
    <t>個人業主</t>
  </si>
  <si>
    <t>家族従業者</t>
  </si>
  <si>
    <t>有給役員</t>
  </si>
  <si>
    <t>国・公共　企 業 体</t>
  </si>
  <si>
    <t>事　業
所　数</t>
  </si>
  <si>
    <t>従　業
者　数</t>
  </si>
  <si>
    <t>-</t>
  </si>
  <si>
    <t>19　　市町村 、 産業（大分類）、 経営組織別事業所数、 従業者数（昭和56・61年）</t>
  </si>
  <si>
    <t>(1)          総　　　　　　　                   　　　数</t>
  </si>
  <si>
    <t>卸売･小売業､
飲食店</t>
  </si>
  <si>
    <t>卸  売 ･ 小売業､
飲食店</t>
  </si>
  <si>
    <t>電気 ･ ガス ･熱
供給･水道業</t>
  </si>
  <si>
    <t>金  融・保険業</t>
  </si>
  <si>
    <t>(2)   　民        　　　　　　　　　　営</t>
  </si>
  <si>
    <t>電気 ･ ガス ･ 熱
供給 ･ 水道業</t>
  </si>
  <si>
    <t>(3)  　国、　日　本　国　有　鉄　道、　　地　　 　方　　　 公　　　 共　　　 団　　　 体</t>
  </si>
  <si>
    <t>電気 ･ ガス ･ 熱
供給 ･ 水道業</t>
  </si>
  <si>
    <t>卸売･小売業、
飲食店</t>
  </si>
  <si>
    <t>公務</t>
  </si>
  <si>
    <t>（対　 　前　 　回　 　比　　 ％）</t>
  </si>
  <si>
    <t>産業分類別　</t>
  </si>
  <si>
    <r>
      <t>1　～　2</t>
    </r>
    <r>
      <rPr>
        <sz val="12"/>
        <rFont val="ＭＳ 明朝"/>
        <family val="1"/>
      </rPr>
      <t xml:space="preserve"> </t>
    </r>
    <r>
      <rPr>
        <sz val="12"/>
        <rFont val="ＭＳ 明朝"/>
        <family val="1"/>
      </rPr>
      <t>人</t>
    </r>
  </si>
  <si>
    <r>
      <t>3</t>
    </r>
    <r>
      <rPr>
        <sz val="12"/>
        <rFont val="ＭＳ 明朝"/>
        <family val="1"/>
      </rPr>
      <t xml:space="preserve">  </t>
    </r>
    <r>
      <rPr>
        <sz val="12"/>
        <rFont val="ＭＳ 明朝"/>
        <family val="1"/>
      </rPr>
      <t>～</t>
    </r>
    <r>
      <rPr>
        <sz val="12"/>
        <rFont val="ＭＳ 明朝"/>
        <family val="1"/>
      </rPr>
      <t xml:space="preserve">  </t>
    </r>
    <r>
      <rPr>
        <sz val="12"/>
        <rFont val="ＭＳ 明朝"/>
        <family val="1"/>
      </rPr>
      <t>4</t>
    </r>
    <r>
      <rPr>
        <sz val="12"/>
        <rFont val="ＭＳ 明朝"/>
        <family val="1"/>
      </rPr>
      <t xml:space="preserve"> </t>
    </r>
    <r>
      <rPr>
        <sz val="12"/>
        <rFont val="ＭＳ 明朝"/>
        <family val="1"/>
      </rPr>
      <t>人</t>
    </r>
  </si>
  <si>
    <r>
      <t>　5</t>
    </r>
    <r>
      <rPr>
        <sz val="12"/>
        <rFont val="ＭＳ 明朝"/>
        <family val="1"/>
      </rPr>
      <t xml:space="preserve">  </t>
    </r>
    <r>
      <rPr>
        <sz val="12"/>
        <rFont val="ＭＳ 明朝"/>
        <family val="1"/>
      </rPr>
      <t>～</t>
    </r>
    <r>
      <rPr>
        <sz val="12"/>
        <rFont val="ＭＳ 明朝"/>
        <family val="1"/>
      </rPr>
      <t xml:space="preserve">  </t>
    </r>
    <r>
      <rPr>
        <sz val="12"/>
        <rFont val="ＭＳ 明朝"/>
        <family val="1"/>
      </rPr>
      <t>9</t>
    </r>
    <r>
      <rPr>
        <sz val="12"/>
        <rFont val="ＭＳ 明朝"/>
        <family val="1"/>
      </rPr>
      <t xml:space="preserve"> </t>
    </r>
    <r>
      <rPr>
        <sz val="12"/>
        <rFont val="ＭＳ 明朝"/>
        <family val="1"/>
      </rPr>
      <t>人</t>
    </r>
  </si>
  <si>
    <r>
      <t>10</t>
    </r>
    <r>
      <rPr>
        <sz val="12"/>
        <rFont val="ＭＳ 明朝"/>
        <family val="1"/>
      </rPr>
      <t xml:space="preserve">  </t>
    </r>
    <r>
      <rPr>
        <sz val="12"/>
        <rFont val="ＭＳ 明朝"/>
        <family val="1"/>
      </rPr>
      <t>～</t>
    </r>
    <r>
      <rPr>
        <sz val="12"/>
        <rFont val="ＭＳ 明朝"/>
        <family val="1"/>
      </rPr>
      <t xml:space="preserve">  </t>
    </r>
    <r>
      <rPr>
        <sz val="12"/>
        <rFont val="ＭＳ 明朝"/>
        <family val="1"/>
      </rPr>
      <t>29</t>
    </r>
    <r>
      <rPr>
        <sz val="12"/>
        <rFont val="ＭＳ 明朝"/>
        <family val="1"/>
      </rPr>
      <t xml:space="preserve"> </t>
    </r>
    <r>
      <rPr>
        <sz val="12"/>
        <rFont val="ＭＳ 明朝"/>
        <family val="1"/>
      </rPr>
      <t>人</t>
    </r>
  </si>
  <si>
    <r>
      <t>30</t>
    </r>
    <r>
      <rPr>
        <sz val="12"/>
        <rFont val="ＭＳ 明朝"/>
        <family val="1"/>
      </rPr>
      <t xml:space="preserve">  </t>
    </r>
    <r>
      <rPr>
        <sz val="12"/>
        <rFont val="ＭＳ 明朝"/>
        <family val="1"/>
      </rPr>
      <t>～</t>
    </r>
    <r>
      <rPr>
        <sz val="12"/>
        <rFont val="ＭＳ 明朝"/>
        <family val="1"/>
      </rPr>
      <t xml:space="preserve">  </t>
    </r>
    <r>
      <rPr>
        <sz val="12"/>
        <rFont val="ＭＳ 明朝"/>
        <family val="1"/>
      </rPr>
      <t>49</t>
    </r>
    <r>
      <rPr>
        <sz val="12"/>
        <rFont val="ＭＳ 明朝"/>
        <family val="1"/>
      </rPr>
      <t xml:space="preserve"> </t>
    </r>
    <r>
      <rPr>
        <sz val="12"/>
        <rFont val="ＭＳ 明朝"/>
        <family val="1"/>
      </rPr>
      <t>人</t>
    </r>
  </si>
  <si>
    <r>
      <t>50</t>
    </r>
    <r>
      <rPr>
        <sz val="12"/>
        <rFont val="ＭＳ 明朝"/>
        <family val="1"/>
      </rPr>
      <t xml:space="preserve">  </t>
    </r>
    <r>
      <rPr>
        <sz val="12"/>
        <rFont val="ＭＳ 明朝"/>
        <family val="1"/>
      </rPr>
      <t>～</t>
    </r>
    <r>
      <rPr>
        <sz val="12"/>
        <rFont val="ＭＳ 明朝"/>
        <family val="1"/>
      </rPr>
      <t xml:space="preserve">  </t>
    </r>
    <r>
      <rPr>
        <sz val="12"/>
        <rFont val="ＭＳ 明朝"/>
        <family val="1"/>
      </rPr>
      <t>99</t>
    </r>
    <r>
      <rPr>
        <sz val="12"/>
        <rFont val="ＭＳ 明朝"/>
        <family val="1"/>
      </rPr>
      <t xml:space="preserve"> </t>
    </r>
    <r>
      <rPr>
        <sz val="12"/>
        <rFont val="ＭＳ 明朝"/>
        <family val="1"/>
      </rPr>
      <t>人</t>
    </r>
  </si>
  <si>
    <r>
      <t>100</t>
    </r>
    <r>
      <rPr>
        <sz val="12"/>
        <rFont val="ＭＳ 明朝"/>
        <family val="1"/>
      </rPr>
      <t xml:space="preserve">  </t>
    </r>
    <r>
      <rPr>
        <sz val="12"/>
        <rFont val="ＭＳ 明朝"/>
        <family val="1"/>
      </rPr>
      <t>～</t>
    </r>
    <r>
      <rPr>
        <sz val="12"/>
        <rFont val="ＭＳ 明朝"/>
        <family val="1"/>
      </rPr>
      <t xml:space="preserve">  </t>
    </r>
    <r>
      <rPr>
        <sz val="12"/>
        <rFont val="ＭＳ 明朝"/>
        <family val="1"/>
      </rPr>
      <t>299</t>
    </r>
    <r>
      <rPr>
        <sz val="12"/>
        <rFont val="ＭＳ 明朝"/>
        <family val="1"/>
      </rPr>
      <t xml:space="preserve"> </t>
    </r>
    <r>
      <rPr>
        <sz val="12"/>
        <rFont val="ＭＳ 明朝"/>
        <family val="1"/>
      </rPr>
      <t>人</t>
    </r>
  </si>
  <si>
    <r>
      <t>300</t>
    </r>
    <r>
      <rPr>
        <sz val="12"/>
        <rFont val="ＭＳ 明朝"/>
        <family val="1"/>
      </rPr>
      <t xml:space="preserve">  </t>
    </r>
    <r>
      <rPr>
        <sz val="12"/>
        <rFont val="ＭＳ 明朝"/>
        <family val="1"/>
      </rPr>
      <t>人</t>
    </r>
    <r>
      <rPr>
        <sz val="12"/>
        <rFont val="ＭＳ 明朝"/>
        <family val="1"/>
      </rPr>
      <t xml:space="preserve">  </t>
    </r>
    <r>
      <rPr>
        <sz val="12"/>
        <rFont val="ＭＳ 明朝"/>
        <family val="1"/>
      </rPr>
      <t>以</t>
    </r>
    <r>
      <rPr>
        <sz val="12"/>
        <rFont val="ＭＳ 明朝"/>
        <family val="1"/>
      </rPr>
      <t xml:space="preserve">  </t>
    </r>
    <r>
      <rPr>
        <sz val="12"/>
        <rFont val="ＭＳ 明朝"/>
        <family val="1"/>
      </rPr>
      <t>上</t>
    </r>
  </si>
  <si>
    <t>1  ～  2 人</t>
  </si>
  <si>
    <t>3  ～  4 人</t>
  </si>
  <si>
    <t>5  ～  9 人</t>
  </si>
  <si>
    <t>10  ～  29 人</t>
  </si>
  <si>
    <t>30  ～  49 人</t>
  </si>
  <si>
    <t>50  ～  99 人</t>
  </si>
  <si>
    <t>100  ～  299 人</t>
  </si>
  <si>
    <t>300  人  以  上</t>
  </si>
  <si>
    <t>産　　　　業　　　　別
資　本　金　階　層　別</t>
  </si>
  <si>
    <t>産　　　業　　　　　別
資　本　金　階　層　別</t>
  </si>
  <si>
    <t>(船舶･航空機含む)</t>
  </si>
  <si>
    <t>他の有形固定資産</t>
  </si>
  <si>
    <t>産業別　　　　　</t>
  </si>
  <si>
    <t>期首商品
たな卸高</t>
  </si>
  <si>
    <t>当期
仕入高</t>
  </si>
  <si>
    <t>当期
製造原価</t>
  </si>
  <si>
    <t>販売費
及び一般
管理費</t>
  </si>
  <si>
    <t>法人税等
引当金</t>
  </si>
  <si>
    <t>法人税等引
当後純損益</t>
  </si>
  <si>
    <t>注　本表において「全法人」とは、「県内本社法人」＋「県外本社法人」の意である。</t>
  </si>
  <si>
    <t>車両及び運搬具
（船舶・航空機含む）</t>
  </si>
  <si>
    <t>動産 ･ 不動産
賃   借   料</t>
  </si>
  <si>
    <t>燃料・電力
使　用　額</t>
  </si>
  <si>
    <t>役員給料
手　　当</t>
  </si>
  <si>
    <t>従 業 員
給料手当</t>
  </si>
  <si>
    <r>
      <t>（4）</t>
    </r>
    <r>
      <rPr>
        <sz val="12"/>
        <rFont val="ＭＳ 明朝"/>
        <family val="1"/>
      </rPr>
      <t xml:space="preserve"> </t>
    </r>
    <r>
      <rPr>
        <sz val="12"/>
        <rFont val="ＭＳ 明朝"/>
        <family val="1"/>
      </rPr>
      <t>設　備　投　資（購入取得額）</t>
    </r>
  </si>
  <si>
    <t>（5）　設　備　投　資（減価償却費）</t>
  </si>
  <si>
    <t>（3）　　営　　　　　業　　　　　費　　　　　用　（県内本社法人）</t>
  </si>
  <si>
    <t>（1）　　資　　産、　　負　　債　　及　　び　　資　　本　（県内本社法人）</t>
  </si>
  <si>
    <t>産　業　別</t>
  </si>
  <si>
    <t>売掛金及び
受取手形</t>
  </si>
  <si>
    <t>（ 公　務　を　除　く ）</t>
  </si>
  <si>
    <t>期末商品
たな卸高</t>
  </si>
  <si>
    <t>(2)　　損　　　　　　　　　　　　益　　　　　　　　　　計　　　　　　　　　　算（県内本社法人）</t>
  </si>
  <si>
    <t>対前回
増減率</t>
  </si>
  <si>
    <t>4　　事　　　　　　業　　　　　　所</t>
  </si>
  <si>
    <t>-</t>
  </si>
  <si>
    <t>-</t>
  </si>
  <si>
    <t>市 町 村 、産 業（大分類）、経 営 組 織 別 事 業 所 数、従 業 者 数（昭和56・61年）（つづき）</t>
  </si>
  <si>
    <t>市町村 、産業（大分類）、経営組織別事業所数、従業者数　（昭和56・61年)　　（つづき）</t>
  </si>
  <si>
    <t>-</t>
  </si>
  <si>
    <t>20　　産業（中分類）従業者規模別事業所数及び従業者数（民営）（昭和61.7.1現在）</t>
  </si>
  <si>
    <t>　産業（中分類）従業者規模別事業所数及び従業者数（民営）（つづき）</t>
  </si>
  <si>
    <t>21　　法　　　人　　　企　　　業　　　の　　　経　　　理　　　状　　　況 （元年度）</t>
  </si>
  <si>
    <t>-</t>
  </si>
  <si>
    <t>-</t>
  </si>
  <si>
    <t>-</t>
  </si>
  <si>
    <t>-</t>
  </si>
  <si>
    <t>-</t>
  </si>
  <si>
    <t>-</t>
  </si>
  <si>
    <t>-</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</si>
</sst>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_ "/>
    <numFmt numFmtId="178" formatCode="#,##0;&quot;△ &quot;#,##0"/>
    <numFmt numFmtId="179" formatCode="#,##0.0;&quot;△ &quot;#,##0.0"/>
    <numFmt numFmtId="180" formatCode="\(#,##0.0\);&quot;△ &quot;\(#,##0.0\)"/>
    <numFmt numFmtId="181" formatCode="\(#,##0\);\(&quot;△ &quot;#,##0\)"/>
    <numFmt numFmtId="182" formatCode="0.0;&quot;△ &quot;0.0"/>
    <numFmt numFmtId="183" formatCode="\(##0.0\);\(&quot;△ &quot;##0.0\)"/>
    <numFmt numFmtId="184" formatCode="\(#,##0.0\);&quot;△ &quot;#,##0.0\)"/>
    <numFmt numFmtId="185" formatCode="\(#,##0.0\);\(&quot;△ &quot;#,##0.0\)"/>
    <numFmt numFmtId="186" formatCode="#\(##0.0\);&quot;（△ &quot;#,##0.0\)"/>
  </numFmts>
  <fonts count="59">
    <font>
      <sz val="12"/>
      <name val="ＭＳ 明朝"/>
      <family val="1"/>
    </font>
    <font>
      <sz val="6"/>
      <name val="ＭＳ Ｐ明朝"/>
      <family val="1"/>
    </font>
    <font>
      <sz val="11"/>
      <name val="ＭＳ 明朝"/>
      <family val="1"/>
    </font>
    <font>
      <b/>
      <sz val="14"/>
      <name val="ＭＳ 明朝"/>
      <family val="1"/>
    </font>
    <font>
      <b/>
      <sz val="12"/>
      <name val="ＭＳ 明朝"/>
      <family val="1"/>
    </font>
    <font>
      <sz val="10"/>
      <name val="ＭＳ 明朝"/>
      <family val="1"/>
    </font>
    <font>
      <sz val="9"/>
      <name val="ＭＳ 明朝"/>
      <family val="1"/>
    </font>
    <font>
      <sz val="6"/>
      <name val="ＭＳ 明朝"/>
      <family val="1"/>
    </font>
    <font>
      <sz val="12"/>
      <color indexed="12"/>
      <name val="ＭＳ 明朝"/>
      <family val="1"/>
    </font>
    <font>
      <sz val="11"/>
      <name val="ＭＳ Ｐゴシック"/>
      <family val="3"/>
    </font>
    <font>
      <sz val="6"/>
      <name val="ＭＳ Ｐゴシック"/>
      <family val="3"/>
    </font>
    <font>
      <b/>
      <sz val="11"/>
      <name val="ＭＳ 明朝"/>
      <family val="1"/>
    </font>
    <font>
      <sz val="14"/>
      <name val="ＭＳ 明朝"/>
      <family val="1"/>
    </font>
    <font>
      <u val="single"/>
      <sz val="9"/>
      <color indexed="12"/>
      <name val="ＭＳ 明朝"/>
      <family val="1"/>
    </font>
    <font>
      <u val="single"/>
      <sz val="9"/>
      <color indexed="36"/>
      <name val="ＭＳ 明朝"/>
      <family val="1"/>
    </font>
    <font>
      <sz val="16"/>
      <name val="ＭＳ 明朝"/>
      <family val="1"/>
    </font>
    <font>
      <sz val="12"/>
      <name val="ＭＳ ゴシック"/>
      <family val="3"/>
    </font>
    <font>
      <sz val="20"/>
      <name val="ＭＳ 明朝"/>
      <family val="1"/>
    </font>
    <font>
      <b/>
      <sz val="12"/>
      <color indexed="12"/>
      <name val="ＭＳ ゴシック"/>
      <family val="3"/>
    </font>
    <font>
      <b/>
      <sz val="12"/>
      <name val="ＭＳ ゴシック"/>
      <family val="3"/>
    </font>
    <font>
      <b/>
      <sz val="11"/>
      <name val="ＭＳ ゴシック"/>
      <family val="3"/>
    </font>
    <font>
      <b/>
      <sz val="14"/>
      <name val="ＭＳ ゴシック"/>
      <family val="3"/>
    </font>
    <font>
      <b/>
      <sz val="16"/>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name val="ＭＳ Ｐゴシック"/>
      <family val="3"/>
    </font>
    <font>
      <sz val="12"/>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color indexed="8"/>
      </right>
      <top>
        <color indexed="63"/>
      </top>
      <bottom>
        <color indexed="63"/>
      </bottom>
    </border>
    <border>
      <left>
        <color indexed="63"/>
      </left>
      <right>
        <color indexed="63"/>
      </right>
      <top>
        <color indexed="63"/>
      </top>
      <bottom style="thin">
        <color indexed="8"/>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medium"/>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medium"/>
      <bottom style="thin"/>
    </border>
    <border>
      <left style="thin"/>
      <right style="thin"/>
      <top>
        <color indexed="63"/>
      </top>
      <bottom>
        <color indexed="63"/>
      </bottom>
    </border>
    <border>
      <left style="thin">
        <color indexed="8"/>
      </left>
      <right>
        <color indexed="63"/>
      </right>
      <top>
        <color indexed="63"/>
      </top>
      <bottom>
        <color indexed="63"/>
      </bottom>
    </border>
    <border>
      <left style="thin">
        <color indexed="8"/>
      </left>
      <right>
        <color indexed="63"/>
      </right>
      <top>
        <color indexed="63"/>
      </top>
      <bottom style="thin"/>
    </border>
    <border>
      <left>
        <color indexed="63"/>
      </left>
      <right style="thin">
        <color indexed="8"/>
      </right>
      <top>
        <color indexed="63"/>
      </top>
      <bottom style="thin">
        <color indexed="8"/>
      </bottom>
    </border>
    <border>
      <left>
        <color indexed="63"/>
      </left>
      <right style="thin">
        <color indexed="8"/>
      </right>
      <top style="thin">
        <color indexed="8"/>
      </top>
      <bottom style="thin"/>
    </border>
    <border>
      <left style="thin">
        <color indexed="8"/>
      </left>
      <right style="thin">
        <color indexed="8"/>
      </right>
      <top style="thin"/>
      <bottom style="thin"/>
    </border>
    <border>
      <left>
        <color indexed="63"/>
      </left>
      <right>
        <color indexed="63"/>
      </right>
      <top style="thin"/>
      <bottom>
        <color indexed="63"/>
      </bottom>
    </border>
    <border>
      <left>
        <color indexed="63"/>
      </left>
      <right>
        <color indexed="63"/>
      </right>
      <top>
        <color indexed="63"/>
      </top>
      <bottom style="medium">
        <color indexed="8"/>
      </bottom>
    </border>
    <border>
      <left style="thin"/>
      <right>
        <color indexed="63"/>
      </right>
      <top>
        <color indexed="63"/>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style="thin">
        <color indexed="8"/>
      </right>
      <top>
        <color indexed="63"/>
      </top>
      <bottom style="thin"/>
    </border>
    <border>
      <left style="thin"/>
      <right>
        <color indexed="63"/>
      </right>
      <top style="medium"/>
      <bottom>
        <color indexed="63"/>
      </bottom>
    </border>
    <border>
      <left>
        <color indexed="63"/>
      </left>
      <right style="thin"/>
      <top style="thin"/>
      <bottom>
        <color indexed="63"/>
      </bottom>
    </border>
    <border>
      <left style="thin"/>
      <right>
        <color indexed="63"/>
      </right>
      <top style="thin"/>
      <bottom>
        <color indexed="63"/>
      </bottom>
    </border>
    <border>
      <left style="thin">
        <color indexed="8"/>
      </left>
      <right>
        <color indexed="63"/>
      </right>
      <top style="medium">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border>
    <border>
      <left style="thin">
        <color indexed="8"/>
      </left>
      <right>
        <color indexed="63"/>
      </right>
      <top style="medium"/>
      <bottom style="thin">
        <color indexed="8"/>
      </bottom>
    </border>
    <border>
      <left>
        <color indexed="63"/>
      </left>
      <right>
        <color indexed="63"/>
      </right>
      <top style="medium"/>
      <bottom style="thin">
        <color indexed="8"/>
      </bottom>
    </border>
    <border>
      <left>
        <color indexed="63"/>
      </left>
      <right>
        <color indexed="63"/>
      </right>
      <top style="medium"/>
      <bottom>
        <color indexed="63"/>
      </bottom>
    </border>
    <border>
      <left>
        <color indexed="63"/>
      </left>
      <right style="thin">
        <color indexed="8"/>
      </right>
      <top style="medium"/>
      <bottom>
        <color indexed="63"/>
      </bottom>
    </border>
    <border>
      <left style="thin">
        <color indexed="8"/>
      </left>
      <right style="thin"/>
      <top style="medium"/>
      <bottom>
        <color indexed="63"/>
      </bottom>
    </border>
    <border>
      <left style="thin">
        <color indexed="8"/>
      </left>
      <right style="thin"/>
      <top>
        <color indexed="63"/>
      </top>
      <bottom>
        <color indexed="63"/>
      </bottom>
    </border>
    <border>
      <left style="thin">
        <color indexed="8"/>
      </left>
      <right style="thin"/>
      <top>
        <color indexed="63"/>
      </top>
      <bottom style="thin"/>
    </border>
    <border>
      <left style="thin"/>
      <right style="thin"/>
      <top style="medium"/>
      <bottom>
        <color indexed="63"/>
      </bottom>
    </border>
    <border>
      <left style="thin"/>
      <right style="thin"/>
      <top>
        <color indexed="63"/>
      </top>
      <bottom style="thin"/>
    </border>
    <border>
      <left style="thin"/>
      <right style="thin">
        <color indexed="8"/>
      </right>
      <top style="medium"/>
      <bottom>
        <color indexed="63"/>
      </bottom>
    </border>
    <border>
      <left style="thin"/>
      <right style="thin">
        <color indexed="8"/>
      </right>
      <top>
        <color indexed="63"/>
      </top>
      <bottom>
        <color indexed="63"/>
      </bottom>
    </border>
    <border>
      <left style="thin"/>
      <right style="thin">
        <color indexed="8"/>
      </right>
      <top>
        <color indexed="63"/>
      </top>
      <bottom style="thin"/>
    </border>
    <border>
      <left>
        <color indexed="63"/>
      </left>
      <right>
        <color indexed="63"/>
      </right>
      <top style="medium">
        <color indexed="8"/>
      </top>
      <bottom>
        <color indexed="63"/>
      </bottom>
    </border>
    <border>
      <left>
        <color indexed="63"/>
      </left>
      <right style="thin">
        <color indexed="8"/>
      </right>
      <top style="medium">
        <color indexed="8"/>
      </top>
      <bottom>
        <color indexed="63"/>
      </bottom>
    </border>
    <border>
      <left style="thin">
        <color indexed="8"/>
      </left>
      <right style="thin">
        <color indexed="8"/>
      </right>
      <top style="medium">
        <color indexed="8"/>
      </top>
      <bottom>
        <color indexed="63"/>
      </bottom>
    </border>
    <border>
      <left style="thin">
        <color indexed="8"/>
      </left>
      <right style="thin">
        <color indexed="8"/>
      </right>
      <top>
        <color indexed="63"/>
      </top>
      <bottom>
        <color indexed="63"/>
      </bottom>
    </border>
    <border>
      <left style="thin">
        <color indexed="8"/>
      </left>
      <right>
        <color indexed="63"/>
      </right>
      <top style="medium">
        <color indexed="8"/>
      </top>
      <bottom style="thin">
        <color indexed="8"/>
      </bottom>
    </border>
    <border>
      <left>
        <color indexed="63"/>
      </left>
      <right>
        <color indexed="63"/>
      </right>
      <top style="medium">
        <color indexed="8"/>
      </top>
      <bottom style="thin">
        <color indexed="8"/>
      </bottom>
    </border>
    <border>
      <left>
        <color indexed="63"/>
      </left>
      <right style="thin">
        <color indexed="8"/>
      </right>
      <top style="medium">
        <color indexed="8"/>
      </top>
      <bottom style="thin">
        <color indexed="8"/>
      </bottom>
    </border>
    <border>
      <left>
        <color indexed="63"/>
      </left>
      <right style="thin"/>
      <top style="medium"/>
      <bottom>
        <color indexed="63"/>
      </bottom>
    </border>
    <border>
      <left style="thin"/>
      <right>
        <color indexed="63"/>
      </right>
      <top style="medium"/>
      <bottom style="thin"/>
    </border>
    <border>
      <left>
        <color indexed="63"/>
      </left>
      <right style="thin"/>
      <top style="medium"/>
      <bottom style="thin"/>
    </border>
    <border>
      <left style="thin"/>
      <right style="thin"/>
      <top style="thin"/>
      <bottom>
        <color indexed="63"/>
      </bottom>
    </border>
    <border>
      <left>
        <color indexed="63"/>
      </left>
      <right style="thin">
        <color indexed="8"/>
      </right>
      <top style="thin"/>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9" fillId="0" borderId="0">
      <alignment/>
      <protection/>
    </xf>
    <xf numFmtId="0" fontId="14" fillId="0" borderId="0" applyNumberFormat="0" applyFill="0" applyBorder="0" applyAlignment="0" applyProtection="0"/>
    <xf numFmtId="0" fontId="58" fillId="32" borderId="0" applyNumberFormat="0" applyBorder="0" applyAlignment="0" applyProtection="0"/>
  </cellStyleXfs>
  <cellXfs count="605">
    <xf numFmtId="0" fontId="0" fillId="0" borderId="0" xfId="0" applyAlignment="1">
      <alignment/>
    </xf>
    <xf numFmtId="0" fontId="3" fillId="0" borderId="0" xfId="0" applyFont="1" applyFill="1" applyAlignment="1">
      <alignment vertical="center"/>
    </xf>
    <xf numFmtId="0" fontId="4" fillId="0" borderId="0" xfId="0" applyFont="1" applyFill="1" applyAlignment="1">
      <alignment vertical="center"/>
    </xf>
    <xf numFmtId="0" fontId="5" fillId="0" borderId="10" xfId="0" applyFont="1" applyFill="1" applyBorder="1" applyAlignment="1">
      <alignment horizontal="distributed" vertical="center"/>
    </xf>
    <xf numFmtId="0" fontId="2" fillId="0" borderId="0" xfId="0" applyFont="1" applyFill="1" applyAlignment="1">
      <alignment vertical="top"/>
    </xf>
    <xf numFmtId="0" fontId="2" fillId="0" borderId="0" xfId="0" applyFont="1" applyFill="1" applyAlignment="1">
      <alignment horizontal="right" vertical="top"/>
    </xf>
    <xf numFmtId="0" fontId="4" fillId="0" borderId="0" xfId="0" applyFont="1" applyFill="1" applyBorder="1" applyAlignment="1" applyProtection="1">
      <alignment horizontal="left" vertical="center"/>
      <protection/>
    </xf>
    <xf numFmtId="37" fontId="4" fillId="0" borderId="0" xfId="0" applyNumberFormat="1" applyFont="1" applyFill="1" applyBorder="1" applyAlignment="1" applyProtection="1">
      <alignment horizontal="right" vertical="center"/>
      <protection/>
    </xf>
    <xf numFmtId="0" fontId="4" fillId="0" borderId="11" xfId="0" applyFont="1" applyFill="1" applyBorder="1" applyAlignment="1" applyProtection="1">
      <alignment horizontal="left" vertical="center"/>
      <protection/>
    </xf>
    <xf numFmtId="38" fontId="2" fillId="0" borderId="0" xfId="49" applyFont="1" applyFill="1" applyAlignment="1">
      <alignment horizontal="right" vertical="top"/>
    </xf>
    <xf numFmtId="38" fontId="4" fillId="0" borderId="0" xfId="49" applyFont="1" applyFill="1" applyBorder="1" applyAlignment="1">
      <alignment vertical="center"/>
    </xf>
    <xf numFmtId="38" fontId="4" fillId="0" borderId="0" xfId="49" applyFont="1" applyFill="1" applyBorder="1" applyAlignment="1" applyProtection="1">
      <alignment vertical="center"/>
      <protection/>
    </xf>
    <xf numFmtId="0" fontId="8" fillId="0" borderId="0" xfId="0" applyFont="1" applyFill="1" applyBorder="1" applyAlignment="1" applyProtection="1">
      <alignment horizontal="right" vertical="center"/>
      <protection/>
    </xf>
    <xf numFmtId="38" fontId="2" fillId="0" borderId="0" xfId="49" applyFont="1" applyBorder="1" applyAlignment="1">
      <alignment vertical="center"/>
    </xf>
    <xf numFmtId="38" fontId="2" fillId="0" borderId="0" xfId="49" applyFont="1" applyAlignment="1">
      <alignment vertical="center"/>
    </xf>
    <xf numFmtId="38" fontId="2" fillId="0" borderId="12" xfId="49" applyFont="1" applyBorder="1" applyAlignment="1">
      <alignment horizontal="distributed" vertical="center"/>
    </xf>
    <xf numFmtId="38" fontId="2" fillId="0" borderId="13" xfId="49" applyFont="1" applyBorder="1" applyAlignment="1">
      <alignment horizontal="distributed" vertical="center"/>
    </xf>
    <xf numFmtId="38" fontId="2" fillId="0" borderId="0" xfId="49" applyFont="1" applyAlignment="1">
      <alignment horizontal="right" vertical="center"/>
    </xf>
    <xf numFmtId="38" fontId="2" fillId="0" borderId="14" xfId="49" applyFont="1" applyBorder="1" applyAlignment="1">
      <alignment vertical="center"/>
    </xf>
    <xf numFmtId="38" fontId="2" fillId="0" borderId="14" xfId="49" applyFont="1" applyBorder="1" applyAlignment="1">
      <alignment horizontal="right" vertical="center"/>
    </xf>
    <xf numFmtId="38" fontId="2" fillId="0" borderId="15" xfId="49" applyFont="1" applyBorder="1" applyAlignment="1">
      <alignment vertical="center"/>
    </xf>
    <xf numFmtId="38" fontId="2" fillId="0" borderId="16" xfId="49" applyFont="1" applyBorder="1" applyAlignment="1">
      <alignment vertical="center"/>
    </xf>
    <xf numFmtId="38" fontId="11" fillId="0" borderId="0" xfId="49" applyFont="1" applyAlignment="1">
      <alignment vertical="center"/>
    </xf>
    <xf numFmtId="38" fontId="11" fillId="0" borderId="0" xfId="49" applyFont="1" applyBorder="1" applyAlignment="1">
      <alignment vertical="center"/>
    </xf>
    <xf numFmtId="178" fontId="5" fillId="0" borderId="0" xfId="49" applyNumberFormat="1" applyFont="1" applyBorder="1" applyAlignment="1">
      <alignment horizontal="right" vertical="center"/>
    </xf>
    <xf numFmtId="178" fontId="5" fillId="0" borderId="17" xfId="49" applyNumberFormat="1" applyFont="1" applyBorder="1" applyAlignment="1">
      <alignment horizontal="right" vertical="center"/>
    </xf>
    <xf numFmtId="0" fontId="5" fillId="0" borderId="0" xfId="0" applyFont="1" applyFill="1" applyBorder="1" applyAlignment="1">
      <alignment horizontal="distributed" vertical="center"/>
    </xf>
    <xf numFmtId="0" fontId="2" fillId="0" borderId="0" xfId="61" applyFont="1" applyFill="1" applyAlignment="1">
      <alignment vertical="center"/>
      <protection/>
    </xf>
    <xf numFmtId="0" fontId="2" fillId="0" borderId="0" xfId="61" applyFont="1" applyFill="1" applyBorder="1" applyAlignment="1">
      <alignment vertical="center"/>
      <protection/>
    </xf>
    <xf numFmtId="38" fontId="2" fillId="0" borderId="0" xfId="49" applyFont="1" applyFill="1" applyBorder="1" applyAlignment="1">
      <alignment vertical="center"/>
    </xf>
    <xf numFmtId="38" fontId="0" fillId="0" borderId="0" xfId="49" applyFont="1" applyFill="1" applyAlignment="1">
      <alignment vertical="center"/>
    </xf>
    <xf numFmtId="38" fontId="4" fillId="0" borderId="0" xfId="49" applyFont="1" applyFill="1" applyAlignment="1">
      <alignment horizontal="distributed" vertical="center"/>
    </xf>
    <xf numFmtId="0" fontId="4" fillId="0" borderId="10" xfId="0" applyFont="1" applyFill="1" applyBorder="1" applyAlignment="1" applyProtection="1">
      <alignment horizontal="left" vertical="center"/>
      <protection/>
    </xf>
    <xf numFmtId="0" fontId="12" fillId="0" borderId="0" xfId="0" applyFont="1" applyFill="1" applyAlignment="1">
      <alignment horizontal="center" vertical="center"/>
    </xf>
    <xf numFmtId="0" fontId="4" fillId="0" borderId="12" xfId="0" applyFont="1" applyFill="1" applyBorder="1" applyAlignment="1">
      <alignment vertical="center"/>
    </xf>
    <xf numFmtId="38" fontId="0" fillId="0" borderId="0" xfId="49" applyFont="1" applyFill="1" applyBorder="1" applyAlignment="1">
      <alignment vertical="center"/>
    </xf>
    <xf numFmtId="38" fontId="0" fillId="0" borderId="0" xfId="49" applyFont="1" applyFill="1" applyBorder="1" applyAlignment="1">
      <alignment horizontal="right" vertical="center"/>
    </xf>
    <xf numFmtId="38" fontId="2" fillId="0" borderId="0" xfId="49" applyFont="1" applyFill="1" applyAlignment="1">
      <alignment vertical="top"/>
    </xf>
    <xf numFmtId="38" fontId="2" fillId="0" borderId="18" xfId="49" applyFont="1" applyFill="1" applyBorder="1" applyAlignment="1">
      <alignment vertical="center"/>
    </xf>
    <xf numFmtId="38" fontId="2" fillId="0" borderId="17" xfId="49" applyFont="1" applyFill="1" applyBorder="1" applyAlignment="1">
      <alignment vertical="center"/>
    </xf>
    <xf numFmtId="38" fontId="2" fillId="0" borderId="14" xfId="49" applyFont="1" applyFill="1" applyBorder="1" applyAlignment="1">
      <alignment vertical="center"/>
    </xf>
    <xf numFmtId="38" fontId="2" fillId="0" borderId="14" xfId="49" applyFont="1" applyFill="1" applyBorder="1" applyAlignment="1">
      <alignment horizontal="right" vertical="center"/>
    </xf>
    <xf numFmtId="38" fontId="2" fillId="0" borderId="19" xfId="49" applyFont="1" applyFill="1" applyBorder="1" applyAlignment="1">
      <alignment vertical="center" shrinkToFit="1"/>
    </xf>
    <xf numFmtId="38" fontId="2" fillId="0" borderId="20" xfId="49" applyFont="1" applyFill="1" applyBorder="1" applyAlignment="1">
      <alignment vertical="center" shrinkToFit="1"/>
    </xf>
    <xf numFmtId="178" fontId="6" fillId="0" borderId="0" xfId="49" applyNumberFormat="1" applyFont="1" applyFill="1" applyBorder="1" applyAlignment="1">
      <alignment horizontal="right" vertical="center"/>
    </xf>
    <xf numFmtId="178" fontId="5" fillId="0" borderId="0" xfId="49" applyNumberFormat="1" applyFont="1" applyFill="1" applyBorder="1" applyAlignment="1">
      <alignment horizontal="right" vertical="center"/>
    </xf>
    <xf numFmtId="0" fontId="0" fillId="0" borderId="14" xfId="61" applyFont="1" applyFill="1" applyBorder="1" applyAlignment="1">
      <alignment vertical="center"/>
      <protection/>
    </xf>
    <xf numFmtId="0" fontId="0" fillId="0" borderId="14" xfId="61" applyFont="1" applyFill="1" applyBorder="1" applyAlignment="1">
      <alignment horizontal="right" vertical="center"/>
      <protection/>
    </xf>
    <xf numFmtId="0" fontId="0" fillId="0" borderId="0" xfId="61" applyFont="1" applyFill="1" applyBorder="1" applyAlignment="1">
      <alignment vertical="center"/>
      <protection/>
    </xf>
    <xf numFmtId="0" fontId="0" fillId="0" borderId="0" xfId="61" applyFont="1" applyFill="1" applyAlignment="1">
      <alignment vertical="center"/>
      <protection/>
    </xf>
    <xf numFmtId="0" fontId="0" fillId="0" borderId="0" xfId="61" applyFont="1" applyFill="1" applyBorder="1" applyAlignment="1">
      <alignment horizontal="distributed" vertical="center" wrapText="1"/>
      <protection/>
    </xf>
    <xf numFmtId="0" fontId="0" fillId="0" borderId="21" xfId="61" applyFont="1" applyFill="1" applyBorder="1" applyAlignment="1">
      <alignment horizontal="distributed" vertical="center"/>
      <protection/>
    </xf>
    <xf numFmtId="0" fontId="0" fillId="0" borderId="17" xfId="61" applyFont="1" applyFill="1" applyBorder="1" applyAlignment="1">
      <alignment horizontal="distributed" vertical="center" wrapText="1"/>
      <protection/>
    </xf>
    <xf numFmtId="38" fontId="0" fillId="0" borderId="12" xfId="49" applyFont="1" applyFill="1" applyBorder="1" applyAlignment="1">
      <alignment horizontal="distributed" vertical="center"/>
    </xf>
    <xf numFmtId="38" fontId="0" fillId="0" borderId="13" xfId="49" applyFont="1" applyFill="1" applyBorder="1" applyAlignment="1">
      <alignment horizontal="distributed" vertical="center"/>
    </xf>
    <xf numFmtId="38" fontId="0" fillId="0" borderId="18" xfId="49" applyFont="1" applyFill="1" applyBorder="1" applyAlignment="1">
      <alignment vertical="center"/>
    </xf>
    <xf numFmtId="38" fontId="0" fillId="0" borderId="17" xfId="49" applyFont="1" applyFill="1" applyBorder="1" applyAlignment="1">
      <alignment vertical="center"/>
    </xf>
    <xf numFmtId="0" fontId="0" fillId="0" borderId="0" xfId="61" applyFont="1" applyFill="1" applyAlignment="1">
      <alignment vertical="center"/>
      <protection/>
    </xf>
    <xf numFmtId="0" fontId="0" fillId="0" borderId="0" xfId="61" applyFont="1" applyFill="1" applyBorder="1" applyAlignment="1">
      <alignment vertical="center"/>
      <protection/>
    </xf>
    <xf numFmtId="0" fontId="0" fillId="0" borderId="14" xfId="61" applyFont="1" applyFill="1" applyBorder="1" applyAlignment="1">
      <alignment vertical="center"/>
      <protection/>
    </xf>
    <xf numFmtId="0" fontId="0" fillId="0" borderId="14" xfId="61" applyFont="1" applyFill="1" applyBorder="1" applyAlignment="1">
      <alignment horizontal="center" vertical="center" wrapText="1"/>
      <protection/>
    </xf>
    <xf numFmtId="0" fontId="0" fillId="0" borderId="14" xfId="61" applyFont="1" applyFill="1" applyBorder="1" applyAlignment="1">
      <alignment horizontal="right" vertical="center"/>
      <protection/>
    </xf>
    <xf numFmtId="0" fontId="4" fillId="0" borderId="0" xfId="61" applyFont="1" applyFill="1" applyAlignment="1">
      <alignment vertical="center"/>
      <protection/>
    </xf>
    <xf numFmtId="0" fontId="0" fillId="0" borderId="12" xfId="61" applyFont="1" applyFill="1" applyBorder="1" applyAlignment="1">
      <alignment horizontal="distributed" vertical="center"/>
      <protection/>
    </xf>
    <xf numFmtId="0" fontId="0" fillId="0" borderId="12" xfId="61" applyFont="1" applyFill="1" applyBorder="1" applyAlignment="1">
      <alignment horizontal="distributed" vertical="center"/>
      <protection/>
    </xf>
    <xf numFmtId="0" fontId="0" fillId="0" borderId="13" xfId="61" applyFont="1" applyFill="1" applyBorder="1" applyAlignment="1">
      <alignment horizontal="distributed" vertical="center"/>
      <protection/>
    </xf>
    <xf numFmtId="0" fontId="0" fillId="0" borderId="0" xfId="61" applyFont="1" applyFill="1" applyBorder="1" applyAlignment="1">
      <alignment horizontal="distributed" vertical="center"/>
      <protection/>
    </xf>
    <xf numFmtId="38" fontId="2" fillId="0" borderId="0" xfId="49" applyFont="1" applyFill="1" applyBorder="1" applyAlignment="1">
      <alignment horizontal="right" vertical="center"/>
    </xf>
    <xf numFmtId="38" fontId="2" fillId="0" borderId="12" xfId="49" applyFont="1" applyBorder="1" applyAlignment="1">
      <alignment horizontal="distributed" vertical="center" wrapText="1"/>
    </xf>
    <xf numFmtId="38" fontId="5" fillId="0" borderId="0" xfId="49" applyFont="1" applyBorder="1" applyAlignment="1">
      <alignment vertical="center"/>
    </xf>
    <xf numFmtId="38" fontId="2" fillId="0" borderId="0" xfId="49" applyFont="1" applyFill="1" applyBorder="1" applyAlignment="1">
      <alignment horizontal="center" vertical="center"/>
    </xf>
    <xf numFmtId="0" fontId="4" fillId="0" borderId="0" xfId="61" applyFont="1" applyFill="1" applyBorder="1" applyAlignment="1">
      <alignment vertical="center"/>
      <protection/>
    </xf>
    <xf numFmtId="38" fontId="2" fillId="0" borderId="22" xfId="49" applyFont="1" applyFill="1" applyBorder="1" applyAlignment="1">
      <alignment horizontal="center" vertical="center"/>
    </xf>
    <xf numFmtId="38" fontId="0" fillId="0" borderId="0" xfId="49" applyFont="1" applyFill="1" applyAlignment="1">
      <alignment vertical="center"/>
    </xf>
    <xf numFmtId="38" fontId="0" fillId="0" borderId="0" xfId="49" applyFont="1" applyFill="1" applyBorder="1" applyAlignment="1">
      <alignment vertical="center"/>
    </xf>
    <xf numFmtId="38" fontId="0" fillId="0" borderId="0" xfId="49" applyFont="1" applyFill="1" applyBorder="1" applyAlignment="1">
      <alignment horizontal="right" vertical="center"/>
    </xf>
    <xf numFmtId="38" fontId="0" fillId="0" borderId="17" xfId="49" applyFont="1" applyFill="1" applyBorder="1" applyAlignment="1">
      <alignment horizontal="right" vertical="center"/>
    </xf>
    <xf numFmtId="37" fontId="0" fillId="0" borderId="23" xfId="0" applyNumberFormat="1" applyFont="1" applyFill="1" applyBorder="1" applyAlignment="1" applyProtection="1">
      <alignment horizontal="right" vertical="center"/>
      <protection/>
    </xf>
    <xf numFmtId="37" fontId="0" fillId="0" borderId="0" xfId="0" applyNumberFormat="1" applyFont="1" applyFill="1" applyBorder="1" applyAlignment="1" applyProtection="1">
      <alignment horizontal="right" vertical="center"/>
      <protection/>
    </xf>
    <xf numFmtId="185" fontId="0" fillId="0" borderId="0" xfId="0" applyNumberFormat="1" applyFont="1" applyFill="1" applyBorder="1" applyAlignment="1" applyProtection="1">
      <alignment horizontal="right" vertical="center"/>
      <protection/>
    </xf>
    <xf numFmtId="37" fontId="0" fillId="0" borderId="24" xfId="0" applyNumberFormat="1" applyFont="1" applyFill="1" applyBorder="1" applyAlignment="1" applyProtection="1">
      <alignment horizontal="right" vertical="center"/>
      <protection/>
    </xf>
    <xf numFmtId="37" fontId="0" fillId="0" borderId="17" xfId="0" applyNumberFormat="1" applyFont="1" applyFill="1" applyBorder="1" applyAlignment="1" applyProtection="1">
      <alignment horizontal="right" vertical="center"/>
      <protection/>
    </xf>
    <xf numFmtId="183" fontId="0" fillId="0" borderId="0" xfId="0" applyNumberFormat="1" applyFont="1" applyFill="1" applyAlignment="1" applyProtection="1">
      <alignment horizontal="right" vertical="center"/>
      <protection/>
    </xf>
    <xf numFmtId="183" fontId="0" fillId="0" borderId="0" xfId="0" applyNumberFormat="1" applyFont="1" applyFill="1" applyBorder="1" applyAlignment="1" applyProtection="1">
      <alignment horizontal="right" vertical="center"/>
      <protection/>
    </xf>
    <xf numFmtId="37" fontId="0" fillId="0" borderId="0" xfId="0" applyNumberFormat="1" applyFont="1" applyFill="1" applyAlignment="1" applyProtection="1">
      <alignment horizontal="right" vertical="center"/>
      <protection/>
    </xf>
    <xf numFmtId="37" fontId="0" fillId="0" borderId="11" xfId="0" applyNumberFormat="1" applyFont="1" applyFill="1" applyBorder="1" applyAlignment="1" applyProtection="1">
      <alignment horizontal="right" vertical="center"/>
      <protection/>
    </xf>
    <xf numFmtId="38" fontId="0" fillId="0" borderId="0" xfId="49" applyFont="1" applyFill="1" applyBorder="1" applyAlignment="1" applyProtection="1">
      <alignment horizontal="right" vertical="center"/>
      <protection/>
    </xf>
    <xf numFmtId="38" fontId="0" fillId="0" borderId="23" xfId="49" applyFont="1" applyFill="1" applyBorder="1" applyAlignment="1" applyProtection="1">
      <alignment horizontal="right" vertical="center"/>
      <protection/>
    </xf>
    <xf numFmtId="38" fontId="0" fillId="0" borderId="24" xfId="49" applyFont="1" applyFill="1" applyBorder="1" applyAlignment="1" applyProtection="1">
      <alignment horizontal="right" vertical="center"/>
      <protection/>
    </xf>
    <xf numFmtId="38" fontId="0" fillId="0" borderId="17" xfId="49" applyFont="1" applyFill="1" applyBorder="1" applyAlignment="1" applyProtection="1">
      <alignment horizontal="right" vertical="center"/>
      <protection/>
    </xf>
    <xf numFmtId="38" fontId="0" fillId="0" borderId="0" xfId="49" applyFont="1" applyFill="1" applyBorder="1" applyAlignment="1" applyProtection="1">
      <alignment vertical="center"/>
      <protection/>
    </xf>
    <xf numFmtId="185" fontId="0" fillId="0" borderId="0" xfId="49" applyNumberFormat="1" applyFont="1" applyFill="1" applyBorder="1" applyAlignment="1" applyProtection="1">
      <alignment vertical="center"/>
      <protection/>
    </xf>
    <xf numFmtId="185" fontId="0" fillId="0" borderId="0" xfId="49" applyNumberFormat="1" applyFont="1" applyFill="1" applyBorder="1" applyAlignment="1" applyProtection="1">
      <alignment horizontal="right" vertical="center"/>
      <protection/>
    </xf>
    <xf numFmtId="38" fontId="0" fillId="0" borderId="0" xfId="49" applyFont="1" applyFill="1" applyBorder="1" applyAlignment="1" applyProtection="1">
      <alignment horizontal="right" vertical="center"/>
      <protection/>
    </xf>
    <xf numFmtId="38" fontId="0" fillId="0" borderId="17" xfId="49" applyFont="1" applyFill="1" applyBorder="1" applyAlignment="1" applyProtection="1">
      <alignment horizontal="right" vertical="center"/>
      <protection/>
    </xf>
    <xf numFmtId="38" fontId="17" fillId="0" borderId="0" xfId="49" applyFont="1" applyAlignment="1">
      <alignment vertical="center"/>
    </xf>
    <xf numFmtId="0" fontId="15" fillId="0" borderId="0" xfId="0" applyFont="1" applyFill="1" applyAlignment="1">
      <alignment horizontal="center" vertical="center"/>
    </xf>
    <xf numFmtId="0" fontId="6" fillId="0" borderId="25" xfId="0" applyFont="1" applyFill="1" applyBorder="1" applyAlignment="1">
      <alignment vertical="center"/>
    </xf>
    <xf numFmtId="0" fontId="0" fillId="0" borderId="0" xfId="0" applyFont="1" applyFill="1" applyAlignment="1">
      <alignment vertical="top"/>
    </xf>
    <xf numFmtId="0" fontId="0" fillId="0" borderId="0" xfId="0" applyFont="1" applyAlignment="1">
      <alignment/>
    </xf>
    <xf numFmtId="0" fontId="0" fillId="0" borderId="0" xfId="0" applyFont="1" applyFill="1" applyAlignment="1">
      <alignment vertical="center"/>
    </xf>
    <xf numFmtId="0" fontId="0" fillId="0" borderId="0" xfId="0" applyFont="1" applyFill="1" applyBorder="1" applyAlignment="1">
      <alignment vertical="center"/>
    </xf>
    <xf numFmtId="0" fontId="0" fillId="0" borderId="0" xfId="0" applyFont="1" applyFill="1" applyAlignment="1">
      <alignment horizontal="center" vertical="center"/>
    </xf>
    <xf numFmtId="0" fontId="0" fillId="0" borderId="26" xfId="0" applyFont="1" applyFill="1" applyBorder="1" applyAlignment="1">
      <alignment vertical="center"/>
    </xf>
    <xf numFmtId="0" fontId="0" fillId="0" borderId="0"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0" xfId="0" applyFont="1" applyFill="1" applyBorder="1" applyAlignment="1">
      <alignment horizontal="left" vertical="center"/>
    </xf>
    <xf numFmtId="38" fontId="0" fillId="0" borderId="0" xfId="49" applyFont="1" applyFill="1" applyAlignment="1">
      <alignment vertical="center"/>
    </xf>
    <xf numFmtId="0" fontId="0" fillId="0" borderId="12" xfId="0" applyFont="1" applyFill="1" applyBorder="1" applyAlignment="1">
      <alignment vertical="center"/>
    </xf>
    <xf numFmtId="0" fontId="0" fillId="0" borderId="0" xfId="0" applyFont="1" applyFill="1" applyAlignment="1">
      <alignment horizontal="right" vertical="center"/>
    </xf>
    <xf numFmtId="0" fontId="0" fillId="0" borderId="10" xfId="0" applyFont="1" applyFill="1" applyBorder="1" applyAlignment="1">
      <alignment horizontal="distributed" vertical="center"/>
    </xf>
    <xf numFmtId="38" fontId="0" fillId="0" borderId="0" xfId="49" applyFont="1" applyFill="1" applyAlignment="1">
      <alignment horizontal="right" vertical="center"/>
    </xf>
    <xf numFmtId="177" fontId="0" fillId="0" borderId="0" xfId="0" applyNumberFormat="1" applyFont="1" applyFill="1" applyAlignment="1">
      <alignment vertical="center"/>
    </xf>
    <xf numFmtId="0" fontId="0" fillId="0" borderId="11" xfId="0" applyFont="1" applyFill="1" applyBorder="1" applyAlignment="1">
      <alignment vertical="center"/>
    </xf>
    <xf numFmtId="38" fontId="0" fillId="0" borderId="0" xfId="49" applyFont="1" applyFill="1" applyBorder="1" applyAlignment="1">
      <alignment vertical="center"/>
    </xf>
    <xf numFmtId="0" fontId="0" fillId="0" borderId="28" xfId="0" applyFont="1" applyFill="1" applyBorder="1" applyAlignment="1">
      <alignment vertical="center"/>
    </xf>
    <xf numFmtId="0" fontId="0" fillId="0" borderId="12" xfId="0" applyFont="1" applyFill="1" applyBorder="1" applyAlignment="1">
      <alignment horizontal="distributed" vertical="center"/>
    </xf>
    <xf numFmtId="0" fontId="0" fillId="0" borderId="0" xfId="0" applyFont="1" applyFill="1" applyAlignment="1" quotePrefix="1">
      <alignment horizontal="right" vertical="center"/>
    </xf>
    <xf numFmtId="0" fontId="0" fillId="0" borderId="0" xfId="0" applyFont="1" applyFill="1" applyBorder="1" applyAlignment="1">
      <alignment horizontal="distributed" vertical="center"/>
    </xf>
    <xf numFmtId="38" fontId="0" fillId="0" borderId="0" xfId="49" applyFont="1" applyFill="1" applyBorder="1" applyAlignment="1">
      <alignment horizontal="right" vertical="center"/>
    </xf>
    <xf numFmtId="38" fontId="0" fillId="0" borderId="17" xfId="49" applyFont="1" applyFill="1" applyBorder="1" applyAlignment="1">
      <alignment horizontal="right" vertical="center"/>
    </xf>
    <xf numFmtId="0" fontId="0" fillId="0" borderId="0" xfId="0" applyFont="1" applyFill="1" applyAlignment="1">
      <alignment horizontal="left" vertical="center"/>
    </xf>
    <xf numFmtId="0" fontId="0" fillId="0" borderId="14" xfId="0" applyFont="1" applyFill="1" applyBorder="1" applyAlignment="1">
      <alignment vertical="center"/>
    </xf>
    <xf numFmtId="0" fontId="0" fillId="0" borderId="14" xfId="0" applyFont="1" applyFill="1" applyBorder="1" applyAlignment="1" quotePrefix="1">
      <alignment horizontal="right" vertical="center"/>
    </xf>
    <xf numFmtId="0" fontId="0" fillId="0" borderId="17" xfId="0" applyFont="1" applyFill="1" applyBorder="1" applyAlignment="1">
      <alignment vertical="center"/>
    </xf>
    <xf numFmtId="0" fontId="0" fillId="0" borderId="13" xfId="0" applyFont="1" applyFill="1" applyBorder="1" applyAlignment="1">
      <alignment horizontal="distributed" vertical="center"/>
    </xf>
    <xf numFmtId="40" fontId="0" fillId="0" borderId="28" xfId="0" applyNumberFormat="1" applyFont="1" applyFill="1" applyBorder="1" applyAlignment="1">
      <alignment vertical="center"/>
    </xf>
    <xf numFmtId="40" fontId="0" fillId="0" borderId="0" xfId="0" applyNumberFormat="1" applyFont="1" applyFill="1" applyBorder="1" applyAlignment="1">
      <alignment vertical="center"/>
    </xf>
    <xf numFmtId="40" fontId="0" fillId="0" borderId="0" xfId="0" applyNumberFormat="1" applyFont="1" applyFill="1" applyAlignment="1">
      <alignment vertical="center"/>
    </xf>
    <xf numFmtId="0" fontId="6" fillId="0" borderId="11" xfId="0" applyFont="1" applyFill="1" applyBorder="1" applyAlignment="1">
      <alignment vertical="center"/>
    </xf>
    <xf numFmtId="0" fontId="16" fillId="0" borderId="0" xfId="0" applyFont="1" applyFill="1" applyAlignment="1">
      <alignment vertical="center"/>
    </xf>
    <xf numFmtId="0" fontId="16" fillId="0" borderId="12" xfId="0" applyFont="1" applyFill="1" applyBorder="1" applyAlignment="1">
      <alignment vertical="center"/>
    </xf>
    <xf numFmtId="38" fontId="16" fillId="0" borderId="0" xfId="49" applyFont="1" applyFill="1" applyAlignment="1">
      <alignment vertical="center"/>
    </xf>
    <xf numFmtId="38" fontId="19" fillId="0" borderId="0" xfId="49" applyFont="1" applyFill="1" applyAlignment="1">
      <alignment vertical="center"/>
    </xf>
    <xf numFmtId="0" fontId="5" fillId="0" borderId="0" xfId="0" applyFont="1" applyFill="1" applyBorder="1" applyAlignment="1" applyProtection="1">
      <alignment vertical="top"/>
      <protection/>
    </xf>
    <xf numFmtId="0" fontId="5" fillId="0" borderId="10" xfId="0" applyFont="1" applyFill="1" applyBorder="1" applyAlignment="1" applyProtection="1">
      <alignment vertical="top"/>
      <protection/>
    </xf>
    <xf numFmtId="0" fontId="5" fillId="0" borderId="0" xfId="0" applyFont="1" applyFill="1" applyAlignment="1" applyProtection="1">
      <alignment vertical="top"/>
      <protection/>
    </xf>
    <xf numFmtId="0" fontId="5" fillId="0" borderId="0" xfId="0" applyFont="1" applyFill="1" applyBorder="1" applyAlignment="1" applyProtection="1">
      <alignment horizontal="right" vertical="top"/>
      <protection/>
    </xf>
    <xf numFmtId="0" fontId="5" fillId="0" borderId="0" xfId="0" applyFont="1" applyFill="1" applyAlignment="1">
      <alignment vertical="top"/>
    </xf>
    <xf numFmtId="0" fontId="12" fillId="0" borderId="0" xfId="0" applyFont="1" applyFill="1" applyBorder="1" applyAlignment="1" applyProtection="1">
      <alignment horizontal="center" vertical="center"/>
      <protection/>
    </xf>
    <xf numFmtId="0" fontId="0" fillId="0" borderId="29" xfId="0" applyFont="1" applyFill="1" applyBorder="1" applyAlignment="1" applyProtection="1">
      <alignment vertical="center"/>
      <protection/>
    </xf>
    <xf numFmtId="0" fontId="0" fillId="0" borderId="0" xfId="0" applyFont="1" applyFill="1" applyBorder="1" applyAlignment="1" applyProtection="1">
      <alignment horizontal="left" vertical="center"/>
      <protection/>
    </xf>
    <xf numFmtId="0" fontId="0" fillId="0" borderId="10" xfId="0" applyFont="1" applyFill="1" applyBorder="1" applyAlignment="1" applyProtection="1">
      <alignment horizontal="left" vertical="center"/>
      <protection/>
    </xf>
    <xf numFmtId="0" fontId="0" fillId="0" borderId="0" xfId="0" applyFont="1" applyFill="1" applyBorder="1" applyAlignment="1" applyProtection="1">
      <alignment horizontal="right" vertical="center"/>
      <protection/>
    </xf>
    <xf numFmtId="0" fontId="0" fillId="0" borderId="10" xfId="0" applyFont="1" applyFill="1" applyBorder="1" applyAlignment="1" applyProtection="1">
      <alignment horizontal="distributed" vertical="center"/>
      <protection/>
    </xf>
    <xf numFmtId="0" fontId="0" fillId="0" borderId="0" xfId="0" applyFont="1" applyFill="1" applyBorder="1" applyAlignment="1" applyProtection="1">
      <alignment vertical="center"/>
      <protection/>
    </xf>
    <xf numFmtId="0" fontId="0" fillId="0" borderId="0" xfId="0" applyFont="1" applyFill="1" applyAlignment="1" applyProtection="1">
      <alignment horizontal="left" vertical="center"/>
      <protection/>
    </xf>
    <xf numFmtId="0" fontId="0" fillId="0" borderId="25" xfId="0" applyFont="1" applyFill="1" applyBorder="1" applyAlignment="1" applyProtection="1">
      <alignment horizontal="distributed" vertical="center"/>
      <protection/>
    </xf>
    <xf numFmtId="0" fontId="0" fillId="0" borderId="0" xfId="0" applyFont="1" applyFill="1" applyBorder="1" applyAlignment="1" applyProtection="1">
      <alignment horizontal="distributed" vertical="center"/>
      <protection/>
    </xf>
    <xf numFmtId="37" fontId="0" fillId="0" borderId="30" xfId="0" applyNumberFormat="1" applyFont="1" applyFill="1" applyBorder="1" applyAlignment="1" applyProtection="1">
      <alignment horizontal="right" vertical="center"/>
      <protection/>
    </xf>
    <xf numFmtId="185" fontId="0" fillId="0" borderId="30" xfId="0" applyNumberFormat="1" applyFont="1" applyFill="1" applyBorder="1" applyAlignment="1" applyProtection="1">
      <alignment horizontal="right" vertical="center"/>
      <protection/>
    </xf>
    <xf numFmtId="0" fontId="0" fillId="0" borderId="30" xfId="0" applyFont="1" applyFill="1" applyBorder="1" applyAlignment="1" applyProtection="1">
      <alignment horizontal="right" vertical="center"/>
      <protection/>
    </xf>
    <xf numFmtId="0" fontId="19" fillId="0" borderId="0" xfId="0" applyFont="1" applyFill="1" applyBorder="1" applyAlignment="1" applyProtection="1">
      <alignment vertical="center"/>
      <protection/>
    </xf>
    <xf numFmtId="0" fontId="19" fillId="0" borderId="0" xfId="0" applyFont="1" applyFill="1" applyBorder="1" applyAlignment="1">
      <alignment vertical="center"/>
    </xf>
    <xf numFmtId="37" fontId="19" fillId="0" borderId="0" xfId="0" applyNumberFormat="1" applyFont="1" applyFill="1" applyBorder="1" applyAlignment="1" applyProtection="1">
      <alignment horizontal="right" vertical="center"/>
      <protection/>
    </xf>
    <xf numFmtId="0" fontId="19" fillId="0" borderId="0" xfId="0" applyFont="1" applyFill="1" applyBorder="1" applyAlignment="1">
      <alignment horizontal="right" vertical="center"/>
    </xf>
    <xf numFmtId="0" fontId="19" fillId="0" borderId="0" xfId="0" applyFont="1" applyFill="1" applyAlignment="1">
      <alignment vertical="center"/>
    </xf>
    <xf numFmtId="0" fontId="16" fillId="0" borderId="0" xfId="0" applyFont="1" applyFill="1" applyBorder="1" applyAlignment="1">
      <alignment vertical="center"/>
    </xf>
    <xf numFmtId="0" fontId="0" fillId="0" borderId="0" xfId="0" applyFont="1" applyFill="1" applyAlignment="1" applyProtection="1">
      <alignment horizontal="right" vertical="center"/>
      <protection/>
    </xf>
    <xf numFmtId="183" fontId="0" fillId="0" borderId="0" xfId="0" applyNumberFormat="1" applyFont="1" applyFill="1" applyAlignment="1">
      <alignment vertical="center"/>
    </xf>
    <xf numFmtId="0" fontId="5" fillId="0" borderId="31" xfId="0" applyFont="1" applyFill="1" applyBorder="1" applyAlignment="1" applyProtection="1">
      <alignment horizontal="left" vertical="top"/>
      <protection/>
    </xf>
    <xf numFmtId="0" fontId="5" fillId="0" borderId="32" xfId="0" applyFont="1" applyFill="1" applyBorder="1" applyAlignment="1" applyProtection="1">
      <alignment horizontal="left" vertical="top"/>
      <protection/>
    </xf>
    <xf numFmtId="0" fontId="5" fillId="0" borderId="0" xfId="0" applyFont="1" applyFill="1" applyAlignment="1" applyProtection="1">
      <alignment horizontal="right" vertical="top"/>
      <protection/>
    </xf>
    <xf numFmtId="0" fontId="19" fillId="0" borderId="0" xfId="0" applyFont="1" applyFill="1" applyAlignment="1">
      <alignment horizontal="right" vertical="center"/>
    </xf>
    <xf numFmtId="37" fontId="19" fillId="0" borderId="0" xfId="0" applyNumberFormat="1" applyFont="1" applyFill="1" applyAlignment="1" applyProtection="1">
      <alignment horizontal="right" vertical="center"/>
      <protection/>
    </xf>
    <xf numFmtId="0" fontId="0" fillId="0" borderId="31" xfId="0" applyFont="1" applyFill="1" applyBorder="1" applyAlignment="1">
      <alignment vertical="center"/>
    </xf>
    <xf numFmtId="0" fontId="0" fillId="0" borderId="32" xfId="0" applyFont="1" applyFill="1" applyBorder="1" applyAlignment="1" applyProtection="1">
      <alignment vertical="center"/>
      <protection/>
    </xf>
    <xf numFmtId="181" fontId="0" fillId="0" borderId="0" xfId="0" applyNumberFormat="1" applyFont="1" applyFill="1" applyAlignment="1">
      <alignment vertical="center"/>
    </xf>
    <xf numFmtId="0" fontId="19" fillId="0" borderId="0" xfId="0" applyFont="1" applyFill="1" applyBorder="1" applyAlignment="1" applyProtection="1">
      <alignment horizontal="right" vertical="center"/>
      <protection/>
    </xf>
    <xf numFmtId="38" fontId="0" fillId="0" borderId="29" xfId="49" applyFont="1" applyFill="1" applyBorder="1" applyAlignment="1">
      <alignment vertical="center"/>
    </xf>
    <xf numFmtId="38" fontId="0" fillId="0" borderId="29" xfId="49" applyFont="1" applyFill="1" applyBorder="1" applyAlignment="1" applyProtection="1">
      <alignment vertical="center"/>
      <protection/>
    </xf>
    <xf numFmtId="38" fontId="0" fillId="0" borderId="14" xfId="49" applyFont="1" applyFill="1" applyBorder="1" applyAlignment="1">
      <alignment vertical="center"/>
    </xf>
    <xf numFmtId="38" fontId="0" fillId="0" borderId="0" xfId="49" applyFont="1" applyFill="1" applyAlignment="1">
      <alignment horizontal="left" vertical="center"/>
    </xf>
    <xf numFmtId="38" fontId="0" fillId="0" borderId="10" xfId="49" applyFont="1" applyFill="1" applyBorder="1" applyAlignment="1">
      <alignment horizontal="left" vertical="center"/>
    </xf>
    <xf numFmtId="38" fontId="0" fillId="0" borderId="0" xfId="49" applyFont="1" applyFill="1" applyAlignment="1" applyProtection="1">
      <alignment vertical="center"/>
      <protection/>
    </xf>
    <xf numFmtId="38" fontId="0" fillId="0" borderId="0" xfId="49" applyFont="1" applyFill="1" applyAlignment="1">
      <alignment horizontal="right" vertical="center"/>
    </xf>
    <xf numFmtId="38" fontId="0" fillId="0" borderId="0" xfId="49" applyFont="1" applyFill="1" applyBorder="1" applyAlignment="1">
      <alignment horizontal="distributed" vertical="center"/>
    </xf>
    <xf numFmtId="38" fontId="0" fillId="0" borderId="11" xfId="49" applyFont="1" applyFill="1" applyBorder="1" applyAlignment="1">
      <alignment horizontal="left" vertical="center"/>
    </xf>
    <xf numFmtId="38" fontId="16" fillId="0" borderId="0" xfId="49" applyFont="1" applyFill="1" applyBorder="1" applyAlignment="1">
      <alignment vertical="center"/>
    </xf>
    <xf numFmtId="38" fontId="19" fillId="0" borderId="0" xfId="49" applyFont="1" applyFill="1" applyAlignment="1">
      <alignment horizontal="left" vertical="center"/>
    </xf>
    <xf numFmtId="38" fontId="19" fillId="0" borderId="0" xfId="49" applyFont="1" applyFill="1" applyBorder="1" applyAlignment="1" applyProtection="1">
      <alignment horizontal="right" vertical="center"/>
      <protection/>
    </xf>
    <xf numFmtId="38" fontId="19" fillId="0" borderId="0" xfId="49" applyFont="1" applyFill="1" applyAlignment="1">
      <alignment horizontal="right" vertical="center"/>
    </xf>
    <xf numFmtId="38" fontId="19" fillId="0" borderId="10" xfId="49" applyFont="1" applyFill="1" applyBorder="1" applyAlignment="1">
      <alignment horizontal="distributed" vertical="center"/>
    </xf>
    <xf numFmtId="38" fontId="19" fillId="0" borderId="0" xfId="49" applyFont="1" applyFill="1" applyBorder="1" applyAlignment="1">
      <alignment vertical="center"/>
    </xf>
    <xf numFmtId="38" fontId="0" fillId="0" borderId="10" xfId="49" applyFont="1" applyFill="1" applyBorder="1" applyAlignment="1">
      <alignment horizontal="distributed" vertical="center" indent="1"/>
    </xf>
    <xf numFmtId="38" fontId="0" fillId="0" borderId="25" xfId="49" applyFont="1" applyFill="1" applyBorder="1" applyAlignment="1">
      <alignment horizontal="distributed" vertical="center" indent="1"/>
    </xf>
    <xf numFmtId="38" fontId="2" fillId="0" borderId="10" xfId="49" applyFont="1" applyFill="1" applyBorder="1" applyAlignment="1">
      <alignment horizontal="left" vertical="center" indent="1" shrinkToFit="1"/>
    </xf>
    <xf numFmtId="0" fontId="0" fillId="0" borderId="29" xfId="0" applyFont="1" applyFill="1" applyBorder="1" applyAlignment="1">
      <alignment vertical="center"/>
    </xf>
    <xf numFmtId="37" fontId="0" fillId="0" borderId="29" xfId="0" applyNumberFormat="1" applyFont="1" applyFill="1" applyBorder="1" applyAlignment="1" applyProtection="1">
      <alignment vertical="center"/>
      <protection/>
    </xf>
    <xf numFmtId="37" fontId="0" fillId="0" borderId="0" xfId="0" applyNumberFormat="1" applyFont="1" applyFill="1" applyAlignment="1">
      <alignment vertical="center"/>
    </xf>
    <xf numFmtId="3" fontId="0" fillId="0" borderId="0" xfId="0" applyNumberFormat="1" applyFont="1" applyFill="1" applyAlignment="1">
      <alignment vertical="center"/>
    </xf>
    <xf numFmtId="0" fontId="5" fillId="0" borderId="0" xfId="0" applyFont="1" applyFill="1" applyAlignment="1">
      <alignment horizontal="left" vertical="top"/>
    </xf>
    <xf numFmtId="0" fontId="5" fillId="0" borderId="10" xfId="0" applyFont="1" applyFill="1" applyBorder="1" applyAlignment="1">
      <alignment horizontal="left" vertical="top"/>
    </xf>
    <xf numFmtId="37" fontId="5" fillId="0" borderId="0" xfId="0" applyNumberFormat="1" applyFont="1" applyFill="1" applyBorder="1" applyAlignment="1" applyProtection="1">
      <alignment horizontal="right" vertical="top"/>
      <protection/>
    </xf>
    <xf numFmtId="37" fontId="5" fillId="0" borderId="0" xfId="0" applyNumberFormat="1" applyFont="1" applyFill="1" applyAlignment="1" applyProtection="1">
      <alignment vertical="top"/>
      <protection/>
    </xf>
    <xf numFmtId="38" fontId="19" fillId="0" borderId="0" xfId="49" applyFont="1" applyFill="1" applyBorder="1" applyAlignment="1">
      <alignment horizontal="right" vertical="center"/>
    </xf>
    <xf numFmtId="0" fontId="16" fillId="0" borderId="0" xfId="0" applyFont="1" applyFill="1" applyAlignment="1">
      <alignment horizontal="left" vertical="center"/>
    </xf>
    <xf numFmtId="0" fontId="19" fillId="0" borderId="0" xfId="0" applyFont="1" applyFill="1" applyBorder="1" applyAlignment="1">
      <alignment horizontal="distributed" vertical="center" indent="1"/>
    </xf>
    <xf numFmtId="0" fontId="19" fillId="0" borderId="10" xfId="0" applyFont="1" applyFill="1" applyBorder="1" applyAlignment="1">
      <alignment horizontal="distributed" vertical="center" indent="1"/>
    </xf>
    <xf numFmtId="0" fontId="0" fillId="0" borderId="10" xfId="0" applyFont="1" applyFill="1" applyBorder="1" applyAlignment="1">
      <alignment horizontal="distributed" vertical="center" indent="1"/>
    </xf>
    <xf numFmtId="0" fontId="0" fillId="0" borderId="33" xfId="0" applyFont="1" applyFill="1" applyBorder="1" applyAlignment="1">
      <alignment horizontal="distributed" vertical="center" indent="1"/>
    </xf>
    <xf numFmtId="0" fontId="2" fillId="0" borderId="10" xfId="0" applyFont="1" applyFill="1" applyBorder="1" applyAlignment="1">
      <alignment horizontal="left" vertical="center" indent="1" shrinkToFit="1"/>
    </xf>
    <xf numFmtId="0" fontId="5" fillId="0" borderId="34" xfId="61" applyFont="1" applyFill="1" applyBorder="1" applyAlignment="1">
      <alignment horizontal="distributed" vertical="center"/>
      <protection/>
    </xf>
    <xf numFmtId="0" fontId="5" fillId="0" borderId="18" xfId="61" applyFont="1" applyFill="1" applyBorder="1" applyAlignment="1">
      <alignment horizontal="distributed" vertical="center"/>
      <protection/>
    </xf>
    <xf numFmtId="0" fontId="19" fillId="0" borderId="12" xfId="61" applyFont="1" applyFill="1" applyBorder="1" applyAlignment="1">
      <alignment horizontal="distributed" vertical="center"/>
      <protection/>
    </xf>
    <xf numFmtId="38" fontId="19" fillId="0" borderId="35" xfId="49" applyFont="1" applyFill="1" applyBorder="1" applyAlignment="1">
      <alignment horizontal="distributed" vertical="center"/>
    </xf>
    <xf numFmtId="38" fontId="19" fillId="0" borderId="12" xfId="49" applyFont="1" applyFill="1" applyBorder="1" applyAlignment="1">
      <alignment horizontal="distributed" vertical="center"/>
    </xf>
    <xf numFmtId="0" fontId="19" fillId="0" borderId="35" xfId="61" applyFont="1" applyFill="1" applyBorder="1" applyAlignment="1">
      <alignment horizontal="distributed" vertical="center"/>
      <protection/>
    </xf>
    <xf numFmtId="0" fontId="0" fillId="0" borderId="0" xfId="61" applyFont="1" applyFill="1" applyBorder="1" applyAlignment="1">
      <alignment vertical="center"/>
      <protection/>
    </xf>
    <xf numFmtId="0" fontId="0" fillId="0" borderId="0" xfId="0" applyFont="1" applyFill="1" applyBorder="1" applyAlignment="1">
      <alignment horizontal="distributed" vertical="center" indent="1"/>
    </xf>
    <xf numFmtId="38" fontId="20" fillId="0" borderId="35" xfId="49" applyFont="1" applyBorder="1" applyAlignment="1">
      <alignment horizontal="distributed" vertical="center"/>
    </xf>
    <xf numFmtId="38" fontId="4" fillId="0" borderId="10" xfId="49" applyFont="1" applyFill="1" applyBorder="1" applyAlignment="1">
      <alignment horizontal="center" vertical="center"/>
    </xf>
    <xf numFmtId="0" fontId="2" fillId="0" borderId="0" xfId="61" applyFont="1" applyFill="1" applyAlignment="1">
      <alignment horizontal="center" vertical="center"/>
      <protection/>
    </xf>
    <xf numFmtId="38" fontId="18" fillId="0" borderId="0" xfId="61" applyNumberFormat="1" applyFont="1" applyFill="1" applyBorder="1" applyAlignment="1">
      <alignment vertical="center"/>
      <protection/>
    </xf>
    <xf numFmtId="38" fontId="18" fillId="0" borderId="0" xfId="49" applyFont="1" applyFill="1" applyBorder="1" applyAlignment="1">
      <alignment vertical="center"/>
    </xf>
    <xf numFmtId="38" fontId="18" fillId="0" borderId="0" xfId="61" applyNumberFormat="1" applyFont="1" applyFill="1" applyBorder="1" applyAlignment="1">
      <alignment horizontal="right" vertical="center"/>
      <protection/>
    </xf>
    <xf numFmtId="38" fontId="18" fillId="0" borderId="30" xfId="49" applyFont="1" applyFill="1" applyBorder="1" applyAlignment="1">
      <alignment vertical="center"/>
    </xf>
    <xf numFmtId="38" fontId="0" fillId="0" borderId="17" xfId="49" applyFont="1" applyFill="1" applyBorder="1" applyAlignment="1">
      <alignment vertical="center"/>
    </xf>
    <xf numFmtId="0" fontId="0" fillId="0" borderId="0" xfId="0" applyFont="1" applyFill="1" applyBorder="1" applyAlignment="1">
      <alignment horizontal="right"/>
    </xf>
    <xf numFmtId="37" fontId="19" fillId="0" borderId="30" xfId="0" applyNumberFormat="1" applyFont="1" applyFill="1" applyBorder="1" applyAlignment="1" applyProtection="1">
      <alignment horizontal="right" vertical="center"/>
      <protection/>
    </xf>
    <xf numFmtId="0" fontId="19" fillId="0" borderId="0" xfId="0" applyFont="1" applyFill="1" applyBorder="1" applyAlignment="1">
      <alignment horizontal="right"/>
    </xf>
    <xf numFmtId="0" fontId="19" fillId="0" borderId="30" xfId="0" applyFont="1" applyFill="1" applyBorder="1" applyAlignment="1" applyProtection="1">
      <alignment horizontal="right" vertical="center"/>
      <protection/>
    </xf>
    <xf numFmtId="37" fontId="19" fillId="0" borderId="23" xfId="0" applyNumberFormat="1" applyFont="1" applyFill="1" applyBorder="1" applyAlignment="1" applyProtection="1">
      <alignment horizontal="right" vertical="center"/>
      <protection/>
    </xf>
    <xf numFmtId="178" fontId="19" fillId="0" borderId="28" xfId="49" applyNumberFormat="1" applyFont="1" applyFill="1" applyBorder="1" applyAlignment="1">
      <alignment horizontal="right" vertical="center"/>
    </xf>
    <xf numFmtId="178" fontId="19" fillId="0" borderId="0" xfId="49" applyNumberFormat="1" applyFont="1" applyFill="1" applyBorder="1" applyAlignment="1">
      <alignment horizontal="right" vertical="center"/>
    </xf>
    <xf numFmtId="38" fontId="19" fillId="0" borderId="0" xfId="61" applyNumberFormat="1" applyFont="1" applyFill="1" applyBorder="1" applyAlignment="1">
      <alignment vertical="center"/>
      <protection/>
    </xf>
    <xf numFmtId="38" fontId="0" fillId="0" borderId="30" xfId="61" applyNumberFormat="1" applyFont="1" applyFill="1" applyBorder="1" applyAlignment="1">
      <alignment vertical="center"/>
      <protection/>
    </xf>
    <xf numFmtId="38" fontId="0" fillId="0" borderId="18" xfId="61" applyNumberFormat="1" applyFont="1" applyFill="1" applyBorder="1" applyAlignment="1">
      <alignment vertical="center"/>
      <protection/>
    </xf>
    <xf numFmtId="38" fontId="0" fillId="0" borderId="36" xfId="61" applyNumberFormat="1" applyFont="1" applyFill="1" applyBorder="1" applyAlignment="1">
      <alignment vertical="center"/>
      <protection/>
    </xf>
    <xf numFmtId="38" fontId="0" fillId="0" borderId="28" xfId="61" applyNumberFormat="1" applyFont="1" applyFill="1" applyBorder="1" applyAlignment="1">
      <alignment vertical="center"/>
      <protection/>
    </xf>
    <xf numFmtId="0" fontId="0" fillId="0" borderId="37" xfId="0" applyFill="1" applyBorder="1" applyAlignment="1">
      <alignment horizontal="center" vertical="center" wrapText="1"/>
    </xf>
    <xf numFmtId="0" fontId="0" fillId="0" borderId="23"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37" xfId="0" applyFont="1" applyFill="1" applyBorder="1" applyAlignment="1">
      <alignment horizontal="center" vertical="center" wrapText="1"/>
    </xf>
    <xf numFmtId="0" fontId="0" fillId="0" borderId="38" xfId="0" applyFont="1" applyFill="1" applyBorder="1" applyAlignment="1">
      <alignment horizontal="distributed" vertical="center" wrapText="1"/>
    </xf>
    <xf numFmtId="0" fontId="0" fillId="0" borderId="24" xfId="0" applyFont="1" applyFill="1" applyBorder="1" applyAlignment="1">
      <alignment horizontal="distributed" vertical="center" wrapText="1"/>
    </xf>
    <xf numFmtId="0" fontId="0" fillId="0" borderId="0" xfId="0" applyFont="1" applyFill="1" applyAlignment="1">
      <alignment horizontal="distributed" vertical="center"/>
    </xf>
    <xf numFmtId="0" fontId="0" fillId="0" borderId="10" xfId="0" applyFont="1" applyBorder="1" applyAlignment="1">
      <alignment horizontal="distributed" vertical="center"/>
    </xf>
    <xf numFmtId="0" fontId="0" fillId="0" borderId="39" xfId="0" applyFont="1" applyFill="1" applyBorder="1" applyAlignment="1">
      <alignment horizontal="distributed" vertical="center" wrapText="1"/>
    </xf>
    <xf numFmtId="0" fontId="0" fillId="0" borderId="40" xfId="0" applyFont="1" applyBorder="1" applyAlignment="1">
      <alignment horizontal="distributed" vertical="center" wrapText="1"/>
    </xf>
    <xf numFmtId="0" fontId="21" fillId="0" borderId="0" xfId="0" applyFont="1" applyFill="1" applyAlignment="1">
      <alignment horizontal="center" vertical="center"/>
    </xf>
    <xf numFmtId="0" fontId="0" fillId="0" borderId="39" xfId="0" applyFill="1" applyBorder="1" applyAlignment="1">
      <alignment horizontal="distributed" vertical="center"/>
    </xf>
    <xf numFmtId="0" fontId="0" fillId="0" borderId="40" xfId="0" applyFont="1" applyFill="1" applyBorder="1" applyAlignment="1">
      <alignment horizontal="distributed" vertical="center"/>
    </xf>
    <xf numFmtId="0" fontId="0" fillId="0" borderId="41" xfId="0" applyFill="1" applyBorder="1" applyAlignment="1">
      <alignment horizontal="distributed" vertical="center" indent="1"/>
    </xf>
    <xf numFmtId="0" fontId="0" fillId="0" borderId="42" xfId="0" applyFont="1" applyFill="1" applyBorder="1" applyAlignment="1">
      <alignment horizontal="distributed" vertical="center" indent="1"/>
    </xf>
    <xf numFmtId="0" fontId="0" fillId="0" borderId="39" xfId="0" applyFont="1" applyFill="1" applyBorder="1" applyAlignment="1">
      <alignment horizontal="distributed" vertical="center" wrapText="1"/>
    </xf>
    <xf numFmtId="0" fontId="0" fillId="0" borderId="40" xfId="0" applyFont="1" applyFill="1" applyBorder="1" applyAlignment="1">
      <alignment horizontal="distributed" vertical="center" wrapTex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19" fillId="0" borderId="0" xfId="0" applyFont="1" applyFill="1" applyAlignment="1">
      <alignment horizontal="distributed" vertical="center"/>
    </xf>
    <xf numFmtId="0" fontId="19" fillId="0" borderId="12" xfId="0" applyFont="1" applyFill="1" applyBorder="1" applyAlignment="1">
      <alignment horizontal="distributed" vertical="center"/>
    </xf>
    <xf numFmtId="0" fontId="19" fillId="0" borderId="0" xfId="0" applyFont="1" applyFill="1" applyBorder="1" applyAlignment="1">
      <alignment horizontal="distributed" vertical="center"/>
    </xf>
    <xf numFmtId="0" fontId="19" fillId="0" borderId="10" xfId="0" applyFont="1" applyFill="1" applyBorder="1" applyAlignment="1">
      <alignment horizontal="distributed" vertical="center"/>
    </xf>
    <xf numFmtId="0" fontId="0" fillId="0" borderId="4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17" xfId="0" applyFont="1" applyBorder="1" applyAlignment="1">
      <alignment horizontal="center" vertical="center"/>
    </xf>
    <xf numFmtId="0" fontId="0" fillId="0" borderId="33" xfId="0" applyFont="1" applyBorder="1" applyAlignment="1">
      <alignment horizontal="center" vertical="center"/>
    </xf>
    <xf numFmtId="0" fontId="0" fillId="0" borderId="45" xfId="0" applyFill="1" applyBorder="1" applyAlignment="1">
      <alignment horizontal="center" vertical="center" wrapText="1"/>
    </xf>
    <xf numFmtId="0" fontId="0" fillId="0" borderId="46" xfId="0" applyFont="1" applyFill="1" applyBorder="1" applyAlignment="1">
      <alignment horizontal="center" vertical="center" wrapText="1"/>
    </xf>
    <xf numFmtId="0" fontId="0" fillId="0" borderId="47" xfId="0" applyFont="1" applyBorder="1" applyAlignment="1">
      <alignment horizontal="center" vertical="center" wrapText="1"/>
    </xf>
    <xf numFmtId="0" fontId="0" fillId="0" borderId="48" xfId="0" applyFill="1" applyBorder="1" applyAlignment="1">
      <alignment horizontal="distributed" vertical="center" wrapText="1"/>
    </xf>
    <xf numFmtId="0" fontId="0" fillId="0" borderId="22" xfId="0" applyFont="1" applyFill="1" applyBorder="1" applyAlignment="1">
      <alignment horizontal="distributed" vertical="center" wrapText="1"/>
    </xf>
    <xf numFmtId="0" fontId="0" fillId="0" borderId="49" xfId="0" applyFont="1" applyFill="1" applyBorder="1" applyAlignment="1">
      <alignment horizontal="distributed" vertical="center" wrapText="1"/>
    </xf>
    <xf numFmtId="0" fontId="0" fillId="0" borderId="50" xfId="0" applyFill="1" applyBorder="1" applyAlignment="1">
      <alignment horizontal="center" vertical="center" wrapText="1"/>
    </xf>
    <xf numFmtId="0" fontId="0" fillId="0" borderId="51" xfId="0" applyFont="1" applyFill="1" applyBorder="1" applyAlignment="1">
      <alignment horizontal="center" vertical="center" wrapText="1"/>
    </xf>
    <xf numFmtId="0" fontId="0" fillId="0" borderId="52" xfId="0" applyFont="1" applyBorder="1" applyAlignment="1">
      <alignment vertical="center" wrapText="1"/>
    </xf>
    <xf numFmtId="0" fontId="0" fillId="0" borderId="0" xfId="0" applyFont="1" applyBorder="1" applyAlignment="1">
      <alignment horizontal="center" vertical="center"/>
    </xf>
    <xf numFmtId="0" fontId="0" fillId="0" borderId="0" xfId="0" applyFont="1" applyBorder="1" applyAlignment="1">
      <alignment vertical="center"/>
    </xf>
    <xf numFmtId="0" fontId="0" fillId="0" borderId="53"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0" xfId="0" applyFont="1" applyFill="1" applyAlignment="1">
      <alignment horizontal="center" vertical="center"/>
    </xf>
    <xf numFmtId="0" fontId="0" fillId="0" borderId="17"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6" xfId="0" applyFont="1" applyBorder="1" applyAlignment="1">
      <alignment horizontal="center" vertical="center"/>
    </xf>
    <xf numFmtId="0" fontId="0" fillId="0" borderId="40" xfId="0" applyFont="1" applyBorder="1" applyAlignment="1">
      <alignment horizontal="center" vertical="center"/>
    </xf>
    <xf numFmtId="0" fontId="0" fillId="0" borderId="57" xfId="0" applyFont="1" applyFill="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40" xfId="0" applyFont="1" applyFill="1" applyBorder="1" applyAlignment="1">
      <alignment horizontal="center" vertical="center" wrapText="1"/>
    </xf>
    <xf numFmtId="0" fontId="0" fillId="0" borderId="38" xfId="0" applyFont="1" applyFill="1" applyBorder="1" applyAlignment="1">
      <alignment horizontal="center" vertical="center"/>
    </xf>
    <xf numFmtId="0" fontId="0" fillId="0" borderId="24" xfId="0" applyFont="1" applyFill="1" applyBorder="1" applyAlignment="1">
      <alignment horizontal="center" vertical="center"/>
    </xf>
    <xf numFmtId="0" fontId="22" fillId="0" borderId="0" xfId="0" applyFont="1" applyFill="1" applyAlignment="1">
      <alignment horizontal="center" vertical="center"/>
    </xf>
    <xf numFmtId="0" fontId="0" fillId="0" borderId="60"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61"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63" xfId="0" applyFill="1" applyBorder="1" applyAlignment="1">
      <alignment horizontal="center" vertical="center" wrapText="1"/>
    </xf>
    <xf numFmtId="0" fontId="0" fillId="0" borderId="49" xfId="0" applyFont="1" applyFill="1" applyBorder="1" applyAlignment="1">
      <alignment horizontal="center" vertical="center" wrapText="1"/>
    </xf>
    <xf numFmtId="0" fontId="0" fillId="0" borderId="63" xfId="0" applyFont="1" applyFill="1" applyBorder="1" applyAlignment="1">
      <alignment horizontal="center" vertical="center"/>
    </xf>
    <xf numFmtId="0" fontId="0" fillId="0" borderId="49" xfId="0" applyFont="1" applyBorder="1" applyAlignment="1">
      <alignment horizontal="center" vertical="center"/>
    </xf>
    <xf numFmtId="0" fontId="19" fillId="0" borderId="28" xfId="0" applyFont="1" applyFill="1" applyBorder="1" applyAlignment="1">
      <alignment horizontal="distributed" vertical="center"/>
    </xf>
    <xf numFmtId="0" fontId="19" fillId="0" borderId="64" xfId="0" applyFont="1" applyFill="1" applyBorder="1" applyAlignment="1">
      <alignment horizontal="distributed" vertical="center"/>
    </xf>
    <xf numFmtId="0" fontId="0" fillId="0" borderId="10" xfId="0" applyFont="1" applyFill="1" applyBorder="1" applyAlignment="1">
      <alignment horizontal="distributed" vertical="center"/>
    </xf>
    <xf numFmtId="0" fontId="0" fillId="0" borderId="0" xfId="0" applyFont="1" applyFill="1" applyBorder="1" applyAlignment="1">
      <alignment horizontal="distributed" vertical="center"/>
    </xf>
    <xf numFmtId="0" fontId="0" fillId="0" borderId="36"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0" xfId="0"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0" fillId="0" borderId="39" xfId="0" applyFont="1" applyFill="1" applyBorder="1" applyAlignment="1" applyProtection="1">
      <alignment horizontal="center" vertical="center" wrapText="1"/>
      <protection/>
    </xf>
    <xf numFmtId="0" fontId="0" fillId="0" borderId="65" xfId="0" applyFont="1" applyFill="1" applyBorder="1" applyAlignment="1">
      <alignment horizontal="center" vertical="center" wrapText="1"/>
    </xf>
    <xf numFmtId="0" fontId="19" fillId="0" borderId="0" xfId="0" applyFont="1" applyFill="1" applyBorder="1" applyAlignment="1" applyProtection="1">
      <alignment horizontal="distributed" vertical="center"/>
      <protection/>
    </xf>
    <xf numFmtId="0" fontId="0" fillId="0" borderId="37" xfId="0" applyFont="1" applyFill="1" applyBorder="1" applyAlignment="1" applyProtection="1">
      <alignment horizontal="distributed" vertical="center"/>
      <protection/>
    </xf>
    <xf numFmtId="0" fontId="0" fillId="0" borderId="54" xfId="0" applyFont="1" applyFill="1" applyBorder="1" applyAlignment="1" applyProtection="1">
      <alignment horizontal="distributed" vertical="center"/>
      <protection/>
    </xf>
    <xf numFmtId="0" fontId="0" fillId="0" borderId="66" xfId="0" applyFont="1" applyBorder="1" applyAlignment="1">
      <alignment horizontal="distributed" vertical="center"/>
    </xf>
    <xf numFmtId="0" fontId="0" fillId="0" borderId="25" xfId="0" applyFont="1" applyBorder="1" applyAlignment="1">
      <alignment horizontal="distributed" vertical="center"/>
    </xf>
    <xf numFmtId="0" fontId="0" fillId="0" borderId="38" xfId="0" applyFont="1" applyFill="1" applyBorder="1" applyAlignment="1" applyProtection="1">
      <alignment horizontal="center" vertical="center" wrapText="1"/>
      <protection/>
    </xf>
    <xf numFmtId="0" fontId="0" fillId="0" borderId="66" xfId="0" applyFont="1" applyFill="1" applyBorder="1" applyAlignment="1">
      <alignment horizontal="center" vertical="center" wrapText="1"/>
    </xf>
    <xf numFmtId="0" fontId="0" fillId="0" borderId="0" xfId="0" applyFont="1" applyBorder="1" applyAlignment="1">
      <alignment horizontal="distributed" vertical="center"/>
    </xf>
    <xf numFmtId="0" fontId="0" fillId="0" borderId="53" xfId="0" applyFont="1" applyFill="1" applyBorder="1" applyAlignment="1" applyProtection="1">
      <alignment horizontal="distributed" vertical="center" wrapText="1"/>
      <protection/>
    </xf>
    <xf numFmtId="0" fontId="0" fillId="0" borderId="54" xfId="0" applyFont="1" applyFill="1" applyBorder="1" applyAlignment="1">
      <alignment horizontal="distributed" vertical="center" wrapText="1"/>
    </xf>
    <xf numFmtId="0" fontId="0" fillId="0" borderId="0" xfId="0" applyFont="1" applyFill="1" applyBorder="1" applyAlignment="1" applyProtection="1">
      <alignment horizontal="distributed" vertical="center" wrapText="1"/>
      <protection/>
    </xf>
    <xf numFmtId="0" fontId="0" fillId="0" borderId="10" xfId="0" applyFont="1" applyFill="1" applyBorder="1" applyAlignment="1">
      <alignment horizontal="distributed" vertical="center" wrapText="1"/>
    </xf>
    <xf numFmtId="0" fontId="0" fillId="0" borderId="0" xfId="0" applyFont="1" applyFill="1" applyBorder="1" applyAlignment="1">
      <alignment horizontal="distributed" vertical="center" wrapText="1"/>
    </xf>
    <xf numFmtId="0" fontId="0" fillId="0" borderId="11" xfId="0" applyFont="1" applyFill="1" applyBorder="1" applyAlignment="1">
      <alignment horizontal="distributed" vertical="center" wrapText="1"/>
    </xf>
    <xf numFmtId="0" fontId="0" fillId="0" borderId="25" xfId="0" applyFont="1" applyFill="1" applyBorder="1" applyAlignment="1">
      <alignment horizontal="distributed" vertical="center" wrapText="1"/>
    </xf>
    <xf numFmtId="0" fontId="3" fillId="0" borderId="0" xfId="0" applyFont="1" applyFill="1" applyBorder="1" applyAlignment="1" applyProtection="1">
      <alignment horizontal="center" vertical="center"/>
      <protection/>
    </xf>
    <xf numFmtId="0" fontId="0" fillId="0" borderId="37" xfId="0" applyFill="1" applyBorder="1" applyAlignment="1" applyProtection="1">
      <alignment horizontal="left" vertical="center" wrapText="1" indent="1"/>
      <protection/>
    </xf>
    <xf numFmtId="0" fontId="0" fillId="0" borderId="54" xfId="0" applyFont="1" applyFill="1" applyBorder="1" applyAlignment="1" applyProtection="1">
      <alignment horizontal="left" vertical="center" wrapText="1" indent="1"/>
      <protection/>
    </xf>
    <xf numFmtId="0" fontId="0" fillId="0" borderId="66" xfId="0" applyFont="1" applyBorder="1" applyAlignment="1">
      <alignment horizontal="left" vertical="center" wrapText="1" indent="1"/>
    </xf>
    <xf numFmtId="0" fontId="0" fillId="0" borderId="25" xfId="0" applyFont="1" applyBorder="1" applyAlignment="1">
      <alignment horizontal="left" vertical="center" wrapText="1" indent="1"/>
    </xf>
    <xf numFmtId="0" fontId="0" fillId="0" borderId="54" xfId="0" applyFont="1" applyFill="1" applyBorder="1" applyAlignment="1" applyProtection="1">
      <alignment horizontal="left" vertical="center" indent="1"/>
      <protection/>
    </xf>
    <xf numFmtId="0" fontId="0" fillId="0" borderId="66" xfId="0" applyFont="1" applyBorder="1" applyAlignment="1">
      <alignment horizontal="left" vertical="center" indent="1"/>
    </xf>
    <xf numFmtId="0" fontId="0" fillId="0" borderId="25" xfId="0" applyFont="1" applyBorder="1" applyAlignment="1">
      <alignment horizontal="left" vertical="center" indent="1"/>
    </xf>
    <xf numFmtId="0" fontId="0" fillId="0" borderId="37" xfId="0" applyFill="1" applyBorder="1" applyAlignment="1" applyProtection="1">
      <alignment horizontal="center" vertical="center"/>
      <protection/>
    </xf>
    <xf numFmtId="0" fontId="0" fillId="0" borderId="54" xfId="0" applyFont="1" applyFill="1" applyBorder="1" applyAlignment="1" applyProtection="1">
      <alignment horizontal="center" vertical="center"/>
      <protection/>
    </xf>
    <xf numFmtId="0" fontId="0" fillId="0" borderId="66" xfId="0" applyFont="1" applyBorder="1" applyAlignment="1">
      <alignment horizontal="center" vertical="center"/>
    </xf>
    <xf numFmtId="0" fontId="0" fillId="0" borderId="25" xfId="0" applyFont="1" applyBorder="1" applyAlignment="1">
      <alignment horizontal="center" vertical="center"/>
    </xf>
    <xf numFmtId="0" fontId="0" fillId="0" borderId="37" xfId="0" applyFont="1" applyFill="1" applyBorder="1" applyAlignment="1" applyProtection="1">
      <alignment horizontal="distributed" vertical="center" wrapText="1"/>
      <protection/>
    </xf>
    <xf numFmtId="0" fontId="0" fillId="0" borderId="66" xfId="0" applyFont="1" applyBorder="1" applyAlignment="1">
      <alignment horizontal="distributed" vertical="center" wrapText="1"/>
    </xf>
    <xf numFmtId="0" fontId="0" fillId="0" borderId="11" xfId="0" applyFont="1" applyBorder="1" applyAlignment="1">
      <alignment horizontal="distributed" vertical="center" wrapText="1"/>
    </xf>
    <xf numFmtId="0" fontId="0" fillId="0" borderId="37" xfId="0" applyFont="1" applyFill="1" applyBorder="1" applyAlignment="1" applyProtection="1">
      <alignment horizontal="center" vertical="center" wrapText="1"/>
      <protection/>
    </xf>
    <xf numFmtId="0" fontId="0" fillId="0" borderId="54" xfId="0" applyFont="1" applyBorder="1" applyAlignment="1">
      <alignment horizontal="center" vertical="center" wrapText="1"/>
    </xf>
    <xf numFmtId="0" fontId="0" fillId="0" borderId="66"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37" xfId="0" applyFill="1" applyBorder="1" applyAlignment="1" applyProtection="1">
      <alignment horizontal="left" vertical="center" wrapText="1" indent="1"/>
      <protection/>
    </xf>
    <xf numFmtId="0" fontId="0" fillId="0" borderId="54" xfId="0" applyFont="1" applyBorder="1" applyAlignment="1">
      <alignment horizontal="left" vertical="center" wrapText="1" indent="1"/>
    </xf>
    <xf numFmtId="0" fontId="0" fillId="0" borderId="66" xfId="0" applyFont="1" applyBorder="1" applyAlignment="1">
      <alignment horizontal="left" vertical="center" wrapText="1" indent="1"/>
    </xf>
    <xf numFmtId="0" fontId="0" fillId="0" borderId="25" xfId="0" applyFont="1" applyBorder="1" applyAlignment="1">
      <alignment horizontal="left" vertical="center" wrapText="1" indent="1"/>
    </xf>
    <xf numFmtId="0" fontId="19" fillId="0" borderId="10" xfId="0" applyFont="1" applyFill="1" applyBorder="1" applyAlignment="1" applyProtection="1">
      <alignment horizontal="distributed" vertical="center"/>
      <protection/>
    </xf>
    <xf numFmtId="0" fontId="0" fillId="0" borderId="10" xfId="0" applyFont="1" applyBorder="1" applyAlignment="1">
      <alignment horizontal="center" vertical="center"/>
    </xf>
    <xf numFmtId="0" fontId="19" fillId="0" borderId="10" xfId="0" applyFont="1" applyBorder="1" applyAlignment="1">
      <alignment horizontal="distributed" vertical="center"/>
    </xf>
    <xf numFmtId="0" fontId="0" fillId="0" borderId="53" xfId="0" applyFont="1" applyBorder="1" applyAlignment="1">
      <alignment horizontal="center" vertical="center" wrapText="1"/>
    </xf>
    <xf numFmtId="0" fontId="0" fillId="0" borderId="11" xfId="0" applyFont="1" applyBorder="1" applyAlignment="1">
      <alignment horizontal="center" vertical="center" wrapText="1"/>
    </xf>
    <xf numFmtId="0" fontId="5" fillId="0" borderId="37" xfId="0" applyFont="1" applyFill="1" applyBorder="1" applyAlignment="1" applyProtection="1">
      <alignment horizontal="left" vertical="center" wrapText="1" indent="1"/>
      <protection/>
    </xf>
    <xf numFmtId="0" fontId="0" fillId="0" borderId="54" xfId="0" applyFont="1" applyBorder="1" applyAlignment="1">
      <alignment horizontal="distributed" vertical="center" wrapText="1"/>
    </xf>
    <xf numFmtId="0" fontId="0" fillId="0" borderId="0" xfId="0" applyFont="1" applyAlignment="1">
      <alignment horizontal="distributed" vertical="center" wrapText="1"/>
    </xf>
    <xf numFmtId="0" fontId="0" fillId="0" borderId="10" xfId="0" applyFont="1" applyBorder="1" applyAlignment="1">
      <alignment horizontal="distributed" vertical="center" wrapText="1"/>
    </xf>
    <xf numFmtId="0" fontId="0" fillId="0" borderId="25" xfId="0" applyFont="1" applyBorder="1" applyAlignment="1">
      <alignment horizontal="distributed" vertical="center" wrapText="1"/>
    </xf>
    <xf numFmtId="0" fontId="0" fillId="0" borderId="0" xfId="0" applyFont="1" applyFill="1" applyAlignment="1">
      <alignment horizontal="distributed" vertical="center" wrapText="1"/>
    </xf>
    <xf numFmtId="0" fontId="0" fillId="0" borderId="37" xfId="0" applyFont="1" applyFill="1" applyBorder="1" applyAlignment="1" applyProtection="1">
      <alignment horizontal="center" vertical="center"/>
      <protection/>
    </xf>
    <xf numFmtId="0" fontId="0" fillId="0" borderId="54" xfId="0" applyFont="1" applyFill="1" applyBorder="1" applyAlignment="1" applyProtection="1">
      <alignment horizontal="center" vertical="center"/>
      <protection/>
    </xf>
    <xf numFmtId="0" fontId="0" fillId="0" borderId="66" xfId="0" applyFont="1" applyBorder="1" applyAlignment="1">
      <alignment horizontal="center" vertical="center"/>
    </xf>
    <xf numFmtId="0" fontId="0" fillId="0" borderId="25" xfId="0" applyFont="1" applyBorder="1" applyAlignment="1">
      <alignment horizontal="center" vertical="center"/>
    </xf>
    <xf numFmtId="0" fontId="0" fillId="0" borderId="37" xfId="0" applyFill="1" applyBorder="1" applyAlignment="1" applyProtection="1">
      <alignment horizontal="distributed" vertical="center" wrapText="1" indent="2"/>
      <protection/>
    </xf>
    <xf numFmtId="0" fontId="0" fillId="0" borderId="53" xfId="0" applyFont="1" applyFill="1" applyBorder="1" applyAlignment="1" applyProtection="1">
      <alignment horizontal="distributed" vertical="center" wrapText="1" indent="2"/>
      <protection/>
    </xf>
    <xf numFmtId="0" fontId="0" fillId="0" borderId="66" xfId="0" applyFont="1" applyBorder="1" applyAlignment="1">
      <alignment horizontal="distributed" vertical="center" wrapText="1" indent="2"/>
    </xf>
    <xf numFmtId="0" fontId="0" fillId="0" borderId="11" xfId="0" applyFont="1" applyBorder="1" applyAlignment="1">
      <alignment horizontal="distributed" vertical="center" wrapText="1" indent="2"/>
    </xf>
    <xf numFmtId="0" fontId="0" fillId="0" borderId="54" xfId="0" applyFont="1" applyFill="1" applyBorder="1" applyAlignment="1" applyProtection="1">
      <alignment horizontal="left" vertical="center" wrapText="1" indent="1"/>
      <protection/>
    </xf>
    <xf numFmtId="0" fontId="0" fillId="0" borderId="37" xfId="0" applyFont="1" applyFill="1" applyBorder="1" applyAlignment="1" applyProtection="1">
      <alignment horizontal="distributed" vertical="center" indent="1"/>
      <protection/>
    </xf>
    <xf numFmtId="0" fontId="0" fillId="0" borderId="54" xfId="0" applyFont="1" applyFill="1" applyBorder="1" applyAlignment="1" applyProtection="1">
      <alignment horizontal="distributed" vertical="center" indent="1"/>
      <protection/>
    </xf>
    <xf numFmtId="0" fontId="0" fillId="0" borderId="66" xfId="0" applyFont="1" applyBorder="1" applyAlignment="1">
      <alignment horizontal="distributed" vertical="center" indent="1"/>
    </xf>
    <xf numFmtId="0" fontId="0" fillId="0" borderId="25" xfId="0" applyFont="1" applyBorder="1" applyAlignment="1">
      <alignment horizontal="distributed" vertical="center" indent="1"/>
    </xf>
    <xf numFmtId="0" fontId="0" fillId="0" borderId="37" xfId="0" applyFill="1" applyBorder="1" applyAlignment="1" applyProtection="1">
      <alignment horizontal="left" vertical="center" wrapText="1" indent="2"/>
      <protection/>
    </xf>
    <xf numFmtId="0" fontId="0" fillId="0" borderId="54" xfId="0" applyFont="1" applyFill="1" applyBorder="1" applyAlignment="1" applyProtection="1">
      <alignment horizontal="left" vertical="center" wrapText="1" indent="2"/>
      <protection/>
    </xf>
    <xf numFmtId="0" fontId="0" fillId="0" borderId="66" xfId="0" applyFont="1" applyBorder="1" applyAlignment="1">
      <alignment horizontal="left" vertical="center" wrapText="1" indent="2"/>
    </xf>
    <xf numFmtId="0" fontId="0" fillId="0" borderId="25" xfId="0" applyFont="1" applyBorder="1" applyAlignment="1">
      <alignment horizontal="left" vertical="center" wrapText="1" indent="2"/>
    </xf>
    <xf numFmtId="38" fontId="19" fillId="0" borderId="0" xfId="49" applyFont="1" applyFill="1" applyAlignment="1">
      <alignment horizontal="distributed" vertical="center" indent="1"/>
    </xf>
    <xf numFmtId="38" fontId="19" fillId="0" borderId="10" xfId="49" applyFont="1" applyFill="1" applyBorder="1" applyAlignment="1">
      <alignment horizontal="distributed" vertical="center" indent="1"/>
    </xf>
    <xf numFmtId="38" fontId="4" fillId="0" borderId="0" xfId="49" applyFont="1" applyFill="1" applyBorder="1" applyAlignment="1">
      <alignment horizontal="distributed" vertical="center"/>
    </xf>
    <xf numFmtId="38" fontId="4" fillId="0" borderId="10" xfId="49" applyFont="1" applyFill="1" applyBorder="1" applyAlignment="1">
      <alignment horizontal="distributed" vertical="center"/>
    </xf>
    <xf numFmtId="38" fontId="0" fillId="0" borderId="39" xfId="49" applyFont="1" applyFill="1" applyBorder="1" applyAlignment="1" applyProtection="1">
      <alignment horizontal="center" vertical="center" wrapText="1"/>
      <protection/>
    </xf>
    <xf numFmtId="38" fontId="0" fillId="0" borderId="65" xfId="49" applyFont="1" applyFill="1" applyBorder="1" applyAlignment="1">
      <alignment horizontal="center" vertical="center" wrapText="1"/>
    </xf>
    <xf numFmtId="38" fontId="21" fillId="0" borderId="0" xfId="49" applyFont="1" applyFill="1" applyBorder="1" applyAlignment="1">
      <alignment horizontal="center" vertical="center"/>
    </xf>
    <xf numFmtId="38" fontId="0" fillId="0" borderId="57" xfId="49" applyFont="1" applyFill="1" applyBorder="1" applyAlignment="1">
      <alignment horizontal="center" vertical="center"/>
    </xf>
    <xf numFmtId="38" fontId="0" fillId="0" borderId="59" xfId="49" applyFont="1" applyFill="1" applyBorder="1" applyAlignment="1">
      <alignment horizontal="center" vertical="center"/>
    </xf>
    <xf numFmtId="38" fontId="0" fillId="0" borderId="18" xfId="49" applyFont="1" applyFill="1" applyBorder="1" applyAlignment="1">
      <alignment horizontal="center" vertical="center" wrapText="1"/>
    </xf>
    <xf numFmtId="38" fontId="0" fillId="0" borderId="17" xfId="49" applyFont="1" applyFill="1" applyBorder="1" applyAlignment="1">
      <alignment horizontal="center" vertical="center" wrapText="1"/>
    </xf>
    <xf numFmtId="38" fontId="0" fillId="0" borderId="23" xfId="49" applyFont="1" applyFill="1" applyBorder="1" applyAlignment="1" applyProtection="1">
      <alignment horizontal="center" vertical="center" wrapText="1"/>
      <protection/>
    </xf>
    <xf numFmtId="38" fontId="0" fillId="0" borderId="66" xfId="49" applyFont="1" applyFill="1" applyBorder="1" applyAlignment="1">
      <alignment horizontal="center" vertical="center" wrapText="1"/>
    </xf>
    <xf numFmtId="38" fontId="0" fillId="0" borderId="0" xfId="49" applyFont="1" applyFill="1" applyBorder="1" applyAlignment="1">
      <alignment horizontal="center" vertical="center"/>
    </xf>
    <xf numFmtId="38" fontId="0" fillId="0" borderId="0" xfId="49" applyFont="1" applyFill="1" applyBorder="1" applyAlignment="1">
      <alignment horizontal="center" vertical="center"/>
    </xf>
    <xf numFmtId="38" fontId="0" fillId="0" borderId="10" xfId="49" applyFont="1" applyFill="1" applyBorder="1" applyAlignment="1">
      <alignment horizontal="center" vertical="center"/>
    </xf>
    <xf numFmtId="38" fontId="0" fillId="0" borderId="53" xfId="49" applyFont="1" applyFill="1" applyBorder="1" applyAlignment="1">
      <alignment horizontal="distributed" vertical="center" wrapText="1" indent="4"/>
    </xf>
    <xf numFmtId="38" fontId="0" fillId="0" borderId="53" xfId="49" applyFont="1" applyFill="1" applyBorder="1" applyAlignment="1">
      <alignment horizontal="distributed" vertical="center" wrapText="1" indent="4"/>
    </xf>
    <xf numFmtId="38" fontId="0" fillId="0" borderId="54" xfId="49" applyFont="1" applyFill="1" applyBorder="1" applyAlignment="1">
      <alignment horizontal="distributed" vertical="center" wrapText="1" indent="4"/>
    </xf>
    <xf numFmtId="38" fontId="0" fillId="0" borderId="0" xfId="49" applyFont="1" applyFill="1" applyAlignment="1">
      <alignment horizontal="distributed" vertical="center" wrapText="1" indent="4"/>
    </xf>
    <xf numFmtId="38" fontId="0" fillId="0" borderId="10" xfId="49" applyFont="1" applyFill="1" applyBorder="1" applyAlignment="1">
      <alignment horizontal="distributed" vertical="center" wrapText="1" indent="4"/>
    </xf>
    <xf numFmtId="38" fontId="0" fillId="0" borderId="11" xfId="49" applyFont="1" applyFill="1" applyBorder="1" applyAlignment="1">
      <alignment horizontal="distributed" vertical="center" wrapText="1" indent="4"/>
    </xf>
    <xf numFmtId="38" fontId="0" fillId="0" borderId="25" xfId="49" applyFont="1" applyFill="1" applyBorder="1" applyAlignment="1">
      <alignment horizontal="distributed" vertical="center" wrapText="1" indent="4"/>
    </xf>
    <xf numFmtId="0" fontId="0" fillId="0" borderId="0" xfId="0" applyFont="1" applyFill="1" applyBorder="1" applyAlignment="1">
      <alignment horizontal="distributed" vertical="center" indent="1"/>
    </xf>
    <xf numFmtId="0" fontId="0" fillId="0" borderId="10" xfId="0" applyFont="1" applyFill="1" applyBorder="1" applyAlignment="1">
      <alignment horizontal="distributed" vertical="center" indent="1"/>
    </xf>
    <xf numFmtId="38" fontId="0" fillId="0" borderId="58" xfId="49" applyFont="1" applyFill="1" applyBorder="1" applyAlignment="1">
      <alignment horizontal="center" vertical="center"/>
    </xf>
    <xf numFmtId="38" fontId="0" fillId="0" borderId="38" xfId="49" applyFont="1" applyFill="1" applyBorder="1" applyAlignment="1" applyProtection="1">
      <alignment horizontal="center" vertical="center" wrapText="1"/>
      <protection/>
    </xf>
    <xf numFmtId="38" fontId="0" fillId="0" borderId="0" xfId="49" applyFont="1" applyFill="1" applyBorder="1" applyAlignment="1">
      <alignment horizontal="distributed" vertical="top" indent="1"/>
    </xf>
    <xf numFmtId="38" fontId="0" fillId="0" borderId="0" xfId="49" applyFont="1" applyFill="1" applyBorder="1" applyAlignment="1" quotePrefix="1">
      <alignment horizontal="distributed" vertical="top" indent="1"/>
    </xf>
    <xf numFmtId="38" fontId="0" fillId="0" borderId="10" xfId="49" applyFont="1" applyFill="1" applyBorder="1" applyAlignment="1" quotePrefix="1">
      <alignment horizontal="distributed" vertical="top" indent="1"/>
    </xf>
    <xf numFmtId="38" fontId="0" fillId="0" borderId="57" xfId="49" applyFont="1" applyFill="1" applyBorder="1" applyAlignment="1">
      <alignment horizontal="center" vertical="center"/>
    </xf>
    <xf numFmtId="38" fontId="0" fillId="0" borderId="56" xfId="49" applyFont="1" applyFill="1" applyBorder="1" applyAlignment="1" applyProtection="1">
      <alignment horizontal="center" vertical="center" wrapText="1"/>
      <protection/>
    </xf>
    <xf numFmtId="38" fontId="0" fillId="0" borderId="39" xfId="49" applyFont="1" applyFill="1" applyBorder="1" applyAlignment="1" applyProtection="1">
      <alignment horizontal="center" vertical="center" wrapText="1"/>
      <protection/>
    </xf>
    <xf numFmtId="0" fontId="3" fillId="0" borderId="0" xfId="0" applyFont="1" applyFill="1" applyBorder="1" applyAlignment="1">
      <alignment horizontal="center" vertical="center"/>
    </xf>
    <xf numFmtId="0" fontId="0" fillId="0" borderId="53" xfId="0" applyFill="1" applyBorder="1" applyAlignment="1">
      <alignment horizontal="distributed" vertical="center" indent="2"/>
    </xf>
    <xf numFmtId="0" fontId="0" fillId="0" borderId="54" xfId="0" applyBorder="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25" xfId="0" applyBorder="1" applyAlignment="1">
      <alignment/>
    </xf>
    <xf numFmtId="0" fontId="0" fillId="0" borderId="59" xfId="0" applyFont="1" applyFill="1" applyBorder="1" applyAlignment="1">
      <alignment horizontal="center" vertical="center"/>
    </xf>
    <xf numFmtId="37" fontId="0" fillId="0" borderId="39" xfId="0" applyNumberFormat="1" applyFont="1" applyFill="1" applyBorder="1" applyAlignment="1" applyProtection="1">
      <alignment horizontal="center" vertical="center" wrapText="1"/>
      <protection/>
    </xf>
    <xf numFmtId="38" fontId="0" fillId="0" borderId="59" xfId="49" applyFont="1" applyFill="1" applyBorder="1" applyAlignment="1">
      <alignment horizontal="center" vertical="center"/>
    </xf>
    <xf numFmtId="38" fontId="0" fillId="0" borderId="17" xfId="49" applyFont="1" applyFill="1" applyBorder="1" applyAlignment="1">
      <alignment horizontal="center" vertical="center" wrapText="1"/>
    </xf>
    <xf numFmtId="37" fontId="0" fillId="0" borderId="38" xfId="0" applyNumberFormat="1" applyFont="1" applyFill="1" applyBorder="1" applyAlignment="1" applyProtection="1">
      <alignment horizontal="center" vertical="center" wrapText="1"/>
      <protection/>
    </xf>
    <xf numFmtId="38" fontId="0" fillId="0" borderId="58" xfId="49" applyFont="1" applyFill="1" applyBorder="1" applyAlignment="1">
      <alignment horizontal="center" vertical="center"/>
    </xf>
    <xf numFmtId="38" fontId="2" fillId="0" borderId="0" xfId="49" applyFont="1" applyFill="1" applyBorder="1" applyAlignment="1">
      <alignment horizontal="right" vertical="center"/>
    </xf>
    <xf numFmtId="38" fontId="19" fillId="0" borderId="28" xfId="49" applyFont="1" applyFill="1" applyBorder="1" applyAlignment="1">
      <alignment horizontal="right" vertical="center"/>
    </xf>
    <xf numFmtId="38" fontId="19" fillId="0" borderId="0" xfId="49" applyFont="1" applyFill="1" applyBorder="1" applyAlignment="1">
      <alignment horizontal="right" vertical="center"/>
    </xf>
    <xf numFmtId="38" fontId="0" fillId="0" borderId="0" xfId="49" applyFont="1" applyBorder="1" applyAlignment="1">
      <alignment horizontal="center" vertical="center"/>
    </xf>
    <xf numFmtId="38" fontId="0" fillId="0" borderId="0" xfId="49" applyFont="1" applyBorder="1" applyAlignment="1">
      <alignment horizontal="center" vertical="center"/>
    </xf>
    <xf numFmtId="38" fontId="2" fillId="0" borderId="0" xfId="49" applyFont="1" applyBorder="1" applyAlignment="1">
      <alignment horizontal="right" vertical="center"/>
    </xf>
    <xf numFmtId="38" fontId="2" fillId="0" borderId="17" xfId="49" applyFont="1" applyBorder="1" applyAlignment="1">
      <alignment horizontal="right" vertical="center"/>
    </xf>
    <xf numFmtId="38" fontId="2" fillId="0" borderId="17" xfId="49" applyFont="1" applyFill="1" applyBorder="1" applyAlignment="1">
      <alignment horizontal="right" vertical="center"/>
    </xf>
    <xf numFmtId="38" fontId="2" fillId="0" borderId="35" xfId="49" applyFont="1" applyBorder="1" applyAlignment="1">
      <alignment horizontal="center" vertical="center" textRotation="255" wrapText="1"/>
    </xf>
    <xf numFmtId="38" fontId="2" fillId="0" borderId="12" xfId="49" applyFont="1" applyBorder="1" applyAlignment="1">
      <alignment horizontal="center" vertical="center" textRotation="255" wrapText="1"/>
    </xf>
    <xf numFmtId="38" fontId="2" fillId="0" borderId="13" xfId="49" applyFont="1" applyBorder="1" applyAlignment="1">
      <alignment horizontal="center" vertical="center" textRotation="255" wrapText="1"/>
    </xf>
    <xf numFmtId="38" fontId="2" fillId="0" borderId="22" xfId="49" applyFont="1" applyBorder="1" applyAlignment="1">
      <alignment horizontal="distributed" vertical="center" wrapText="1"/>
    </xf>
    <xf numFmtId="38" fontId="2" fillId="0" borderId="22" xfId="49" applyFont="1" applyBorder="1" applyAlignment="1">
      <alignment horizontal="distributed" vertical="center"/>
    </xf>
    <xf numFmtId="38" fontId="2" fillId="0" borderId="49" xfId="49" applyFont="1" applyBorder="1" applyAlignment="1">
      <alignment horizontal="distributed" vertical="center"/>
    </xf>
    <xf numFmtId="38" fontId="20" fillId="0" borderId="63" xfId="49" applyFont="1" applyBorder="1" applyAlignment="1">
      <alignment horizontal="distributed" vertical="center"/>
    </xf>
    <xf numFmtId="38" fontId="20" fillId="0" borderId="22" xfId="49" applyFont="1" applyBorder="1" applyAlignment="1">
      <alignment horizontal="distributed" vertical="center"/>
    </xf>
    <xf numFmtId="38" fontId="2" fillId="0" borderId="0" xfId="49" applyFont="1" applyBorder="1" applyAlignment="1">
      <alignment horizontal="distributed" vertical="center"/>
    </xf>
    <xf numFmtId="178" fontId="2" fillId="0" borderId="0" xfId="49" applyNumberFormat="1" applyFont="1" applyFill="1" applyBorder="1" applyAlignment="1">
      <alignment horizontal="right" vertical="center"/>
    </xf>
    <xf numFmtId="38" fontId="2" fillId="0" borderId="30" xfId="49" applyFont="1" applyFill="1" applyBorder="1" applyAlignment="1">
      <alignment horizontal="right" vertical="center"/>
    </xf>
    <xf numFmtId="38" fontId="2" fillId="0" borderId="17" xfId="49" applyFont="1" applyBorder="1" applyAlignment="1">
      <alignment horizontal="distributed" vertical="center"/>
    </xf>
    <xf numFmtId="38" fontId="2" fillId="0" borderId="0" xfId="49" applyFont="1" applyBorder="1" applyAlignment="1">
      <alignment horizontal="center" vertical="center" wrapText="1"/>
    </xf>
    <xf numFmtId="38" fontId="2" fillId="0" borderId="12" xfId="49" applyFont="1" applyBorder="1" applyAlignment="1">
      <alignment horizontal="center" vertical="center" wrapText="1"/>
    </xf>
    <xf numFmtId="38" fontId="2" fillId="0" borderId="13" xfId="49" applyFont="1" applyBorder="1" applyAlignment="1">
      <alignment horizontal="center" vertical="center" wrapText="1"/>
    </xf>
    <xf numFmtId="38" fontId="2" fillId="0" borderId="43" xfId="49" applyFont="1" applyBorder="1" applyAlignment="1">
      <alignment horizontal="distributed" vertical="center" wrapText="1"/>
    </xf>
    <xf numFmtId="38" fontId="2" fillId="0" borderId="60" xfId="49" applyFont="1" applyBorder="1" applyAlignment="1">
      <alignment horizontal="distributed" vertical="center" wrapText="1"/>
    </xf>
    <xf numFmtId="38" fontId="2" fillId="0" borderId="0" xfId="49" applyFont="1" applyBorder="1" applyAlignment="1">
      <alignment horizontal="distributed" vertical="center" wrapText="1"/>
    </xf>
    <xf numFmtId="38" fontId="2" fillId="0" borderId="12" xfId="49" applyFont="1" applyBorder="1" applyAlignment="1">
      <alignment horizontal="distributed" vertical="center" wrapText="1"/>
    </xf>
    <xf numFmtId="38" fontId="2" fillId="0" borderId="17" xfId="49" applyFont="1" applyBorder="1" applyAlignment="1">
      <alignment horizontal="distributed" vertical="center" wrapText="1"/>
    </xf>
    <xf numFmtId="38" fontId="2" fillId="0" borderId="13" xfId="49" applyFont="1" applyBorder="1" applyAlignment="1">
      <alignment horizontal="distributed" vertical="center" wrapText="1"/>
    </xf>
    <xf numFmtId="38" fontId="2" fillId="0" borderId="35" xfId="49" applyFont="1" applyBorder="1" applyAlignment="1">
      <alignment vertical="center" textRotation="255" wrapText="1"/>
    </xf>
    <xf numFmtId="38" fontId="2" fillId="0" borderId="12" xfId="49" applyFont="1" applyBorder="1" applyAlignment="1">
      <alignment vertical="center" textRotation="255" wrapText="1"/>
    </xf>
    <xf numFmtId="38" fontId="2" fillId="0" borderId="13" xfId="49" applyFont="1" applyBorder="1" applyAlignment="1">
      <alignment vertical="center" textRotation="255" wrapText="1"/>
    </xf>
    <xf numFmtId="38" fontId="2" fillId="0" borderId="49" xfId="49" applyFont="1" applyFill="1" applyBorder="1" applyAlignment="1">
      <alignment horizontal="center" vertical="center" shrinkToFit="1"/>
    </xf>
    <xf numFmtId="38" fontId="2" fillId="0" borderId="63" xfId="49" applyFont="1" applyFill="1" applyBorder="1" applyAlignment="1">
      <alignment horizontal="center" vertical="center" shrinkToFit="1"/>
    </xf>
    <xf numFmtId="38" fontId="19" fillId="0" borderId="36" xfId="49" applyFont="1" applyFill="1" applyBorder="1" applyAlignment="1">
      <alignment horizontal="right" vertical="center"/>
    </xf>
    <xf numFmtId="38" fontId="19" fillId="0" borderId="30" xfId="49" applyFont="1" applyFill="1" applyBorder="1" applyAlignment="1">
      <alignment horizontal="right" vertical="center"/>
    </xf>
    <xf numFmtId="38" fontId="20" fillId="0" borderId="28" xfId="49" applyFont="1" applyBorder="1" applyAlignment="1">
      <alignment horizontal="distributed" vertical="center"/>
    </xf>
    <xf numFmtId="38" fontId="20" fillId="0" borderId="0" xfId="49" applyFont="1" applyBorder="1" applyAlignment="1">
      <alignment horizontal="distributed" vertical="center"/>
    </xf>
    <xf numFmtId="38" fontId="2" fillId="0" borderId="19" xfId="49" applyFont="1" applyFill="1" applyBorder="1" applyAlignment="1">
      <alignment horizontal="center" vertical="center" wrapText="1" shrinkToFit="1"/>
    </xf>
    <xf numFmtId="38" fontId="2" fillId="0" borderId="19" xfId="49" applyFont="1" applyFill="1" applyBorder="1" applyAlignment="1">
      <alignment horizontal="center" vertical="center" shrinkToFit="1"/>
    </xf>
    <xf numFmtId="38" fontId="2" fillId="0" borderId="13" xfId="49" applyFont="1" applyFill="1" applyBorder="1" applyAlignment="1">
      <alignment horizontal="center" vertical="center"/>
    </xf>
    <xf numFmtId="38" fontId="2" fillId="0" borderId="49" xfId="49" applyFont="1" applyFill="1" applyBorder="1" applyAlignment="1">
      <alignment horizontal="center" vertical="center"/>
    </xf>
    <xf numFmtId="38" fontId="2" fillId="0" borderId="18" xfId="49" applyFont="1" applyFill="1" applyBorder="1" applyAlignment="1">
      <alignment horizontal="center" vertical="center"/>
    </xf>
    <xf numFmtId="38" fontId="2" fillId="0" borderId="16" xfId="49" applyFont="1" applyFill="1" applyBorder="1" applyAlignment="1">
      <alignment horizontal="center" vertical="center" shrinkToFit="1"/>
    </xf>
    <xf numFmtId="38" fontId="2" fillId="0" borderId="35" xfId="49" applyFont="1" applyFill="1" applyBorder="1" applyAlignment="1">
      <alignment horizontal="center" vertical="center" shrinkToFit="1"/>
    </xf>
    <xf numFmtId="38" fontId="2" fillId="0" borderId="49" xfId="49" applyFont="1" applyBorder="1" applyAlignment="1">
      <alignment horizontal="center" vertical="center"/>
    </xf>
    <xf numFmtId="38" fontId="2" fillId="0" borderId="19" xfId="49" applyFont="1" applyBorder="1" applyAlignment="1">
      <alignment horizontal="center" vertical="center"/>
    </xf>
    <xf numFmtId="38" fontId="2" fillId="0" borderId="19" xfId="49" applyFont="1" applyBorder="1" applyAlignment="1">
      <alignment horizontal="distributed" vertical="center" wrapText="1" shrinkToFit="1"/>
    </xf>
    <xf numFmtId="38" fontId="2" fillId="0" borderId="19" xfId="49" applyFont="1" applyBorder="1" applyAlignment="1">
      <alignment horizontal="center" vertical="center" wrapText="1" shrinkToFit="1"/>
    </xf>
    <xf numFmtId="38" fontId="3" fillId="0" borderId="0" xfId="49" applyFont="1" applyBorder="1" applyAlignment="1">
      <alignment horizontal="center" vertical="center"/>
    </xf>
    <xf numFmtId="38" fontId="2" fillId="0" borderId="19" xfId="49" applyFont="1" applyBorder="1" applyAlignment="1">
      <alignment horizontal="distributed" vertical="center"/>
    </xf>
    <xf numFmtId="38" fontId="2" fillId="0" borderId="18" xfId="49" applyFont="1" applyBorder="1" applyAlignment="1">
      <alignment horizontal="distributed" vertical="center"/>
    </xf>
    <xf numFmtId="38" fontId="2" fillId="0" borderId="20" xfId="49" applyFont="1" applyBorder="1" applyAlignment="1">
      <alignment horizontal="distributed" vertical="center"/>
    </xf>
    <xf numFmtId="38" fontId="2" fillId="0" borderId="16" xfId="49" applyFont="1" applyBorder="1" applyAlignment="1">
      <alignment horizontal="distributed" vertical="center" indent="1"/>
    </xf>
    <xf numFmtId="38" fontId="2" fillId="0" borderId="19" xfId="49" applyFont="1" applyBorder="1" applyAlignment="1">
      <alignment horizontal="distributed" vertical="center" indent="1"/>
    </xf>
    <xf numFmtId="38" fontId="2" fillId="0" borderId="49" xfId="49" applyFont="1" applyBorder="1" applyAlignment="1">
      <alignment horizontal="distributed" vertical="center" indent="1"/>
    </xf>
    <xf numFmtId="38" fontId="2" fillId="0" borderId="61" xfId="49" applyFont="1" applyBorder="1" applyAlignment="1">
      <alignment horizontal="distributed" vertical="center" indent="7"/>
    </xf>
    <xf numFmtId="38" fontId="2" fillId="0" borderId="21" xfId="49" applyFont="1" applyBorder="1" applyAlignment="1">
      <alignment horizontal="distributed" vertical="center" indent="7"/>
    </xf>
    <xf numFmtId="38" fontId="2" fillId="0" borderId="62" xfId="49" applyFont="1" applyBorder="1" applyAlignment="1">
      <alignment horizontal="distributed" vertical="center" indent="7"/>
    </xf>
    <xf numFmtId="38" fontId="2" fillId="0" borderId="48" xfId="49" applyFont="1" applyBorder="1" applyAlignment="1">
      <alignment horizontal="distributed" vertical="center"/>
    </xf>
    <xf numFmtId="38" fontId="2" fillId="0" borderId="61" xfId="49" applyFont="1" applyBorder="1" applyAlignment="1">
      <alignment horizontal="distributed" vertical="center" indent="4"/>
    </xf>
    <xf numFmtId="38" fontId="2" fillId="0" borderId="21" xfId="49" applyFont="1" applyBorder="1" applyAlignment="1">
      <alignment horizontal="distributed" vertical="center" indent="4"/>
    </xf>
    <xf numFmtId="38" fontId="2" fillId="0" borderId="62" xfId="49" applyFont="1" applyBorder="1" applyAlignment="1">
      <alignment horizontal="distributed" vertical="center" indent="4"/>
    </xf>
    <xf numFmtId="38" fontId="2" fillId="0" borderId="18" xfId="49" applyFont="1" applyBorder="1" applyAlignment="1">
      <alignment horizontal="distributed" vertical="center"/>
    </xf>
    <xf numFmtId="38" fontId="2" fillId="0" borderId="19" xfId="49" applyFont="1" applyBorder="1" applyAlignment="1">
      <alignment horizontal="distributed" vertical="center"/>
    </xf>
    <xf numFmtId="0" fontId="2" fillId="0" borderId="0" xfId="61" applyFont="1" applyFill="1" applyAlignment="1">
      <alignment horizontal="center" vertical="center"/>
      <protection/>
    </xf>
    <xf numFmtId="38" fontId="0" fillId="0" borderId="30" xfId="49" applyFont="1" applyFill="1" applyBorder="1" applyAlignment="1">
      <alignment vertical="center"/>
    </xf>
    <xf numFmtId="38" fontId="0" fillId="0" borderId="0" xfId="49" applyFont="1" applyFill="1" applyBorder="1" applyAlignment="1">
      <alignment vertical="center"/>
    </xf>
    <xf numFmtId="38" fontId="0" fillId="0" borderId="18" xfId="49" applyFont="1" applyFill="1" applyBorder="1" applyAlignment="1">
      <alignment vertical="center"/>
    </xf>
    <xf numFmtId="38" fontId="0" fillId="0" borderId="17" xfId="49" applyFont="1" applyFill="1" applyBorder="1" applyAlignment="1">
      <alignment vertical="center"/>
    </xf>
    <xf numFmtId="38" fontId="0" fillId="0" borderId="28" xfId="49" applyFont="1" applyFill="1" applyBorder="1" applyAlignment="1">
      <alignment vertical="center"/>
    </xf>
    <xf numFmtId="0" fontId="0" fillId="0" borderId="34" xfId="61" applyFont="1" applyFill="1" applyBorder="1" applyAlignment="1">
      <alignment horizontal="distributed" vertical="center" wrapText="1"/>
      <protection/>
    </xf>
    <xf numFmtId="0" fontId="0" fillId="0" borderId="18" xfId="61" applyFont="1" applyFill="1" applyBorder="1" applyAlignment="1">
      <alignment horizontal="distributed" vertical="center" wrapText="1"/>
      <protection/>
    </xf>
    <xf numFmtId="0" fontId="19" fillId="0" borderId="36" xfId="61" applyFont="1" applyFill="1" applyBorder="1" applyAlignment="1">
      <alignment horizontal="distributed" vertical="center" indent="1"/>
      <protection/>
    </xf>
    <xf numFmtId="0" fontId="19" fillId="0" borderId="28" xfId="61" applyFont="1" applyFill="1" applyBorder="1" applyAlignment="1">
      <alignment horizontal="distributed" vertical="center" indent="1"/>
      <protection/>
    </xf>
    <xf numFmtId="0" fontId="19" fillId="0" borderId="35" xfId="61" applyFont="1" applyFill="1" applyBorder="1" applyAlignment="1">
      <alignment horizontal="distributed" vertical="center" indent="1"/>
      <protection/>
    </xf>
    <xf numFmtId="0" fontId="0" fillId="0" borderId="30" xfId="61" applyFont="1" applyFill="1" applyBorder="1" applyAlignment="1">
      <alignment horizontal="distributed" vertical="center" indent="1"/>
      <protection/>
    </xf>
    <xf numFmtId="0" fontId="0" fillId="0" borderId="0" xfId="61" applyFont="1" applyFill="1" applyBorder="1" applyAlignment="1">
      <alignment horizontal="distributed" vertical="center" indent="1"/>
      <protection/>
    </xf>
    <xf numFmtId="0" fontId="0" fillId="0" borderId="12" xfId="61" applyFont="1" applyFill="1" applyBorder="1" applyAlignment="1">
      <alignment horizontal="distributed" vertical="center" indent="1"/>
      <protection/>
    </xf>
    <xf numFmtId="0" fontId="2" fillId="0" borderId="35" xfId="61" applyFont="1" applyFill="1" applyBorder="1" applyAlignment="1">
      <alignment horizontal="center" vertical="center" textRotation="255" shrinkToFit="1"/>
      <protection/>
    </xf>
    <xf numFmtId="0" fontId="2" fillId="0" borderId="12" xfId="61" applyFont="1" applyFill="1" applyBorder="1" applyAlignment="1">
      <alignment horizontal="center" vertical="center" textRotation="255" shrinkToFit="1"/>
      <protection/>
    </xf>
    <xf numFmtId="0" fontId="2" fillId="0" borderId="13" xfId="61" applyFont="1" applyFill="1" applyBorder="1" applyAlignment="1">
      <alignment horizontal="center" vertical="center" textRotation="255" shrinkToFit="1"/>
      <protection/>
    </xf>
    <xf numFmtId="0" fontId="0" fillId="0" borderId="12" xfId="61" applyFont="1" applyFill="1" applyBorder="1" applyAlignment="1">
      <alignment horizontal="center" vertical="distributed" textRotation="255" wrapText="1"/>
      <protection/>
    </xf>
    <xf numFmtId="0" fontId="0" fillId="0" borderId="13" xfId="61" applyFont="1" applyFill="1" applyBorder="1" applyAlignment="1">
      <alignment horizontal="center" vertical="distributed" textRotation="255" wrapText="1"/>
      <protection/>
    </xf>
    <xf numFmtId="38" fontId="19" fillId="0" borderId="30" xfId="49" applyFont="1" applyFill="1" applyBorder="1" applyAlignment="1">
      <alignment vertical="center"/>
    </xf>
    <xf numFmtId="38" fontId="19" fillId="0" borderId="0" xfId="49" applyFont="1" applyFill="1" applyBorder="1" applyAlignment="1">
      <alignment vertical="center"/>
    </xf>
    <xf numFmtId="0" fontId="0" fillId="0" borderId="49" xfId="61" applyFont="1" applyFill="1" applyBorder="1" applyAlignment="1">
      <alignment horizontal="distributed" vertical="center" wrapText="1"/>
      <protection/>
    </xf>
    <xf numFmtId="0" fontId="0" fillId="0" borderId="19" xfId="61" applyFont="1" applyFill="1" applyBorder="1" applyAlignment="1">
      <alignment horizontal="distributed" vertical="center" wrapText="1"/>
      <protection/>
    </xf>
    <xf numFmtId="0" fontId="0" fillId="0" borderId="22" xfId="61" applyFont="1" applyFill="1" applyBorder="1" applyAlignment="1">
      <alignment horizontal="distributed" vertical="center" wrapText="1"/>
      <protection/>
    </xf>
    <xf numFmtId="0" fontId="0" fillId="0" borderId="49" xfId="61" applyFont="1" applyFill="1" applyBorder="1" applyAlignment="1">
      <alignment horizontal="distributed" vertical="center" wrapText="1"/>
      <protection/>
    </xf>
    <xf numFmtId="0" fontId="5" fillId="0" borderId="34" xfId="61" applyFont="1" applyFill="1" applyBorder="1" applyAlignment="1">
      <alignment horizontal="distributed" vertical="center" wrapText="1"/>
      <protection/>
    </xf>
    <xf numFmtId="0" fontId="5" fillId="0" borderId="60" xfId="61" applyFont="1" applyFill="1" applyBorder="1" applyAlignment="1">
      <alignment horizontal="distributed" vertical="center" wrapText="1"/>
      <protection/>
    </xf>
    <xf numFmtId="0" fontId="5" fillId="0" borderId="30" xfId="61" applyFont="1" applyFill="1" applyBorder="1" applyAlignment="1">
      <alignment horizontal="distributed" vertical="center" wrapText="1"/>
      <protection/>
    </xf>
    <xf numFmtId="0" fontId="5" fillId="0" borderId="12" xfId="61" applyFont="1" applyFill="1" applyBorder="1" applyAlignment="1">
      <alignment horizontal="distributed" vertical="center" wrapText="1"/>
      <protection/>
    </xf>
    <xf numFmtId="0" fontId="5" fillId="0" borderId="18" xfId="61" applyFont="1" applyFill="1" applyBorder="1" applyAlignment="1">
      <alignment horizontal="distributed" vertical="center" wrapText="1"/>
      <protection/>
    </xf>
    <xf numFmtId="0" fontId="5" fillId="0" borderId="13" xfId="61" applyFont="1" applyFill="1" applyBorder="1" applyAlignment="1">
      <alignment horizontal="distributed" vertical="center" wrapText="1"/>
      <protection/>
    </xf>
    <xf numFmtId="0" fontId="0" fillId="0" borderId="36" xfId="61" applyFont="1" applyFill="1" applyBorder="1" applyAlignment="1">
      <alignment horizontal="distributed" vertical="center" wrapText="1"/>
      <protection/>
    </xf>
    <xf numFmtId="0" fontId="0" fillId="0" borderId="18" xfId="61" applyFont="1" applyFill="1" applyBorder="1" applyAlignment="1">
      <alignment horizontal="distributed" vertical="center" wrapText="1"/>
      <protection/>
    </xf>
    <xf numFmtId="0" fontId="0" fillId="0" borderId="34" xfId="61" applyFont="1" applyFill="1" applyBorder="1" applyAlignment="1">
      <alignment horizontal="distributed" vertical="center" wrapText="1"/>
      <protection/>
    </xf>
    <xf numFmtId="0" fontId="0" fillId="0" borderId="60" xfId="61" applyFont="1" applyFill="1" applyBorder="1" applyAlignment="1">
      <alignment horizontal="distributed" vertical="center" wrapText="1"/>
      <protection/>
    </xf>
    <xf numFmtId="0" fontId="0" fillId="0" borderId="30" xfId="61" applyFont="1" applyFill="1" applyBorder="1" applyAlignment="1">
      <alignment horizontal="distributed" vertical="center" wrapText="1"/>
      <protection/>
    </xf>
    <xf numFmtId="0" fontId="0" fillId="0" borderId="12" xfId="61" applyFont="1" applyFill="1" applyBorder="1" applyAlignment="1">
      <alignment horizontal="distributed" vertical="center" wrapText="1"/>
      <protection/>
    </xf>
    <xf numFmtId="0" fontId="0" fillId="0" borderId="13" xfId="61" applyFont="1" applyFill="1" applyBorder="1" applyAlignment="1">
      <alignment horizontal="distributed" vertical="center" wrapText="1"/>
      <protection/>
    </xf>
    <xf numFmtId="0" fontId="0" fillId="0" borderId="12" xfId="61" applyFont="1" applyFill="1" applyBorder="1" applyAlignment="1">
      <alignment horizontal="center" vertical="distributed" textRotation="255" wrapText="1"/>
      <protection/>
    </xf>
    <xf numFmtId="0" fontId="0" fillId="0" borderId="48" xfId="61" applyFont="1" applyFill="1" applyBorder="1" applyAlignment="1">
      <alignment horizontal="distributed" vertical="center" wrapText="1"/>
      <protection/>
    </xf>
    <xf numFmtId="0" fontId="0" fillId="0" borderId="22" xfId="61" applyFont="1" applyFill="1" applyBorder="1" applyAlignment="1">
      <alignment horizontal="distributed" vertical="center" wrapText="1"/>
      <protection/>
    </xf>
    <xf numFmtId="0" fontId="0" fillId="0" borderId="49" xfId="61" applyFont="1" applyFill="1" applyBorder="1" applyAlignment="1">
      <alignment horizontal="distributed" vertical="center" wrapText="1"/>
      <protection/>
    </xf>
    <xf numFmtId="0" fontId="0" fillId="0" borderId="43" xfId="61" applyFont="1" applyFill="1" applyBorder="1" applyAlignment="1">
      <alignment horizontal="center" vertical="center" wrapText="1"/>
      <protection/>
    </xf>
    <xf numFmtId="0" fontId="0" fillId="0" borderId="60" xfId="61" applyFont="1" applyFill="1" applyBorder="1" applyAlignment="1">
      <alignment horizontal="center" vertical="center" wrapText="1"/>
      <protection/>
    </xf>
    <xf numFmtId="0" fontId="0" fillId="0" borderId="17" xfId="61" applyFont="1" applyFill="1" applyBorder="1" applyAlignment="1">
      <alignment horizontal="center" vertical="center" wrapText="1"/>
      <protection/>
    </xf>
    <xf numFmtId="0" fontId="0" fillId="0" borderId="13" xfId="61" applyFont="1" applyFill="1" applyBorder="1" applyAlignment="1">
      <alignment horizontal="center" vertical="center" wrapText="1"/>
      <protection/>
    </xf>
    <xf numFmtId="38" fontId="19" fillId="0" borderId="28" xfId="49" applyFont="1" applyFill="1" applyBorder="1" applyAlignment="1">
      <alignment vertical="center"/>
    </xf>
    <xf numFmtId="38" fontId="0" fillId="0" borderId="0" xfId="49" applyFont="1" applyFill="1" applyBorder="1" applyAlignment="1">
      <alignment vertical="center"/>
    </xf>
    <xf numFmtId="0" fontId="0" fillId="0" borderId="34" xfId="61" applyFont="1" applyFill="1" applyBorder="1" applyAlignment="1">
      <alignment horizontal="center" vertical="center" wrapText="1"/>
      <protection/>
    </xf>
    <xf numFmtId="0" fontId="0" fillId="0" borderId="18" xfId="61" applyFont="1" applyFill="1" applyBorder="1" applyAlignment="1">
      <alignment horizontal="center" vertical="center" wrapText="1"/>
      <protection/>
    </xf>
    <xf numFmtId="0" fontId="0" fillId="0" borderId="60" xfId="61" applyFont="1" applyFill="1" applyBorder="1" applyAlignment="1">
      <alignment horizontal="center" vertical="center" wrapText="1"/>
      <protection/>
    </xf>
    <xf numFmtId="0" fontId="0" fillId="0" borderId="0" xfId="61" applyFont="1" applyFill="1" applyBorder="1" applyAlignment="1">
      <alignment horizontal="center" vertical="center" wrapText="1"/>
      <protection/>
    </xf>
    <xf numFmtId="0" fontId="0" fillId="0" borderId="12" xfId="61" applyFont="1" applyFill="1" applyBorder="1" applyAlignment="1">
      <alignment horizontal="center" vertical="center" wrapText="1"/>
      <protection/>
    </xf>
    <xf numFmtId="0" fontId="0" fillId="0" borderId="17" xfId="61" applyFont="1" applyFill="1" applyBorder="1" applyAlignment="1">
      <alignment horizontal="center" vertical="center" wrapText="1"/>
      <protection/>
    </xf>
    <xf numFmtId="0" fontId="0" fillId="0" borderId="13" xfId="61" applyFont="1" applyFill="1" applyBorder="1" applyAlignment="1">
      <alignment horizontal="center" vertical="center" wrapText="1"/>
      <protection/>
    </xf>
    <xf numFmtId="0" fontId="0" fillId="0" borderId="34" xfId="61" applyFont="1" applyFill="1" applyBorder="1" applyAlignment="1">
      <alignment horizontal="distributed" vertical="center" wrapText="1"/>
      <protection/>
    </xf>
    <xf numFmtId="0" fontId="0" fillId="0" borderId="43" xfId="61" applyFont="1" applyFill="1" applyBorder="1" applyAlignment="1">
      <alignment horizontal="distributed" vertical="center" wrapText="1"/>
      <protection/>
    </xf>
    <xf numFmtId="0" fontId="0" fillId="0" borderId="0" xfId="61" applyFont="1" applyFill="1" applyBorder="1" applyAlignment="1">
      <alignment horizontal="distributed" vertical="center" wrapText="1"/>
      <protection/>
    </xf>
    <xf numFmtId="0" fontId="0" fillId="0" borderId="17" xfId="61" applyFont="1" applyFill="1" applyBorder="1" applyAlignment="1">
      <alignment horizontal="distributed" vertical="center" wrapText="1"/>
      <protection/>
    </xf>
    <xf numFmtId="38" fontId="0" fillId="0" borderId="35" xfId="49" applyFont="1" applyFill="1" applyBorder="1" applyAlignment="1">
      <alignment horizontal="center" vertical="center" textRotation="255" shrinkToFit="1"/>
    </xf>
    <xf numFmtId="38" fontId="0" fillId="0" borderId="12" xfId="49" applyFont="1" applyFill="1" applyBorder="1" applyAlignment="1">
      <alignment horizontal="center" vertical="center" textRotation="255" shrinkToFit="1"/>
    </xf>
    <xf numFmtId="38" fontId="0" fillId="0" borderId="13" xfId="49" applyFont="1" applyFill="1" applyBorder="1" applyAlignment="1">
      <alignment horizontal="center" vertical="center" textRotation="255" shrinkToFit="1"/>
    </xf>
    <xf numFmtId="0" fontId="0" fillId="0" borderId="0" xfId="61" applyFont="1" applyFill="1" applyBorder="1" applyAlignment="1">
      <alignment horizontal="distributed" vertical="center" wrapText="1"/>
      <protection/>
    </xf>
    <xf numFmtId="0" fontId="0" fillId="0" borderId="19" xfId="61" applyFont="1" applyFill="1" applyBorder="1" applyAlignment="1">
      <alignment horizontal="center" vertical="center" wrapText="1"/>
      <protection/>
    </xf>
    <xf numFmtId="0" fontId="0" fillId="0" borderId="19" xfId="61" applyFont="1" applyFill="1" applyBorder="1" applyAlignment="1">
      <alignment horizontal="center" vertical="center" wrapText="1"/>
      <protection/>
    </xf>
    <xf numFmtId="0" fontId="0" fillId="0" borderId="0" xfId="61" applyFont="1" applyFill="1" applyBorder="1" applyAlignment="1">
      <alignment horizontal="center" vertical="center" wrapText="1"/>
      <protection/>
    </xf>
    <xf numFmtId="38" fontId="0" fillId="0" borderId="12" xfId="49" applyFont="1" applyFill="1" applyBorder="1" applyAlignment="1">
      <alignment horizontal="center" vertical="distributed" textRotation="255" wrapText="1"/>
    </xf>
    <xf numFmtId="38" fontId="0" fillId="0" borderId="12" xfId="49" applyFont="1" applyFill="1" applyBorder="1" applyAlignment="1">
      <alignment horizontal="center" vertical="distributed" textRotation="255" wrapText="1"/>
    </xf>
    <xf numFmtId="38" fontId="0" fillId="0" borderId="13" xfId="49" applyFont="1" applyFill="1" applyBorder="1" applyAlignment="1">
      <alignment horizontal="center" vertical="distributed" textRotation="255" wrapText="1"/>
    </xf>
    <xf numFmtId="0" fontId="0" fillId="0" borderId="35" xfId="61" applyFont="1" applyFill="1" applyBorder="1" applyAlignment="1">
      <alignment horizontal="center" vertical="center" textRotation="255" shrinkToFit="1"/>
      <protection/>
    </xf>
    <xf numFmtId="0" fontId="0" fillId="0" borderId="12" xfId="61" applyFont="1" applyFill="1" applyBorder="1" applyAlignment="1">
      <alignment horizontal="center" vertical="center" textRotation="255" shrinkToFit="1"/>
      <protection/>
    </xf>
    <xf numFmtId="0" fontId="0" fillId="0" borderId="13" xfId="61" applyFont="1" applyFill="1" applyBorder="1" applyAlignment="1">
      <alignment horizontal="center" vertical="center" textRotation="255" shrinkToFit="1"/>
      <protection/>
    </xf>
    <xf numFmtId="0" fontId="0" fillId="0" borderId="0" xfId="61" applyFont="1" applyFill="1" applyBorder="1" applyAlignment="1">
      <alignment vertical="center"/>
      <protection/>
    </xf>
    <xf numFmtId="0" fontId="0" fillId="0" borderId="20" xfId="61" applyFont="1" applyFill="1" applyBorder="1" applyAlignment="1">
      <alignment horizontal="distributed" vertical="center" wrapText="1"/>
      <protection/>
    </xf>
    <xf numFmtId="0" fontId="0" fillId="0" borderId="20" xfId="61" applyFont="1" applyFill="1" applyBorder="1" applyAlignment="1">
      <alignment horizontal="distributed" vertical="center" wrapText="1"/>
      <protection/>
    </xf>
    <xf numFmtId="0" fontId="0" fillId="0" borderId="60" xfId="61" applyFont="1" applyFill="1" applyBorder="1" applyAlignment="1">
      <alignment horizontal="distributed" vertical="center" wrapText="1"/>
      <protection/>
    </xf>
    <xf numFmtId="0" fontId="0" fillId="0" borderId="13" xfId="61" applyFont="1" applyFill="1" applyBorder="1" applyAlignment="1">
      <alignment horizontal="distributed" vertical="center" wrapText="1"/>
      <protection/>
    </xf>
    <xf numFmtId="0" fontId="0" fillId="0" borderId="0" xfId="61" applyFont="1" applyFill="1" applyBorder="1" applyAlignment="1">
      <alignment horizontal="center" vertical="center"/>
      <protection/>
    </xf>
    <xf numFmtId="0" fontId="0" fillId="0" borderId="0" xfId="61" applyFont="1" applyFill="1" applyBorder="1" applyAlignment="1">
      <alignment horizontal="center" vertical="center"/>
      <protection/>
    </xf>
    <xf numFmtId="0" fontId="0" fillId="0" borderId="17" xfId="61" applyFont="1" applyFill="1" applyBorder="1" applyAlignment="1">
      <alignment vertical="center"/>
      <protection/>
    </xf>
    <xf numFmtId="0" fontId="0" fillId="0" borderId="43" xfId="61" applyFont="1" applyFill="1" applyBorder="1" applyAlignment="1">
      <alignment horizontal="distributed" vertical="center" wrapText="1"/>
      <protection/>
    </xf>
    <xf numFmtId="0" fontId="0" fillId="0" borderId="17" xfId="61" applyFont="1" applyFill="1" applyBorder="1" applyAlignment="1">
      <alignment horizontal="distributed" vertical="center" wrapText="1"/>
      <protection/>
    </xf>
    <xf numFmtId="0" fontId="0" fillId="0" borderId="60" xfId="0" applyBorder="1" applyAlignment="1">
      <alignment horizontal="center"/>
    </xf>
    <xf numFmtId="0" fontId="0" fillId="0" borderId="18" xfId="0" applyBorder="1" applyAlignment="1">
      <alignment horizontal="center"/>
    </xf>
    <xf numFmtId="0" fontId="0" fillId="0" borderId="13" xfId="0" applyBorder="1" applyAlignment="1">
      <alignment horizontal="center"/>
    </xf>
    <xf numFmtId="38" fontId="0" fillId="0" borderId="17" xfId="49" applyFont="1" applyFill="1" applyBorder="1" applyAlignment="1">
      <alignment vertical="center"/>
    </xf>
    <xf numFmtId="0" fontId="0" fillId="0" borderId="43" xfId="61" applyFont="1" applyFill="1" applyBorder="1" applyAlignment="1">
      <alignment horizontal="distributed" vertical="center" wrapText="1" indent="3"/>
      <protection/>
    </xf>
    <xf numFmtId="0" fontId="0" fillId="0" borderId="43" xfId="61" applyFont="1" applyFill="1" applyBorder="1" applyAlignment="1">
      <alignment horizontal="distributed" vertical="center" wrapText="1" indent="3"/>
      <protection/>
    </xf>
    <xf numFmtId="0" fontId="0" fillId="0" borderId="60" xfId="61" applyFont="1" applyFill="1" applyBorder="1" applyAlignment="1">
      <alignment horizontal="distributed" vertical="center" wrapText="1" indent="3"/>
      <protection/>
    </xf>
    <xf numFmtId="0" fontId="0" fillId="0" borderId="17" xfId="61" applyFont="1" applyFill="1" applyBorder="1" applyAlignment="1">
      <alignment horizontal="distributed" vertical="center" wrapText="1" indent="3"/>
      <protection/>
    </xf>
    <xf numFmtId="0" fontId="0" fillId="0" borderId="13" xfId="61" applyFont="1" applyFill="1" applyBorder="1" applyAlignment="1">
      <alignment horizontal="distributed" vertical="center" wrapText="1" indent="3"/>
      <protection/>
    </xf>
    <xf numFmtId="38" fontId="0" fillId="0" borderId="36" xfId="49" applyFont="1" applyFill="1" applyBorder="1" applyAlignment="1">
      <alignment vertical="center"/>
    </xf>
    <xf numFmtId="0" fontId="6" fillId="0" borderId="34" xfId="61" applyFont="1" applyFill="1" applyBorder="1" applyAlignment="1">
      <alignment horizontal="distributed" vertical="center" wrapText="1"/>
      <protection/>
    </xf>
    <xf numFmtId="0" fontId="6" fillId="0" borderId="43" xfId="61" applyFont="1" applyFill="1" applyBorder="1" applyAlignment="1">
      <alignment horizontal="distributed" vertical="center" wrapText="1"/>
      <protection/>
    </xf>
    <xf numFmtId="0" fontId="6" fillId="0" borderId="18" xfId="61" applyFont="1" applyFill="1" applyBorder="1" applyAlignment="1">
      <alignment horizontal="distributed" vertical="center" wrapText="1"/>
      <protection/>
    </xf>
    <xf numFmtId="0" fontId="6" fillId="0" borderId="17" xfId="61" applyFont="1" applyFill="1" applyBorder="1" applyAlignment="1">
      <alignment horizontal="distributed" vertical="center" wrapText="1"/>
      <protection/>
    </xf>
    <xf numFmtId="38" fontId="19" fillId="0" borderId="28" xfId="61" applyNumberFormat="1" applyFont="1" applyFill="1" applyBorder="1" applyAlignment="1">
      <alignment vertical="center"/>
      <protection/>
    </xf>
    <xf numFmtId="178" fontId="0" fillId="0" borderId="0" xfId="49" applyNumberFormat="1" applyFont="1" applyFill="1" applyBorder="1" applyAlignment="1">
      <alignment vertical="center"/>
    </xf>
    <xf numFmtId="0" fontId="0" fillId="0" borderId="18" xfId="61" applyFont="1" applyFill="1" applyBorder="1" applyAlignment="1">
      <alignment horizontal="distributed" vertical="center" indent="1"/>
      <protection/>
    </xf>
    <xf numFmtId="0" fontId="0" fillId="0" borderId="17" xfId="61" applyFont="1" applyFill="1" applyBorder="1" applyAlignment="1">
      <alignment horizontal="distributed" vertical="center" indent="1"/>
      <protection/>
    </xf>
    <xf numFmtId="0" fontId="0" fillId="0" borderId="13" xfId="61" applyFont="1" applyFill="1" applyBorder="1" applyAlignment="1">
      <alignment horizontal="distributed" vertical="center" indent="1"/>
      <protection/>
    </xf>
    <xf numFmtId="38" fontId="19" fillId="0" borderId="28" xfId="61" applyNumberFormat="1" applyFont="1" applyFill="1" applyBorder="1" applyAlignment="1">
      <alignment horizontal="right" vertical="center"/>
      <protection/>
    </xf>
    <xf numFmtId="0" fontId="0" fillId="0" borderId="0" xfId="61" applyFont="1" applyFill="1" applyBorder="1" applyAlignment="1">
      <alignment horizontal="distributed" vertical="center" wrapText="1"/>
      <protection/>
    </xf>
    <xf numFmtId="38" fontId="40" fillId="0" borderId="0" xfId="49" applyFont="1" applyFill="1" applyAlignment="1">
      <alignment vertical="center"/>
    </xf>
    <xf numFmtId="38" fontId="41" fillId="0" borderId="0" xfId="49" applyFont="1" applyFill="1" applyAlignment="1">
      <alignment vertical="center"/>
    </xf>
    <xf numFmtId="38" fontId="41" fillId="0" borderId="0" xfId="49" applyFont="1" applyFill="1" applyAlignment="1">
      <alignment horizontal="right" vertical="center"/>
    </xf>
    <xf numFmtId="38" fontId="41" fillId="0" borderId="24" xfId="49" applyFont="1" applyFill="1" applyBorder="1" applyAlignment="1">
      <alignment vertical="center"/>
    </xf>
    <xf numFmtId="38" fontId="41" fillId="0" borderId="30" xfId="49" applyFont="1" applyFill="1" applyBorder="1" applyAlignment="1">
      <alignment vertical="center"/>
    </xf>
    <xf numFmtId="38" fontId="41" fillId="0" borderId="0" xfId="49" applyFont="1" applyFill="1" applyBorder="1" applyAlignment="1">
      <alignment vertical="center"/>
    </xf>
    <xf numFmtId="38" fontId="41" fillId="0" borderId="0" xfId="49" applyFont="1" applyFill="1" applyBorder="1" applyAlignment="1">
      <alignment horizontal="right" vertical="center"/>
    </xf>
    <xf numFmtId="38" fontId="41" fillId="0" borderId="18" xfId="49" applyFont="1" applyFill="1" applyBorder="1" applyAlignment="1">
      <alignment vertical="center"/>
    </xf>
    <xf numFmtId="38" fontId="41" fillId="0" borderId="17" xfId="49" applyFont="1" applyFill="1" applyBorder="1" applyAlignment="1">
      <alignment horizontal="right" vertical="center"/>
    </xf>
    <xf numFmtId="179" fontId="40" fillId="0" borderId="0" xfId="49" applyNumberFormat="1" applyFont="1" applyFill="1" applyAlignment="1">
      <alignment vertical="center"/>
    </xf>
    <xf numFmtId="176" fontId="40" fillId="0" borderId="0" xfId="49" applyNumberFormat="1" applyFont="1" applyFill="1" applyBorder="1" applyAlignment="1">
      <alignment vertical="center"/>
    </xf>
    <xf numFmtId="176" fontId="40" fillId="0" borderId="0" xfId="49" applyNumberFormat="1" applyFont="1" applyFill="1" applyAlignment="1">
      <alignment vertical="center"/>
    </xf>
    <xf numFmtId="179" fontId="41" fillId="0" borderId="0" xfId="49" applyNumberFormat="1" applyFont="1" applyFill="1" applyAlignment="1">
      <alignment vertical="center"/>
    </xf>
    <xf numFmtId="176" fontId="41" fillId="0" borderId="0" xfId="49" applyNumberFormat="1" applyFont="1" applyFill="1" applyAlignment="1">
      <alignment vertical="center"/>
    </xf>
    <xf numFmtId="176" fontId="41" fillId="0" borderId="0" xfId="49" applyNumberFormat="1" applyFont="1" applyFill="1" applyBorder="1" applyAlignment="1">
      <alignment vertical="center"/>
    </xf>
    <xf numFmtId="38" fontId="2" fillId="0" borderId="0" xfId="49" applyFont="1" applyAlignment="1">
      <alignment vertical="top"/>
    </xf>
    <xf numFmtId="38" fontId="2" fillId="0" borderId="0" xfId="49" applyFont="1" applyAlignment="1">
      <alignment horizontal="right" vertical="top"/>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P37-39"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AK97"/>
  <sheetViews>
    <sheetView tabSelected="1" zoomScale="75" zoomScaleNormal="75" zoomScalePageLayoutView="0" workbookViewId="0" topLeftCell="A1">
      <selection activeCell="A1" sqref="A1"/>
    </sheetView>
  </sheetViews>
  <sheetFormatPr defaultColWidth="8.796875" defaultRowHeight="15"/>
  <cols>
    <col min="1" max="1" width="2.09765625" style="100" customWidth="1"/>
    <col min="2" max="2" width="24.59765625" style="100" customWidth="1"/>
    <col min="3" max="9" width="11.59765625" style="100" customWidth="1"/>
    <col min="10" max="10" width="7.19921875" style="100" customWidth="1"/>
    <col min="11" max="11" width="2.59765625" style="100" customWidth="1"/>
    <col min="12" max="12" width="9.59765625" style="100" customWidth="1"/>
    <col min="13" max="13" width="12.19921875" style="100" customWidth="1"/>
    <col min="14" max="16" width="11.09765625" style="100" customWidth="1"/>
    <col min="17" max="17" width="11.59765625" style="100" customWidth="1"/>
    <col min="18" max="20" width="11.09765625" style="100" customWidth="1"/>
    <col min="21" max="21" width="9" style="100" customWidth="1"/>
    <col min="22" max="22" width="10.19921875" style="100" bestFit="1" customWidth="1"/>
    <col min="23" max="23" width="11.59765625" style="100" bestFit="1" customWidth="1"/>
    <col min="24" max="16384" width="9" style="100" customWidth="1"/>
  </cols>
  <sheetData>
    <row r="1" spans="1:20" s="98" customFormat="1" ht="19.5" customHeight="1">
      <c r="A1" s="4" t="s">
        <v>272</v>
      </c>
      <c r="M1" s="99"/>
      <c r="T1" s="5" t="s">
        <v>271</v>
      </c>
    </row>
    <row r="2" spans="1:20" ht="24.75" customHeight="1">
      <c r="A2" s="286" t="s">
        <v>398</v>
      </c>
      <c r="B2" s="286"/>
      <c r="C2" s="286"/>
      <c r="D2" s="286"/>
      <c r="E2" s="286"/>
      <c r="F2" s="286"/>
      <c r="G2" s="286"/>
      <c r="H2" s="286"/>
      <c r="I2" s="286"/>
      <c r="J2" s="286"/>
      <c r="K2" s="286"/>
      <c r="L2" s="286"/>
      <c r="M2" s="286"/>
      <c r="N2" s="286"/>
      <c r="O2" s="286"/>
      <c r="P2" s="286"/>
      <c r="Q2" s="286"/>
      <c r="R2" s="286"/>
      <c r="S2" s="286"/>
      <c r="T2" s="286"/>
    </row>
    <row r="3" spans="1:20" ht="12" customHeight="1">
      <c r="A3" s="96"/>
      <c r="B3" s="96"/>
      <c r="C3" s="96"/>
      <c r="D3" s="96"/>
      <c r="E3" s="96"/>
      <c r="F3" s="96"/>
      <c r="G3" s="96"/>
      <c r="H3" s="96"/>
      <c r="I3" s="96"/>
      <c r="J3" s="96"/>
      <c r="K3" s="96"/>
      <c r="L3" s="96"/>
      <c r="M3" s="96"/>
      <c r="N3" s="96"/>
      <c r="O3" s="96"/>
      <c r="P3" s="96"/>
      <c r="Q3" s="96"/>
      <c r="R3" s="96"/>
      <c r="S3" s="96"/>
      <c r="T3" s="96"/>
    </row>
    <row r="4" spans="1:20" ht="19.5" customHeight="1">
      <c r="A4" s="240" t="s">
        <v>310</v>
      </c>
      <c r="B4" s="240"/>
      <c r="C4" s="240"/>
      <c r="D4" s="240"/>
      <c r="E4" s="240"/>
      <c r="F4" s="240"/>
      <c r="G4" s="240"/>
      <c r="H4" s="240"/>
      <c r="I4" s="240"/>
      <c r="J4" s="33"/>
      <c r="K4" s="240" t="s">
        <v>268</v>
      </c>
      <c r="L4" s="240"/>
      <c r="M4" s="240"/>
      <c r="N4" s="240"/>
      <c r="O4" s="240"/>
      <c r="P4" s="240"/>
      <c r="Q4" s="240"/>
      <c r="R4" s="240"/>
      <c r="S4" s="240"/>
      <c r="T4" s="240"/>
    </row>
    <row r="5" ht="18" customHeight="1" thickBot="1">
      <c r="L5" s="1"/>
    </row>
    <row r="6" spans="1:20" ht="15" customHeight="1">
      <c r="A6" s="270" t="s">
        <v>0</v>
      </c>
      <c r="B6" s="271"/>
      <c r="C6" s="275" t="s">
        <v>58</v>
      </c>
      <c r="D6" s="278" t="s">
        <v>1</v>
      </c>
      <c r="E6" s="279"/>
      <c r="F6" s="279"/>
      <c r="G6" s="280"/>
      <c r="H6" s="281" t="s">
        <v>328</v>
      </c>
      <c r="I6" s="233" t="s">
        <v>329</v>
      </c>
      <c r="J6" s="101"/>
      <c r="K6" s="253" t="s">
        <v>2</v>
      </c>
      <c r="L6" s="287"/>
      <c r="M6" s="290" t="s">
        <v>3</v>
      </c>
      <c r="N6" s="291"/>
      <c r="O6" s="291"/>
      <c r="P6" s="292"/>
      <c r="Q6" s="290" t="s">
        <v>4</v>
      </c>
      <c r="R6" s="291"/>
      <c r="S6" s="291"/>
      <c r="T6" s="291"/>
    </row>
    <row r="7" spans="1:23" ht="15" customHeight="1">
      <c r="A7" s="272"/>
      <c r="B7" s="256"/>
      <c r="C7" s="276"/>
      <c r="D7" s="247" t="s">
        <v>5</v>
      </c>
      <c r="E7" s="284" t="s">
        <v>6</v>
      </c>
      <c r="F7" s="103"/>
      <c r="G7" s="238" t="s">
        <v>71</v>
      </c>
      <c r="H7" s="282"/>
      <c r="I7" s="231"/>
      <c r="J7" s="104"/>
      <c r="K7" s="272"/>
      <c r="L7" s="288"/>
      <c r="M7" s="295" t="s">
        <v>269</v>
      </c>
      <c r="N7" s="295" t="s">
        <v>270</v>
      </c>
      <c r="O7" s="293" t="s">
        <v>397</v>
      </c>
      <c r="P7" s="295" t="s">
        <v>7</v>
      </c>
      <c r="Q7" s="295" t="s">
        <v>269</v>
      </c>
      <c r="R7" s="295" t="s">
        <v>270</v>
      </c>
      <c r="S7" s="293" t="s">
        <v>397</v>
      </c>
      <c r="T7" s="301" t="s">
        <v>7</v>
      </c>
      <c r="V7" s="272"/>
      <c r="W7" s="272"/>
    </row>
    <row r="8" spans="1:23" ht="15" customHeight="1">
      <c r="A8" s="273"/>
      <c r="B8" s="274"/>
      <c r="C8" s="277"/>
      <c r="D8" s="248"/>
      <c r="E8" s="285"/>
      <c r="F8" s="105" t="s">
        <v>72</v>
      </c>
      <c r="G8" s="239"/>
      <c r="H8" s="283"/>
      <c r="I8" s="232"/>
      <c r="J8" s="106"/>
      <c r="K8" s="273"/>
      <c r="L8" s="289"/>
      <c r="M8" s="296"/>
      <c r="N8" s="296"/>
      <c r="O8" s="294"/>
      <c r="P8" s="303"/>
      <c r="Q8" s="296"/>
      <c r="R8" s="296"/>
      <c r="S8" s="294"/>
      <c r="T8" s="302"/>
      <c r="V8" s="102"/>
      <c r="W8" s="102"/>
    </row>
    <row r="9" spans="1:20" ht="15" customHeight="1">
      <c r="A9" s="297" t="s">
        <v>8</v>
      </c>
      <c r="B9" s="298"/>
      <c r="C9" s="588">
        <f aca="true" t="shared" si="0" ref="C9:I9">SUM(C10:C11)</f>
        <v>81479</v>
      </c>
      <c r="D9" s="588">
        <f t="shared" si="0"/>
        <v>54225</v>
      </c>
      <c r="E9" s="588">
        <f t="shared" si="0"/>
        <v>23953</v>
      </c>
      <c r="F9" s="588">
        <f t="shared" si="0"/>
        <v>20031</v>
      </c>
      <c r="G9" s="588">
        <f t="shared" si="0"/>
        <v>701</v>
      </c>
      <c r="H9" s="588">
        <f t="shared" si="0"/>
        <v>2112</v>
      </c>
      <c r="I9" s="588">
        <f t="shared" si="0"/>
        <v>488</v>
      </c>
      <c r="J9" s="107"/>
      <c r="L9" s="108"/>
      <c r="O9" s="109" t="s">
        <v>301</v>
      </c>
      <c r="P9" s="109" t="s">
        <v>301</v>
      </c>
      <c r="Q9" s="109" t="s">
        <v>187</v>
      </c>
      <c r="R9" s="109" t="s">
        <v>187</v>
      </c>
      <c r="S9" s="109" t="s">
        <v>301</v>
      </c>
      <c r="T9" s="109" t="s">
        <v>301</v>
      </c>
    </row>
    <row r="10" spans="1:37" ht="15" customHeight="1">
      <c r="A10" s="236" t="s">
        <v>9</v>
      </c>
      <c r="B10" s="299"/>
      <c r="C10" s="589">
        <f>SUM(E10,G10,H10:I10)</f>
        <v>218</v>
      </c>
      <c r="D10" s="590" t="s">
        <v>302</v>
      </c>
      <c r="E10" s="590">
        <v>151</v>
      </c>
      <c r="F10" s="590">
        <v>90</v>
      </c>
      <c r="G10" s="590">
        <v>54</v>
      </c>
      <c r="H10" s="590">
        <v>7</v>
      </c>
      <c r="I10" s="590">
        <v>6</v>
      </c>
      <c r="J10" s="107"/>
      <c r="K10" s="249" t="s">
        <v>10</v>
      </c>
      <c r="L10" s="250"/>
      <c r="M10" s="588">
        <f>SUM(M12:M19,M21,M24,M30,M40,M47,M53,M61,M67)</f>
        <v>78795</v>
      </c>
      <c r="N10" s="588">
        <f>SUM(N12:N19,N21,N24,N30,N40,N47,N53,N61,N67)</f>
        <v>81479</v>
      </c>
      <c r="O10" s="597">
        <f>100*(N10-M10)/M10</f>
        <v>3.406307506821499</v>
      </c>
      <c r="P10" s="598">
        <f>100*N10/N$10</f>
        <v>100</v>
      </c>
      <c r="Q10" s="588">
        <f>SUM(Q12:Q19,Q21,Q24,Q30,Q40,Q47,Q53,Q61,Q67)</f>
        <v>539166</v>
      </c>
      <c r="R10" s="588">
        <f>SUM(R12:R19,R21,R24,R30,R40,R47,R53,R61,R67)</f>
        <v>560927</v>
      </c>
      <c r="S10" s="597">
        <f>100*(R10-Q10)/Q10</f>
        <v>4.036048267138507</v>
      </c>
      <c r="T10" s="599">
        <f>100*R10/R$10</f>
        <v>100</v>
      </c>
      <c r="U10" s="2"/>
      <c r="V10" s="112"/>
      <c r="W10" s="112"/>
      <c r="X10" s="2"/>
      <c r="Y10" s="2"/>
      <c r="Z10" s="2"/>
      <c r="AA10" s="2"/>
      <c r="AB10" s="2"/>
      <c r="AC10" s="2"/>
      <c r="AD10" s="2"/>
      <c r="AE10" s="2"/>
      <c r="AF10" s="2"/>
      <c r="AG10" s="2"/>
      <c r="AH10" s="2"/>
      <c r="AI10" s="2"/>
      <c r="AJ10" s="2"/>
      <c r="AK10" s="2"/>
    </row>
    <row r="11" spans="1:37" ht="15" customHeight="1">
      <c r="A11" s="236" t="s">
        <v>11</v>
      </c>
      <c r="B11" s="299"/>
      <c r="C11" s="589">
        <f>SUM(C12:C21)</f>
        <v>81261</v>
      </c>
      <c r="D11" s="589">
        <f aca="true" t="shared" si="1" ref="D11:I11">SUM(D12:D21)</f>
        <v>54225</v>
      </c>
      <c r="E11" s="589">
        <f t="shared" si="1"/>
        <v>23802</v>
      </c>
      <c r="F11" s="589">
        <f t="shared" si="1"/>
        <v>19941</v>
      </c>
      <c r="G11" s="589">
        <f t="shared" si="1"/>
        <v>647</v>
      </c>
      <c r="H11" s="589">
        <f t="shared" si="1"/>
        <v>2105</v>
      </c>
      <c r="I11" s="589">
        <f t="shared" si="1"/>
        <v>482</v>
      </c>
      <c r="J11" s="107"/>
      <c r="K11" s="130"/>
      <c r="L11" s="131"/>
      <c r="M11" s="589"/>
      <c r="N11" s="589"/>
      <c r="O11" s="600"/>
      <c r="P11" s="601"/>
      <c r="Q11" s="589"/>
      <c r="R11" s="589"/>
      <c r="S11" s="600"/>
      <c r="T11" s="601"/>
      <c r="U11" s="2"/>
      <c r="V11" s="2"/>
      <c r="W11" s="2"/>
      <c r="X11" s="2"/>
      <c r="Y11" s="2"/>
      <c r="Z11" s="2"/>
      <c r="AA11" s="2"/>
      <c r="AB11" s="2"/>
      <c r="AC11" s="2"/>
      <c r="AD11" s="2"/>
      <c r="AE11" s="2"/>
      <c r="AF11" s="2"/>
      <c r="AG11" s="2"/>
      <c r="AH11" s="2"/>
      <c r="AI11" s="2"/>
      <c r="AJ11" s="2"/>
      <c r="AK11" s="2"/>
    </row>
    <row r="12" spans="2:37" ht="15" customHeight="1">
      <c r="B12" s="110" t="s">
        <v>12</v>
      </c>
      <c r="C12" s="589">
        <f>SUM(D12,E12,G12,H12:I12)</f>
        <v>64</v>
      </c>
      <c r="D12" s="590">
        <v>20</v>
      </c>
      <c r="E12" s="590">
        <v>44</v>
      </c>
      <c r="F12" s="590">
        <v>43</v>
      </c>
      <c r="G12" s="590" t="s">
        <v>408</v>
      </c>
      <c r="H12" s="590" t="s">
        <v>409</v>
      </c>
      <c r="I12" s="590" t="s">
        <v>409</v>
      </c>
      <c r="J12" s="111"/>
      <c r="K12" s="249" t="s">
        <v>13</v>
      </c>
      <c r="L12" s="250"/>
      <c r="M12" s="588">
        <v>31326</v>
      </c>
      <c r="N12" s="588">
        <v>32769</v>
      </c>
      <c r="O12" s="597">
        <f>100*(N12-M12)/M12</f>
        <v>4.606397241907681</v>
      </c>
      <c r="P12" s="598">
        <f>100*N12/N$10</f>
        <v>40.21772481252838</v>
      </c>
      <c r="Q12" s="588">
        <v>235875</v>
      </c>
      <c r="R12" s="588">
        <v>244801</v>
      </c>
      <c r="S12" s="597">
        <f>100*(R12-Q12)/Q12</f>
        <v>3.784207737148914</v>
      </c>
      <c r="T12" s="599">
        <f>100*R12/R$10</f>
        <v>43.64222082374355</v>
      </c>
      <c r="U12" s="2"/>
      <c r="V12" s="112"/>
      <c r="W12" s="112"/>
      <c r="X12" s="2"/>
      <c r="Y12" s="2"/>
      <c r="Z12" s="2"/>
      <c r="AA12" s="2"/>
      <c r="AB12" s="2"/>
      <c r="AC12" s="2"/>
      <c r="AD12" s="2"/>
      <c r="AE12" s="2"/>
      <c r="AF12" s="2"/>
      <c r="AG12" s="2"/>
      <c r="AH12" s="2"/>
      <c r="AI12" s="2"/>
      <c r="AJ12" s="2"/>
      <c r="AK12" s="2"/>
    </row>
    <row r="13" spans="2:37" ht="15" customHeight="1">
      <c r="B13" s="110" t="s">
        <v>14</v>
      </c>
      <c r="C13" s="589">
        <f aca="true" t="shared" si="2" ref="C13:C21">SUM(D13,E13,G13,H13:I13)</f>
        <v>8182</v>
      </c>
      <c r="D13" s="590">
        <v>5930</v>
      </c>
      <c r="E13" s="590">
        <v>2247</v>
      </c>
      <c r="F13" s="590">
        <v>2240</v>
      </c>
      <c r="G13" s="590">
        <v>2</v>
      </c>
      <c r="H13" s="590">
        <v>2</v>
      </c>
      <c r="I13" s="590">
        <v>1</v>
      </c>
      <c r="J13" s="111"/>
      <c r="K13" s="249" t="s">
        <v>15</v>
      </c>
      <c r="L13" s="250"/>
      <c r="M13" s="588">
        <v>3950</v>
      </c>
      <c r="N13" s="588">
        <v>4059</v>
      </c>
      <c r="O13" s="597">
        <f aca="true" t="shared" si="3" ref="O13:O19">100*(N13-M13)/M13</f>
        <v>2.759493670886076</v>
      </c>
      <c r="P13" s="598">
        <f aca="true" t="shared" si="4" ref="P13:P18">100*N13/N$10</f>
        <v>4.981651713938561</v>
      </c>
      <c r="Q13" s="588">
        <v>28000</v>
      </c>
      <c r="R13" s="588">
        <v>28411</v>
      </c>
      <c r="S13" s="597">
        <f aca="true" t="shared" si="5" ref="S13:S19">100*(R13-Q13)/Q13</f>
        <v>1.4678571428571427</v>
      </c>
      <c r="T13" s="599">
        <f aca="true" t="shared" si="6" ref="T13:T28">100*R13/R$10</f>
        <v>5.06500845921127</v>
      </c>
      <c r="U13" s="2"/>
      <c r="V13" s="112"/>
      <c r="W13" s="112"/>
      <c r="X13" s="2"/>
      <c r="Y13" s="2"/>
      <c r="Z13" s="2"/>
      <c r="AA13" s="2"/>
      <c r="AB13" s="2"/>
      <c r="AC13" s="2"/>
      <c r="AD13" s="2"/>
      <c r="AE13" s="2"/>
      <c r="AF13" s="2"/>
      <c r="AG13" s="2"/>
      <c r="AH13" s="2"/>
      <c r="AI13" s="2"/>
      <c r="AJ13" s="2"/>
      <c r="AK13" s="2"/>
    </row>
    <row r="14" spans="2:37" ht="15" customHeight="1">
      <c r="B14" s="110" t="s">
        <v>16</v>
      </c>
      <c r="C14" s="589">
        <f t="shared" si="2"/>
        <v>15355</v>
      </c>
      <c r="D14" s="590">
        <v>11264</v>
      </c>
      <c r="E14" s="590">
        <v>4074</v>
      </c>
      <c r="F14" s="590">
        <v>4003</v>
      </c>
      <c r="G14" s="590">
        <v>17</v>
      </c>
      <c r="H14" s="590" t="s">
        <v>409</v>
      </c>
      <c r="I14" s="590" t="s">
        <v>410</v>
      </c>
      <c r="J14" s="111"/>
      <c r="K14" s="249" t="s">
        <v>17</v>
      </c>
      <c r="L14" s="250"/>
      <c r="M14" s="588">
        <v>8079</v>
      </c>
      <c r="N14" s="588">
        <v>8090</v>
      </c>
      <c r="O14" s="597">
        <f t="shared" si="3"/>
        <v>0.1361554647852457</v>
      </c>
      <c r="P14" s="598">
        <f t="shared" si="4"/>
        <v>9.928938744952687</v>
      </c>
      <c r="Q14" s="588">
        <v>53290</v>
      </c>
      <c r="R14" s="588">
        <v>56331</v>
      </c>
      <c r="S14" s="597">
        <f t="shared" si="5"/>
        <v>5.706511540626759</v>
      </c>
      <c r="T14" s="599">
        <f t="shared" si="6"/>
        <v>10.042483246483053</v>
      </c>
      <c r="U14" s="2"/>
      <c r="V14" s="112"/>
      <c r="W14" s="112"/>
      <c r="X14" s="2"/>
      <c r="Y14" s="2"/>
      <c r="Z14" s="2"/>
      <c r="AA14" s="2"/>
      <c r="AB14" s="2"/>
      <c r="AC14" s="2"/>
      <c r="AD14" s="2"/>
      <c r="AE14" s="2"/>
      <c r="AF14" s="2"/>
      <c r="AG14" s="2"/>
      <c r="AH14" s="2"/>
      <c r="AI14" s="2"/>
      <c r="AJ14" s="2"/>
      <c r="AK14" s="2"/>
    </row>
    <row r="15" spans="2:37" ht="15" customHeight="1">
      <c r="B15" s="3" t="s">
        <v>18</v>
      </c>
      <c r="C15" s="589">
        <f t="shared" si="2"/>
        <v>134</v>
      </c>
      <c r="D15" s="590" t="s">
        <v>408</v>
      </c>
      <c r="E15" s="590">
        <v>52</v>
      </c>
      <c r="F15" s="590">
        <v>48</v>
      </c>
      <c r="G15" s="590">
        <v>4</v>
      </c>
      <c r="H15" s="590">
        <v>78</v>
      </c>
      <c r="I15" s="590" t="s">
        <v>408</v>
      </c>
      <c r="J15" s="111"/>
      <c r="K15" s="249" t="s">
        <v>19</v>
      </c>
      <c r="L15" s="250"/>
      <c r="M15" s="588">
        <v>2455</v>
      </c>
      <c r="N15" s="588">
        <v>2381</v>
      </c>
      <c r="O15" s="597">
        <f t="shared" si="3"/>
        <v>-3.0142566191446027</v>
      </c>
      <c r="P15" s="598">
        <f t="shared" si="4"/>
        <v>2.922225358681378</v>
      </c>
      <c r="Q15" s="588">
        <v>13386</v>
      </c>
      <c r="R15" s="588">
        <v>12612</v>
      </c>
      <c r="S15" s="597">
        <f t="shared" si="5"/>
        <v>-5.782160466158674</v>
      </c>
      <c r="T15" s="599">
        <f t="shared" si="6"/>
        <v>2.248420917516896</v>
      </c>
      <c r="U15" s="2"/>
      <c r="V15" s="112"/>
      <c r="W15" s="112"/>
      <c r="X15" s="2"/>
      <c r="Y15" s="2"/>
      <c r="Z15" s="2"/>
      <c r="AA15" s="2"/>
      <c r="AB15" s="2"/>
      <c r="AC15" s="2"/>
      <c r="AD15" s="2"/>
      <c r="AE15" s="2"/>
      <c r="AF15" s="2"/>
      <c r="AG15" s="2"/>
      <c r="AH15" s="2"/>
      <c r="AI15" s="2"/>
      <c r="AJ15" s="2"/>
      <c r="AK15" s="2"/>
    </row>
    <row r="16" spans="2:37" ht="15" customHeight="1">
      <c r="B16" s="110" t="s">
        <v>20</v>
      </c>
      <c r="C16" s="589">
        <f t="shared" si="2"/>
        <v>1962</v>
      </c>
      <c r="D16" s="590">
        <v>712</v>
      </c>
      <c r="E16" s="590">
        <v>927</v>
      </c>
      <c r="F16" s="590">
        <v>895</v>
      </c>
      <c r="G16" s="590">
        <v>26</v>
      </c>
      <c r="H16" s="590">
        <v>5</v>
      </c>
      <c r="I16" s="590">
        <v>292</v>
      </c>
      <c r="J16" s="107"/>
      <c r="K16" s="249" t="s">
        <v>21</v>
      </c>
      <c r="L16" s="250"/>
      <c r="M16" s="588">
        <v>1976</v>
      </c>
      <c r="N16" s="588">
        <v>1780</v>
      </c>
      <c r="O16" s="597">
        <f t="shared" si="3"/>
        <v>-9.919028340080972</v>
      </c>
      <c r="P16" s="598">
        <f t="shared" si="4"/>
        <v>2.18461198591048</v>
      </c>
      <c r="Q16" s="588">
        <v>10796</v>
      </c>
      <c r="R16" s="588">
        <v>9970</v>
      </c>
      <c r="S16" s="597">
        <f t="shared" si="5"/>
        <v>-7.650981845127825</v>
      </c>
      <c r="T16" s="599">
        <f t="shared" si="6"/>
        <v>1.777414886429072</v>
      </c>
      <c r="U16" s="2"/>
      <c r="V16" s="112"/>
      <c r="W16" s="112"/>
      <c r="X16" s="2"/>
      <c r="Y16" s="2"/>
      <c r="Z16" s="2"/>
      <c r="AA16" s="2"/>
      <c r="AB16" s="2"/>
      <c r="AC16" s="2"/>
      <c r="AD16" s="2"/>
      <c r="AE16" s="2"/>
      <c r="AF16" s="2"/>
      <c r="AG16" s="2"/>
      <c r="AH16" s="2"/>
      <c r="AI16" s="2"/>
      <c r="AJ16" s="2"/>
      <c r="AK16" s="2"/>
    </row>
    <row r="17" spans="2:37" ht="15" customHeight="1">
      <c r="B17" s="110" t="s">
        <v>22</v>
      </c>
      <c r="C17" s="589">
        <f t="shared" si="2"/>
        <v>32545</v>
      </c>
      <c r="D17" s="590">
        <v>23161</v>
      </c>
      <c r="E17" s="590">
        <v>9268</v>
      </c>
      <c r="F17" s="590">
        <v>8967</v>
      </c>
      <c r="G17" s="590">
        <v>92</v>
      </c>
      <c r="H17" s="590">
        <v>23</v>
      </c>
      <c r="I17" s="590">
        <v>1</v>
      </c>
      <c r="J17" s="107"/>
      <c r="K17" s="249" t="s">
        <v>23</v>
      </c>
      <c r="L17" s="250"/>
      <c r="M17" s="588">
        <v>4417</v>
      </c>
      <c r="N17" s="588">
        <v>4724</v>
      </c>
      <c r="O17" s="597">
        <f t="shared" si="3"/>
        <v>6.95041883631424</v>
      </c>
      <c r="P17" s="598">
        <f t="shared" si="4"/>
        <v>5.797812933393881</v>
      </c>
      <c r="Q17" s="588">
        <v>33039</v>
      </c>
      <c r="R17" s="588">
        <v>33532</v>
      </c>
      <c r="S17" s="597">
        <f t="shared" si="5"/>
        <v>1.4921759133145676</v>
      </c>
      <c r="T17" s="599">
        <f t="shared" si="6"/>
        <v>5.97796148161882</v>
      </c>
      <c r="U17" s="2"/>
      <c r="V17" s="112"/>
      <c r="W17" s="112"/>
      <c r="X17" s="2"/>
      <c r="Y17" s="2"/>
      <c r="Z17" s="2"/>
      <c r="AA17" s="2"/>
      <c r="AB17" s="2"/>
      <c r="AC17" s="2"/>
      <c r="AD17" s="2"/>
      <c r="AE17" s="2"/>
      <c r="AF17" s="2"/>
      <c r="AG17" s="2"/>
      <c r="AH17" s="2"/>
      <c r="AI17" s="2"/>
      <c r="AJ17" s="2"/>
      <c r="AK17" s="2"/>
    </row>
    <row r="18" spans="2:37" ht="15" customHeight="1">
      <c r="B18" s="110" t="s">
        <v>24</v>
      </c>
      <c r="C18" s="589">
        <f t="shared" si="2"/>
        <v>1171</v>
      </c>
      <c r="D18" s="590">
        <v>225</v>
      </c>
      <c r="E18" s="590">
        <v>943</v>
      </c>
      <c r="F18" s="590">
        <v>688</v>
      </c>
      <c r="G18" s="590">
        <v>1</v>
      </c>
      <c r="H18" s="590">
        <v>1</v>
      </c>
      <c r="I18" s="590">
        <v>1</v>
      </c>
      <c r="J18" s="107"/>
      <c r="K18" s="249" t="s">
        <v>25</v>
      </c>
      <c r="L18" s="250"/>
      <c r="M18" s="588">
        <v>2131</v>
      </c>
      <c r="N18" s="588">
        <v>2467</v>
      </c>
      <c r="O18" s="597">
        <f t="shared" si="3"/>
        <v>15.767245424683248</v>
      </c>
      <c r="P18" s="598">
        <f t="shared" si="4"/>
        <v>3.0277740276635696</v>
      </c>
      <c r="Q18" s="588">
        <v>12840</v>
      </c>
      <c r="R18" s="588">
        <v>13564</v>
      </c>
      <c r="S18" s="597">
        <f t="shared" si="5"/>
        <v>5.638629283489097</v>
      </c>
      <c r="T18" s="599">
        <f t="shared" si="6"/>
        <v>2.4181399718679972</v>
      </c>
      <c r="U18" s="2"/>
      <c r="V18" s="112"/>
      <c r="W18" s="112"/>
      <c r="X18" s="2"/>
      <c r="Y18" s="2"/>
      <c r="Z18" s="2"/>
      <c r="AA18" s="2"/>
      <c r="AB18" s="2"/>
      <c r="AC18" s="2"/>
      <c r="AD18" s="2"/>
      <c r="AE18" s="2"/>
      <c r="AF18" s="2"/>
      <c r="AG18" s="2"/>
      <c r="AH18" s="2"/>
      <c r="AI18" s="2"/>
      <c r="AJ18" s="2"/>
      <c r="AK18" s="2"/>
    </row>
    <row r="19" spans="2:37" ht="15" customHeight="1">
      <c r="B19" s="110" t="s">
        <v>26</v>
      </c>
      <c r="C19" s="589">
        <f t="shared" si="2"/>
        <v>2277</v>
      </c>
      <c r="D19" s="590">
        <v>1676</v>
      </c>
      <c r="E19" s="590">
        <v>587</v>
      </c>
      <c r="F19" s="590">
        <v>557</v>
      </c>
      <c r="G19" s="590">
        <v>5</v>
      </c>
      <c r="H19" s="590">
        <v>6</v>
      </c>
      <c r="I19" s="590">
        <v>3</v>
      </c>
      <c r="J19" s="107"/>
      <c r="K19" s="249" t="s">
        <v>27</v>
      </c>
      <c r="L19" s="250"/>
      <c r="M19" s="588">
        <v>2080</v>
      </c>
      <c r="N19" s="588">
        <v>2688</v>
      </c>
      <c r="O19" s="597">
        <f t="shared" si="3"/>
        <v>29.23076923076923</v>
      </c>
      <c r="P19" s="598">
        <f>100*N19/N$10</f>
        <v>3.2990095607457137</v>
      </c>
      <c r="Q19" s="588">
        <v>18430</v>
      </c>
      <c r="R19" s="588">
        <v>23657</v>
      </c>
      <c r="S19" s="597">
        <f t="shared" si="5"/>
        <v>28.361367335865438</v>
      </c>
      <c r="T19" s="599">
        <f t="shared" si="6"/>
        <v>4.2174828453613395</v>
      </c>
      <c r="U19" s="2"/>
      <c r="V19" s="112"/>
      <c r="W19" s="112"/>
      <c r="X19" s="2"/>
      <c r="Y19" s="2"/>
      <c r="Z19" s="2"/>
      <c r="AA19" s="2"/>
      <c r="AB19" s="2"/>
      <c r="AC19" s="2"/>
      <c r="AD19" s="2"/>
      <c r="AE19" s="2"/>
      <c r="AF19" s="2"/>
      <c r="AG19" s="2"/>
      <c r="AH19" s="2"/>
      <c r="AI19" s="2"/>
      <c r="AJ19" s="2"/>
      <c r="AK19" s="2"/>
    </row>
    <row r="20" spans="2:37" ht="15" customHeight="1">
      <c r="B20" s="110" t="s">
        <v>28</v>
      </c>
      <c r="C20" s="589">
        <f t="shared" si="2"/>
        <v>18940</v>
      </c>
      <c r="D20" s="590">
        <v>11237</v>
      </c>
      <c r="E20" s="590">
        <v>5660</v>
      </c>
      <c r="F20" s="590">
        <v>2500</v>
      </c>
      <c r="G20" s="590">
        <v>500</v>
      </c>
      <c r="H20" s="590">
        <v>1475</v>
      </c>
      <c r="I20" s="590">
        <v>68</v>
      </c>
      <c r="J20" s="107"/>
      <c r="K20" s="2"/>
      <c r="L20" s="34"/>
      <c r="M20" s="588"/>
      <c r="N20" s="588"/>
      <c r="O20" s="597"/>
      <c r="P20" s="599"/>
      <c r="Q20" s="588"/>
      <c r="R20" s="588"/>
      <c r="S20" s="597"/>
      <c r="T20" s="599"/>
      <c r="U20" s="2"/>
      <c r="V20" s="112"/>
      <c r="W20" s="112"/>
      <c r="X20" s="2"/>
      <c r="Y20" s="2"/>
      <c r="Z20" s="2"/>
      <c r="AA20" s="2"/>
      <c r="AB20" s="2"/>
      <c r="AC20" s="2"/>
      <c r="AD20" s="2"/>
      <c r="AE20" s="2"/>
      <c r="AF20" s="2"/>
      <c r="AG20" s="2"/>
      <c r="AH20" s="2"/>
      <c r="AI20" s="2"/>
      <c r="AJ20" s="2"/>
      <c r="AK20" s="2"/>
    </row>
    <row r="21" spans="1:37" ht="15" customHeight="1">
      <c r="A21" s="113"/>
      <c r="B21" s="97" t="s">
        <v>327</v>
      </c>
      <c r="C21" s="591">
        <f t="shared" si="2"/>
        <v>631</v>
      </c>
      <c r="D21" s="590" t="s">
        <v>408</v>
      </c>
      <c r="E21" s="590" t="s">
        <v>408</v>
      </c>
      <c r="F21" s="590" t="s">
        <v>409</v>
      </c>
      <c r="G21" s="590" t="s">
        <v>409</v>
      </c>
      <c r="H21" s="590">
        <v>515</v>
      </c>
      <c r="I21" s="590">
        <v>116</v>
      </c>
      <c r="J21" s="114"/>
      <c r="K21" s="249" t="s">
        <v>29</v>
      </c>
      <c r="L21" s="250"/>
      <c r="M21" s="588">
        <f>SUM(M22)</f>
        <v>1231</v>
      </c>
      <c r="N21" s="588">
        <f>SUM(N22)</f>
        <v>1229</v>
      </c>
      <c r="O21" s="597">
        <f>100*(N21-M21)/M21</f>
        <v>-0.16246953696181965</v>
      </c>
      <c r="P21" s="598">
        <f>100*N21/N$10</f>
        <v>1.5083641183617864</v>
      </c>
      <c r="Q21" s="588">
        <f>SUM(Q22)</f>
        <v>6754</v>
      </c>
      <c r="R21" s="588">
        <f>SUM(R22)</f>
        <v>6805</v>
      </c>
      <c r="S21" s="597">
        <f>100*(R21-Q21)/Q21</f>
        <v>0.7551080840983121</v>
      </c>
      <c r="T21" s="599">
        <f t="shared" si="6"/>
        <v>1.2131703412386996</v>
      </c>
      <c r="U21" s="2"/>
      <c r="V21" s="112"/>
      <c r="W21" s="112"/>
      <c r="X21" s="2"/>
      <c r="Y21" s="2"/>
      <c r="Z21" s="2"/>
      <c r="AA21" s="2"/>
      <c r="AB21" s="2"/>
      <c r="AC21" s="2"/>
      <c r="AD21" s="2"/>
      <c r="AE21" s="2"/>
      <c r="AF21" s="2"/>
      <c r="AG21" s="2"/>
      <c r="AH21" s="2"/>
      <c r="AI21" s="2"/>
      <c r="AJ21" s="2"/>
      <c r="AK21" s="2"/>
    </row>
    <row r="22" spans="1:23" ht="15" customHeight="1">
      <c r="A22" s="100" t="s">
        <v>263</v>
      </c>
      <c r="D22" s="115"/>
      <c r="E22" s="115"/>
      <c r="F22" s="115"/>
      <c r="G22" s="115"/>
      <c r="H22" s="115"/>
      <c r="I22" s="115"/>
      <c r="L22" s="116" t="s">
        <v>30</v>
      </c>
      <c r="M22" s="589">
        <v>1231</v>
      </c>
      <c r="N22" s="589">
        <v>1229</v>
      </c>
      <c r="O22" s="600">
        <f>100*(N22-M22)/M22</f>
        <v>-0.16246953696181965</v>
      </c>
      <c r="P22" s="602">
        <f>100*N22/N$10</f>
        <v>1.5083641183617864</v>
      </c>
      <c r="Q22" s="589">
        <v>6754</v>
      </c>
      <c r="R22" s="589">
        <v>6805</v>
      </c>
      <c r="S22" s="600">
        <f>100*(R22-Q22)/Q22</f>
        <v>0.7551080840983121</v>
      </c>
      <c r="T22" s="601">
        <f t="shared" si="6"/>
        <v>1.2131703412386996</v>
      </c>
      <c r="V22" s="112"/>
      <c r="W22" s="112"/>
    </row>
    <row r="23" spans="4:23" ht="15" customHeight="1">
      <c r="D23" s="101"/>
      <c r="E23" s="101"/>
      <c r="F23" s="101"/>
      <c r="G23" s="101"/>
      <c r="H23" s="101"/>
      <c r="I23" s="101"/>
      <c r="L23" s="108"/>
      <c r="M23" s="589"/>
      <c r="N23" s="589"/>
      <c r="O23" s="600"/>
      <c r="P23" s="601"/>
      <c r="Q23" s="589"/>
      <c r="R23" s="589"/>
      <c r="S23" s="600"/>
      <c r="T23" s="601"/>
      <c r="V23" s="112"/>
      <c r="W23" s="112"/>
    </row>
    <row r="24" spans="4:28" ht="15" customHeight="1">
      <c r="D24" s="101"/>
      <c r="E24" s="101"/>
      <c r="F24" s="101"/>
      <c r="G24" s="101"/>
      <c r="H24" s="101"/>
      <c r="I24" s="101"/>
      <c r="K24" s="249" t="s">
        <v>31</v>
      </c>
      <c r="L24" s="250"/>
      <c r="M24" s="588">
        <f>SUM(M25:M28)</f>
        <v>2897</v>
      </c>
      <c r="N24" s="588">
        <f>SUM(N25:N28)</f>
        <v>2874</v>
      </c>
      <c r="O24" s="597">
        <f>100*(N24-M24)/M24</f>
        <v>-0.7939247497411115</v>
      </c>
      <c r="P24" s="598">
        <f aca="true" t="shared" si="7" ref="P24:P68">100*N24/N$10</f>
        <v>3.527289240172314</v>
      </c>
      <c r="Q24" s="588">
        <f>SUM(Q25:Q28)</f>
        <v>18982</v>
      </c>
      <c r="R24" s="588">
        <f>SUM(R25:R28)</f>
        <v>19834</v>
      </c>
      <c r="S24" s="597">
        <f>100*(R24-Q24)/Q24</f>
        <v>4.488462754188178</v>
      </c>
      <c r="T24" s="599">
        <f t="shared" si="6"/>
        <v>3.535932483193</v>
      </c>
      <c r="U24" s="2"/>
      <c r="V24" s="112"/>
      <c r="W24" s="112"/>
      <c r="X24" s="2"/>
      <c r="Y24" s="2"/>
      <c r="Z24" s="2"/>
      <c r="AA24" s="2"/>
      <c r="AB24" s="2"/>
    </row>
    <row r="25" spans="12:23" ht="15" customHeight="1">
      <c r="L25" s="116" t="s">
        <v>32</v>
      </c>
      <c r="M25" s="589">
        <v>961</v>
      </c>
      <c r="N25" s="589">
        <v>964</v>
      </c>
      <c r="O25" s="600">
        <f>100*(N25-M25)/M25</f>
        <v>0.31217481789802287</v>
      </c>
      <c r="P25" s="602">
        <f t="shared" si="7"/>
        <v>1.1831269406841027</v>
      </c>
      <c r="Q25" s="589">
        <v>7805</v>
      </c>
      <c r="R25" s="589">
        <v>7544</v>
      </c>
      <c r="S25" s="600">
        <f>100*(R25-Q25)/Q25</f>
        <v>-3.344010249839846</v>
      </c>
      <c r="T25" s="601">
        <f t="shared" si="6"/>
        <v>1.3449165399419176</v>
      </c>
      <c r="V25" s="112"/>
      <c r="W25" s="112"/>
    </row>
    <row r="26" spans="12:23" ht="15" customHeight="1">
      <c r="L26" s="116" t="s">
        <v>33</v>
      </c>
      <c r="M26" s="589">
        <v>1092</v>
      </c>
      <c r="N26" s="589">
        <v>1034</v>
      </c>
      <c r="O26" s="600">
        <f>100*(N26-M26)/M26</f>
        <v>-5.311355311355311</v>
      </c>
      <c r="P26" s="602">
        <f t="shared" si="7"/>
        <v>1.269038647995189</v>
      </c>
      <c r="Q26" s="589">
        <v>6071</v>
      </c>
      <c r="R26" s="589">
        <v>5982</v>
      </c>
      <c r="S26" s="600">
        <f>100*(R26-Q26)/Q26</f>
        <v>-1.4659858342941854</v>
      </c>
      <c r="T26" s="601">
        <f t="shared" si="6"/>
        <v>1.066448931857443</v>
      </c>
      <c r="V26" s="112"/>
      <c r="W26" s="112"/>
    </row>
    <row r="27" spans="1:23" ht="15" customHeight="1">
      <c r="A27" s="240" t="s">
        <v>331</v>
      </c>
      <c r="B27" s="240"/>
      <c r="C27" s="240"/>
      <c r="D27" s="240"/>
      <c r="E27" s="240"/>
      <c r="F27" s="240"/>
      <c r="G27" s="240"/>
      <c r="H27" s="240"/>
      <c r="I27" s="240"/>
      <c r="L27" s="116" t="s">
        <v>34</v>
      </c>
      <c r="M27" s="589">
        <v>674</v>
      </c>
      <c r="N27" s="589">
        <v>687</v>
      </c>
      <c r="O27" s="600">
        <f>100*(N27-M27)/M27</f>
        <v>1.9287833827893175</v>
      </c>
      <c r="P27" s="602">
        <f t="shared" si="7"/>
        <v>0.8431620417530897</v>
      </c>
      <c r="Q27" s="589">
        <v>3658</v>
      </c>
      <c r="R27" s="589">
        <v>4700</v>
      </c>
      <c r="S27" s="600">
        <f>100*(R27-Q27)/Q27</f>
        <v>28.48551120831055</v>
      </c>
      <c r="T27" s="601">
        <f t="shared" si="6"/>
        <v>0.837898692699763</v>
      </c>
      <c r="V27" s="112"/>
      <c r="W27" s="112"/>
    </row>
    <row r="28" spans="9:23" ht="18" customHeight="1" thickBot="1">
      <c r="I28" s="117" t="s">
        <v>330</v>
      </c>
      <c r="J28" s="33"/>
      <c r="L28" s="116" t="s">
        <v>35</v>
      </c>
      <c r="M28" s="589">
        <v>170</v>
      </c>
      <c r="N28" s="589">
        <v>189</v>
      </c>
      <c r="O28" s="600">
        <f>100*(N28-M28)/M28</f>
        <v>11.176470588235293</v>
      </c>
      <c r="P28" s="602">
        <f t="shared" si="7"/>
        <v>0.231961609739933</v>
      </c>
      <c r="Q28" s="589">
        <v>1448</v>
      </c>
      <c r="R28" s="589">
        <v>1608</v>
      </c>
      <c r="S28" s="600">
        <f>100*(R28-Q28)/Q28</f>
        <v>11.049723756906078</v>
      </c>
      <c r="T28" s="601">
        <f t="shared" si="6"/>
        <v>0.2866683186938764</v>
      </c>
      <c r="V28" s="112"/>
      <c r="W28" s="112"/>
    </row>
    <row r="29" spans="1:23" ht="18" customHeight="1">
      <c r="A29" s="270" t="s">
        <v>0</v>
      </c>
      <c r="B29" s="271"/>
      <c r="C29" s="275" t="s">
        <v>58</v>
      </c>
      <c r="D29" s="278" t="s">
        <v>186</v>
      </c>
      <c r="E29" s="279"/>
      <c r="F29" s="279"/>
      <c r="G29" s="280"/>
      <c r="H29" s="281" t="s">
        <v>328</v>
      </c>
      <c r="I29" s="230" t="s">
        <v>337</v>
      </c>
      <c r="J29" s="117"/>
      <c r="L29" s="108"/>
      <c r="M29" s="589"/>
      <c r="N29" s="589"/>
      <c r="O29" s="600"/>
      <c r="P29" s="598"/>
      <c r="Q29" s="589"/>
      <c r="R29" s="589"/>
      <c r="S29" s="600"/>
      <c r="T29" s="601"/>
      <c r="V29" s="112"/>
      <c r="W29" s="112"/>
    </row>
    <row r="30" spans="1:23" ht="15" customHeight="1">
      <c r="A30" s="272"/>
      <c r="B30" s="256"/>
      <c r="C30" s="276"/>
      <c r="D30" s="247" t="s">
        <v>5</v>
      </c>
      <c r="E30" s="284" t="s">
        <v>6</v>
      </c>
      <c r="F30" s="103"/>
      <c r="G30" s="238" t="s">
        <v>71</v>
      </c>
      <c r="H30" s="282"/>
      <c r="I30" s="231"/>
      <c r="J30" s="101"/>
      <c r="K30" s="249" t="s">
        <v>36</v>
      </c>
      <c r="L30" s="250"/>
      <c r="M30" s="588">
        <f>SUM(M31:M38)</f>
        <v>3472</v>
      </c>
      <c r="N30" s="588">
        <f>SUM(N31:N38)</f>
        <v>4047</v>
      </c>
      <c r="O30" s="597">
        <f>100*(N30-M30)/M30</f>
        <v>16.5610599078341</v>
      </c>
      <c r="P30" s="598">
        <f t="shared" si="7"/>
        <v>4.966923992685232</v>
      </c>
      <c r="Q30" s="588">
        <f>SUM(Q31:Q38)</f>
        <v>28541</v>
      </c>
      <c r="R30" s="588">
        <f>SUM(R31:R38)</f>
        <v>31853</v>
      </c>
      <c r="S30" s="597">
        <f>100*(R30-Q30)/Q30</f>
        <v>11.60435864195368</v>
      </c>
      <c r="T30" s="599">
        <f aca="true" t="shared" si="8" ref="T30:T38">100*R30/R$10</f>
        <v>5.678635544375649</v>
      </c>
      <c r="V30" s="112"/>
      <c r="W30" s="112"/>
    </row>
    <row r="31" spans="1:23" ht="15" customHeight="1">
      <c r="A31" s="273"/>
      <c r="B31" s="274"/>
      <c r="C31" s="277"/>
      <c r="D31" s="248"/>
      <c r="E31" s="285"/>
      <c r="F31" s="105" t="s">
        <v>72</v>
      </c>
      <c r="G31" s="239"/>
      <c r="H31" s="283"/>
      <c r="I31" s="232"/>
      <c r="J31" s="104"/>
      <c r="L31" s="116" t="s">
        <v>37</v>
      </c>
      <c r="M31" s="589">
        <v>793</v>
      </c>
      <c r="N31" s="589">
        <v>791</v>
      </c>
      <c r="O31" s="600">
        <f aca="true" t="shared" si="9" ref="O31:O38">100*(N31-M31)/M31</f>
        <v>-0.25220680958385877</v>
      </c>
      <c r="P31" s="602">
        <f t="shared" si="7"/>
        <v>0.9708022926152751</v>
      </c>
      <c r="Q31" s="589">
        <v>5086</v>
      </c>
      <c r="R31" s="589">
        <v>5058</v>
      </c>
      <c r="S31" s="600">
        <f aca="true" t="shared" si="10" ref="S31:S38">100*(R31-Q31)/Q31</f>
        <v>-0.5505308690523004</v>
      </c>
      <c r="T31" s="601">
        <f t="shared" si="8"/>
        <v>0.9017216143990217</v>
      </c>
      <c r="V31" s="112"/>
      <c r="W31" s="112"/>
    </row>
    <row r="32" spans="1:23" ht="15" customHeight="1">
      <c r="A32" s="297" t="s">
        <v>8</v>
      </c>
      <c r="B32" s="298"/>
      <c r="C32" s="588">
        <f>SUM(C33:C34)</f>
        <v>560927</v>
      </c>
      <c r="D32" s="588">
        <f aca="true" t="shared" si="11" ref="D32:I32">SUM(D33:D34)</f>
        <v>160467</v>
      </c>
      <c r="E32" s="588">
        <f t="shared" si="11"/>
        <v>341033</v>
      </c>
      <c r="F32" s="588">
        <f t="shared" si="11"/>
        <v>304887</v>
      </c>
      <c r="G32" s="588">
        <f t="shared" si="11"/>
        <v>2717</v>
      </c>
      <c r="H32" s="588">
        <f t="shared" si="11"/>
        <v>38252</v>
      </c>
      <c r="I32" s="588">
        <f t="shared" si="11"/>
        <v>18458</v>
      </c>
      <c r="J32" s="106"/>
      <c r="L32" s="116" t="s">
        <v>38</v>
      </c>
      <c r="M32" s="589">
        <v>718</v>
      </c>
      <c r="N32" s="589">
        <v>907</v>
      </c>
      <c r="O32" s="600">
        <f t="shared" si="9"/>
        <v>26.323119777158773</v>
      </c>
      <c r="P32" s="602">
        <f t="shared" si="7"/>
        <v>1.1131702647307895</v>
      </c>
      <c r="Q32" s="589">
        <v>5277</v>
      </c>
      <c r="R32" s="589">
        <v>6438</v>
      </c>
      <c r="S32" s="600">
        <f t="shared" si="10"/>
        <v>22.001137009664582</v>
      </c>
      <c r="T32" s="601">
        <f t="shared" si="8"/>
        <v>1.1477429326810797</v>
      </c>
      <c r="V32" s="112"/>
      <c r="W32" s="112"/>
    </row>
    <row r="33" spans="1:23" ht="15" customHeight="1">
      <c r="A33" s="236" t="s">
        <v>9</v>
      </c>
      <c r="B33" s="300"/>
      <c r="C33" s="592">
        <f>SUM(D33:E33,G33,H33:I33)</f>
        <v>2702</v>
      </c>
      <c r="D33" s="590" t="s">
        <v>302</v>
      </c>
      <c r="E33" s="590">
        <v>2004</v>
      </c>
      <c r="F33" s="590">
        <v>1524</v>
      </c>
      <c r="G33" s="590">
        <v>602</v>
      </c>
      <c r="H33" s="590">
        <v>55</v>
      </c>
      <c r="I33" s="590">
        <v>41</v>
      </c>
      <c r="J33" s="107"/>
      <c r="L33" s="116" t="s">
        <v>39</v>
      </c>
      <c r="M33" s="589">
        <v>1467</v>
      </c>
      <c r="N33" s="589">
        <v>1838</v>
      </c>
      <c r="O33" s="600">
        <f t="shared" si="9"/>
        <v>25.28970688479891</v>
      </c>
      <c r="P33" s="602">
        <f t="shared" si="7"/>
        <v>2.255795971968237</v>
      </c>
      <c r="Q33" s="589">
        <v>14738</v>
      </c>
      <c r="R33" s="589">
        <v>17092</v>
      </c>
      <c r="S33" s="600">
        <f t="shared" si="10"/>
        <v>15.972316460849505</v>
      </c>
      <c r="T33" s="601">
        <f t="shared" si="8"/>
        <v>3.0470988203456066</v>
      </c>
      <c r="V33" s="112"/>
      <c r="W33" s="112"/>
    </row>
    <row r="34" spans="1:23" ht="15" customHeight="1">
      <c r="A34" s="236" t="s">
        <v>11</v>
      </c>
      <c r="B34" s="300"/>
      <c r="C34" s="592">
        <f>SUM(C35:C44)</f>
        <v>558225</v>
      </c>
      <c r="D34" s="593">
        <f aca="true" t="shared" si="12" ref="D34:I34">SUM(D35:D44)</f>
        <v>160467</v>
      </c>
      <c r="E34" s="593">
        <f t="shared" si="12"/>
        <v>339029</v>
      </c>
      <c r="F34" s="593">
        <f t="shared" si="12"/>
        <v>303363</v>
      </c>
      <c r="G34" s="593">
        <f t="shared" si="12"/>
        <v>2115</v>
      </c>
      <c r="H34" s="593">
        <f t="shared" si="12"/>
        <v>38197</v>
      </c>
      <c r="I34" s="593">
        <f t="shared" si="12"/>
        <v>18417</v>
      </c>
      <c r="J34" s="107"/>
      <c r="L34" s="116" t="s">
        <v>40</v>
      </c>
      <c r="M34" s="589">
        <v>52</v>
      </c>
      <c r="N34" s="589">
        <v>51</v>
      </c>
      <c r="O34" s="600">
        <f t="shared" si="9"/>
        <v>-1.9230769230769231</v>
      </c>
      <c r="P34" s="602">
        <f t="shared" si="7"/>
        <v>0.06259281532664858</v>
      </c>
      <c r="Q34" s="589">
        <v>392</v>
      </c>
      <c r="R34" s="589">
        <v>356</v>
      </c>
      <c r="S34" s="600">
        <f t="shared" si="10"/>
        <v>-9.183673469387756</v>
      </c>
      <c r="T34" s="601">
        <f t="shared" si="8"/>
        <v>0.06346636906406716</v>
      </c>
      <c r="V34" s="112"/>
      <c r="W34" s="112"/>
    </row>
    <row r="35" spans="2:23" ht="15" customHeight="1">
      <c r="B35" s="118" t="s">
        <v>12</v>
      </c>
      <c r="C35" s="592">
        <f>SUM(D35:E35,G35,H35:I35)</f>
        <v>688</v>
      </c>
      <c r="D35" s="594">
        <v>45</v>
      </c>
      <c r="E35" s="594">
        <v>643</v>
      </c>
      <c r="F35" s="594">
        <v>641</v>
      </c>
      <c r="G35" s="594" t="s">
        <v>409</v>
      </c>
      <c r="H35" s="594" t="s">
        <v>411</v>
      </c>
      <c r="I35" s="594" t="s">
        <v>411</v>
      </c>
      <c r="J35" s="107"/>
      <c r="L35" s="116" t="s">
        <v>41</v>
      </c>
      <c r="M35" s="589">
        <v>94</v>
      </c>
      <c r="N35" s="589">
        <v>96</v>
      </c>
      <c r="O35" s="600">
        <f t="shared" si="9"/>
        <v>2.127659574468085</v>
      </c>
      <c r="P35" s="602">
        <f t="shared" si="7"/>
        <v>0.11782177002663263</v>
      </c>
      <c r="Q35" s="589">
        <v>813</v>
      </c>
      <c r="R35" s="589">
        <v>781</v>
      </c>
      <c r="S35" s="600">
        <f t="shared" si="10"/>
        <v>-3.936039360393604</v>
      </c>
      <c r="T35" s="601">
        <f t="shared" si="8"/>
        <v>0.13923380404223723</v>
      </c>
      <c r="V35" s="112"/>
      <c r="W35" s="112"/>
    </row>
    <row r="36" spans="2:23" ht="15" customHeight="1">
      <c r="B36" s="118" t="s">
        <v>14</v>
      </c>
      <c r="C36" s="592">
        <f aca="true" t="shared" si="13" ref="C36:C44">SUM(D36:E36,G36,H36:I36)</f>
        <v>53326</v>
      </c>
      <c r="D36" s="594">
        <v>20414</v>
      </c>
      <c r="E36" s="594">
        <v>32840</v>
      </c>
      <c r="F36" s="594">
        <v>32743</v>
      </c>
      <c r="G36" s="594">
        <v>17</v>
      </c>
      <c r="H36" s="594">
        <v>42</v>
      </c>
      <c r="I36" s="594">
        <v>13</v>
      </c>
      <c r="J36" s="119"/>
      <c r="L36" s="116" t="s">
        <v>42</v>
      </c>
      <c r="M36" s="589">
        <v>143</v>
      </c>
      <c r="N36" s="589">
        <v>152</v>
      </c>
      <c r="O36" s="600">
        <f t="shared" si="9"/>
        <v>6.293706293706293</v>
      </c>
      <c r="P36" s="602">
        <f t="shared" si="7"/>
        <v>0.18655113587550165</v>
      </c>
      <c r="Q36" s="589">
        <v>873</v>
      </c>
      <c r="R36" s="589">
        <v>793</v>
      </c>
      <c r="S36" s="600">
        <f t="shared" si="10"/>
        <v>-9.163802978235967</v>
      </c>
      <c r="T36" s="601">
        <f t="shared" si="8"/>
        <v>0.14137311985338555</v>
      </c>
      <c r="V36" s="112"/>
      <c r="W36" s="112"/>
    </row>
    <row r="37" spans="2:23" ht="15" customHeight="1">
      <c r="B37" s="118" t="s">
        <v>16</v>
      </c>
      <c r="C37" s="592">
        <f t="shared" si="13"/>
        <v>144443</v>
      </c>
      <c r="D37" s="594">
        <v>38476</v>
      </c>
      <c r="E37" s="594">
        <v>105702</v>
      </c>
      <c r="F37" s="594">
        <v>104401</v>
      </c>
      <c r="G37" s="594">
        <v>265</v>
      </c>
      <c r="H37" s="594" t="s">
        <v>412</v>
      </c>
      <c r="I37" s="594" t="s">
        <v>410</v>
      </c>
      <c r="J37" s="119"/>
      <c r="L37" s="116" t="s">
        <v>43</v>
      </c>
      <c r="M37" s="589">
        <v>79</v>
      </c>
      <c r="N37" s="589">
        <v>78</v>
      </c>
      <c r="O37" s="600">
        <f t="shared" si="9"/>
        <v>-1.2658227848101267</v>
      </c>
      <c r="P37" s="602">
        <f t="shared" si="7"/>
        <v>0.09573018814663901</v>
      </c>
      <c r="Q37" s="589">
        <v>551</v>
      </c>
      <c r="R37" s="589">
        <v>502</v>
      </c>
      <c r="S37" s="600">
        <f t="shared" si="10"/>
        <v>-8.892921960072595</v>
      </c>
      <c r="T37" s="601">
        <f t="shared" si="8"/>
        <v>0.08949471143303853</v>
      </c>
      <c r="V37" s="112"/>
      <c r="W37" s="112"/>
    </row>
    <row r="38" spans="2:23" ht="15" customHeight="1">
      <c r="B38" s="26" t="s">
        <v>18</v>
      </c>
      <c r="C38" s="592">
        <f t="shared" si="13"/>
        <v>2449</v>
      </c>
      <c r="D38" s="594" t="s">
        <v>409</v>
      </c>
      <c r="E38" s="594">
        <v>1378</v>
      </c>
      <c r="F38" s="594">
        <v>1372</v>
      </c>
      <c r="G38" s="594">
        <v>6</v>
      </c>
      <c r="H38" s="594">
        <v>1065</v>
      </c>
      <c r="I38" s="594" t="s">
        <v>411</v>
      </c>
      <c r="J38" s="119"/>
      <c r="L38" s="116" t="s">
        <v>44</v>
      </c>
      <c r="M38" s="589">
        <v>126</v>
      </c>
      <c r="N38" s="589">
        <v>134</v>
      </c>
      <c r="O38" s="600">
        <f t="shared" si="9"/>
        <v>6.349206349206349</v>
      </c>
      <c r="P38" s="602">
        <f t="shared" si="7"/>
        <v>0.16445955399550805</v>
      </c>
      <c r="Q38" s="589">
        <v>811</v>
      </c>
      <c r="R38" s="589">
        <v>833</v>
      </c>
      <c r="S38" s="600">
        <f t="shared" si="10"/>
        <v>2.7127003699136867</v>
      </c>
      <c r="T38" s="601">
        <f t="shared" si="8"/>
        <v>0.14850417255721332</v>
      </c>
      <c r="V38" s="112"/>
      <c r="W38" s="112"/>
    </row>
    <row r="39" spans="2:23" ht="15" customHeight="1">
      <c r="B39" s="118" t="s">
        <v>20</v>
      </c>
      <c r="C39" s="592">
        <f t="shared" si="13"/>
        <v>32166</v>
      </c>
      <c r="D39" s="594">
        <v>1567</v>
      </c>
      <c r="E39" s="594">
        <v>23547</v>
      </c>
      <c r="F39" s="594">
        <v>23179</v>
      </c>
      <c r="G39" s="594">
        <v>93</v>
      </c>
      <c r="H39" s="594">
        <v>85</v>
      </c>
      <c r="I39" s="594">
        <v>6874</v>
      </c>
      <c r="J39" s="119"/>
      <c r="L39" s="108"/>
      <c r="M39" s="589"/>
      <c r="N39" s="589"/>
      <c r="O39" s="600"/>
      <c r="P39" s="601"/>
      <c r="Q39" s="589"/>
      <c r="R39" s="589"/>
      <c r="S39" s="600"/>
      <c r="T39" s="601"/>
      <c r="V39" s="112"/>
      <c r="W39" s="112"/>
    </row>
    <row r="40" spans="2:23" ht="15" customHeight="1">
      <c r="B40" s="118" t="s">
        <v>22</v>
      </c>
      <c r="C40" s="592">
        <f t="shared" si="13"/>
        <v>151939</v>
      </c>
      <c r="D40" s="594">
        <v>63412</v>
      </c>
      <c r="E40" s="594">
        <v>88004</v>
      </c>
      <c r="F40" s="594">
        <v>85712</v>
      </c>
      <c r="G40" s="594">
        <v>275</v>
      </c>
      <c r="H40" s="594">
        <v>246</v>
      </c>
      <c r="I40" s="594">
        <v>2</v>
      </c>
      <c r="J40" s="107"/>
      <c r="K40" s="249" t="s">
        <v>45</v>
      </c>
      <c r="L40" s="250"/>
      <c r="M40" s="588">
        <f>SUM(M41:M45)</f>
        <v>4694</v>
      </c>
      <c r="N40" s="588">
        <f>SUM(N41:N45)</f>
        <v>4841</v>
      </c>
      <c r="O40" s="597">
        <f aca="true" t="shared" si="14" ref="O40:O45">100*(N40-M40)/M40</f>
        <v>3.1316574350234343</v>
      </c>
      <c r="P40" s="598">
        <f t="shared" si="7"/>
        <v>5.941408215613839</v>
      </c>
      <c r="Q40" s="588">
        <f>SUM(Q41:Q45)</f>
        <v>26216</v>
      </c>
      <c r="R40" s="588">
        <f>SUM(R41:R45)</f>
        <v>28433</v>
      </c>
      <c r="S40" s="597">
        <f aca="true" t="shared" si="15" ref="S40:S45">100*(R40-Q40)/Q40</f>
        <v>8.456667683857187</v>
      </c>
      <c r="T40" s="599">
        <f aca="true" t="shared" si="16" ref="T40:T45">100*R40/R$10</f>
        <v>5.068930538198376</v>
      </c>
      <c r="V40" s="112"/>
      <c r="W40" s="112"/>
    </row>
    <row r="41" spans="2:23" ht="15" customHeight="1">
      <c r="B41" s="118" t="s">
        <v>24</v>
      </c>
      <c r="C41" s="592">
        <f t="shared" si="13"/>
        <v>17697</v>
      </c>
      <c r="D41" s="594">
        <v>402</v>
      </c>
      <c r="E41" s="594">
        <v>16985</v>
      </c>
      <c r="F41" s="594">
        <v>12553</v>
      </c>
      <c r="G41" s="594">
        <v>1</v>
      </c>
      <c r="H41" s="594">
        <v>9</v>
      </c>
      <c r="I41" s="594">
        <v>300</v>
      </c>
      <c r="J41" s="107"/>
      <c r="L41" s="116" t="s">
        <v>46</v>
      </c>
      <c r="M41" s="589">
        <v>1018</v>
      </c>
      <c r="N41" s="589">
        <v>1179</v>
      </c>
      <c r="O41" s="600">
        <f t="shared" si="14"/>
        <v>15.81532416502947</v>
      </c>
      <c r="P41" s="602">
        <f t="shared" si="7"/>
        <v>1.446998613139582</v>
      </c>
      <c r="Q41" s="589">
        <v>7003</v>
      </c>
      <c r="R41" s="589">
        <v>7507</v>
      </c>
      <c r="S41" s="600">
        <f t="shared" si="15"/>
        <v>7.196915607596744</v>
      </c>
      <c r="T41" s="601">
        <f t="shared" si="16"/>
        <v>1.338320316190877</v>
      </c>
      <c r="V41" s="112"/>
      <c r="W41" s="112"/>
    </row>
    <row r="42" spans="2:23" ht="15" customHeight="1">
      <c r="B42" s="118" t="s">
        <v>26</v>
      </c>
      <c r="C42" s="592">
        <f t="shared" si="13"/>
        <v>5377</v>
      </c>
      <c r="D42" s="594">
        <v>2422</v>
      </c>
      <c r="E42" s="594">
        <v>2917</v>
      </c>
      <c r="F42" s="594">
        <v>2722</v>
      </c>
      <c r="G42" s="594">
        <v>17</v>
      </c>
      <c r="H42" s="594">
        <v>18</v>
      </c>
      <c r="I42" s="594">
        <v>3</v>
      </c>
      <c r="J42" s="107"/>
      <c r="L42" s="116" t="s">
        <v>47</v>
      </c>
      <c r="M42" s="589">
        <v>982</v>
      </c>
      <c r="N42" s="589">
        <v>1014</v>
      </c>
      <c r="O42" s="600">
        <f t="shared" si="14"/>
        <v>3.258655804480652</v>
      </c>
      <c r="P42" s="602">
        <f t="shared" si="7"/>
        <v>1.2444924459063071</v>
      </c>
      <c r="Q42" s="589">
        <v>4821</v>
      </c>
      <c r="R42" s="589">
        <v>5107</v>
      </c>
      <c r="S42" s="600">
        <f t="shared" si="15"/>
        <v>5.932379174445136</v>
      </c>
      <c r="T42" s="601">
        <f t="shared" si="16"/>
        <v>0.9104571539612106</v>
      </c>
      <c r="V42" s="112"/>
      <c r="W42" s="112"/>
    </row>
    <row r="43" spans="2:23" ht="15" customHeight="1">
      <c r="B43" s="118" t="s">
        <v>28</v>
      </c>
      <c r="C43" s="592">
        <f t="shared" si="13"/>
        <v>132002</v>
      </c>
      <c r="D43" s="594">
        <v>33729</v>
      </c>
      <c r="E43" s="594">
        <v>67013</v>
      </c>
      <c r="F43" s="594">
        <v>40040</v>
      </c>
      <c r="G43" s="594">
        <v>1441</v>
      </c>
      <c r="H43" s="594">
        <v>24991</v>
      </c>
      <c r="I43" s="594">
        <v>4828</v>
      </c>
      <c r="J43" s="107"/>
      <c r="L43" s="116" t="s">
        <v>48</v>
      </c>
      <c r="M43" s="589">
        <v>978</v>
      </c>
      <c r="N43" s="589">
        <v>912</v>
      </c>
      <c r="O43" s="600">
        <f t="shared" si="14"/>
        <v>-6.748466257668712</v>
      </c>
      <c r="P43" s="602">
        <f t="shared" si="7"/>
        <v>1.11930681525301</v>
      </c>
      <c r="Q43" s="589">
        <v>4377</v>
      </c>
      <c r="R43" s="589">
        <v>4632</v>
      </c>
      <c r="S43" s="600">
        <f t="shared" si="15"/>
        <v>5.825908156271419</v>
      </c>
      <c r="T43" s="601">
        <f t="shared" si="16"/>
        <v>0.8257759031032559</v>
      </c>
      <c r="V43" s="112"/>
      <c r="W43" s="112"/>
    </row>
    <row r="44" spans="1:23" ht="15" customHeight="1">
      <c r="A44" s="113"/>
      <c r="B44" s="129" t="s">
        <v>327</v>
      </c>
      <c r="C44" s="595">
        <f t="shared" si="13"/>
        <v>18138</v>
      </c>
      <c r="D44" s="596" t="s">
        <v>411</v>
      </c>
      <c r="E44" s="596" t="s">
        <v>409</v>
      </c>
      <c r="F44" s="596" t="s">
        <v>409</v>
      </c>
      <c r="G44" s="596" t="s">
        <v>409</v>
      </c>
      <c r="H44" s="596">
        <v>11741</v>
      </c>
      <c r="I44" s="596">
        <v>6397</v>
      </c>
      <c r="J44" s="107"/>
      <c r="L44" s="116" t="s">
        <v>49</v>
      </c>
      <c r="M44" s="589">
        <v>683</v>
      </c>
      <c r="N44" s="589">
        <v>661</v>
      </c>
      <c r="O44" s="600">
        <f t="shared" si="14"/>
        <v>-3.22108345534407</v>
      </c>
      <c r="P44" s="602">
        <f t="shared" si="7"/>
        <v>0.8112519790375434</v>
      </c>
      <c r="Q44" s="589">
        <v>4378</v>
      </c>
      <c r="R44" s="589">
        <v>5207</v>
      </c>
      <c r="S44" s="600">
        <f t="shared" si="15"/>
        <v>18.935587026039286</v>
      </c>
      <c r="T44" s="601">
        <f t="shared" si="16"/>
        <v>0.9282847857207801</v>
      </c>
      <c r="V44" s="112"/>
      <c r="W44" s="112"/>
    </row>
    <row r="45" spans="1:23" ht="15" customHeight="1">
      <c r="A45" s="100" t="s">
        <v>263</v>
      </c>
      <c r="J45" s="114"/>
      <c r="L45" s="116" t="s">
        <v>50</v>
      </c>
      <c r="M45" s="589">
        <v>1033</v>
      </c>
      <c r="N45" s="589">
        <v>1075</v>
      </c>
      <c r="O45" s="600">
        <f t="shared" si="14"/>
        <v>4.065827686350436</v>
      </c>
      <c r="P45" s="602">
        <f t="shared" si="7"/>
        <v>1.3193583622773966</v>
      </c>
      <c r="Q45" s="589">
        <v>5637</v>
      </c>
      <c r="R45" s="589">
        <v>5980</v>
      </c>
      <c r="S45" s="600">
        <f t="shared" si="15"/>
        <v>6.084796877771865</v>
      </c>
      <c r="T45" s="601">
        <f t="shared" si="16"/>
        <v>1.0660923792222516</v>
      </c>
      <c r="V45" s="112"/>
      <c r="W45" s="112"/>
    </row>
    <row r="46" spans="12:23" ht="15" customHeight="1">
      <c r="L46" s="108"/>
      <c r="M46" s="589"/>
      <c r="N46" s="589"/>
      <c r="O46" s="600"/>
      <c r="P46" s="601"/>
      <c r="Q46" s="589"/>
      <c r="R46" s="589"/>
      <c r="S46" s="600"/>
      <c r="T46" s="601"/>
      <c r="V46" s="112"/>
      <c r="W46" s="112"/>
    </row>
    <row r="47" spans="11:23" ht="15" customHeight="1">
      <c r="K47" s="249" t="s">
        <v>51</v>
      </c>
      <c r="L47" s="250"/>
      <c r="M47" s="588">
        <f>SUM(M48:M51)</f>
        <v>3145</v>
      </c>
      <c r="N47" s="588">
        <f>SUM(N48:N51)</f>
        <v>2929</v>
      </c>
      <c r="O47" s="597">
        <f>100*(N47-M47)/M47</f>
        <v>-6.868044515103339</v>
      </c>
      <c r="P47" s="598">
        <f t="shared" si="7"/>
        <v>3.5947912959167394</v>
      </c>
      <c r="Q47" s="588">
        <f>SUM(Q48:Q51)</f>
        <v>16382</v>
      </c>
      <c r="R47" s="588">
        <f>SUM(R48:R51)</f>
        <v>15653</v>
      </c>
      <c r="S47" s="597">
        <f>100*(R47-Q47)/Q47</f>
        <v>-4.450006104260774</v>
      </c>
      <c r="T47" s="599">
        <f>100*R47/R$10</f>
        <v>2.7905591993254024</v>
      </c>
      <c r="V47" s="112"/>
      <c r="W47" s="112"/>
    </row>
    <row r="48" spans="12:23" ht="15" customHeight="1">
      <c r="L48" s="116" t="s">
        <v>52</v>
      </c>
      <c r="M48" s="589">
        <v>797</v>
      </c>
      <c r="N48" s="589">
        <v>781</v>
      </c>
      <c r="O48" s="600">
        <f>100*(N48-M48)/M48</f>
        <v>-2.0075282308657467</v>
      </c>
      <c r="P48" s="602">
        <f t="shared" si="7"/>
        <v>0.9585291915708342</v>
      </c>
      <c r="Q48" s="589">
        <v>4027</v>
      </c>
      <c r="R48" s="589">
        <v>3943</v>
      </c>
      <c r="S48" s="600">
        <f>100*(R48-Q48)/Q48</f>
        <v>-2.08592003973181</v>
      </c>
      <c r="T48" s="601">
        <f>100*R48/R$10</f>
        <v>0.7029435202798225</v>
      </c>
      <c r="V48" s="112"/>
      <c r="W48" s="112"/>
    </row>
    <row r="49" spans="12:23" ht="15" customHeight="1">
      <c r="L49" s="116" t="s">
        <v>53</v>
      </c>
      <c r="M49" s="589">
        <v>435</v>
      </c>
      <c r="N49" s="589">
        <v>421</v>
      </c>
      <c r="O49" s="600">
        <f>100*(N49-M49)/M49</f>
        <v>-3.218390804597701</v>
      </c>
      <c r="P49" s="602">
        <f t="shared" si="7"/>
        <v>0.5166975539709618</v>
      </c>
      <c r="Q49" s="589">
        <v>2336</v>
      </c>
      <c r="R49" s="589">
        <v>2392</v>
      </c>
      <c r="S49" s="600">
        <f>100*(R49-Q49)/Q49</f>
        <v>2.3972602739726026</v>
      </c>
      <c r="T49" s="601">
        <f>100*R49/R$10</f>
        <v>0.42643695168890067</v>
      </c>
      <c r="V49" s="112"/>
      <c r="W49" s="112"/>
    </row>
    <row r="50" spans="1:23" ht="15" customHeight="1">
      <c r="A50" s="240" t="s">
        <v>266</v>
      </c>
      <c r="B50" s="240"/>
      <c r="C50" s="240"/>
      <c r="D50" s="240"/>
      <c r="E50" s="240"/>
      <c r="F50" s="240"/>
      <c r="G50" s="240"/>
      <c r="H50" s="240"/>
      <c r="I50" s="240"/>
      <c r="L50" s="116" t="s">
        <v>54</v>
      </c>
      <c r="M50" s="589">
        <v>1306</v>
      </c>
      <c r="N50" s="589">
        <v>1155</v>
      </c>
      <c r="O50" s="600">
        <f>100*(N50-M50)/M50</f>
        <v>-11.562021439509953</v>
      </c>
      <c r="P50" s="602">
        <f t="shared" si="7"/>
        <v>1.4175431706329238</v>
      </c>
      <c r="Q50" s="589">
        <v>6826</v>
      </c>
      <c r="R50" s="589">
        <v>6280</v>
      </c>
      <c r="S50" s="600">
        <f>100*(R50-Q50)/Q50</f>
        <v>-7.998828010547905</v>
      </c>
      <c r="T50" s="601">
        <f>100*R50/R$10</f>
        <v>1.11957527450096</v>
      </c>
      <c r="V50" s="112"/>
      <c r="W50" s="112"/>
    </row>
    <row r="51" spans="7:23" ht="15" customHeight="1" thickBot="1">
      <c r="G51" s="122"/>
      <c r="H51" s="122"/>
      <c r="I51" s="123" t="s">
        <v>267</v>
      </c>
      <c r="L51" s="116" t="s">
        <v>55</v>
      </c>
      <c r="M51" s="589">
        <v>607</v>
      </c>
      <c r="N51" s="589">
        <v>572</v>
      </c>
      <c r="O51" s="600">
        <f>100*(N51-M51)/M51</f>
        <v>-5.766062602965404</v>
      </c>
      <c r="P51" s="602">
        <f t="shared" si="7"/>
        <v>0.7020213797420194</v>
      </c>
      <c r="Q51" s="589">
        <v>3193</v>
      </c>
      <c r="R51" s="589">
        <v>3038</v>
      </c>
      <c r="S51" s="600">
        <f>100*(R51-Q51)/Q51</f>
        <v>-4.854368932038835</v>
      </c>
      <c r="T51" s="601">
        <f>100*R51/R$10</f>
        <v>0.5416034528557192</v>
      </c>
      <c r="V51" s="112"/>
      <c r="W51" s="112"/>
    </row>
    <row r="52" spans="1:23" ht="19.5" customHeight="1">
      <c r="A52" s="253" t="s">
        <v>0</v>
      </c>
      <c r="B52" s="254"/>
      <c r="C52" s="259" t="s">
        <v>333</v>
      </c>
      <c r="D52" s="262" t="s">
        <v>334</v>
      </c>
      <c r="E52" s="262" t="s">
        <v>335</v>
      </c>
      <c r="F52" s="265" t="s">
        <v>336</v>
      </c>
      <c r="G52" s="243" t="s">
        <v>332</v>
      </c>
      <c r="H52" s="244"/>
      <c r="I52" s="244"/>
      <c r="J52" s="121"/>
      <c r="L52" s="108"/>
      <c r="M52" s="589"/>
      <c r="N52" s="589"/>
      <c r="O52" s="600"/>
      <c r="P52" s="601"/>
      <c r="Q52" s="589"/>
      <c r="R52" s="589"/>
      <c r="S52" s="600"/>
      <c r="T52" s="601"/>
      <c r="V52" s="112"/>
      <c r="W52" s="112"/>
    </row>
    <row r="53" spans="1:23" ht="18" customHeight="1">
      <c r="A53" s="255"/>
      <c r="B53" s="256"/>
      <c r="C53" s="260"/>
      <c r="D53" s="263"/>
      <c r="E53" s="263"/>
      <c r="F53" s="266"/>
      <c r="G53" s="241" t="s">
        <v>8</v>
      </c>
      <c r="H53" s="245" t="s">
        <v>196</v>
      </c>
      <c r="I53" s="234" t="s">
        <v>195</v>
      </c>
      <c r="J53" s="117"/>
      <c r="K53" s="249" t="s">
        <v>56</v>
      </c>
      <c r="L53" s="250"/>
      <c r="M53" s="588">
        <f>SUM(M54:M59)</f>
        <v>3549</v>
      </c>
      <c r="N53" s="588">
        <f>SUM(N54:N59)</f>
        <v>3243</v>
      </c>
      <c r="O53" s="597">
        <f>100*(N53-M53)/M53</f>
        <v>-8.622147083685546</v>
      </c>
      <c r="P53" s="598">
        <f t="shared" si="7"/>
        <v>3.9801666687121835</v>
      </c>
      <c r="Q53" s="588">
        <f>SUM(Q54:Q59)</f>
        <v>16208</v>
      </c>
      <c r="R53" s="588">
        <f>SUM(R54:R59)</f>
        <v>15196</v>
      </c>
      <c r="S53" s="597">
        <f>100*(R53-Q53)/Q53</f>
        <v>-6.2438302073050345</v>
      </c>
      <c r="T53" s="599">
        <f aca="true" t="shared" si="17" ref="T53:T59">100*R53/R$10</f>
        <v>2.70908692218417</v>
      </c>
      <c r="V53" s="112"/>
      <c r="W53" s="112"/>
    </row>
    <row r="54" spans="1:23" ht="15" customHeight="1">
      <c r="A54" s="257"/>
      <c r="B54" s="258"/>
      <c r="C54" s="261"/>
      <c r="D54" s="264"/>
      <c r="E54" s="264"/>
      <c r="F54" s="267"/>
      <c r="G54" s="242"/>
      <c r="H54" s="246"/>
      <c r="I54" s="235"/>
      <c r="J54" s="255"/>
      <c r="L54" s="116" t="s">
        <v>57</v>
      </c>
      <c r="M54" s="589">
        <v>513</v>
      </c>
      <c r="N54" s="589">
        <v>482</v>
      </c>
      <c r="O54" s="600">
        <f aca="true" t="shared" si="18" ref="O54:O59">100*(N54-M54)/M54</f>
        <v>-6.042884990253412</v>
      </c>
      <c r="P54" s="602">
        <f t="shared" si="7"/>
        <v>0.5915634703420514</v>
      </c>
      <c r="Q54" s="589">
        <v>2252</v>
      </c>
      <c r="R54" s="589">
        <v>2428</v>
      </c>
      <c r="S54" s="600">
        <f aca="true" t="shared" si="19" ref="S54:S59">100*(R54-Q54)/Q54</f>
        <v>7.815275310834814</v>
      </c>
      <c r="T54" s="601">
        <f t="shared" si="17"/>
        <v>0.4328548991223457</v>
      </c>
      <c r="V54" s="112"/>
      <c r="W54" s="112"/>
    </row>
    <row r="55" spans="1:23" ht="15" customHeight="1">
      <c r="A55" s="251" t="s">
        <v>8</v>
      </c>
      <c r="B55" s="252"/>
      <c r="C55" s="588">
        <f>SUM(C56:C57)</f>
        <v>560927</v>
      </c>
      <c r="D55" s="588">
        <f aca="true" t="shared" si="20" ref="D55:I55">SUM(D56:D57)</f>
        <v>52626</v>
      </c>
      <c r="E55" s="588">
        <f t="shared" si="20"/>
        <v>40985</v>
      </c>
      <c r="F55" s="588">
        <f t="shared" si="20"/>
        <v>32435</v>
      </c>
      <c r="G55" s="588">
        <f t="shared" si="20"/>
        <v>434881</v>
      </c>
      <c r="H55" s="588">
        <f t="shared" si="20"/>
        <v>408169</v>
      </c>
      <c r="I55" s="588">
        <f t="shared" si="20"/>
        <v>26712</v>
      </c>
      <c r="J55" s="268"/>
      <c r="L55" s="116" t="s">
        <v>59</v>
      </c>
      <c r="M55" s="589">
        <v>624</v>
      </c>
      <c r="N55" s="589">
        <v>563</v>
      </c>
      <c r="O55" s="600">
        <f t="shared" si="18"/>
        <v>-9.775641025641026</v>
      </c>
      <c r="P55" s="602">
        <f t="shared" si="7"/>
        <v>0.6909755888020226</v>
      </c>
      <c r="Q55" s="589">
        <v>2946</v>
      </c>
      <c r="R55" s="589">
        <v>2581</v>
      </c>
      <c r="S55" s="600">
        <f t="shared" si="19"/>
        <v>-12.38968092328581</v>
      </c>
      <c r="T55" s="601">
        <f t="shared" si="17"/>
        <v>0.4601311757144869</v>
      </c>
      <c r="V55" s="112"/>
      <c r="W55" s="112"/>
    </row>
    <row r="56" spans="1:23" ht="15" customHeight="1">
      <c r="A56" s="236" t="s">
        <v>9</v>
      </c>
      <c r="B56" s="237"/>
      <c r="C56" s="589">
        <f>SUM(D56:G56)</f>
        <v>2702</v>
      </c>
      <c r="D56" s="594" t="s">
        <v>302</v>
      </c>
      <c r="E56" s="594" t="s">
        <v>409</v>
      </c>
      <c r="F56" s="594">
        <v>294</v>
      </c>
      <c r="G56" s="594">
        <v>2408</v>
      </c>
      <c r="H56" s="594">
        <v>2192</v>
      </c>
      <c r="I56" s="594">
        <v>216</v>
      </c>
      <c r="J56" s="269"/>
      <c r="L56" s="116" t="s">
        <v>60</v>
      </c>
      <c r="M56" s="589">
        <v>549</v>
      </c>
      <c r="N56" s="589">
        <v>547</v>
      </c>
      <c r="O56" s="600">
        <f t="shared" si="18"/>
        <v>-0.36429872495446264</v>
      </c>
      <c r="P56" s="602">
        <f t="shared" si="7"/>
        <v>0.6713386271309172</v>
      </c>
      <c r="Q56" s="589">
        <v>2707</v>
      </c>
      <c r="R56" s="589">
        <v>2878</v>
      </c>
      <c r="S56" s="600">
        <f t="shared" si="19"/>
        <v>6.3169560398965645</v>
      </c>
      <c r="T56" s="601">
        <f t="shared" si="17"/>
        <v>0.5130792420404081</v>
      </c>
      <c r="V56" s="112"/>
      <c r="W56" s="112"/>
    </row>
    <row r="57" spans="1:23" ht="15" customHeight="1">
      <c r="A57" s="236" t="s">
        <v>11</v>
      </c>
      <c r="B57" s="237"/>
      <c r="C57" s="589">
        <f>SUM(C58:C67)</f>
        <v>558225</v>
      </c>
      <c r="D57" s="589">
        <f aca="true" t="shared" si="21" ref="D57:I57">SUM(D58:D67)</f>
        <v>52626</v>
      </c>
      <c r="E57" s="589">
        <f t="shared" si="21"/>
        <v>40985</v>
      </c>
      <c r="F57" s="589">
        <f t="shared" si="21"/>
        <v>32141</v>
      </c>
      <c r="G57" s="589">
        <f t="shared" si="21"/>
        <v>432473</v>
      </c>
      <c r="H57" s="589">
        <f t="shared" si="21"/>
        <v>405977</v>
      </c>
      <c r="I57" s="589">
        <f t="shared" si="21"/>
        <v>26496</v>
      </c>
      <c r="L57" s="116" t="s">
        <v>61</v>
      </c>
      <c r="M57" s="589">
        <v>980</v>
      </c>
      <c r="N57" s="589">
        <v>823</v>
      </c>
      <c r="O57" s="600">
        <f t="shared" si="18"/>
        <v>-16.020408163265305</v>
      </c>
      <c r="P57" s="602">
        <f t="shared" si="7"/>
        <v>1.0100762159574859</v>
      </c>
      <c r="Q57" s="589">
        <v>4310</v>
      </c>
      <c r="R57" s="589">
        <v>3859</v>
      </c>
      <c r="S57" s="600">
        <f t="shared" si="19"/>
        <v>-10.464037122969838</v>
      </c>
      <c r="T57" s="601">
        <f t="shared" si="17"/>
        <v>0.6879683096017842</v>
      </c>
      <c r="V57" s="112"/>
      <c r="W57" s="112"/>
    </row>
    <row r="58" spans="2:23" ht="15" customHeight="1">
      <c r="B58" s="110" t="s">
        <v>12</v>
      </c>
      <c r="C58" s="589">
        <f>SUM(D58:G58)</f>
        <v>688</v>
      </c>
      <c r="D58" s="594">
        <v>19</v>
      </c>
      <c r="E58" s="594">
        <v>12</v>
      </c>
      <c r="F58" s="594">
        <v>103</v>
      </c>
      <c r="G58" s="594">
        <v>554</v>
      </c>
      <c r="H58" s="594">
        <v>538</v>
      </c>
      <c r="I58" s="594">
        <v>16</v>
      </c>
      <c r="L58" s="116" t="s">
        <v>62</v>
      </c>
      <c r="M58" s="589">
        <v>294</v>
      </c>
      <c r="N58" s="589">
        <v>285</v>
      </c>
      <c r="O58" s="600">
        <f t="shared" si="18"/>
        <v>-3.061224489795918</v>
      </c>
      <c r="P58" s="602">
        <f t="shared" si="7"/>
        <v>0.3497833797665656</v>
      </c>
      <c r="Q58" s="589">
        <v>1278</v>
      </c>
      <c r="R58" s="589">
        <v>1214</v>
      </c>
      <c r="S58" s="600">
        <f t="shared" si="19"/>
        <v>-5.007824726134586</v>
      </c>
      <c r="T58" s="601">
        <f t="shared" si="17"/>
        <v>0.21642744956117285</v>
      </c>
      <c r="V58" s="112"/>
      <c r="W58" s="112"/>
    </row>
    <row r="59" spans="2:23" ht="15" customHeight="1">
      <c r="B59" s="110" t="s">
        <v>14</v>
      </c>
      <c r="C59" s="589">
        <f aca="true" t="shared" si="22" ref="C59:C67">SUM(D59:G59)</f>
        <v>53326</v>
      </c>
      <c r="D59" s="594">
        <v>5867</v>
      </c>
      <c r="E59" s="594">
        <v>3152</v>
      </c>
      <c r="F59" s="594">
        <v>4167</v>
      </c>
      <c r="G59" s="594">
        <v>40140</v>
      </c>
      <c r="H59" s="594">
        <v>35855</v>
      </c>
      <c r="I59" s="594">
        <v>4285</v>
      </c>
      <c r="L59" s="116" t="s">
        <v>63</v>
      </c>
      <c r="M59" s="589">
        <v>589</v>
      </c>
      <c r="N59" s="589">
        <v>543</v>
      </c>
      <c r="O59" s="600">
        <f t="shared" si="18"/>
        <v>-7.809847198641766</v>
      </c>
      <c r="P59" s="602">
        <f t="shared" si="7"/>
        <v>0.6664293867131408</v>
      </c>
      <c r="Q59" s="589">
        <v>2715</v>
      </c>
      <c r="R59" s="589">
        <v>2236</v>
      </c>
      <c r="S59" s="600">
        <f t="shared" si="19"/>
        <v>-17.642725598526702</v>
      </c>
      <c r="T59" s="601">
        <f t="shared" si="17"/>
        <v>0.3986258461439724</v>
      </c>
      <c r="V59" s="112"/>
      <c r="W59" s="112"/>
    </row>
    <row r="60" spans="2:23" ht="15" customHeight="1">
      <c r="B60" s="110" t="s">
        <v>16</v>
      </c>
      <c r="C60" s="589">
        <f t="shared" si="22"/>
        <v>144443</v>
      </c>
      <c r="D60" s="594">
        <v>11126</v>
      </c>
      <c r="E60" s="594">
        <v>12197</v>
      </c>
      <c r="F60" s="594">
        <v>8395</v>
      </c>
      <c r="G60" s="594">
        <v>112725</v>
      </c>
      <c r="H60" s="594">
        <v>108184</v>
      </c>
      <c r="I60" s="594">
        <v>4541</v>
      </c>
      <c r="L60" s="108"/>
      <c r="M60" s="589"/>
      <c r="N60" s="589"/>
      <c r="O60" s="600"/>
      <c r="P60" s="601"/>
      <c r="Q60" s="589"/>
      <c r="R60" s="589"/>
      <c r="S60" s="600"/>
      <c r="T60" s="601"/>
      <c r="V60" s="112"/>
      <c r="W60" s="112"/>
    </row>
    <row r="61" spans="2:23" ht="15" customHeight="1">
      <c r="B61" s="3" t="s">
        <v>18</v>
      </c>
      <c r="C61" s="589">
        <f t="shared" si="22"/>
        <v>2449</v>
      </c>
      <c r="D61" s="594" t="s">
        <v>413</v>
      </c>
      <c r="E61" s="594" t="s">
        <v>413</v>
      </c>
      <c r="F61" s="594">
        <v>7</v>
      </c>
      <c r="G61" s="594">
        <v>2442</v>
      </c>
      <c r="H61" s="594">
        <v>2431</v>
      </c>
      <c r="I61" s="594">
        <v>11</v>
      </c>
      <c r="K61" s="249" t="s">
        <v>64</v>
      </c>
      <c r="L61" s="250"/>
      <c r="M61" s="588">
        <f>SUM(M62:M65)</f>
        <v>2780</v>
      </c>
      <c r="N61" s="588">
        <f>SUM(N62:N65)</f>
        <v>2770</v>
      </c>
      <c r="O61" s="597">
        <f>100*(N61-M61)/M61</f>
        <v>-0.3597122302158273</v>
      </c>
      <c r="P61" s="598">
        <f t="shared" si="7"/>
        <v>3.399648989310129</v>
      </c>
      <c r="Q61" s="588">
        <f>SUM(Q62:Q65)</f>
        <v>16461</v>
      </c>
      <c r="R61" s="588">
        <f>SUM(R62:R65)</f>
        <v>16645</v>
      </c>
      <c r="S61" s="597">
        <f>100*(R61-Q61)/Q61</f>
        <v>1.117793572686957</v>
      </c>
      <c r="T61" s="599">
        <f>100*R61/R$10</f>
        <v>2.9674093063803313</v>
      </c>
      <c r="V61" s="112"/>
      <c r="W61" s="112"/>
    </row>
    <row r="62" spans="2:23" ht="15" customHeight="1">
      <c r="B62" s="110" t="s">
        <v>20</v>
      </c>
      <c r="C62" s="589">
        <f t="shared" si="22"/>
        <v>32166</v>
      </c>
      <c r="D62" s="594">
        <v>691</v>
      </c>
      <c r="E62" s="594">
        <v>291</v>
      </c>
      <c r="F62" s="594">
        <v>1067</v>
      </c>
      <c r="G62" s="594">
        <v>30117</v>
      </c>
      <c r="H62" s="594">
        <v>29502</v>
      </c>
      <c r="I62" s="594">
        <v>615</v>
      </c>
      <c r="L62" s="116" t="s">
        <v>65</v>
      </c>
      <c r="M62" s="589">
        <v>836</v>
      </c>
      <c r="N62" s="589">
        <v>883</v>
      </c>
      <c r="O62" s="600">
        <f>100*(N62-M62)/M62</f>
        <v>5.62200956937799</v>
      </c>
      <c r="P62" s="602">
        <f t="shared" si="7"/>
        <v>1.0837148222241313</v>
      </c>
      <c r="Q62" s="589">
        <v>5108</v>
      </c>
      <c r="R62" s="589">
        <v>5484</v>
      </c>
      <c r="S62" s="600">
        <f>100*(R62-Q62)/Q62</f>
        <v>7.3610023492560686</v>
      </c>
      <c r="T62" s="601">
        <f>100*R62/R$10</f>
        <v>0.9776673256947874</v>
      </c>
      <c r="V62" s="112"/>
      <c r="W62" s="112"/>
    </row>
    <row r="63" spans="2:23" ht="15" customHeight="1">
      <c r="B63" s="110" t="s">
        <v>22</v>
      </c>
      <c r="C63" s="589">
        <f t="shared" si="22"/>
        <v>151939</v>
      </c>
      <c r="D63" s="594">
        <v>22129</v>
      </c>
      <c r="E63" s="594">
        <v>18264</v>
      </c>
      <c r="F63" s="594">
        <v>10330</v>
      </c>
      <c r="G63" s="594">
        <v>101216</v>
      </c>
      <c r="H63" s="594">
        <v>90782</v>
      </c>
      <c r="I63" s="594">
        <v>10434</v>
      </c>
      <c r="L63" s="116" t="s">
        <v>66</v>
      </c>
      <c r="M63" s="589">
        <v>716</v>
      </c>
      <c r="N63" s="589">
        <v>672</v>
      </c>
      <c r="O63" s="600">
        <f>100*(N63-M63)/M63</f>
        <v>-6.145251396648045</v>
      </c>
      <c r="P63" s="602">
        <f t="shared" si="7"/>
        <v>0.8247523901864284</v>
      </c>
      <c r="Q63" s="589">
        <v>3897</v>
      </c>
      <c r="R63" s="589">
        <v>3680</v>
      </c>
      <c r="S63" s="600">
        <f>100*(R63-Q63)/Q63</f>
        <v>-5.568385937900949</v>
      </c>
      <c r="T63" s="601">
        <f>100*R63/R$10</f>
        <v>0.6560568487521549</v>
      </c>
      <c r="V63" s="112"/>
      <c r="W63" s="112"/>
    </row>
    <row r="64" spans="2:23" ht="15" customHeight="1">
      <c r="B64" s="110" t="s">
        <v>24</v>
      </c>
      <c r="C64" s="589">
        <f t="shared" si="22"/>
        <v>17697</v>
      </c>
      <c r="D64" s="594">
        <v>220</v>
      </c>
      <c r="E64" s="594">
        <v>112</v>
      </c>
      <c r="F64" s="594">
        <v>497</v>
      </c>
      <c r="G64" s="594">
        <v>16868</v>
      </c>
      <c r="H64" s="594">
        <v>16599</v>
      </c>
      <c r="I64" s="594">
        <v>269</v>
      </c>
      <c r="L64" s="116" t="s">
        <v>67</v>
      </c>
      <c r="M64" s="589">
        <v>939</v>
      </c>
      <c r="N64" s="589">
        <v>920</v>
      </c>
      <c r="O64" s="600">
        <f>100*(N64-M64)/M64</f>
        <v>-2.0234291799787005</v>
      </c>
      <c r="P64" s="602">
        <f t="shared" si="7"/>
        <v>1.1291252960885627</v>
      </c>
      <c r="Q64" s="589">
        <v>5672</v>
      </c>
      <c r="R64" s="589">
        <v>5491</v>
      </c>
      <c r="S64" s="600">
        <f>100*(R64-Q64)/Q64</f>
        <v>-3.191114245416079</v>
      </c>
      <c r="T64" s="601">
        <f>100*R64/R$10</f>
        <v>0.9789152599179572</v>
      </c>
      <c r="V64" s="112"/>
      <c r="W64" s="112"/>
    </row>
    <row r="65" spans="2:23" ht="15" customHeight="1">
      <c r="B65" s="110" t="s">
        <v>26</v>
      </c>
      <c r="C65" s="589">
        <f t="shared" si="22"/>
        <v>5377</v>
      </c>
      <c r="D65" s="594">
        <v>1629</v>
      </c>
      <c r="E65" s="594">
        <v>586</v>
      </c>
      <c r="F65" s="594">
        <v>944</v>
      </c>
      <c r="G65" s="594">
        <v>2218</v>
      </c>
      <c r="H65" s="594">
        <v>2065</v>
      </c>
      <c r="I65" s="594">
        <v>153</v>
      </c>
      <c r="L65" s="116" t="s">
        <v>68</v>
      </c>
      <c r="M65" s="589">
        <v>289</v>
      </c>
      <c r="N65" s="589">
        <v>295</v>
      </c>
      <c r="O65" s="600">
        <f>100*(N65-M65)/M65</f>
        <v>2.0761245674740483</v>
      </c>
      <c r="P65" s="602">
        <f t="shared" si="7"/>
        <v>0.3620564808110065</v>
      </c>
      <c r="Q65" s="589">
        <v>1784</v>
      </c>
      <c r="R65" s="589">
        <v>1990</v>
      </c>
      <c r="S65" s="600">
        <f>100*(R65-Q65)/Q65</f>
        <v>11.547085201793722</v>
      </c>
      <c r="T65" s="601">
        <f>100*R65/R$10</f>
        <v>0.3547698720154316</v>
      </c>
      <c r="V65" s="112"/>
      <c r="W65" s="112"/>
    </row>
    <row r="66" spans="2:23" ht="15" customHeight="1">
      <c r="B66" s="110" t="s">
        <v>28</v>
      </c>
      <c r="C66" s="589">
        <f t="shared" si="22"/>
        <v>132002</v>
      </c>
      <c r="D66" s="594">
        <v>10945</v>
      </c>
      <c r="E66" s="594">
        <v>6371</v>
      </c>
      <c r="F66" s="594">
        <v>6631</v>
      </c>
      <c r="G66" s="594">
        <v>108055</v>
      </c>
      <c r="H66" s="594">
        <v>101941</v>
      </c>
      <c r="I66" s="594">
        <v>6114</v>
      </c>
      <c r="L66" s="108"/>
      <c r="M66" s="589"/>
      <c r="N66" s="589"/>
      <c r="O66" s="600"/>
      <c r="P66" s="601"/>
      <c r="Q66" s="589"/>
      <c r="R66" s="589"/>
      <c r="S66" s="600"/>
      <c r="T66" s="601"/>
      <c r="V66" s="112"/>
      <c r="W66" s="112"/>
    </row>
    <row r="67" spans="1:23" ht="15" customHeight="1">
      <c r="A67" s="113"/>
      <c r="B67" s="97" t="s">
        <v>327</v>
      </c>
      <c r="C67" s="591">
        <f t="shared" si="22"/>
        <v>18138</v>
      </c>
      <c r="D67" s="596" t="s">
        <v>412</v>
      </c>
      <c r="E67" s="596" t="s">
        <v>410</v>
      </c>
      <c r="F67" s="596" t="s">
        <v>409</v>
      </c>
      <c r="G67" s="596">
        <v>18138</v>
      </c>
      <c r="H67" s="596">
        <v>18080</v>
      </c>
      <c r="I67" s="596">
        <v>58</v>
      </c>
      <c r="K67" s="249" t="s">
        <v>69</v>
      </c>
      <c r="L67" s="250"/>
      <c r="M67" s="588">
        <f>SUM(M68)</f>
        <v>613</v>
      </c>
      <c r="N67" s="588">
        <f>SUM(N68)</f>
        <v>588</v>
      </c>
      <c r="O67" s="597">
        <f>100*(N67-M67)/M67</f>
        <v>-4.078303425774878</v>
      </c>
      <c r="P67" s="598">
        <f t="shared" si="7"/>
        <v>0.7216583414131249</v>
      </c>
      <c r="Q67" s="588">
        <f>SUM(Q68)</f>
        <v>3966</v>
      </c>
      <c r="R67" s="588">
        <f>SUM(R68)</f>
        <v>3630</v>
      </c>
      <c r="S67" s="597">
        <f>100*(R67-Q67)/Q67</f>
        <v>-8.472012102874432</v>
      </c>
      <c r="T67" s="599">
        <f>100*R67/R$10</f>
        <v>0.6471430328723702</v>
      </c>
      <c r="V67" s="112"/>
      <c r="W67" s="112"/>
    </row>
    <row r="68" spans="1:23" ht="15" customHeight="1">
      <c r="A68" s="100" t="s">
        <v>263</v>
      </c>
      <c r="K68" s="124"/>
      <c r="L68" s="125" t="s">
        <v>70</v>
      </c>
      <c r="M68" s="589">
        <v>613</v>
      </c>
      <c r="N68" s="589">
        <v>588</v>
      </c>
      <c r="O68" s="600">
        <f>100*(N68-M68)/M68</f>
        <v>-4.078303425774878</v>
      </c>
      <c r="P68" s="602">
        <f t="shared" si="7"/>
        <v>0.7216583414131249</v>
      </c>
      <c r="Q68" s="589">
        <v>3966</v>
      </c>
      <c r="R68" s="589">
        <v>3630</v>
      </c>
      <c r="S68" s="600">
        <f>100*(R68-Q68)/Q68</f>
        <v>-8.472012102874432</v>
      </c>
      <c r="T68" s="601">
        <f>100*R68/R$10</f>
        <v>0.6471430328723702</v>
      </c>
      <c r="V68" s="112"/>
      <c r="W68" s="112"/>
    </row>
    <row r="69" spans="11:20" ht="15" customHeight="1">
      <c r="K69" s="100" t="s">
        <v>263</v>
      </c>
      <c r="M69" s="115"/>
      <c r="N69" s="115"/>
      <c r="O69" s="126"/>
      <c r="P69" s="126"/>
      <c r="Q69" s="115"/>
      <c r="R69" s="115"/>
      <c r="S69" s="115"/>
      <c r="T69" s="115"/>
    </row>
    <row r="70" spans="13:20" ht="15" customHeight="1">
      <c r="M70" s="101"/>
      <c r="N70" s="101"/>
      <c r="O70" s="127"/>
      <c r="P70" s="127"/>
      <c r="Q70" s="101"/>
      <c r="R70" s="101"/>
      <c r="S70" s="101"/>
      <c r="T70" s="101"/>
    </row>
    <row r="71" spans="13:20" ht="15" customHeight="1">
      <c r="M71" s="101"/>
      <c r="N71" s="101"/>
      <c r="O71" s="127"/>
      <c r="P71" s="127"/>
      <c r="Q71" s="101"/>
      <c r="R71" s="101"/>
      <c r="S71" s="101"/>
      <c r="T71" s="101"/>
    </row>
    <row r="72" spans="15:16" ht="15" customHeight="1">
      <c r="O72" s="128"/>
      <c r="P72" s="128"/>
    </row>
    <row r="73" spans="15:16" ht="14.25">
      <c r="O73" s="128"/>
      <c r="P73" s="128"/>
    </row>
    <row r="74" spans="15:16" ht="14.25">
      <c r="O74" s="128"/>
      <c r="P74" s="128"/>
    </row>
    <row r="75" spans="15:16" ht="14.25">
      <c r="O75" s="128"/>
      <c r="P75" s="128"/>
    </row>
    <row r="76" spans="15:16" ht="14.25">
      <c r="O76" s="128"/>
      <c r="P76" s="128"/>
    </row>
    <row r="77" spans="15:16" ht="14.25">
      <c r="O77" s="128"/>
      <c r="P77" s="128"/>
    </row>
    <row r="78" spans="15:16" ht="14.25">
      <c r="O78" s="128"/>
      <c r="P78" s="128"/>
    </row>
    <row r="79" spans="15:16" ht="14.25">
      <c r="O79" s="128"/>
      <c r="P79" s="128"/>
    </row>
    <row r="80" spans="15:16" ht="14.25">
      <c r="O80" s="128"/>
      <c r="P80" s="128"/>
    </row>
    <row r="81" spans="15:16" ht="14.25">
      <c r="O81" s="128"/>
      <c r="P81" s="128"/>
    </row>
    <row r="82" spans="15:16" ht="14.25">
      <c r="O82" s="128"/>
      <c r="P82" s="128"/>
    </row>
    <row r="83" spans="15:16" ht="14.25">
      <c r="O83" s="128"/>
      <c r="P83" s="128"/>
    </row>
    <row r="84" spans="15:16" ht="14.25">
      <c r="O84" s="128"/>
      <c r="P84" s="128"/>
    </row>
    <row r="85" spans="15:16" ht="14.25">
      <c r="O85" s="128"/>
      <c r="P85" s="128"/>
    </row>
    <row r="86" spans="15:16" ht="14.25">
      <c r="O86" s="128"/>
      <c r="P86" s="128"/>
    </row>
    <row r="87" spans="15:16" ht="14.25">
      <c r="O87" s="128"/>
      <c r="P87" s="128"/>
    </row>
    <row r="88" spans="15:16" ht="14.25">
      <c r="O88" s="128"/>
      <c r="P88" s="128"/>
    </row>
    <row r="89" spans="15:16" ht="14.25">
      <c r="O89" s="128"/>
      <c r="P89" s="128"/>
    </row>
    <row r="90" spans="15:16" ht="14.25">
      <c r="O90" s="128"/>
      <c r="P90" s="128"/>
    </row>
    <row r="91" spans="15:16" ht="14.25">
      <c r="O91" s="128"/>
      <c r="P91" s="128"/>
    </row>
    <row r="92" spans="15:16" ht="14.25">
      <c r="O92" s="128"/>
      <c r="P92" s="128"/>
    </row>
    <row r="93" spans="15:16" ht="14.25">
      <c r="O93" s="128"/>
      <c r="P93" s="128"/>
    </row>
    <row r="94" spans="15:16" ht="14.25">
      <c r="O94" s="128"/>
      <c r="P94" s="128"/>
    </row>
    <row r="95" spans="15:16" ht="14.25">
      <c r="O95" s="128"/>
      <c r="P95" s="128"/>
    </row>
    <row r="96" spans="15:16" ht="14.25">
      <c r="O96" s="128"/>
      <c r="P96" s="128"/>
    </row>
    <row r="97" spans="15:16" ht="14.25">
      <c r="O97" s="128"/>
      <c r="P97" s="128"/>
    </row>
  </sheetData>
  <sheetProtection/>
  <mergeCells count="69">
    <mergeCell ref="A4:I4"/>
    <mergeCell ref="A27:I27"/>
    <mergeCell ref="E52:E54"/>
    <mergeCell ref="V7:W7"/>
    <mergeCell ref="K10:L10"/>
    <mergeCell ref="K12:L12"/>
    <mergeCell ref="R7:R8"/>
    <mergeCell ref="Q7:Q8"/>
    <mergeCell ref="T7:T8"/>
    <mergeCell ref="P7:P8"/>
    <mergeCell ref="K40:L40"/>
    <mergeCell ref="K47:L47"/>
    <mergeCell ref="A9:B9"/>
    <mergeCell ref="A10:B10"/>
    <mergeCell ref="A11:B11"/>
    <mergeCell ref="A32:B32"/>
    <mergeCell ref="A33:B33"/>
    <mergeCell ref="A34:B34"/>
    <mergeCell ref="K13:L13"/>
    <mergeCell ref="K14:L14"/>
    <mergeCell ref="K6:L8"/>
    <mergeCell ref="M6:P6"/>
    <mergeCell ref="Q6:T6"/>
    <mergeCell ref="S7:S8"/>
    <mergeCell ref="O7:O8"/>
    <mergeCell ref="E7:E8"/>
    <mergeCell ref="G7:G8"/>
    <mergeCell ref="N7:N8"/>
    <mergeCell ref="M7:M8"/>
    <mergeCell ref="K15:L15"/>
    <mergeCell ref="K16:L16"/>
    <mergeCell ref="K17:L17"/>
    <mergeCell ref="K18:L18"/>
    <mergeCell ref="A2:T2"/>
    <mergeCell ref="K4:T4"/>
    <mergeCell ref="A6:B8"/>
    <mergeCell ref="C6:C8"/>
    <mergeCell ref="D6:G6"/>
    <mergeCell ref="H6:H8"/>
    <mergeCell ref="K19:L19"/>
    <mergeCell ref="K21:L21"/>
    <mergeCell ref="K24:L24"/>
    <mergeCell ref="A29:B31"/>
    <mergeCell ref="C29:C31"/>
    <mergeCell ref="D29:G29"/>
    <mergeCell ref="H29:H31"/>
    <mergeCell ref="K30:L30"/>
    <mergeCell ref="D30:D31"/>
    <mergeCell ref="E30:E31"/>
    <mergeCell ref="K61:L61"/>
    <mergeCell ref="K67:L67"/>
    <mergeCell ref="A55:B55"/>
    <mergeCell ref="A56:B56"/>
    <mergeCell ref="K53:L53"/>
    <mergeCell ref="A52:B54"/>
    <mergeCell ref="C52:C54"/>
    <mergeCell ref="D52:D54"/>
    <mergeCell ref="F52:F54"/>
    <mergeCell ref="J54:J56"/>
    <mergeCell ref="I29:I31"/>
    <mergeCell ref="I6:I8"/>
    <mergeCell ref="I53:I54"/>
    <mergeCell ref="A57:B57"/>
    <mergeCell ref="G30:G31"/>
    <mergeCell ref="A50:I50"/>
    <mergeCell ref="G53:G54"/>
    <mergeCell ref="G52:I52"/>
    <mergeCell ref="H53:H54"/>
    <mergeCell ref="D7:D8"/>
  </mergeCells>
  <printOptions horizontalCentered="1"/>
  <pageMargins left="0.7874015748031497" right="0.7874015748031497" top="0.3937007874015748" bottom="0.3937007874015748" header="0.35433070866141736" footer="0.35433070866141736"/>
  <pageSetup fitToHeight="1" fitToWidth="1" horizontalDpi="300" verticalDpi="300" orientation="landscape" paperSize="8" scale="75" r:id="rId1"/>
</worksheet>
</file>

<file path=xl/worksheets/sheet2.xml><?xml version="1.0" encoding="utf-8"?>
<worksheet xmlns="http://schemas.openxmlformats.org/spreadsheetml/2006/main" xmlns:r="http://schemas.openxmlformats.org/officeDocument/2006/relationships">
  <sheetPr>
    <pageSetUpPr fitToPage="1"/>
  </sheetPr>
  <dimension ref="A1:HT73"/>
  <sheetViews>
    <sheetView tabSelected="1" zoomScale="75" zoomScaleNormal="75" zoomScalePageLayoutView="0" workbookViewId="0" topLeftCell="A1">
      <selection activeCell="A1" sqref="A1"/>
    </sheetView>
  </sheetViews>
  <sheetFormatPr defaultColWidth="10.59765625" defaultRowHeight="18" customHeight="1"/>
  <cols>
    <col min="1" max="1" width="2.59765625" style="100" customWidth="1"/>
    <col min="2" max="28" width="10.59765625" style="100" customWidth="1"/>
    <col min="29" max="16384" width="10.59765625" style="100" customWidth="1"/>
  </cols>
  <sheetData>
    <row r="1" spans="1:28" ht="18" customHeight="1">
      <c r="A1" s="4" t="s">
        <v>309</v>
      </c>
      <c r="AB1" s="5" t="s">
        <v>306</v>
      </c>
    </row>
    <row r="2" spans="1:28" ht="18" customHeight="1">
      <c r="A2" s="323" t="s">
        <v>341</v>
      </c>
      <c r="B2" s="323"/>
      <c r="C2" s="323"/>
      <c r="D2" s="323"/>
      <c r="E2" s="323"/>
      <c r="F2" s="323"/>
      <c r="G2" s="323"/>
      <c r="H2" s="323"/>
      <c r="I2" s="323"/>
      <c r="J2" s="323"/>
      <c r="K2" s="323"/>
      <c r="L2" s="323"/>
      <c r="M2" s="323"/>
      <c r="N2" s="323"/>
      <c r="O2" s="323"/>
      <c r="P2" s="323"/>
      <c r="Q2" s="323"/>
      <c r="R2" s="323"/>
      <c r="S2" s="323"/>
      <c r="T2" s="323"/>
      <c r="U2" s="323"/>
      <c r="V2" s="323"/>
      <c r="W2" s="323"/>
      <c r="X2" s="323"/>
      <c r="Y2" s="323"/>
      <c r="Z2" s="323"/>
      <c r="AA2" s="323"/>
      <c r="AB2" s="323"/>
    </row>
    <row r="3" spans="1:28" ht="18" customHeight="1">
      <c r="A3" s="139"/>
      <c r="B3" s="139"/>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row>
    <row r="4" spans="1:28" ht="18" customHeight="1">
      <c r="A4" s="304" t="s">
        <v>342</v>
      </c>
      <c r="B4" s="305"/>
      <c r="C4" s="305"/>
      <c r="D4" s="305"/>
      <c r="E4" s="305"/>
      <c r="F4" s="305"/>
      <c r="G4" s="305"/>
      <c r="H4" s="305"/>
      <c r="I4" s="305"/>
      <c r="J4" s="305"/>
      <c r="K4" s="305"/>
      <c r="L4" s="305"/>
      <c r="M4" s="305"/>
      <c r="N4" s="305"/>
      <c r="O4" s="305"/>
      <c r="P4" s="305"/>
      <c r="Q4" s="305"/>
      <c r="R4" s="305"/>
      <c r="S4" s="305"/>
      <c r="T4" s="305"/>
      <c r="U4" s="305"/>
      <c r="V4" s="305"/>
      <c r="W4" s="305"/>
      <c r="X4" s="305"/>
      <c r="Y4" s="305"/>
      <c r="Z4" s="305"/>
      <c r="AA4" s="305"/>
      <c r="AB4" s="305"/>
    </row>
    <row r="5" spans="1:28" ht="18" customHeight="1" thickBot="1">
      <c r="A5" s="140"/>
      <c r="B5" s="140"/>
      <c r="C5" s="140"/>
      <c r="D5" s="140"/>
      <c r="E5" s="140"/>
      <c r="F5" s="140"/>
      <c r="G5" s="140"/>
      <c r="H5" s="140"/>
      <c r="I5" s="140"/>
      <c r="J5" s="140"/>
      <c r="K5" s="140"/>
      <c r="L5" s="140"/>
      <c r="M5" s="140"/>
      <c r="N5" s="140"/>
      <c r="O5" s="140"/>
      <c r="P5" s="140"/>
      <c r="Q5" s="140"/>
      <c r="R5" s="140"/>
      <c r="S5" s="140"/>
      <c r="T5" s="140"/>
      <c r="U5" s="140"/>
      <c r="V5" s="140"/>
      <c r="W5" s="140"/>
      <c r="X5" s="140"/>
      <c r="Y5" s="140"/>
      <c r="Z5" s="140"/>
      <c r="AA5" s="140"/>
      <c r="AB5" s="140"/>
    </row>
    <row r="6" spans="1:28" ht="18.75" customHeight="1">
      <c r="A6" s="316" t="s">
        <v>188</v>
      </c>
      <c r="B6" s="317"/>
      <c r="C6" s="309" t="s">
        <v>289</v>
      </c>
      <c r="D6" s="310"/>
      <c r="E6" s="309" t="s">
        <v>290</v>
      </c>
      <c r="F6" s="310"/>
      <c r="G6" s="309" t="s">
        <v>291</v>
      </c>
      <c r="H6" s="310"/>
      <c r="I6" s="309" t="s">
        <v>292</v>
      </c>
      <c r="J6" s="310"/>
      <c r="K6" s="309" t="s">
        <v>293</v>
      </c>
      <c r="L6" s="310"/>
      <c r="M6" s="309" t="s">
        <v>294</v>
      </c>
      <c r="N6" s="310"/>
      <c r="O6" s="324" t="s">
        <v>345</v>
      </c>
      <c r="P6" s="325"/>
      <c r="Q6" s="309" t="s">
        <v>295</v>
      </c>
      <c r="R6" s="310"/>
      <c r="S6" s="324" t="s">
        <v>344</v>
      </c>
      <c r="T6" s="328"/>
      <c r="U6" s="331" t="s">
        <v>346</v>
      </c>
      <c r="V6" s="332"/>
      <c r="W6" s="309" t="s">
        <v>297</v>
      </c>
      <c r="X6" s="310"/>
      <c r="Y6" s="309" t="s">
        <v>298</v>
      </c>
      <c r="Z6" s="310"/>
      <c r="AA6" s="335" t="s">
        <v>319</v>
      </c>
      <c r="AB6" s="316"/>
    </row>
    <row r="7" spans="1:28" ht="18.75" customHeight="1">
      <c r="A7" s="318"/>
      <c r="B7" s="319"/>
      <c r="C7" s="311"/>
      <c r="D7" s="312"/>
      <c r="E7" s="311"/>
      <c r="F7" s="312"/>
      <c r="G7" s="311"/>
      <c r="H7" s="312"/>
      <c r="I7" s="311"/>
      <c r="J7" s="312"/>
      <c r="K7" s="311"/>
      <c r="L7" s="312"/>
      <c r="M7" s="311"/>
      <c r="N7" s="312"/>
      <c r="O7" s="326"/>
      <c r="P7" s="327"/>
      <c r="Q7" s="311"/>
      <c r="R7" s="312"/>
      <c r="S7" s="329"/>
      <c r="T7" s="330"/>
      <c r="U7" s="333"/>
      <c r="V7" s="334"/>
      <c r="W7" s="311"/>
      <c r="X7" s="312"/>
      <c r="Y7" s="311"/>
      <c r="Z7" s="312"/>
      <c r="AA7" s="336"/>
      <c r="AB7" s="337"/>
    </row>
    <row r="8" spans="1:29" ht="18.75" customHeight="1">
      <c r="A8" s="320"/>
      <c r="B8" s="319"/>
      <c r="C8" s="306" t="s">
        <v>338</v>
      </c>
      <c r="D8" s="306" t="s">
        <v>339</v>
      </c>
      <c r="E8" s="306" t="s">
        <v>338</v>
      </c>
      <c r="F8" s="306" t="s">
        <v>339</v>
      </c>
      <c r="G8" s="306" t="s">
        <v>338</v>
      </c>
      <c r="H8" s="306" t="s">
        <v>339</v>
      </c>
      <c r="I8" s="306" t="s">
        <v>338</v>
      </c>
      <c r="J8" s="306" t="s">
        <v>339</v>
      </c>
      <c r="K8" s="306" t="s">
        <v>338</v>
      </c>
      <c r="L8" s="306" t="s">
        <v>339</v>
      </c>
      <c r="M8" s="306" t="s">
        <v>338</v>
      </c>
      <c r="N8" s="306" t="s">
        <v>339</v>
      </c>
      <c r="O8" s="306" t="s">
        <v>338</v>
      </c>
      <c r="P8" s="306" t="s">
        <v>339</v>
      </c>
      <c r="Q8" s="306" t="s">
        <v>338</v>
      </c>
      <c r="R8" s="306" t="s">
        <v>339</v>
      </c>
      <c r="S8" s="306" t="s">
        <v>338</v>
      </c>
      <c r="T8" s="306" t="s">
        <v>339</v>
      </c>
      <c r="U8" s="306" t="s">
        <v>338</v>
      </c>
      <c r="V8" s="306" t="s">
        <v>339</v>
      </c>
      <c r="W8" s="306" t="s">
        <v>338</v>
      </c>
      <c r="X8" s="306" t="s">
        <v>339</v>
      </c>
      <c r="Y8" s="306" t="s">
        <v>338</v>
      </c>
      <c r="Z8" s="306" t="s">
        <v>339</v>
      </c>
      <c r="AA8" s="306" t="s">
        <v>338</v>
      </c>
      <c r="AB8" s="313" t="s">
        <v>339</v>
      </c>
      <c r="AC8" s="101"/>
    </row>
    <row r="9" spans="1:29" ht="18.75" customHeight="1">
      <c r="A9" s="321"/>
      <c r="B9" s="322"/>
      <c r="C9" s="307"/>
      <c r="D9" s="307"/>
      <c r="E9" s="307"/>
      <c r="F9" s="307"/>
      <c r="G9" s="307"/>
      <c r="H9" s="307"/>
      <c r="I9" s="307"/>
      <c r="J9" s="307"/>
      <c r="K9" s="307"/>
      <c r="L9" s="307"/>
      <c r="M9" s="307"/>
      <c r="N9" s="307"/>
      <c r="O9" s="307"/>
      <c r="P9" s="307"/>
      <c r="Q9" s="307"/>
      <c r="R9" s="307"/>
      <c r="S9" s="307"/>
      <c r="T9" s="307"/>
      <c r="U9" s="307"/>
      <c r="V9" s="307"/>
      <c r="W9" s="307"/>
      <c r="X9" s="307"/>
      <c r="Y9" s="307"/>
      <c r="Z9" s="307"/>
      <c r="AA9" s="307"/>
      <c r="AB9" s="314"/>
      <c r="AC9" s="101"/>
    </row>
    <row r="10" spans="1:28" s="138" customFormat="1" ht="18.75" customHeight="1">
      <c r="A10" s="134"/>
      <c r="B10" s="135"/>
      <c r="C10" s="136"/>
      <c r="D10" s="137" t="s">
        <v>73</v>
      </c>
      <c r="E10" s="136"/>
      <c r="F10" s="137" t="s">
        <v>73</v>
      </c>
      <c r="G10" s="136"/>
      <c r="H10" s="137" t="s">
        <v>73</v>
      </c>
      <c r="I10" s="136"/>
      <c r="J10" s="137" t="s">
        <v>73</v>
      </c>
      <c r="K10" s="136"/>
      <c r="L10" s="137" t="s">
        <v>73</v>
      </c>
      <c r="M10" s="136"/>
      <c r="N10" s="137" t="s">
        <v>73</v>
      </c>
      <c r="O10" s="136"/>
      <c r="P10" s="137" t="s">
        <v>73</v>
      </c>
      <c r="Q10" s="136"/>
      <c r="R10" s="137" t="s">
        <v>73</v>
      </c>
      <c r="S10" s="136"/>
      <c r="T10" s="137" t="s">
        <v>73</v>
      </c>
      <c r="U10" s="136"/>
      <c r="V10" s="137" t="s">
        <v>73</v>
      </c>
      <c r="W10" s="136"/>
      <c r="X10" s="137" t="s">
        <v>73</v>
      </c>
      <c r="Y10" s="136"/>
      <c r="Z10" s="137" t="s">
        <v>73</v>
      </c>
      <c r="AA10" s="136"/>
      <c r="AB10" s="137" t="s">
        <v>73</v>
      </c>
    </row>
    <row r="11" spans="1:28" ht="18.75" customHeight="1">
      <c r="A11" s="300" t="s">
        <v>273</v>
      </c>
      <c r="B11" s="237"/>
      <c r="C11" s="77">
        <v>78795</v>
      </c>
      <c r="D11" s="78">
        <v>539166</v>
      </c>
      <c r="E11" s="78">
        <v>232</v>
      </c>
      <c r="F11" s="78">
        <v>3433</v>
      </c>
      <c r="G11" s="78">
        <v>78563</v>
      </c>
      <c r="H11" s="78">
        <v>535733</v>
      </c>
      <c r="I11" s="78">
        <v>78</v>
      </c>
      <c r="J11" s="78">
        <v>727</v>
      </c>
      <c r="K11" s="78">
        <v>7627</v>
      </c>
      <c r="L11" s="78">
        <v>54022</v>
      </c>
      <c r="M11" s="78">
        <v>16283</v>
      </c>
      <c r="N11" s="78">
        <v>142621</v>
      </c>
      <c r="O11" s="78">
        <v>138</v>
      </c>
      <c r="P11" s="78">
        <v>2624</v>
      </c>
      <c r="Q11" s="78">
        <v>1852</v>
      </c>
      <c r="R11" s="78">
        <v>33151</v>
      </c>
      <c r="S11" s="78">
        <v>32088</v>
      </c>
      <c r="T11" s="78">
        <v>144836</v>
      </c>
      <c r="U11" s="78">
        <v>989</v>
      </c>
      <c r="V11" s="78">
        <v>17632</v>
      </c>
      <c r="W11" s="78">
        <v>1904</v>
      </c>
      <c r="X11" s="78">
        <v>4531</v>
      </c>
      <c r="Y11" s="78">
        <v>16980</v>
      </c>
      <c r="Z11" s="78">
        <v>117766</v>
      </c>
      <c r="AA11" s="78">
        <v>624</v>
      </c>
      <c r="AB11" s="78">
        <v>17823</v>
      </c>
    </row>
    <row r="12" spans="1:28" ht="18.75" customHeight="1">
      <c r="A12" s="300" t="s">
        <v>197</v>
      </c>
      <c r="B12" s="315"/>
      <c r="C12" s="149">
        <v>81479</v>
      </c>
      <c r="D12" s="78">
        <v>560927</v>
      </c>
      <c r="E12" s="78">
        <v>218</v>
      </c>
      <c r="F12" s="78">
        <v>2702</v>
      </c>
      <c r="G12" s="78">
        <v>81261</v>
      </c>
      <c r="H12" s="78">
        <v>558225</v>
      </c>
      <c r="I12" s="78">
        <v>64</v>
      </c>
      <c r="J12" s="78">
        <v>688</v>
      </c>
      <c r="K12" s="78">
        <v>8182</v>
      </c>
      <c r="L12" s="78">
        <v>53326</v>
      </c>
      <c r="M12" s="78">
        <v>15355</v>
      </c>
      <c r="N12" s="78">
        <v>144443</v>
      </c>
      <c r="O12" s="78">
        <v>134</v>
      </c>
      <c r="P12" s="78">
        <v>2449</v>
      </c>
      <c r="Q12" s="78">
        <v>1962</v>
      </c>
      <c r="R12" s="78">
        <v>32166</v>
      </c>
      <c r="S12" s="78">
        <v>32545</v>
      </c>
      <c r="T12" s="78">
        <v>151939</v>
      </c>
      <c r="U12" s="78">
        <v>1171</v>
      </c>
      <c r="V12" s="78">
        <v>17697</v>
      </c>
      <c r="W12" s="78">
        <v>2277</v>
      </c>
      <c r="X12" s="78">
        <v>5377</v>
      </c>
      <c r="Y12" s="78">
        <v>18940</v>
      </c>
      <c r="Z12" s="78">
        <v>132002</v>
      </c>
      <c r="AA12" s="78">
        <v>631</v>
      </c>
      <c r="AB12" s="78">
        <v>18138</v>
      </c>
    </row>
    <row r="13" spans="1:28" ht="18.75" customHeight="1">
      <c r="A13" s="305" t="s">
        <v>305</v>
      </c>
      <c r="B13" s="268"/>
      <c r="C13" s="150">
        <v>3.4</v>
      </c>
      <c r="D13" s="79">
        <v>4</v>
      </c>
      <c r="E13" s="79">
        <v>-6</v>
      </c>
      <c r="F13" s="79">
        <v>-21.3</v>
      </c>
      <c r="G13" s="79">
        <v>3.4</v>
      </c>
      <c r="H13" s="79">
        <v>4.2</v>
      </c>
      <c r="I13" s="79">
        <v>-17.9</v>
      </c>
      <c r="J13" s="79">
        <v>-5.4</v>
      </c>
      <c r="K13" s="79">
        <v>7.3</v>
      </c>
      <c r="L13" s="79">
        <v>-1.3</v>
      </c>
      <c r="M13" s="79">
        <v>-5.7</v>
      </c>
      <c r="N13" s="79">
        <v>1.3</v>
      </c>
      <c r="O13" s="79">
        <v>-2.9</v>
      </c>
      <c r="P13" s="79">
        <v>-6.7</v>
      </c>
      <c r="Q13" s="79">
        <v>5.9</v>
      </c>
      <c r="R13" s="79">
        <v>-3</v>
      </c>
      <c r="S13" s="79">
        <v>1.4</v>
      </c>
      <c r="T13" s="79">
        <v>4.9</v>
      </c>
      <c r="U13" s="79">
        <v>18.4</v>
      </c>
      <c r="V13" s="79">
        <v>0.4</v>
      </c>
      <c r="W13" s="79">
        <v>19.6</v>
      </c>
      <c r="X13" s="79">
        <v>18.7</v>
      </c>
      <c r="Y13" s="79">
        <v>11.5</v>
      </c>
      <c r="Z13" s="79">
        <v>12.1</v>
      </c>
      <c r="AA13" s="79">
        <v>1.1</v>
      </c>
      <c r="AB13" s="79">
        <v>1.8</v>
      </c>
    </row>
    <row r="14" spans="1:28" ht="18.75" customHeight="1">
      <c r="A14" s="141"/>
      <c r="B14" s="141"/>
      <c r="C14" s="151"/>
      <c r="D14" s="143"/>
      <c r="E14" s="143"/>
      <c r="F14" s="143"/>
      <c r="G14" s="143"/>
      <c r="H14" s="143"/>
      <c r="I14" s="143"/>
      <c r="J14" s="143"/>
      <c r="K14" s="143"/>
      <c r="L14" s="143"/>
      <c r="M14" s="143"/>
      <c r="N14" s="143"/>
      <c r="O14" s="143"/>
      <c r="P14" s="143"/>
      <c r="Q14" s="143"/>
      <c r="R14" s="143"/>
      <c r="S14" s="143"/>
      <c r="T14" s="143"/>
      <c r="U14" s="143"/>
      <c r="V14" s="143"/>
      <c r="W14" s="143"/>
      <c r="X14" s="143"/>
      <c r="Y14" s="143"/>
      <c r="Z14" s="143"/>
      <c r="AA14" s="143"/>
      <c r="AB14" s="143"/>
    </row>
    <row r="15" spans="1:228" s="153" customFormat="1" ht="18.75" customHeight="1">
      <c r="A15" s="308" t="s">
        <v>74</v>
      </c>
      <c r="B15" s="251"/>
      <c r="C15" s="219">
        <f>SUM(C16:C23,C25,C28,C34,C44,C51,C57,C65,C71)</f>
        <v>81479</v>
      </c>
      <c r="D15" s="154">
        <f aca="true" t="shared" si="0" ref="D15:M15">SUM(D16:D23,D25,D28,D34,D44,D51,D57,D65,D71)</f>
        <v>560927</v>
      </c>
      <c r="E15" s="154">
        <f t="shared" si="0"/>
        <v>218</v>
      </c>
      <c r="F15" s="154">
        <f t="shared" si="0"/>
        <v>2702</v>
      </c>
      <c r="G15" s="154">
        <f t="shared" si="0"/>
        <v>81261</v>
      </c>
      <c r="H15" s="154">
        <f t="shared" si="0"/>
        <v>558225</v>
      </c>
      <c r="I15" s="154">
        <f t="shared" si="0"/>
        <v>64</v>
      </c>
      <c r="J15" s="154">
        <f t="shared" si="0"/>
        <v>688</v>
      </c>
      <c r="K15" s="154">
        <f t="shared" si="0"/>
        <v>8182</v>
      </c>
      <c r="L15" s="154">
        <f t="shared" si="0"/>
        <v>53326</v>
      </c>
      <c r="M15" s="154">
        <f t="shared" si="0"/>
        <v>15355</v>
      </c>
      <c r="N15" s="154">
        <f aca="true" t="shared" si="1" ref="N15:AB15">SUM(N16:N23,N25,N28,N34,N44,N51,N57,N65,N71)</f>
        <v>144443</v>
      </c>
      <c r="O15" s="154">
        <f t="shared" si="1"/>
        <v>134</v>
      </c>
      <c r="P15" s="154">
        <f t="shared" si="1"/>
        <v>2449</v>
      </c>
      <c r="Q15" s="154">
        <f t="shared" si="1"/>
        <v>1962</v>
      </c>
      <c r="R15" s="154">
        <f t="shared" si="1"/>
        <v>32166</v>
      </c>
      <c r="S15" s="154">
        <f t="shared" si="1"/>
        <v>32545</v>
      </c>
      <c r="T15" s="154">
        <f t="shared" si="1"/>
        <v>151939</v>
      </c>
      <c r="U15" s="154">
        <f t="shared" si="1"/>
        <v>1171</v>
      </c>
      <c r="V15" s="154">
        <f t="shared" si="1"/>
        <v>17697</v>
      </c>
      <c r="W15" s="154">
        <f t="shared" si="1"/>
        <v>2277</v>
      </c>
      <c r="X15" s="154">
        <f t="shared" si="1"/>
        <v>5377</v>
      </c>
      <c r="Y15" s="154">
        <f t="shared" si="1"/>
        <v>18940</v>
      </c>
      <c r="Z15" s="154">
        <f t="shared" si="1"/>
        <v>132002</v>
      </c>
      <c r="AA15" s="154">
        <f t="shared" si="1"/>
        <v>631</v>
      </c>
      <c r="AB15" s="154">
        <f t="shared" si="1"/>
        <v>18138</v>
      </c>
      <c r="AC15" s="152"/>
      <c r="AD15" s="152"/>
      <c r="AE15" s="152"/>
      <c r="AF15" s="152"/>
      <c r="AG15" s="152"/>
      <c r="AH15" s="152"/>
      <c r="AI15" s="152"/>
      <c r="AJ15" s="152"/>
      <c r="AK15" s="152"/>
      <c r="AL15" s="152"/>
      <c r="AM15" s="152"/>
      <c r="AN15" s="152"/>
      <c r="AO15" s="152"/>
      <c r="AP15" s="152"/>
      <c r="AQ15" s="152"/>
      <c r="AR15" s="152"/>
      <c r="AS15" s="152"/>
      <c r="AT15" s="152"/>
      <c r="AU15" s="152"/>
      <c r="AV15" s="152"/>
      <c r="AW15" s="152"/>
      <c r="AX15" s="152"/>
      <c r="AY15" s="152"/>
      <c r="AZ15" s="152"/>
      <c r="BA15" s="152"/>
      <c r="BB15" s="152"/>
      <c r="BC15" s="152"/>
      <c r="BD15" s="152"/>
      <c r="BE15" s="152"/>
      <c r="BF15" s="152"/>
      <c r="BG15" s="152"/>
      <c r="BH15" s="152"/>
      <c r="BI15" s="152"/>
      <c r="BJ15" s="152"/>
      <c r="BK15" s="152"/>
      <c r="BL15" s="152"/>
      <c r="BM15" s="152"/>
      <c r="BN15" s="152"/>
      <c r="BO15" s="152"/>
      <c r="BP15" s="152"/>
      <c r="BQ15" s="152"/>
      <c r="BR15" s="152"/>
      <c r="BS15" s="152"/>
      <c r="BT15" s="152"/>
      <c r="BU15" s="152"/>
      <c r="BV15" s="152"/>
      <c r="BW15" s="152"/>
      <c r="BX15" s="152"/>
      <c r="BY15" s="152"/>
      <c r="BZ15" s="152"/>
      <c r="CA15" s="152"/>
      <c r="CB15" s="152"/>
      <c r="CC15" s="152"/>
      <c r="CD15" s="152"/>
      <c r="CE15" s="152"/>
      <c r="CF15" s="152"/>
      <c r="CG15" s="152"/>
      <c r="CH15" s="152"/>
      <c r="CI15" s="152"/>
      <c r="CJ15" s="152"/>
      <c r="CK15" s="152"/>
      <c r="CL15" s="152"/>
      <c r="CM15" s="152"/>
      <c r="CN15" s="152"/>
      <c r="CO15" s="152"/>
      <c r="CP15" s="152"/>
      <c r="CQ15" s="152"/>
      <c r="CR15" s="152"/>
      <c r="CS15" s="152"/>
      <c r="CT15" s="152"/>
      <c r="CU15" s="152"/>
      <c r="CV15" s="152"/>
      <c r="CW15" s="152"/>
      <c r="CX15" s="152"/>
      <c r="CY15" s="152"/>
      <c r="CZ15" s="152"/>
      <c r="DA15" s="152"/>
      <c r="DB15" s="152"/>
      <c r="DC15" s="152"/>
      <c r="DD15" s="152"/>
      <c r="DE15" s="152"/>
      <c r="DF15" s="152"/>
      <c r="DG15" s="152"/>
      <c r="DH15" s="152"/>
      <c r="DI15" s="152"/>
      <c r="DJ15" s="152"/>
      <c r="DK15" s="152"/>
      <c r="DL15" s="152"/>
      <c r="DM15" s="152"/>
      <c r="DN15" s="152"/>
      <c r="DO15" s="152"/>
      <c r="DP15" s="152"/>
      <c r="DQ15" s="152"/>
      <c r="DR15" s="152"/>
      <c r="DS15" s="152"/>
      <c r="DT15" s="152"/>
      <c r="DU15" s="152"/>
      <c r="DV15" s="152"/>
      <c r="DW15" s="152"/>
      <c r="DX15" s="152"/>
      <c r="DY15" s="152"/>
      <c r="DZ15" s="152"/>
      <c r="EA15" s="152"/>
      <c r="EB15" s="152"/>
      <c r="EC15" s="152"/>
      <c r="ED15" s="152"/>
      <c r="EE15" s="152"/>
      <c r="EF15" s="152"/>
      <c r="EG15" s="152"/>
      <c r="EH15" s="152"/>
      <c r="EI15" s="152"/>
      <c r="EJ15" s="152"/>
      <c r="EK15" s="152"/>
      <c r="EL15" s="152"/>
      <c r="EM15" s="152"/>
      <c r="EN15" s="152"/>
      <c r="EO15" s="152"/>
      <c r="EP15" s="152"/>
      <c r="EQ15" s="152"/>
      <c r="ER15" s="152"/>
      <c r="ES15" s="152"/>
      <c r="ET15" s="152"/>
      <c r="EU15" s="152"/>
      <c r="EV15" s="152"/>
      <c r="EW15" s="152"/>
      <c r="EX15" s="152"/>
      <c r="EY15" s="152"/>
      <c r="EZ15" s="152"/>
      <c r="FA15" s="152"/>
      <c r="FB15" s="152"/>
      <c r="FC15" s="152"/>
      <c r="FD15" s="152"/>
      <c r="FE15" s="152"/>
      <c r="FF15" s="152"/>
      <c r="FG15" s="152"/>
      <c r="FH15" s="152"/>
      <c r="FI15" s="152"/>
      <c r="FJ15" s="152"/>
      <c r="FK15" s="152"/>
      <c r="FL15" s="152"/>
      <c r="FM15" s="152"/>
      <c r="FN15" s="152"/>
      <c r="FO15" s="152"/>
      <c r="FP15" s="152"/>
      <c r="FQ15" s="152"/>
      <c r="FR15" s="152"/>
      <c r="FS15" s="152"/>
      <c r="FT15" s="152"/>
      <c r="FU15" s="152"/>
      <c r="FV15" s="152"/>
      <c r="FW15" s="152"/>
      <c r="FX15" s="152"/>
      <c r="FY15" s="152"/>
      <c r="FZ15" s="152"/>
      <c r="GA15" s="152"/>
      <c r="GB15" s="152"/>
      <c r="GC15" s="152"/>
      <c r="GD15" s="152"/>
      <c r="GE15" s="152"/>
      <c r="GF15" s="152"/>
      <c r="GG15" s="152"/>
      <c r="GH15" s="152"/>
      <c r="GI15" s="152"/>
      <c r="GJ15" s="152"/>
      <c r="GK15" s="152"/>
      <c r="GL15" s="152"/>
      <c r="GM15" s="152"/>
      <c r="GN15" s="152"/>
      <c r="GO15" s="152"/>
      <c r="GP15" s="152"/>
      <c r="GQ15" s="152"/>
      <c r="GR15" s="152"/>
      <c r="GS15" s="152"/>
      <c r="GT15" s="152"/>
      <c r="GU15" s="152"/>
      <c r="GV15" s="152"/>
      <c r="GW15" s="152"/>
      <c r="GX15" s="152"/>
      <c r="GY15" s="152"/>
      <c r="GZ15" s="152"/>
      <c r="HA15" s="152"/>
      <c r="HB15" s="152"/>
      <c r="HC15" s="152"/>
      <c r="HD15" s="152"/>
      <c r="HE15" s="152"/>
      <c r="HF15" s="152"/>
      <c r="HG15" s="152"/>
      <c r="HH15" s="152"/>
      <c r="HI15" s="152"/>
      <c r="HJ15" s="152"/>
      <c r="HK15" s="152"/>
      <c r="HL15" s="152"/>
      <c r="HM15" s="152"/>
      <c r="HN15" s="152"/>
      <c r="HO15" s="152"/>
      <c r="HP15" s="152"/>
      <c r="HQ15" s="152"/>
      <c r="HR15" s="152"/>
      <c r="HS15" s="152"/>
      <c r="HT15" s="152"/>
    </row>
    <row r="16" spans="1:228" s="153" customFormat="1" ht="18.75" customHeight="1">
      <c r="A16" s="308" t="s">
        <v>75</v>
      </c>
      <c r="B16" s="251"/>
      <c r="C16" s="219">
        <f>SUM(E16,G16)</f>
        <v>32769</v>
      </c>
      <c r="D16" s="154">
        <f>SUM(F16,H16)</f>
        <v>244801</v>
      </c>
      <c r="E16" s="154">
        <v>37</v>
      </c>
      <c r="F16" s="154">
        <v>369</v>
      </c>
      <c r="G16" s="154">
        <v>32732</v>
      </c>
      <c r="H16" s="154">
        <v>244432</v>
      </c>
      <c r="I16" s="154">
        <v>6</v>
      </c>
      <c r="J16" s="154">
        <v>164</v>
      </c>
      <c r="K16" s="154">
        <v>2932</v>
      </c>
      <c r="L16" s="154">
        <v>22967</v>
      </c>
      <c r="M16" s="154">
        <v>3668</v>
      </c>
      <c r="N16" s="154">
        <v>39080</v>
      </c>
      <c r="O16" s="154">
        <v>22</v>
      </c>
      <c r="P16" s="154">
        <v>1079</v>
      </c>
      <c r="Q16" s="154">
        <v>890</v>
      </c>
      <c r="R16" s="154">
        <v>16885</v>
      </c>
      <c r="S16" s="154">
        <v>14943</v>
      </c>
      <c r="T16" s="154">
        <v>82856</v>
      </c>
      <c r="U16" s="155">
        <v>623</v>
      </c>
      <c r="V16" s="155">
        <v>11360</v>
      </c>
      <c r="W16" s="155">
        <v>1541</v>
      </c>
      <c r="X16" s="155">
        <v>4015</v>
      </c>
      <c r="Y16" s="154">
        <v>7965</v>
      </c>
      <c r="Z16" s="154">
        <v>57149</v>
      </c>
      <c r="AA16" s="155">
        <v>142</v>
      </c>
      <c r="AB16" s="220">
        <v>8877</v>
      </c>
      <c r="AC16" s="152"/>
      <c r="AD16" s="152"/>
      <c r="AE16" s="152"/>
      <c r="AF16" s="152"/>
      <c r="AG16" s="152"/>
      <c r="AH16" s="152"/>
      <c r="AI16" s="152"/>
      <c r="AJ16" s="152"/>
      <c r="AK16" s="152"/>
      <c r="AL16" s="152"/>
      <c r="AM16" s="152"/>
      <c r="AN16" s="152"/>
      <c r="AO16" s="152"/>
      <c r="AP16" s="152"/>
      <c r="AQ16" s="152"/>
      <c r="AR16" s="152"/>
      <c r="AS16" s="152"/>
      <c r="AT16" s="152"/>
      <c r="AU16" s="152"/>
      <c r="AV16" s="152"/>
      <c r="AW16" s="152"/>
      <c r="AX16" s="152"/>
      <c r="AY16" s="152"/>
      <c r="AZ16" s="152"/>
      <c r="BA16" s="152"/>
      <c r="BB16" s="152"/>
      <c r="BC16" s="152"/>
      <c r="BD16" s="152"/>
      <c r="BE16" s="152"/>
      <c r="BF16" s="152"/>
      <c r="BG16" s="152"/>
      <c r="BH16" s="152"/>
      <c r="BI16" s="152"/>
      <c r="BJ16" s="152"/>
      <c r="BK16" s="152"/>
      <c r="BL16" s="152"/>
      <c r="BM16" s="152"/>
      <c r="BN16" s="152"/>
      <c r="BO16" s="152"/>
      <c r="BP16" s="152"/>
      <c r="BQ16" s="152"/>
      <c r="BR16" s="152"/>
      <c r="BS16" s="152"/>
      <c r="BT16" s="152"/>
      <c r="BU16" s="152"/>
      <c r="BV16" s="152"/>
      <c r="BW16" s="152"/>
      <c r="BX16" s="152"/>
      <c r="BY16" s="152"/>
      <c r="BZ16" s="152"/>
      <c r="CA16" s="152"/>
      <c r="CB16" s="152"/>
      <c r="CC16" s="152"/>
      <c r="CD16" s="152"/>
      <c r="CE16" s="152"/>
      <c r="CF16" s="152"/>
      <c r="CG16" s="152"/>
      <c r="CH16" s="152"/>
      <c r="CI16" s="152"/>
      <c r="CJ16" s="152"/>
      <c r="CK16" s="152"/>
      <c r="CL16" s="152"/>
      <c r="CM16" s="152"/>
      <c r="CN16" s="152"/>
      <c r="CO16" s="152"/>
      <c r="CP16" s="152"/>
      <c r="CQ16" s="152"/>
      <c r="CR16" s="152"/>
      <c r="CS16" s="152"/>
      <c r="CT16" s="152"/>
      <c r="CU16" s="152"/>
      <c r="CV16" s="152"/>
      <c r="CW16" s="152"/>
      <c r="CX16" s="152"/>
      <c r="CY16" s="152"/>
      <c r="CZ16" s="152"/>
      <c r="DA16" s="152"/>
      <c r="DB16" s="152"/>
      <c r="DC16" s="152"/>
      <c r="DD16" s="152"/>
      <c r="DE16" s="152"/>
      <c r="DF16" s="152"/>
      <c r="DG16" s="152"/>
      <c r="DH16" s="152"/>
      <c r="DI16" s="152"/>
      <c r="DJ16" s="152"/>
      <c r="DK16" s="152"/>
      <c r="DL16" s="152"/>
      <c r="DM16" s="152"/>
      <c r="DN16" s="152"/>
      <c r="DO16" s="152"/>
      <c r="DP16" s="152"/>
      <c r="DQ16" s="152"/>
      <c r="DR16" s="152"/>
      <c r="DS16" s="152"/>
      <c r="DT16" s="152"/>
      <c r="DU16" s="152"/>
      <c r="DV16" s="152"/>
      <c r="DW16" s="152"/>
      <c r="DX16" s="152"/>
      <c r="DY16" s="152"/>
      <c r="DZ16" s="152"/>
      <c r="EA16" s="152"/>
      <c r="EB16" s="152"/>
      <c r="EC16" s="152"/>
      <c r="ED16" s="152"/>
      <c r="EE16" s="152"/>
      <c r="EF16" s="152"/>
      <c r="EG16" s="152"/>
      <c r="EH16" s="152"/>
      <c r="EI16" s="152"/>
      <c r="EJ16" s="152"/>
      <c r="EK16" s="152"/>
      <c r="EL16" s="152"/>
      <c r="EM16" s="152"/>
      <c r="EN16" s="152"/>
      <c r="EO16" s="152"/>
      <c r="EP16" s="152"/>
      <c r="EQ16" s="152"/>
      <c r="ER16" s="152"/>
      <c r="ES16" s="152"/>
      <c r="ET16" s="152"/>
      <c r="EU16" s="152"/>
      <c r="EV16" s="152"/>
      <c r="EW16" s="152"/>
      <c r="EX16" s="152"/>
      <c r="EY16" s="152"/>
      <c r="EZ16" s="152"/>
      <c r="FA16" s="152"/>
      <c r="FB16" s="152"/>
      <c r="FC16" s="152"/>
      <c r="FD16" s="152"/>
      <c r="FE16" s="152"/>
      <c r="FF16" s="152"/>
      <c r="FG16" s="152"/>
      <c r="FH16" s="152"/>
      <c r="FI16" s="152"/>
      <c r="FJ16" s="152"/>
      <c r="FK16" s="152"/>
      <c r="FL16" s="152"/>
      <c r="FM16" s="152"/>
      <c r="FN16" s="152"/>
      <c r="FO16" s="152"/>
      <c r="FP16" s="152"/>
      <c r="FQ16" s="152"/>
      <c r="FR16" s="152"/>
      <c r="FS16" s="152"/>
      <c r="FT16" s="152"/>
      <c r="FU16" s="152"/>
      <c r="FV16" s="152"/>
      <c r="FW16" s="152"/>
      <c r="FX16" s="152"/>
      <c r="FY16" s="152"/>
      <c r="FZ16" s="152"/>
      <c r="GA16" s="152"/>
      <c r="GB16" s="152"/>
      <c r="GC16" s="152"/>
      <c r="GD16" s="152"/>
      <c r="GE16" s="152"/>
      <c r="GF16" s="152"/>
      <c r="GG16" s="152"/>
      <c r="GH16" s="152"/>
      <c r="GI16" s="152"/>
      <c r="GJ16" s="152"/>
      <c r="GK16" s="152"/>
      <c r="GL16" s="152"/>
      <c r="GM16" s="152"/>
      <c r="GN16" s="152"/>
      <c r="GO16" s="152"/>
      <c r="GP16" s="152"/>
      <c r="GQ16" s="152"/>
      <c r="GR16" s="152"/>
      <c r="GS16" s="152"/>
      <c r="GT16" s="152"/>
      <c r="GU16" s="152"/>
      <c r="GV16" s="152"/>
      <c r="GW16" s="152"/>
      <c r="GX16" s="152"/>
      <c r="GY16" s="152"/>
      <c r="GZ16" s="152"/>
      <c r="HA16" s="152"/>
      <c r="HB16" s="152"/>
      <c r="HC16" s="152"/>
      <c r="HD16" s="152"/>
      <c r="HE16" s="152"/>
      <c r="HF16" s="152"/>
      <c r="HG16" s="152"/>
      <c r="HH16" s="152"/>
      <c r="HI16" s="152"/>
      <c r="HJ16" s="152"/>
      <c r="HK16" s="152"/>
      <c r="HL16" s="152"/>
      <c r="HM16" s="152"/>
      <c r="HN16" s="152"/>
      <c r="HO16" s="152"/>
      <c r="HP16" s="152"/>
      <c r="HQ16" s="152"/>
      <c r="HR16" s="152"/>
      <c r="HS16" s="152"/>
      <c r="HT16" s="152"/>
    </row>
    <row r="17" spans="1:228" s="156" customFormat="1" ht="18.75" customHeight="1">
      <c r="A17" s="308" t="s">
        <v>76</v>
      </c>
      <c r="B17" s="251"/>
      <c r="C17" s="219">
        <f aca="true" t="shared" si="2" ref="C17:C23">SUM(E17,G17)</f>
        <v>4059</v>
      </c>
      <c r="D17" s="154">
        <f aca="true" t="shared" si="3" ref="D17:D23">SUM(F17,H17)</f>
        <v>28411</v>
      </c>
      <c r="E17" s="154">
        <v>12</v>
      </c>
      <c r="F17" s="154">
        <v>282</v>
      </c>
      <c r="G17" s="154">
        <v>4047</v>
      </c>
      <c r="H17" s="154">
        <v>28129</v>
      </c>
      <c r="I17" s="154">
        <v>6</v>
      </c>
      <c r="J17" s="154">
        <v>45</v>
      </c>
      <c r="K17" s="154">
        <v>393</v>
      </c>
      <c r="L17" s="154">
        <v>2940</v>
      </c>
      <c r="M17" s="154">
        <v>456</v>
      </c>
      <c r="N17" s="154">
        <v>5632</v>
      </c>
      <c r="O17" s="154">
        <v>12</v>
      </c>
      <c r="P17" s="154">
        <v>210</v>
      </c>
      <c r="Q17" s="154">
        <v>99</v>
      </c>
      <c r="R17" s="154">
        <v>2160</v>
      </c>
      <c r="S17" s="154">
        <v>1808</v>
      </c>
      <c r="T17" s="154">
        <v>7552</v>
      </c>
      <c r="U17" s="154">
        <v>65</v>
      </c>
      <c r="V17" s="154">
        <v>774</v>
      </c>
      <c r="W17" s="154">
        <v>116</v>
      </c>
      <c r="X17" s="154">
        <v>200</v>
      </c>
      <c r="Y17" s="154">
        <v>1043</v>
      </c>
      <c r="Z17" s="154">
        <v>7814</v>
      </c>
      <c r="AA17" s="154">
        <v>49</v>
      </c>
      <c r="AB17" s="154">
        <v>802</v>
      </c>
      <c r="AC17" s="152"/>
      <c r="AD17" s="152"/>
      <c r="AE17" s="152"/>
      <c r="AF17" s="152"/>
      <c r="AG17" s="152"/>
      <c r="AH17" s="152"/>
      <c r="AI17" s="152"/>
      <c r="AJ17" s="152"/>
      <c r="AK17" s="152"/>
      <c r="AL17" s="152"/>
      <c r="AM17" s="152"/>
      <c r="AN17" s="152"/>
      <c r="AO17" s="152"/>
      <c r="AP17" s="152"/>
      <c r="AQ17" s="152"/>
      <c r="AR17" s="152"/>
      <c r="AS17" s="152"/>
      <c r="AT17" s="152"/>
      <c r="AU17" s="152"/>
      <c r="AV17" s="152"/>
      <c r="AW17" s="152"/>
      <c r="AX17" s="152"/>
      <c r="AY17" s="152"/>
      <c r="AZ17" s="152"/>
      <c r="BA17" s="152"/>
      <c r="BB17" s="152"/>
      <c r="BC17" s="152"/>
      <c r="BD17" s="152"/>
      <c r="BE17" s="152"/>
      <c r="BF17" s="152"/>
      <c r="BG17" s="152"/>
      <c r="BH17" s="152"/>
      <c r="BI17" s="152"/>
      <c r="BJ17" s="152"/>
      <c r="BK17" s="152"/>
      <c r="BL17" s="152"/>
      <c r="BM17" s="152"/>
      <c r="BN17" s="152"/>
      <c r="BO17" s="152"/>
      <c r="BP17" s="152"/>
      <c r="BQ17" s="152"/>
      <c r="BR17" s="152"/>
      <c r="BS17" s="152"/>
      <c r="BT17" s="152"/>
      <c r="BU17" s="152"/>
      <c r="BV17" s="152"/>
      <c r="BW17" s="152"/>
      <c r="BX17" s="152"/>
      <c r="BY17" s="152"/>
      <c r="BZ17" s="152"/>
      <c r="CA17" s="152"/>
      <c r="CB17" s="152"/>
      <c r="CC17" s="152"/>
      <c r="CD17" s="152"/>
      <c r="CE17" s="152"/>
      <c r="CF17" s="152"/>
      <c r="CG17" s="152"/>
      <c r="CH17" s="152"/>
      <c r="CI17" s="152"/>
      <c r="CJ17" s="152"/>
      <c r="CK17" s="152"/>
      <c r="CL17" s="152"/>
      <c r="CM17" s="152"/>
      <c r="CN17" s="152"/>
      <c r="CO17" s="152"/>
      <c r="CP17" s="152"/>
      <c r="CQ17" s="152"/>
      <c r="CR17" s="152"/>
      <c r="CS17" s="152"/>
      <c r="CT17" s="152"/>
      <c r="CU17" s="152"/>
      <c r="CV17" s="152"/>
      <c r="CW17" s="152"/>
      <c r="CX17" s="152"/>
      <c r="CY17" s="152"/>
      <c r="CZ17" s="152"/>
      <c r="DA17" s="152"/>
      <c r="DB17" s="152"/>
      <c r="DC17" s="152"/>
      <c r="DD17" s="152"/>
      <c r="DE17" s="152"/>
      <c r="DF17" s="152"/>
      <c r="DG17" s="152"/>
      <c r="DH17" s="152"/>
      <c r="DI17" s="152"/>
      <c r="DJ17" s="152"/>
      <c r="DK17" s="152"/>
      <c r="DL17" s="152"/>
      <c r="DM17" s="152"/>
      <c r="DN17" s="152"/>
      <c r="DO17" s="152"/>
      <c r="DP17" s="152"/>
      <c r="DQ17" s="152"/>
      <c r="DR17" s="152"/>
      <c r="DS17" s="152"/>
      <c r="DT17" s="152"/>
      <c r="DU17" s="152"/>
      <c r="DV17" s="152"/>
      <c r="DW17" s="152"/>
      <c r="DX17" s="152"/>
      <c r="DY17" s="152"/>
      <c r="DZ17" s="152"/>
      <c r="EA17" s="152"/>
      <c r="EB17" s="152"/>
      <c r="EC17" s="152"/>
      <c r="ED17" s="152"/>
      <c r="EE17" s="152"/>
      <c r="EF17" s="152"/>
      <c r="EG17" s="152"/>
      <c r="EH17" s="152"/>
      <c r="EI17" s="152"/>
      <c r="EJ17" s="152"/>
      <c r="EK17" s="152"/>
      <c r="EL17" s="152"/>
      <c r="EM17" s="152"/>
      <c r="EN17" s="152"/>
      <c r="EO17" s="152"/>
      <c r="EP17" s="152"/>
      <c r="EQ17" s="152"/>
      <c r="ER17" s="152"/>
      <c r="ES17" s="152"/>
      <c r="ET17" s="152"/>
      <c r="EU17" s="152"/>
      <c r="EV17" s="152"/>
      <c r="EW17" s="152"/>
      <c r="EX17" s="152"/>
      <c r="EY17" s="152"/>
      <c r="EZ17" s="152"/>
      <c r="FA17" s="152"/>
      <c r="FB17" s="152"/>
      <c r="FC17" s="152"/>
      <c r="FD17" s="152"/>
      <c r="FE17" s="152"/>
      <c r="FF17" s="152"/>
      <c r="FG17" s="152"/>
      <c r="FH17" s="152"/>
      <c r="FI17" s="152"/>
      <c r="FJ17" s="152"/>
      <c r="FK17" s="152"/>
      <c r="FL17" s="152"/>
      <c r="FM17" s="152"/>
      <c r="FN17" s="152"/>
      <c r="FO17" s="152"/>
      <c r="FP17" s="152"/>
      <c r="FQ17" s="152"/>
      <c r="FR17" s="152"/>
      <c r="FS17" s="152"/>
      <c r="FT17" s="152"/>
      <c r="FU17" s="152"/>
      <c r="FV17" s="152"/>
      <c r="FW17" s="152"/>
      <c r="FX17" s="152"/>
      <c r="FY17" s="152"/>
      <c r="FZ17" s="152"/>
      <c r="GA17" s="152"/>
      <c r="GB17" s="152"/>
      <c r="GC17" s="152"/>
      <c r="GD17" s="152"/>
      <c r="GE17" s="152"/>
      <c r="GF17" s="152"/>
      <c r="GG17" s="152"/>
      <c r="GH17" s="152"/>
      <c r="GI17" s="152"/>
      <c r="GJ17" s="152"/>
      <c r="GK17" s="152"/>
      <c r="GL17" s="152"/>
      <c r="GM17" s="152"/>
      <c r="GN17" s="152"/>
      <c r="GO17" s="152"/>
      <c r="GP17" s="152"/>
      <c r="GQ17" s="152"/>
      <c r="GR17" s="152"/>
      <c r="GS17" s="152"/>
      <c r="GT17" s="152"/>
      <c r="GU17" s="152"/>
      <c r="GV17" s="152"/>
      <c r="GW17" s="152"/>
      <c r="GX17" s="152"/>
      <c r="GY17" s="152"/>
      <c r="GZ17" s="152"/>
      <c r="HA17" s="152"/>
      <c r="HB17" s="152"/>
      <c r="HC17" s="152"/>
      <c r="HD17" s="152"/>
      <c r="HE17" s="152"/>
      <c r="HF17" s="152"/>
      <c r="HG17" s="152"/>
      <c r="HH17" s="152"/>
      <c r="HI17" s="152"/>
      <c r="HJ17" s="152"/>
      <c r="HK17" s="152"/>
      <c r="HL17" s="152"/>
      <c r="HM17" s="152"/>
      <c r="HN17" s="152"/>
      <c r="HO17" s="152"/>
      <c r="HP17" s="152"/>
      <c r="HQ17" s="152"/>
      <c r="HR17" s="152"/>
      <c r="HS17" s="152"/>
      <c r="HT17" s="152"/>
    </row>
    <row r="18" spans="1:228" s="156" customFormat="1" ht="18.75" customHeight="1">
      <c r="A18" s="308" t="s">
        <v>77</v>
      </c>
      <c r="B18" s="251"/>
      <c r="C18" s="219">
        <f t="shared" si="2"/>
        <v>8090</v>
      </c>
      <c r="D18" s="154">
        <f t="shared" si="3"/>
        <v>56331</v>
      </c>
      <c r="E18" s="154">
        <v>11</v>
      </c>
      <c r="F18" s="154">
        <v>26</v>
      </c>
      <c r="G18" s="154">
        <v>8079</v>
      </c>
      <c r="H18" s="154">
        <v>56305</v>
      </c>
      <c r="I18" s="154">
        <v>9</v>
      </c>
      <c r="J18" s="154">
        <v>20</v>
      </c>
      <c r="K18" s="154">
        <v>756</v>
      </c>
      <c r="L18" s="154">
        <v>4026</v>
      </c>
      <c r="M18" s="154">
        <v>2288</v>
      </c>
      <c r="N18" s="154">
        <v>21291</v>
      </c>
      <c r="O18" s="154">
        <v>7</v>
      </c>
      <c r="P18" s="154">
        <v>254</v>
      </c>
      <c r="Q18" s="154">
        <v>139</v>
      </c>
      <c r="R18" s="154">
        <v>2210</v>
      </c>
      <c r="S18" s="154">
        <v>2927</v>
      </c>
      <c r="T18" s="154">
        <v>12532</v>
      </c>
      <c r="U18" s="154">
        <v>123</v>
      </c>
      <c r="V18" s="154">
        <v>1386</v>
      </c>
      <c r="W18" s="154">
        <v>195</v>
      </c>
      <c r="X18" s="154">
        <v>300</v>
      </c>
      <c r="Y18" s="154">
        <v>1587</v>
      </c>
      <c r="Z18" s="154">
        <v>11623</v>
      </c>
      <c r="AA18" s="154">
        <v>48</v>
      </c>
      <c r="AB18" s="154">
        <v>2663</v>
      </c>
      <c r="AC18" s="152"/>
      <c r="AD18" s="152"/>
      <c r="AE18" s="152"/>
      <c r="AF18" s="152"/>
      <c r="AG18" s="152"/>
      <c r="AH18" s="152"/>
      <c r="AI18" s="152"/>
      <c r="AJ18" s="152"/>
      <c r="AK18" s="152"/>
      <c r="AL18" s="152"/>
      <c r="AM18" s="152"/>
      <c r="AN18" s="152"/>
      <c r="AO18" s="152"/>
      <c r="AP18" s="152"/>
      <c r="AQ18" s="152"/>
      <c r="AR18" s="152"/>
      <c r="AS18" s="152"/>
      <c r="AT18" s="152"/>
      <c r="AU18" s="152"/>
      <c r="AV18" s="152"/>
      <c r="AW18" s="152"/>
      <c r="AX18" s="152"/>
      <c r="AY18" s="152"/>
      <c r="AZ18" s="152"/>
      <c r="BA18" s="152"/>
      <c r="BB18" s="152"/>
      <c r="BC18" s="152"/>
      <c r="BD18" s="152"/>
      <c r="BE18" s="152"/>
      <c r="BF18" s="152"/>
      <c r="BG18" s="152"/>
      <c r="BH18" s="152"/>
      <c r="BI18" s="152"/>
      <c r="BJ18" s="152"/>
      <c r="BK18" s="152"/>
      <c r="BL18" s="152"/>
      <c r="BM18" s="152"/>
      <c r="BN18" s="152"/>
      <c r="BO18" s="152"/>
      <c r="BP18" s="152"/>
      <c r="BQ18" s="152"/>
      <c r="BR18" s="152"/>
      <c r="BS18" s="152"/>
      <c r="BT18" s="152"/>
      <c r="BU18" s="152"/>
      <c r="BV18" s="152"/>
      <c r="BW18" s="152"/>
      <c r="BX18" s="152"/>
      <c r="BY18" s="152"/>
      <c r="BZ18" s="152"/>
      <c r="CA18" s="152"/>
      <c r="CB18" s="152"/>
      <c r="CC18" s="152"/>
      <c r="CD18" s="152"/>
      <c r="CE18" s="152"/>
      <c r="CF18" s="152"/>
      <c r="CG18" s="152"/>
      <c r="CH18" s="152"/>
      <c r="CI18" s="152"/>
      <c r="CJ18" s="152"/>
      <c r="CK18" s="152"/>
      <c r="CL18" s="152"/>
      <c r="CM18" s="152"/>
      <c r="CN18" s="152"/>
      <c r="CO18" s="152"/>
      <c r="CP18" s="152"/>
      <c r="CQ18" s="152"/>
      <c r="CR18" s="152"/>
      <c r="CS18" s="152"/>
      <c r="CT18" s="152"/>
      <c r="CU18" s="152"/>
      <c r="CV18" s="152"/>
      <c r="CW18" s="152"/>
      <c r="CX18" s="152"/>
      <c r="CY18" s="152"/>
      <c r="CZ18" s="152"/>
      <c r="DA18" s="152"/>
      <c r="DB18" s="152"/>
      <c r="DC18" s="152"/>
      <c r="DD18" s="152"/>
      <c r="DE18" s="152"/>
      <c r="DF18" s="152"/>
      <c r="DG18" s="152"/>
      <c r="DH18" s="152"/>
      <c r="DI18" s="152"/>
      <c r="DJ18" s="152"/>
      <c r="DK18" s="152"/>
      <c r="DL18" s="152"/>
      <c r="DM18" s="152"/>
      <c r="DN18" s="152"/>
      <c r="DO18" s="152"/>
      <c r="DP18" s="152"/>
      <c r="DQ18" s="152"/>
      <c r="DR18" s="152"/>
      <c r="DS18" s="152"/>
      <c r="DT18" s="152"/>
      <c r="DU18" s="152"/>
      <c r="DV18" s="152"/>
      <c r="DW18" s="152"/>
      <c r="DX18" s="152"/>
      <c r="DY18" s="152"/>
      <c r="DZ18" s="152"/>
      <c r="EA18" s="152"/>
      <c r="EB18" s="152"/>
      <c r="EC18" s="152"/>
      <c r="ED18" s="152"/>
      <c r="EE18" s="152"/>
      <c r="EF18" s="152"/>
      <c r="EG18" s="152"/>
      <c r="EH18" s="152"/>
      <c r="EI18" s="152"/>
      <c r="EJ18" s="152"/>
      <c r="EK18" s="152"/>
      <c r="EL18" s="152"/>
      <c r="EM18" s="152"/>
      <c r="EN18" s="152"/>
      <c r="EO18" s="152"/>
      <c r="EP18" s="152"/>
      <c r="EQ18" s="152"/>
      <c r="ER18" s="152"/>
      <c r="ES18" s="152"/>
      <c r="ET18" s="152"/>
      <c r="EU18" s="152"/>
      <c r="EV18" s="152"/>
      <c r="EW18" s="152"/>
      <c r="EX18" s="152"/>
      <c r="EY18" s="152"/>
      <c r="EZ18" s="152"/>
      <c r="FA18" s="152"/>
      <c r="FB18" s="152"/>
      <c r="FC18" s="152"/>
      <c r="FD18" s="152"/>
      <c r="FE18" s="152"/>
      <c r="FF18" s="152"/>
      <c r="FG18" s="152"/>
      <c r="FH18" s="152"/>
      <c r="FI18" s="152"/>
      <c r="FJ18" s="152"/>
      <c r="FK18" s="152"/>
      <c r="FL18" s="152"/>
      <c r="FM18" s="152"/>
      <c r="FN18" s="152"/>
      <c r="FO18" s="152"/>
      <c r="FP18" s="152"/>
      <c r="FQ18" s="152"/>
      <c r="FR18" s="152"/>
      <c r="FS18" s="152"/>
      <c r="FT18" s="152"/>
      <c r="FU18" s="152"/>
      <c r="FV18" s="152"/>
      <c r="FW18" s="152"/>
      <c r="FX18" s="152"/>
      <c r="FY18" s="152"/>
      <c r="FZ18" s="152"/>
      <c r="GA18" s="152"/>
      <c r="GB18" s="152"/>
      <c r="GC18" s="152"/>
      <c r="GD18" s="152"/>
      <c r="GE18" s="152"/>
      <c r="GF18" s="152"/>
      <c r="GG18" s="152"/>
      <c r="GH18" s="152"/>
      <c r="GI18" s="152"/>
      <c r="GJ18" s="152"/>
      <c r="GK18" s="152"/>
      <c r="GL18" s="152"/>
      <c r="GM18" s="152"/>
      <c r="GN18" s="152"/>
      <c r="GO18" s="152"/>
      <c r="GP18" s="152"/>
      <c r="GQ18" s="152"/>
      <c r="GR18" s="152"/>
      <c r="GS18" s="152"/>
      <c r="GT18" s="152"/>
      <c r="GU18" s="152"/>
      <c r="GV18" s="152"/>
      <c r="GW18" s="152"/>
      <c r="GX18" s="152"/>
      <c r="GY18" s="152"/>
      <c r="GZ18" s="152"/>
      <c r="HA18" s="152"/>
      <c r="HB18" s="152"/>
      <c r="HC18" s="152"/>
      <c r="HD18" s="152"/>
      <c r="HE18" s="152"/>
      <c r="HF18" s="152"/>
      <c r="HG18" s="152"/>
      <c r="HH18" s="152"/>
      <c r="HI18" s="152"/>
      <c r="HJ18" s="152"/>
      <c r="HK18" s="152"/>
      <c r="HL18" s="152"/>
      <c r="HM18" s="152"/>
      <c r="HN18" s="152"/>
      <c r="HO18" s="152"/>
      <c r="HP18" s="152"/>
      <c r="HQ18" s="152"/>
      <c r="HR18" s="152"/>
      <c r="HS18" s="152"/>
      <c r="HT18" s="152"/>
    </row>
    <row r="19" spans="1:228" s="156" customFormat="1" ht="18.75" customHeight="1">
      <c r="A19" s="308" t="s">
        <v>78</v>
      </c>
      <c r="B19" s="251"/>
      <c r="C19" s="219">
        <f t="shared" si="2"/>
        <v>2381</v>
      </c>
      <c r="D19" s="154">
        <f t="shared" si="3"/>
        <v>12612</v>
      </c>
      <c r="E19" s="154">
        <v>12</v>
      </c>
      <c r="F19" s="154">
        <v>329</v>
      </c>
      <c r="G19" s="154">
        <v>2369</v>
      </c>
      <c r="H19" s="154">
        <v>12283</v>
      </c>
      <c r="I19" s="154">
        <v>1</v>
      </c>
      <c r="J19" s="154">
        <v>2</v>
      </c>
      <c r="K19" s="154">
        <v>155</v>
      </c>
      <c r="L19" s="154">
        <v>1198</v>
      </c>
      <c r="M19" s="154">
        <v>670</v>
      </c>
      <c r="N19" s="154">
        <v>3281</v>
      </c>
      <c r="O19" s="154">
        <v>6</v>
      </c>
      <c r="P19" s="154">
        <v>65</v>
      </c>
      <c r="Q19" s="154">
        <v>43</v>
      </c>
      <c r="R19" s="154">
        <v>474</v>
      </c>
      <c r="S19" s="154">
        <v>841</v>
      </c>
      <c r="T19" s="154">
        <v>2873</v>
      </c>
      <c r="U19" s="154">
        <v>21</v>
      </c>
      <c r="V19" s="154">
        <v>271</v>
      </c>
      <c r="W19" s="154">
        <v>8</v>
      </c>
      <c r="X19" s="154">
        <v>12</v>
      </c>
      <c r="Y19" s="154">
        <v>588</v>
      </c>
      <c r="Z19" s="154">
        <v>3343</v>
      </c>
      <c r="AA19" s="154">
        <v>36</v>
      </c>
      <c r="AB19" s="154">
        <v>764</v>
      </c>
      <c r="AC19" s="152"/>
      <c r="AD19" s="152"/>
      <c r="AE19" s="152"/>
      <c r="AF19" s="152"/>
      <c r="AG19" s="152"/>
      <c r="AH19" s="152"/>
      <c r="AI19" s="152"/>
      <c r="AJ19" s="152"/>
      <c r="AK19" s="152"/>
      <c r="AL19" s="152"/>
      <c r="AM19" s="152"/>
      <c r="AN19" s="152"/>
      <c r="AO19" s="152"/>
      <c r="AP19" s="152"/>
      <c r="AQ19" s="152"/>
      <c r="AR19" s="152"/>
      <c r="AS19" s="152"/>
      <c r="AT19" s="152"/>
      <c r="AU19" s="152"/>
      <c r="AV19" s="152"/>
      <c r="AW19" s="152"/>
      <c r="AX19" s="152"/>
      <c r="AY19" s="152"/>
      <c r="AZ19" s="152"/>
      <c r="BA19" s="152"/>
      <c r="BB19" s="152"/>
      <c r="BC19" s="152"/>
      <c r="BD19" s="152"/>
      <c r="BE19" s="152"/>
      <c r="BF19" s="152"/>
      <c r="BG19" s="152"/>
      <c r="BH19" s="152"/>
      <c r="BI19" s="152"/>
      <c r="BJ19" s="152"/>
      <c r="BK19" s="152"/>
      <c r="BL19" s="152"/>
      <c r="BM19" s="152"/>
      <c r="BN19" s="152"/>
      <c r="BO19" s="152"/>
      <c r="BP19" s="152"/>
      <c r="BQ19" s="152"/>
      <c r="BR19" s="152"/>
      <c r="BS19" s="152"/>
      <c r="BT19" s="152"/>
      <c r="BU19" s="152"/>
      <c r="BV19" s="152"/>
      <c r="BW19" s="152"/>
      <c r="BX19" s="152"/>
      <c r="BY19" s="152"/>
      <c r="BZ19" s="152"/>
      <c r="CA19" s="152"/>
      <c r="CB19" s="152"/>
      <c r="CC19" s="152"/>
      <c r="CD19" s="152"/>
      <c r="CE19" s="152"/>
      <c r="CF19" s="152"/>
      <c r="CG19" s="152"/>
      <c r="CH19" s="152"/>
      <c r="CI19" s="152"/>
      <c r="CJ19" s="152"/>
      <c r="CK19" s="152"/>
      <c r="CL19" s="152"/>
      <c r="CM19" s="152"/>
      <c r="CN19" s="152"/>
      <c r="CO19" s="152"/>
      <c r="CP19" s="152"/>
      <c r="CQ19" s="152"/>
      <c r="CR19" s="152"/>
      <c r="CS19" s="152"/>
      <c r="CT19" s="152"/>
      <c r="CU19" s="152"/>
      <c r="CV19" s="152"/>
      <c r="CW19" s="152"/>
      <c r="CX19" s="152"/>
      <c r="CY19" s="152"/>
      <c r="CZ19" s="152"/>
      <c r="DA19" s="152"/>
      <c r="DB19" s="152"/>
      <c r="DC19" s="152"/>
      <c r="DD19" s="152"/>
      <c r="DE19" s="152"/>
      <c r="DF19" s="152"/>
      <c r="DG19" s="152"/>
      <c r="DH19" s="152"/>
      <c r="DI19" s="152"/>
      <c r="DJ19" s="152"/>
      <c r="DK19" s="152"/>
      <c r="DL19" s="152"/>
      <c r="DM19" s="152"/>
      <c r="DN19" s="152"/>
      <c r="DO19" s="152"/>
      <c r="DP19" s="152"/>
      <c r="DQ19" s="152"/>
      <c r="DR19" s="152"/>
      <c r="DS19" s="152"/>
      <c r="DT19" s="152"/>
      <c r="DU19" s="152"/>
      <c r="DV19" s="152"/>
      <c r="DW19" s="152"/>
      <c r="DX19" s="152"/>
      <c r="DY19" s="152"/>
      <c r="DZ19" s="152"/>
      <c r="EA19" s="152"/>
      <c r="EB19" s="152"/>
      <c r="EC19" s="152"/>
      <c r="ED19" s="152"/>
      <c r="EE19" s="152"/>
      <c r="EF19" s="152"/>
      <c r="EG19" s="152"/>
      <c r="EH19" s="152"/>
      <c r="EI19" s="152"/>
      <c r="EJ19" s="152"/>
      <c r="EK19" s="152"/>
      <c r="EL19" s="152"/>
      <c r="EM19" s="152"/>
      <c r="EN19" s="152"/>
      <c r="EO19" s="152"/>
      <c r="EP19" s="152"/>
      <c r="EQ19" s="152"/>
      <c r="ER19" s="152"/>
      <c r="ES19" s="152"/>
      <c r="ET19" s="152"/>
      <c r="EU19" s="152"/>
      <c r="EV19" s="152"/>
      <c r="EW19" s="152"/>
      <c r="EX19" s="152"/>
      <c r="EY19" s="152"/>
      <c r="EZ19" s="152"/>
      <c r="FA19" s="152"/>
      <c r="FB19" s="152"/>
      <c r="FC19" s="152"/>
      <c r="FD19" s="152"/>
      <c r="FE19" s="152"/>
      <c r="FF19" s="152"/>
      <c r="FG19" s="152"/>
      <c r="FH19" s="152"/>
      <c r="FI19" s="152"/>
      <c r="FJ19" s="152"/>
      <c r="FK19" s="152"/>
      <c r="FL19" s="152"/>
      <c r="FM19" s="152"/>
      <c r="FN19" s="152"/>
      <c r="FO19" s="152"/>
      <c r="FP19" s="152"/>
      <c r="FQ19" s="152"/>
      <c r="FR19" s="152"/>
      <c r="FS19" s="152"/>
      <c r="FT19" s="152"/>
      <c r="FU19" s="152"/>
      <c r="FV19" s="152"/>
      <c r="FW19" s="152"/>
      <c r="FX19" s="152"/>
      <c r="FY19" s="152"/>
      <c r="FZ19" s="152"/>
      <c r="GA19" s="152"/>
      <c r="GB19" s="152"/>
      <c r="GC19" s="152"/>
      <c r="GD19" s="152"/>
      <c r="GE19" s="152"/>
      <c r="GF19" s="152"/>
      <c r="GG19" s="152"/>
      <c r="GH19" s="152"/>
      <c r="GI19" s="152"/>
      <c r="GJ19" s="152"/>
      <c r="GK19" s="152"/>
      <c r="GL19" s="152"/>
      <c r="GM19" s="152"/>
      <c r="GN19" s="152"/>
      <c r="GO19" s="152"/>
      <c r="GP19" s="152"/>
      <c r="GQ19" s="152"/>
      <c r="GR19" s="152"/>
      <c r="GS19" s="152"/>
      <c r="GT19" s="152"/>
      <c r="GU19" s="152"/>
      <c r="GV19" s="152"/>
      <c r="GW19" s="152"/>
      <c r="GX19" s="152"/>
      <c r="GY19" s="152"/>
      <c r="GZ19" s="152"/>
      <c r="HA19" s="152"/>
      <c r="HB19" s="152"/>
      <c r="HC19" s="152"/>
      <c r="HD19" s="152"/>
      <c r="HE19" s="152"/>
      <c r="HF19" s="152"/>
      <c r="HG19" s="152"/>
      <c r="HH19" s="152"/>
      <c r="HI19" s="152"/>
      <c r="HJ19" s="152"/>
      <c r="HK19" s="152"/>
      <c r="HL19" s="152"/>
      <c r="HM19" s="152"/>
      <c r="HN19" s="152"/>
      <c r="HO19" s="152"/>
      <c r="HP19" s="152"/>
      <c r="HQ19" s="152"/>
      <c r="HR19" s="152"/>
      <c r="HS19" s="152"/>
      <c r="HT19" s="152"/>
    </row>
    <row r="20" spans="1:228" s="156" customFormat="1" ht="18.75" customHeight="1">
      <c r="A20" s="308" t="s">
        <v>79</v>
      </c>
      <c r="B20" s="251"/>
      <c r="C20" s="219">
        <f t="shared" si="2"/>
        <v>1780</v>
      </c>
      <c r="D20" s="154">
        <f t="shared" si="3"/>
        <v>9970</v>
      </c>
      <c r="E20" s="154">
        <v>17</v>
      </c>
      <c r="F20" s="154">
        <v>149</v>
      </c>
      <c r="G20" s="154">
        <v>1763</v>
      </c>
      <c r="H20" s="154">
        <v>9821</v>
      </c>
      <c r="I20" s="154">
        <v>3</v>
      </c>
      <c r="J20" s="154">
        <v>21</v>
      </c>
      <c r="K20" s="154">
        <v>210</v>
      </c>
      <c r="L20" s="154">
        <v>1559</v>
      </c>
      <c r="M20" s="154">
        <v>191</v>
      </c>
      <c r="N20" s="154">
        <v>2420</v>
      </c>
      <c r="O20" s="154">
        <v>7</v>
      </c>
      <c r="P20" s="154">
        <v>53</v>
      </c>
      <c r="Q20" s="154">
        <v>59</v>
      </c>
      <c r="R20" s="154">
        <v>379</v>
      </c>
      <c r="S20" s="154">
        <v>739</v>
      </c>
      <c r="T20" s="154">
        <v>2312</v>
      </c>
      <c r="U20" s="154">
        <v>19</v>
      </c>
      <c r="V20" s="154">
        <v>226</v>
      </c>
      <c r="W20" s="154" t="s">
        <v>400</v>
      </c>
      <c r="X20" s="154" t="s">
        <v>400</v>
      </c>
      <c r="Y20" s="154">
        <v>508</v>
      </c>
      <c r="Z20" s="154">
        <v>2518</v>
      </c>
      <c r="AA20" s="154">
        <v>27</v>
      </c>
      <c r="AB20" s="154">
        <v>333</v>
      </c>
      <c r="AC20" s="152"/>
      <c r="AD20" s="152"/>
      <c r="AE20" s="152"/>
      <c r="AF20" s="152"/>
      <c r="AG20" s="152"/>
      <c r="AH20" s="152"/>
      <c r="AI20" s="152"/>
      <c r="AJ20" s="152"/>
      <c r="AK20" s="152"/>
      <c r="AL20" s="152"/>
      <c r="AM20" s="152"/>
      <c r="AN20" s="152"/>
      <c r="AO20" s="152"/>
      <c r="AP20" s="152"/>
      <c r="AQ20" s="152"/>
      <c r="AR20" s="152"/>
      <c r="AS20" s="152"/>
      <c r="AT20" s="152"/>
      <c r="AU20" s="152"/>
      <c r="AV20" s="152"/>
      <c r="AW20" s="152"/>
      <c r="AX20" s="152"/>
      <c r="AY20" s="152"/>
      <c r="AZ20" s="152"/>
      <c r="BA20" s="152"/>
      <c r="BB20" s="152"/>
      <c r="BC20" s="152"/>
      <c r="BD20" s="152"/>
      <c r="BE20" s="152"/>
      <c r="BF20" s="152"/>
      <c r="BG20" s="152"/>
      <c r="BH20" s="152"/>
      <c r="BI20" s="152"/>
      <c r="BJ20" s="152"/>
      <c r="BK20" s="152"/>
      <c r="BL20" s="152"/>
      <c r="BM20" s="152"/>
      <c r="BN20" s="152"/>
      <c r="BO20" s="152"/>
      <c r="BP20" s="152"/>
      <c r="BQ20" s="152"/>
      <c r="BR20" s="152"/>
      <c r="BS20" s="152"/>
      <c r="BT20" s="152"/>
      <c r="BU20" s="152"/>
      <c r="BV20" s="152"/>
      <c r="BW20" s="152"/>
      <c r="BX20" s="152"/>
      <c r="BY20" s="152"/>
      <c r="BZ20" s="152"/>
      <c r="CA20" s="152"/>
      <c r="CB20" s="152"/>
      <c r="CC20" s="152"/>
      <c r="CD20" s="152"/>
      <c r="CE20" s="152"/>
      <c r="CF20" s="152"/>
      <c r="CG20" s="152"/>
      <c r="CH20" s="152"/>
      <c r="CI20" s="152"/>
      <c r="CJ20" s="152"/>
      <c r="CK20" s="152"/>
      <c r="CL20" s="152"/>
      <c r="CM20" s="152"/>
      <c r="CN20" s="152"/>
      <c r="CO20" s="152"/>
      <c r="CP20" s="152"/>
      <c r="CQ20" s="152"/>
      <c r="CR20" s="152"/>
      <c r="CS20" s="152"/>
      <c r="CT20" s="152"/>
      <c r="CU20" s="152"/>
      <c r="CV20" s="152"/>
      <c r="CW20" s="152"/>
      <c r="CX20" s="152"/>
      <c r="CY20" s="152"/>
      <c r="CZ20" s="152"/>
      <c r="DA20" s="152"/>
      <c r="DB20" s="152"/>
      <c r="DC20" s="152"/>
      <c r="DD20" s="152"/>
      <c r="DE20" s="152"/>
      <c r="DF20" s="152"/>
      <c r="DG20" s="152"/>
      <c r="DH20" s="152"/>
      <c r="DI20" s="152"/>
      <c r="DJ20" s="152"/>
      <c r="DK20" s="152"/>
      <c r="DL20" s="152"/>
      <c r="DM20" s="152"/>
      <c r="DN20" s="152"/>
      <c r="DO20" s="152"/>
      <c r="DP20" s="152"/>
      <c r="DQ20" s="152"/>
      <c r="DR20" s="152"/>
      <c r="DS20" s="152"/>
      <c r="DT20" s="152"/>
      <c r="DU20" s="152"/>
      <c r="DV20" s="152"/>
      <c r="DW20" s="152"/>
      <c r="DX20" s="152"/>
      <c r="DY20" s="152"/>
      <c r="DZ20" s="152"/>
      <c r="EA20" s="152"/>
      <c r="EB20" s="152"/>
      <c r="EC20" s="152"/>
      <c r="ED20" s="152"/>
      <c r="EE20" s="152"/>
      <c r="EF20" s="152"/>
      <c r="EG20" s="152"/>
      <c r="EH20" s="152"/>
      <c r="EI20" s="152"/>
      <c r="EJ20" s="152"/>
      <c r="EK20" s="152"/>
      <c r="EL20" s="152"/>
      <c r="EM20" s="152"/>
      <c r="EN20" s="152"/>
      <c r="EO20" s="152"/>
      <c r="EP20" s="152"/>
      <c r="EQ20" s="152"/>
      <c r="ER20" s="152"/>
      <c r="ES20" s="152"/>
      <c r="ET20" s="152"/>
      <c r="EU20" s="152"/>
      <c r="EV20" s="152"/>
      <c r="EW20" s="152"/>
      <c r="EX20" s="152"/>
      <c r="EY20" s="152"/>
      <c r="EZ20" s="152"/>
      <c r="FA20" s="152"/>
      <c r="FB20" s="152"/>
      <c r="FC20" s="152"/>
      <c r="FD20" s="152"/>
      <c r="FE20" s="152"/>
      <c r="FF20" s="152"/>
      <c r="FG20" s="152"/>
      <c r="FH20" s="152"/>
      <c r="FI20" s="152"/>
      <c r="FJ20" s="152"/>
      <c r="FK20" s="152"/>
      <c r="FL20" s="152"/>
      <c r="FM20" s="152"/>
      <c r="FN20" s="152"/>
      <c r="FO20" s="152"/>
      <c r="FP20" s="152"/>
      <c r="FQ20" s="152"/>
      <c r="FR20" s="152"/>
      <c r="FS20" s="152"/>
      <c r="FT20" s="152"/>
      <c r="FU20" s="152"/>
      <c r="FV20" s="152"/>
      <c r="FW20" s="152"/>
      <c r="FX20" s="152"/>
      <c r="FY20" s="152"/>
      <c r="FZ20" s="152"/>
      <c r="GA20" s="152"/>
      <c r="GB20" s="152"/>
      <c r="GC20" s="152"/>
      <c r="GD20" s="152"/>
      <c r="GE20" s="152"/>
      <c r="GF20" s="152"/>
      <c r="GG20" s="152"/>
      <c r="GH20" s="152"/>
      <c r="GI20" s="152"/>
      <c r="GJ20" s="152"/>
      <c r="GK20" s="152"/>
      <c r="GL20" s="152"/>
      <c r="GM20" s="152"/>
      <c r="GN20" s="152"/>
      <c r="GO20" s="152"/>
      <c r="GP20" s="152"/>
      <c r="GQ20" s="152"/>
      <c r="GR20" s="152"/>
      <c r="GS20" s="152"/>
      <c r="GT20" s="152"/>
      <c r="GU20" s="152"/>
      <c r="GV20" s="152"/>
      <c r="GW20" s="152"/>
      <c r="GX20" s="152"/>
      <c r="GY20" s="152"/>
      <c r="GZ20" s="152"/>
      <c r="HA20" s="152"/>
      <c r="HB20" s="152"/>
      <c r="HC20" s="152"/>
      <c r="HD20" s="152"/>
      <c r="HE20" s="152"/>
      <c r="HF20" s="152"/>
      <c r="HG20" s="152"/>
      <c r="HH20" s="152"/>
      <c r="HI20" s="152"/>
      <c r="HJ20" s="152"/>
      <c r="HK20" s="152"/>
      <c r="HL20" s="152"/>
      <c r="HM20" s="152"/>
      <c r="HN20" s="152"/>
      <c r="HO20" s="152"/>
      <c r="HP20" s="152"/>
      <c r="HQ20" s="152"/>
      <c r="HR20" s="152"/>
      <c r="HS20" s="152"/>
      <c r="HT20" s="152"/>
    </row>
    <row r="21" spans="1:228" s="156" customFormat="1" ht="18.75" customHeight="1">
      <c r="A21" s="308" t="s">
        <v>80</v>
      </c>
      <c r="B21" s="251"/>
      <c r="C21" s="219">
        <f t="shared" si="2"/>
        <v>4724</v>
      </c>
      <c r="D21" s="154">
        <f t="shared" si="3"/>
        <v>33532</v>
      </c>
      <c r="E21" s="154">
        <v>7</v>
      </c>
      <c r="F21" s="154">
        <v>21</v>
      </c>
      <c r="G21" s="154">
        <v>4717</v>
      </c>
      <c r="H21" s="154">
        <v>33511</v>
      </c>
      <c r="I21" s="154" t="s">
        <v>400</v>
      </c>
      <c r="J21" s="154" t="s">
        <v>400</v>
      </c>
      <c r="K21" s="154">
        <v>378</v>
      </c>
      <c r="L21" s="154">
        <v>2038</v>
      </c>
      <c r="M21" s="154">
        <v>947</v>
      </c>
      <c r="N21" s="154">
        <v>8766</v>
      </c>
      <c r="O21" s="154">
        <v>6</v>
      </c>
      <c r="P21" s="154">
        <v>103</v>
      </c>
      <c r="Q21" s="154">
        <v>81</v>
      </c>
      <c r="R21" s="154">
        <v>1407</v>
      </c>
      <c r="S21" s="154">
        <v>1996</v>
      </c>
      <c r="T21" s="154">
        <v>7701</v>
      </c>
      <c r="U21" s="154">
        <v>51</v>
      </c>
      <c r="V21" s="154">
        <v>787</v>
      </c>
      <c r="W21" s="154">
        <v>120</v>
      </c>
      <c r="X21" s="154">
        <v>222</v>
      </c>
      <c r="Y21" s="154">
        <v>1110</v>
      </c>
      <c r="Z21" s="154">
        <v>12009</v>
      </c>
      <c r="AA21" s="154">
        <v>28</v>
      </c>
      <c r="AB21" s="154">
        <v>478</v>
      </c>
      <c r="AC21" s="152"/>
      <c r="AD21" s="152"/>
      <c r="AE21" s="152"/>
      <c r="AF21" s="152"/>
      <c r="AG21" s="152"/>
      <c r="AH21" s="152"/>
      <c r="AI21" s="152"/>
      <c r="AJ21" s="152"/>
      <c r="AK21" s="152"/>
      <c r="AL21" s="152"/>
      <c r="AM21" s="152"/>
      <c r="AN21" s="152"/>
      <c r="AO21" s="152"/>
      <c r="AP21" s="152"/>
      <c r="AQ21" s="152"/>
      <c r="AR21" s="152"/>
      <c r="AS21" s="152"/>
      <c r="AT21" s="152"/>
      <c r="AU21" s="152"/>
      <c r="AV21" s="152"/>
      <c r="AW21" s="152"/>
      <c r="AX21" s="152"/>
      <c r="AY21" s="152"/>
      <c r="AZ21" s="152"/>
      <c r="BA21" s="152"/>
      <c r="BB21" s="152"/>
      <c r="BC21" s="152"/>
      <c r="BD21" s="152"/>
      <c r="BE21" s="152"/>
      <c r="BF21" s="152"/>
      <c r="BG21" s="152"/>
      <c r="BH21" s="152"/>
      <c r="BI21" s="152"/>
      <c r="BJ21" s="152"/>
      <c r="BK21" s="152"/>
      <c r="BL21" s="152"/>
      <c r="BM21" s="152"/>
      <c r="BN21" s="152"/>
      <c r="BO21" s="152"/>
      <c r="BP21" s="152"/>
      <c r="BQ21" s="152"/>
      <c r="BR21" s="152"/>
      <c r="BS21" s="152"/>
      <c r="BT21" s="152"/>
      <c r="BU21" s="152"/>
      <c r="BV21" s="152"/>
      <c r="BW21" s="152"/>
      <c r="BX21" s="152"/>
      <c r="BY21" s="152"/>
      <c r="BZ21" s="152"/>
      <c r="CA21" s="152"/>
      <c r="CB21" s="152"/>
      <c r="CC21" s="152"/>
      <c r="CD21" s="152"/>
      <c r="CE21" s="152"/>
      <c r="CF21" s="152"/>
      <c r="CG21" s="152"/>
      <c r="CH21" s="152"/>
      <c r="CI21" s="152"/>
      <c r="CJ21" s="152"/>
      <c r="CK21" s="152"/>
      <c r="CL21" s="152"/>
      <c r="CM21" s="152"/>
      <c r="CN21" s="152"/>
      <c r="CO21" s="152"/>
      <c r="CP21" s="152"/>
      <c r="CQ21" s="152"/>
      <c r="CR21" s="152"/>
      <c r="CS21" s="152"/>
      <c r="CT21" s="152"/>
      <c r="CU21" s="152"/>
      <c r="CV21" s="152"/>
      <c r="CW21" s="152"/>
      <c r="CX21" s="152"/>
      <c r="CY21" s="152"/>
      <c r="CZ21" s="152"/>
      <c r="DA21" s="152"/>
      <c r="DB21" s="152"/>
      <c r="DC21" s="152"/>
      <c r="DD21" s="152"/>
      <c r="DE21" s="152"/>
      <c r="DF21" s="152"/>
      <c r="DG21" s="152"/>
      <c r="DH21" s="152"/>
      <c r="DI21" s="152"/>
      <c r="DJ21" s="152"/>
      <c r="DK21" s="152"/>
      <c r="DL21" s="152"/>
      <c r="DM21" s="152"/>
      <c r="DN21" s="152"/>
      <c r="DO21" s="152"/>
      <c r="DP21" s="152"/>
      <c r="DQ21" s="152"/>
      <c r="DR21" s="152"/>
      <c r="DS21" s="152"/>
      <c r="DT21" s="152"/>
      <c r="DU21" s="152"/>
      <c r="DV21" s="152"/>
      <c r="DW21" s="152"/>
      <c r="DX21" s="152"/>
      <c r="DY21" s="152"/>
      <c r="DZ21" s="152"/>
      <c r="EA21" s="152"/>
      <c r="EB21" s="152"/>
      <c r="EC21" s="152"/>
      <c r="ED21" s="152"/>
      <c r="EE21" s="152"/>
      <c r="EF21" s="152"/>
      <c r="EG21" s="152"/>
      <c r="EH21" s="152"/>
      <c r="EI21" s="152"/>
      <c r="EJ21" s="152"/>
      <c r="EK21" s="152"/>
      <c r="EL21" s="152"/>
      <c r="EM21" s="152"/>
      <c r="EN21" s="152"/>
      <c r="EO21" s="152"/>
      <c r="EP21" s="152"/>
      <c r="EQ21" s="152"/>
      <c r="ER21" s="152"/>
      <c r="ES21" s="152"/>
      <c r="ET21" s="152"/>
      <c r="EU21" s="152"/>
      <c r="EV21" s="152"/>
      <c r="EW21" s="152"/>
      <c r="EX21" s="152"/>
      <c r="EY21" s="152"/>
      <c r="EZ21" s="152"/>
      <c r="FA21" s="152"/>
      <c r="FB21" s="152"/>
      <c r="FC21" s="152"/>
      <c r="FD21" s="152"/>
      <c r="FE21" s="152"/>
      <c r="FF21" s="152"/>
      <c r="FG21" s="152"/>
      <c r="FH21" s="152"/>
      <c r="FI21" s="152"/>
      <c r="FJ21" s="152"/>
      <c r="FK21" s="152"/>
      <c r="FL21" s="152"/>
      <c r="FM21" s="152"/>
      <c r="FN21" s="152"/>
      <c r="FO21" s="152"/>
      <c r="FP21" s="152"/>
      <c r="FQ21" s="152"/>
      <c r="FR21" s="152"/>
      <c r="FS21" s="152"/>
      <c r="FT21" s="152"/>
      <c r="FU21" s="152"/>
      <c r="FV21" s="152"/>
      <c r="FW21" s="152"/>
      <c r="FX21" s="152"/>
      <c r="FY21" s="152"/>
      <c r="FZ21" s="152"/>
      <c r="GA21" s="152"/>
      <c r="GB21" s="152"/>
      <c r="GC21" s="152"/>
      <c r="GD21" s="152"/>
      <c r="GE21" s="152"/>
      <c r="GF21" s="152"/>
      <c r="GG21" s="152"/>
      <c r="GH21" s="152"/>
      <c r="GI21" s="152"/>
      <c r="GJ21" s="152"/>
      <c r="GK21" s="152"/>
      <c r="GL21" s="152"/>
      <c r="GM21" s="152"/>
      <c r="GN21" s="152"/>
      <c r="GO21" s="152"/>
      <c r="GP21" s="152"/>
      <c r="GQ21" s="152"/>
      <c r="GR21" s="152"/>
      <c r="GS21" s="152"/>
      <c r="GT21" s="152"/>
      <c r="GU21" s="152"/>
      <c r="GV21" s="152"/>
      <c r="GW21" s="152"/>
      <c r="GX21" s="152"/>
      <c r="GY21" s="152"/>
      <c r="GZ21" s="152"/>
      <c r="HA21" s="152"/>
      <c r="HB21" s="152"/>
      <c r="HC21" s="152"/>
      <c r="HD21" s="152"/>
      <c r="HE21" s="152"/>
      <c r="HF21" s="152"/>
      <c r="HG21" s="152"/>
      <c r="HH21" s="152"/>
      <c r="HI21" s="152"/>
      <c r="HJ21" s="152"/>
      <c r="HK21" s="152"/>
      <c r="HL21" s="152"/>
      <c r="HM21" s="152"/>
      <c r="HN21" s="152"/>
      <c r="HO21" s="152"/>
      <c r="HP21" s="152"/>
      <c r="HQ21" s="152"/>
      <c r="HR21" s="152"/>
      <c r="HS21" s="152"/>
      <c r="HT21" s="152"/>
    </row>
    <row r="22" spans="1:228" s="153" customFormat="1" ht="18.75" customHeight="1">
      <c r="A22" s="308" t="s">
        <v>81</v>
      </c>
      <c r="B22" s="251"/>
      <c r="C22" s="219">
        <f t="shared" si="2"/>
        <v>2467</v>
      </c>
      <c r="D22" s="154">
        <f t="shared" si="3"/>
        <v>13564</v>
      </c>
      <c r="E22" s="154">
        <v>15</v>
      </c>
      <c r="F22" s="154">
        <v>92</v>
      </c>
      <c r="G22" s="154">
        <v>2452</v>
      </c>
      <c r="H22" s="154">
        <v>13472</v>
      </c>
      <c r="I22" s="154">
        <v>1</v>
      </c>
      <c r="J22" s="154">
        <v>9</v>
      </c>
      <c r="K22" s="154">
        <v>258</v>
      </c>
      <c r="L22" s="154">
        <v>1316</v>
      </c>
      <c r="M22" s="154">
        <v>544</v>
      </c>
      <c r="N22" s="154">
        <v>4653</v>
      </c>
      <c r="O22" s="154">
        <v>3</v>
      </c>
      <c r="P22" s="154">
        <v>54</v>
      </c>
      <c r="Q22" s="154">
        <v>54</v>
      </c>
      <c r="R22" s="154">
        <v>695</v>
      </c>
      <c r="S22" s="154">
        <v>879</v>
      </c>
      <c r="T22" s="154">
        <v>2952</v>
      </c>
      <c r="U22" s="154">
        <v>33</v>
      </c>
      <c r="V22" s="154">
        <v>358</v>
      </c>
      <c r="W22" s="154">
        <v>24</v>
      </c>
      <c r="X22" s="154">
        <v>53</v>
      </c>
      <c r="Y22" s="154">
        <v>635</v>
      </c>
      <c r="Z22" s="154">
        <v>3016</v>
      </c>
      <c r="AA22" s="154">
        <v>21</v>
      </c>
      <c r="AB22" s="154">
        <v>366</v>
      </c>
      <c r="AC22" s="152"/>
      <c r="AD22" s="152"/>
      <c r="AE22" s="152"/>
      <c r="AF22" s="152"/>
      <c r="AG22" s="152"/>
      <c r="AH22" s="152"/>
      <c r="AI22" s="152"/>
      <c r="AJ22" s="152"/>
      <c r="AK22" s="152"/>
      <c r="AL22" s="152"/>
      <c r="AM22" s="152"/>
      <c r="AN22" s="152"/>
      <c r="AO22" s="152"/>
      <c r="AP22" s="152"/>
      <c r="AQ22" s="152"/>
      <c r="AR22" s="152"/>
      <c r="AS22" s="152"/>
      <c r="AT22" s="152"/>
      <c r="AU22" s="152"/>
      <c r="AV22" s="152"/>
      <c r="AW22" s="152"/>
      <c r="AX22" s="152"/>
      <c r="AY22" s="152"/>
      <c r="AZ22" s="152"/>
      <c r="BA22" s="152"/>
      <c r="BB22" s="152"/>
      <c r="BC22" s="152"/>
      <c r="BD22" s="152"/>
      <c r="BE22" s="152"/>
      <c r="BF22" s="152"/>
      <c r="BG22" s="152"/>
      <c r="BH22" s="152"/>
      <c r="BI22" s="152"/>
      <c r="BJ22" s="152"/>
      <c r="BK22" s="152"/>
      <c r="BL22" s="152"/>
      <c r="BM22" s="152"/>
      <c r="BN22" s="152"/>
      <c r="BO22" s="152"/>
      <c r="BP22" s="152"/>
      <c r="BQ22" s="152"/>
      <c r="BR22" s="152"/>
      <c r="BS22" s="152"/>
      <c r="BT22" s="152"/>
      <c r="BU22" s="152"/>
      <c r="BV22" s="152"/>
      <c r="BW22" s="152"/>
      <c r="BX22" s="152"/>
      <c r="BY22" s="152"/>
      <c r="BZ22" s="152"/>
      <c r="CA22" s="152"/>
      <c r="CB22" s="152"/>
      <c r="CC22" s="152"/>
      <c r="CD22" s="152"/>
      <c r="CE22" s="152"/>
      <c r="CF22" s="152"/>
      <c r="CG22" s="152"/>
      <c r="CH22" s="152"/>
      <c r="CI22" s="152"/>
      <c r="CJ22" s="152"/>
      <c r="CK22" s="152"/>
      <c r="CL22" s="152"/>
      <c r="CM22" s="152"/>
      <c r="CN22" s="152"/>
      <c r="CO22" s="152"/>
      <c r="CP22" s="152"/>
      <c r="CQ22" s="152"/>
      <c r="CR22" s="152"/>
      <c r="CS22" s="152"/>
      <c r="CT22" s="152"/>
      <c r="CU22" s="152"/>
      <c r="CV22" s="152"/>
      <c r="CW22" s="152"/>
      <c r="CX22" s="152"/>
      <c r="CY22" s="152"/>
      <c r="CZ22" s="152"/>
      <c r="DA22" s="152"/>
      <c r="DB22" s="152"/>
      <c r="DC22" s="152"/>
      <c r="DD22" s="152"/>
      <c r="DE22" s="152"/>
      <c r="DF22" s="152"/>
      <c r="DG22" s="152"/>
      <c r="DH22" s="152"/>
      <c r="DI22" s="152"/>
      <c r="DJ22" s="152"/>
      <c r="DK22" s="152"/>
      <c r="DL22" s="152"/>
      <c r="DM22" s="152"/>
      <c r="DN22" s="152"/>
      <c r="DO22" s="152"/>
      <c r="DP22" s="152"/>
      <c r="DQ22" s="152"/>
      <c r="DR22" s="152"/>
      <c r="DS22" s="152"/>
      <c r="DT22" s="152"/>
      <c r="DU22" s="152"/>
      <c r="DV22" s="152"/>
      <c r="DW22" s="152"/>
      <c r="DX22" s="152"/>
      <c r="DY22" s="152"/>
      <c r="DZ22" s="152"/>
      <c r="EA22" s="152"/>
      <c r="EB22" s="152"/>
      <c r="EC22" s="152"/>
      <c r="ED22" s="152"/>
      <c r="EE22" s="152"/>
      <c r="EF22" s="152"/>
      <c r="EG22" s="152"/>
      <c r="EH22" s="152"/>
      <c r="EI22" s="152"/>
      <c r="EJ22" s="152"/>
      <c r="EK22" s="152"/>
      <c r="EL22" s="152"/>
      <c r="EM22" s="152"/>
      <c r="EN22" s="152"/>
      <c r="EO22" s="152"/>
      <c r="EP22" s="152"/>
      <c r="EQ22" s="152"/>
      <c r="ER22" s="152"/>
      <c r="ES22" s="152"/>
      <c r="ET22" s="152"/>
      <c r="EU22" s="152"/>
      <c r="EV22" s="152"/>
      <c r="EW22" s="152"/>
      <c r="EX22" s="152"/>
      <c r="EY22" s="152"/>
      <c r="EZ22" s="152"/>
      <c r="FA22" s="152"/>
      <c r="FB22" s="152"/>
      <c r="FC22" s="152"/>
      <c r="FD22" s="152"/>
      <c r="FE22" s="152"/>
      <c r="FF22" s="152"/>
      <c r="FG22" s="152"/>
      <c r="FH22" s="152"/>
      <c r="FI22" s="152"/>
      <c r="FJ22" s="152"/>
      <c r="FK22" s="152"/>
      <c r="FL22" s="152"/>
      <c r="FM22" s="152"/>
      <c r="FN22" s="152"/>
      <c r="FO22" s="152"/>
      <c r="FP22" s="152"/>
      <c r="FQ22" s="152"/>
      <c r="FR22" s="152"/>
      <c r="FS22" s="152"/>
      <c r="FT22" s="152"/>
      <c r="FU22" s="152"/>
      <c r="FV22" s="152"/>
      <c r="FW22" s="152"/>
      <c r="FX22" s="152"/>
      <c r="FY22" s="152"/>
      <c r="FZ22" s="152"/>
      <c r="GA22" s="152"/>
      <c r="GB22" s="152"/>
      <c r="GC22" s="152"/>
      <c r="GD22" s="152"/>
      <c r="GE22" s="152"/>
      <c r="GF22" s="152"/>
      <c r="GG22" s="152"/>
      <c r="GH22" s="152"/>
      <c r="GI22" s="152"/>
      <c r="GJ22" s="152"/>
      <c r="GK22" s="152"/>
      <c r="GL22" s="152"/>
      <c r="GM22" s="152"/>
      <c r="GN22" s="152"/>
      <c r="GO22" s="152"/>
      <c r="GP22" s="152"/>
      <c r="GQ22" s="152"/>
      <c r="GR22" s="152"/>
      <c r="GS22" s="152"/>
      <c r="GT22" s="152"/>
      <c r="GU22" s="152"/>
      <c r="GV22" s="152"/>
      <c r="GW22" s="152"/>
      <c r="GX22" s="152"/>
      <c r="GY22" s="152"/>
      <c r="GZ22" s="152"/>
      <c r="HA22" s="152"/>
      <c r="HB22" s="152"/>
      <c r="HC22" s="152"/>
      <c r="HD22" s="152"/>
      <c r="HE22" s="152"/>
      <c r="HF22" s="152"/>
      <c r="HG22" s="152"/>
      <c r="HH22" s="152"/>
      <c r="HI22" s="152"/>
      <c r="HJ22" s="152"/>
      <c r="HK22" s="152"/>
      <c r="HL22" s="152"/>
      <c r="HM22" s="152"/>
      <c r="HN22" s="152"/>
      <c r="HO22" s="152"/>
      <c r="HP22" s="152"/>
      <c r="HQ22" s="152"/>
      <c r="HR22" s="152"/>
      <c r="HS22" s="152"/>
      <c r="HT22" s="152"/>
    </row>
    <row r="23" spans="1:228" s="153" customFormat="1" ht="18.75" customHeight="1">
      <c r="A23" s="308" t="s">
        <v>83</v>
      </c>
      <c r="B23" s="251"/>
      <c r="C23" s="219">
        <f t="shared" si="2"/>
        <v>2688</v>
      </c>
      <c r="D23" s="154">
        <f t="shared" si="3"/>
        <v>23657</v>
      </c>
      <c r="E23" s="154">
        <v>2</v>
      </c>
      <c r="F23" s="154">
        <v>16</v>
      </c>
      <c r="G23" s="154">
        <v>2686</v>
      </c>
      <c r="H23" s="154">
        <v>23641</v>
      </c>
      <c r="I23" s="154">
        <v>2</v>
      </c>
      <c r="J23" s="154">
        <v>18</v>
      </c>
      <c r="K23" s="154">
        <v>420</v>
      </c>
      <c r="L23" s="154">
        <v>2350</v>
      </c>
      <c r="M23" s="154">
        <v>523</v>
      </c>
      <c r="N23" s="154">
        <v>9223</v>
      </c>
      <c r="O23" s="154">
        <v>6</v>
      </c>
      <c r="P23" s="154">
        <v>71</v>
      </c>
      <c r="Q23" s="154">
        <v>75</v>
      </c>
      <c r="R23" s="154">
        <v>1993</v>
      </c>
      <c r="S23" s="154">
        <v>914</v>
      </c>
      <c r="T23" s="154">
        <v>4950</v>
      </c>
      <c r="U23" s="154">
        <v>32</v>
      </c>
      <c r="V23" s="154">
        <v>349</v>
      </c>
      <c r="W23" s="154">
        <v>41</v>
      </c>
      <c r="X23" s="154">
        <v>105</v>
      </c>
      <c r="Y23" s="154">
        <v>652</v>
      </c>
      <c r="Z23" s="154">
        <v>4165</v>
      </c>
      <c r="AA23" s="154">
        <v>21</v>
      </c>
      <c r="AB23" s="154">
        <v>417</v>
      </c>
      <c r="AC23" s="152"/>
      <c r="AD23" s="152"/>
      <c r="AE23" s="152"/>
      <c r="AF23" s="152"/>
      <c r="AG23" s="152"/>
      <c r="AH23" s="152"/>
      <c r="AI23" s="152"/>
      <c r="AJ23" s="152"/>
      <c r="AK23" s="152"/>
      <c r="AL23" s="152"/>
      <c r="AM23" s="152"/>
      <c r="AN23" s="152"/>
      <c r="AO23" s="152"/>
      <c r="AP23" s="152"/>
      <c r="AQ23" s="152"/>
      <c r="AR23" s="152"/>
      <c r="AS23" s="152"/>
      <c r="AT23" s="152"/>
      <c r="AU23" s="152"/>
      <c r="AV23" s="152"/>
      <c r="AW23" s="152"/>
      <c r="AX23" s="152"/>
      <c r="AY23" s="152"/>
      <c r="AZ23" s="152"/>
      <c r="BA23" s="152"/>
      <c r="BB23" s="152"/>
      <c r="BC23" s="152"/>
      <c r="BD23" s="152"/>
      <c r="BE23" s="152"/>
      <c r="BF23" s="152"/>
      <c r="BG23" s="152"/>
      <c r="BH23" s="152"/>
      <c r="BI23" s="152"/>
      <c r="BJ23" s="152"/>
      <c r="BK23" s="152"/>
      <c r="BL23" s="152"/>
      <c r="BM23" s="152"/>
      <c r="BN23" s="152"/>
      <c r="BO23" s="152"/>
      <c r="BP23" s="152"/>
      <c r="BQ23" s="152"/>
      <c r="BR23" s="152"/>
      <c r="BS23" s="152"/>
      <c r="BT23" s="152"/>
      <c r="BU23" s="152"/>
      <c r="BV23" s="152"/>
      <c r="BW23" s="152"/>
      <c r="BX23" s="152"/>
      <c r="BY23" s="152"/>
      <c r="BZ23" s="152"/>
      <c r="CA23" s="152"/>
      <c r="CB23" s="152"/>
      <c r="CC23" s="152"/>
      <c r="CD23" s="152"/>
      <c r="CE23" s="152"/>
      <c r="CF23" s="152"/>
      <c r="CG23" s="152"/>
      <c r="CH23" s="152"/>
      <c r="CI23" s="152"/>
      <c r="CJ23" s="152"/>
      <c r="CK23" s="152"/>
      <c r="CL23" s="152"/>
      <c r="CM23" s="152"/>
      <c r="CN23" s="152"/>
      <c r="CO23" s="152"/>
      <c r="CP23" s="152"/>
      <c r="CQ23" s="152"/>
      <c r="CR23" s="152"/>
      <c r="CS23" s="152"/>
      <c r="CT23" s="152"/>
      <c r="CU23" s="152"/>
      <c r="CV23" s="152"/>
      <c r="CW23" s="152"/>
      <c r="CX23" s="152"/>
      <c r="CY23" s="152"/>
      <c r="CZ23" s="152"/>
      <c r="DA23" s="152"/>
      <c r="DB23" s="152"/>
      <c r="DC23" s="152"/>
      <c r="DD23" s="152"/>
      <c r="DE23" s="152"/>
      <c r="DF23" s="152"/>
      <c r="DG23" s="152"/>
      <c r="DH23" s="152"/>
      <c r="DI23" s="152"/>
      <c r="DJ23" s="152"/>
      <c r="DK23" s="152"/>
      <c r="DL23" s="152"/>
      <c r="DM23" s="152"/>
      <c r="DN23" s="152"/>
      <c r="DO23" s="152"/>
      <c r="DP23" s="152"/>
      <c r="DQ23" s="152"/>
      <c r="DR23" s="152"/>
      <c r="DS23" s="152"/>
      <c r="DT23" s="152"/>
      <c r="DU23" s="152"/>
      <c r="DV23" s="152"/>
      <c r="DW23" s="152"/>
      <c r="DX23" s="152"/>
      <c r="DY23" s="152"/>
      <c r="DZ23" s="152"/>
      <c r="EA23" s="152"/>
      <c r="EB23" s="152"/>
      <c r="EC23" s="152"/>
      <c r="ED23" s="152"/>
      <c r="EE23" s="152"/>
      <c r="EF23" s="152"/>
      <c r="EG23" s="152"/>
      <c r="EH23" s="152"/>
      <c r="EI23" s="152"/>
      <c r="EJ23" s="152"/>
      <c r="EK23" s="152"/>
      <c r="EL23" s="152"/>
      <c r="EM23" s="152"/>
      <c r="EN23" s="152"/>
      <c r="EO23" s="152"/>
      <c r="EP23" s="152"/>
      <c r="EQ23" s="152"/>
      <c r="ER23" s="152"/>
      <c r="ES23" s="152"/>
      <c r="ET23" s="152"/>
      <c r="EU23" s="152"/>
      <c r="EV23" s="152"/>
      <c r="EW23" s="152"/>
      <c r="EX23" s="152"/>
      <c r="EY23" s="152"/>
      <c r="EZ23" s="152"/>
      <c r="FA23" s="152"/>
      <c r="FB23" s="152"/>
      <c r="FC23" s="152"/>
      <c r="FD23" s="152"/>
      <c r="FE23" s="152"/>
      <c r="FF23" s="152"/>
      <c r="FG23" s="152"/>
      <c r="FH23" s="152"/>
      <c r="FI23" s="152"/>
      <c r="FJ23" s="152"/>
      <c r="FK23" s="152"/>
      <c r="FL23" s="152"/>
      <c r="FM23" s="152"/>
      <c r="FN23" s="152"/>
      <c r="FO23" s="152"/>
      <c r="FP23" s="152"/>
      <c r="FQ23" s="152"/>
      <c r="FR23" s="152"/>
      <c r="FS23" s="152"/>
      <c r="FT23" s="152"/>
      <c r="FU23" s="152"/>
      <c r="FV23" s="152"/>
      <c r="FW23" s="152"/>
      <c r="FX23" s="152"/>
      <c r="FY23" s="152"/>
      <c r="FZ23" s="152"/>
      <c r="GA23" s="152"/>
      <c r="GB23" s="152"/>
      <c r="GC23" s="152"/>
      <c r="GD23" s="152"/>
      <c r="GE23" s="152"/>
      <c r="GF23" s="152"/>
      <c r="GG23" s="152"/>
      <c r="GH23" s="152"/>
      <c r="GI23" s="152"/>
      <c r="GJ23" s="152"/>
      <c r="GK23" s="152"/>
      <c r="GL23" s="152"/>
      <c r="GM23" s="152"/>
      <c r="GN23" s="152"/>
      <c r="GO23" s="152"/>
      <c r="GP23" s="152"/>
      <c r="GQ23" s="152"/>
      <c r="GR23" s="152"/>
      <c r="GS23" s="152"/>
      <c r="GT23" s="152"/>
      <c r="GU23" s="152"/>
      <c r="GV23" s="152"/>
      <c r="GW23" s="152"/>
      <c r="GX23" s="152"/>
      <c r="GY23" s="152"/>
      <c r="GZ23" s="152"/>
      <c r="HA23" s="152"/>
      <c r="HB23" s="152"/>
      <c r="HC23" s="152"/>
      <c r="HD23" s="152"/>
      <c r="HE23" s="152"/>
      <c r="HF23" s="152"/>
      <c r="HG23" s="152"/>
      <c r="HH23" s="152"/>
      <c r="HI23" s="152"/>
      <c r="HJ23" s="152"/>
      <c r="HK23" s="152"/>
      <c r="HL23" s="152"/>
      <c r="HM23" s="152"/>
      <c r="HN23" s="152"/>
      <c r="HO23" s="152"/>
      <c r="HP23" s="152"/>
      <c r="HQ23" s="152"/>
      <c r="HR23" s="152"/>
      <c r="HS23" s="152"/>
      <c r="HT23" s="152"/>
    </row>
    <row r="24" spans="1:28" ht="18.75" customHeight="1">
      <c r="A24" s="6"/>
      <c r="B24" s="6"/>
      <c r="C24" s="221"/>
      <c r="D24" s="168"/>
      <c r="E24" s="168"/>
      <c r="F24" s="168"/>
      <c r="G24" s="168"/>
      <c r="H24" s="168"/>
      <c r="I24" s="168"/>
      <c r="J24" s="168"/>
      <c r="K24" s="168"/>
      <c r="L24" s="168"/>
      <c r="M24" s="168"/>
      <c r="N24" s="168"/>
      <c r="O24" s="168"/>
      <c r="P24" s="168"/>
      <c r="Q24" s="168"/>
      <c r="R24" s="168"/>
      <c r="S24" s="168"/>
      <c r="T24" s="168"/>
      <c r="U24" s="168"/>
      <c r="V24" s="168"/>
      <c r="W24" s="168"/>
      <c r="X24" s="168"/>
      <c r="Y24" s="168"/>
      <c r="Z24" s="168"/>
      <c r="AA24" s="220"/>
      <c r="AB24" s="220"/>
    </row>
    <row r="25" spans="1:228" s="157" customFormat="1" ht="18.75" customHeight="1">
      <c r="A25" s="308" t="s">
        <v>84</v>
      </c>
      <c r="B25" s="251"/>
      <c r="C25" s="219">
        <f aca="true" t="shared" si="4" ref="C25:H25">SUM(C26)</f>
        <v>1229</v>
      </c>
      <c r="D25" s="154">
        <f t="shared" si="4"/>
        <v>6805</v>
      </c>
      <c r="E25" s="154">
        <f t="shared" si="4"/>
        <v>1</v>
      </c>
      <c r="F25" s="154">
        <f t="shared" si="4"/>
        <v>26</v>
      </c>
      <c r="G25" s="154">
        <f t="shared" si="4"/>
        <v>1228</v>
      </c>
      <c r="H25" s="154">
        <f t="shared" si="4"/>
        <v>6779</v>
      </c>
      <c r="I25" s="154" t="s">
        <v>318</v>
      </c>
      <c r="J25" s="154" t="s">
        <v>318</v>
      </c>
      <c r="K25" s="154">
        <f aca="true" t="shared" si="5" ref="K25:AB25">SUM(K26)</f>
        <v>58</v>
      </c>
      <c r="L25" s="154">
        <f t="shared" si="5"/>
        <v>208</v>
      </c>
      <c r="M25" s="154">
        <f t="shared" si="5"/>
        <v>573</v>
      </c>
      <c r="N25" s="154">
        <f t="shared" si="5"/>
        <v>2206</v>
      </c>
      <c r="O25" s="154">
        <f t="shared" si="5"/>
        <v>3</v>
      </c>
      <c r="P25" s="154">
        <f t="shared" si="5"/>
        <v>20</v>
      </c>
      <c r="Q25" s="154">
        <f t="shared" si="5"/>
        <v>9</v>
      </c>
      <c r="R25" s="154">
        <f t="shared" si="5"/>
        <v>142</v>
      </c>
      <c r="S25" s="154">
        <f t="shared" si="5"/>
        <v>337</v>
      </c>
      <c r="T25" s="154">
        <f t="shared" si="5"/>
        <v>1287</v>
      </c>
      <c r="U25" s="154">
        <f t="shared" si="5"/>
        <v>7</v>
      </c>
      <c r="V25" s="154">
        <f t="shared" si="5"/>
        <v>115</v>
      </c>
      <c r="W25" s="154">
        <f t="shared" si="5"/>
        <v>20</v>
      </c>
      <c r="X25" s="154">
        <f t="shared" si="5"/>
        <v>21</v>
      </c>
      <c r="Y25" s="154">
        <f t="shared" si="5"/>
        <v>214</v>
      </c>
      <c r="Z25" s="154">
        <f t="shared" si="5"/>
        <v>2658</v>
      </c>
      <c r="AA25" s="154">
        <f t="shared" si="5"/>
        <v>7</v>
      </c>
      <c r="AB25" s="154">
        <f t="shared" si="5"/>
        <v>122</v>
      </c>
      <c r="AC25" s="152"/>
      <c r="AD25" s="152"/>
      <c r="AE25" s="152"/>
      <c r="AF25" s="152"/>
      <c r="AG25" s="152"/>
      <c r="AH25" s="152"/>
      <c r="AI25" s="152"/>
      <c r="AJ25" s="152"/>
      <c r="AK25" s="152"/>
      <c r="AL25" s="152"/>
      <c r="AM25" s="152"/>
      <c r="AN25" s="152"/>
      <c r="AO25" s="152"/>
      <c r="AP25" s="152"/>
      <c r="AQ25" s="152"/>
      <c r="AR25" s="152"/>
      <c r="AS25" s="152"/>
      <c r="AT25" s="152"/>
      <c r="AU25" s="152"/>
      <c r="AV25" s="152"/>
      <c r="AW25" s="152"/>
      <c r="AX25" s="152"/>
      <c r="AY25" s="152"/>
      <c r="AZ25" s="152"/>
      <c r="BA25" s="152"/>
      <c r="BB25" s="152"/>
      <c r="BC25" s="152"/>
      <c r="BD25" s="152"/>
      <c r="BE25" s="152"/>
      <c r="BF25" s="152"/>
      <c r="BG25" s="152"/>
      <c r="BH25" s="152"/>
      <c r="BI25" s="152"/>
      <c r="BJ25" s="152"/>
      <c r="BK25" s="152"/>
      <c r="BL25" s="152"/>
      <c r="BM25" s="152"/>
      <c r="BN25" s="152"/>
      <c r="BO25" s="152"/>
      <c r="BP25" s="152"/>
      <c r="BQ25" s="152"/>
      <c r="BR25" s="152"/>
      <c r="BS25" s="152"/>
      <c r="BT25" s="152"/>
      <c r="BU25" s="152"/>
      <c r="BV25" s="152"/>
      <c r="BW25" s="152"/>
      <c r="BX25" s="152"/>
      <c r="BY25" s="152"/>
      <c r="BZ25" s="152"/>
      <c r="CA25" s="152"/>
      <c r="CB25" s="152"/>
      <c r="CC25" s="152"/>
      <c r="CD25" s="152"/>
      <c r="CE25" s="152"/>
      <c r="CF25" s="152"/>
      <c r="CG25" s="152"/>
      <c r="CH25" s="152"/>
      <c r="CI25" s="152"/>
      <c r="CJ25" s="152"/>
      <c r="CK25" s="152"/>
      <c r="CL25" s="152"/>
      <c r="CM25" s="152"/>
      <c r="CN25" s="152"/>
      <c r="CO25" s="152"/>
      <c r="CP25" s="152"/>
      <c r="CQ25" s="152"/>
      <c r="CR25" s="152"/>
      <c r="CS25" s="152"/>
      <c r="CT25" s="152"/>
      <c r="CU25" s="152"/>
      <c r="CV25" s="152"/>
      <c r="CW25" s="152"/>
      <c r="CX25" s="152"/>
      <c r="CY25" s="152"/>
      <c r="CZ25" s="152"/>
      <c r="DA25" s="152"/>
      <c r="DB25" s="152"/>
      <c r="DC25" s="152"/>
      <c r="DD25" s="152"/>
      <c r="DE25" s="152"/>
      <c r="DF25" s="152"/>
      <c r="DG25" s="152"/>
      <c r="DH25" s="152"/>
      <c r="DI25" s="152"/>
      <c r="DJ25" s="152"/>
      <c r="DK25" s="152"/>
      <c r="DL25" s="152"/>
      <c r="DM25" s="152"/>
      <c r="DN25" s="152"/>
      <c r="DO25" s="152"/>
      <c r="DP25" s="152"/>
      <c r="DQ25" s="152"/>
      <c r="DR25" s="152"/>
      <c r="DS25" s="152"/>
      <c r="DT25" s="152"/>
      <c r="DU25" s="152"/>
      <c r="DV25" s="152"/>
      <c r="DW25" s="152"/>
      <c r="DX25" s="152"/>
      <c r="DY25" s="152"/>
      <c r="DZ25" s="152"/>
      <c r="EA25" s="152"/>
      <c r="EB25" s="152"/>
      <c r="EC25" s="152"/>
      <c r="ED25" s="152"/>
      <c r="EE25" s="152"/>
      <c r="EF25" s="152"/>
      <c r="EG25" s="152"/>
      <c r="EH25" s="152"/>
      <c r="EI25" s="152"/>
      <c r="EJ25" s="152"/>
      <c r="EK25" s="152"/>
      <c r="EL25" s="152"/>
      <c r="EM25" s="152"/>
      <c r="EN25" s="152"/>
      <c r="EO25" s="152"/>
      <c r="EP25" s="152"/>
      <c r="EQ25" s="152"/>
      <c r="ER25" s="152"/>
      <c r="ES25" s="152"/>
      <c r="ET25" s="152"/>
      <c r="EU25" s="152"/>
      <c r="EV25" s="152"/>
      <c r="EW25" s="152"/>
      <c r="EX25" s="152"/>
      <c r="EY25" s="152"/>
      <c r="EZ25" s="152"/>
      <c r="FA25" s="152"/>
      <c r="FB25" s="152"/>
      <c r="FC25" s="152"/>
      <c r="FD25" s="152"/>
      <c r="FE25" s="152"/>
      <c r="FF25" s="152"/>
      <c r="FG25" s="152"/>
      <c r="FH25" s="152"/>
      <c r="FI25" s="152"/>
      <c r="FJ25" s="152"/>
      <c r="FK25" s="152"/>
      <c r="FL25" s="152"/>
      <c r="FM25" s="152"/>
      <c r="FN25" s="152"/>
      <c r="FO25" s="152"/>
      <c r="FP25" s="152"/>
      <c r="FQ25" s="152"/>
      <c r="FR25" s="152"/>
      <c r="FS25" s="152"/>
      <c r="FT25" s="152"/>
      <c r="FU25" s="152"/>
      <c r="FV25" s="152"/>
      <c r="FW25" s="152"/>
      <c r="FX25" s="152"/>
      <c r="FY25" s="152"/>
      <c r="FZ25" s="152"/>
      <c r="GA25" s="152"/>
      <c r="GB25" s="152"/>
      <c r="GC25" s="152"/>
      <c r="GD25" s="152"/>
      <c r="GE25" s="152"/>
      <c r="GF25" s="152"/>
      <c r="GG25" s="152"/>
      <c r="GH25" s="152"/>
      <c r="GI25" s="152"/>
      <c r="GJ25" s="152"/>
      <c r="GK25" s="152"/>
      <c r="GL25" s="152"/>
      <c r="GM25" s="152"/>
      <c r="GN25" s="152"/>
      <c r="GO25" s="152"/>
      <c r="GP25" s="152"/>
      <c r="GQ25" s="152"/>
      <c r="GR25" s="152"/>
      <c r="GS25" s="152"/>
      <c r="GT25" s="152"/>
      <c r="GU25" s="152"/>
      <c r="GV25" s="152"/>
      <c r="GW25" s="152"/>
      <c r="GX25" s="152"/>
      <c r="GY25" s="152"/>
      <c r="GZ25" s="152"/>
      <c r="HA25" s="152"/>
      <c r="HB25" s="152"/>
      <c r="HC25" s="152"/>
      <c r="HD25" s="152"/>
      <c r="HE25" s="152"/>
      <c r="HF25" s="152"/>
      <c r="HG25" s="152"/>
      <c r="HH25" s="152"/>
      <c r="HI25" s="152"/>
      <c r="HJ25" s="152"/>
      <c r="HK25" s="152"/>
      <c r="HL25" s="152"/>
      <c r="HM25" s="152"/>
      <c r="HN25" s="152"/>
      <c r="HO25" s="152"/>
      <c r="HP25" s="152"/>
      <c r="HQ25" s="152"/>
      <c r="HR25" s="152"/>
      <c r="HS25" s="152"/>
      <c r="HT25" s="152"/>
    </row>
    <row r="26" spans="1:28" ht="18.75" customHeight="1">
      <c r="A26" s="6"/>
      <c r="B26" s="148" t="s">
        <v>85</v>
      </c>
      <c r="C26" s="149">
        <v>1229</v>
      </c>
      <c r="D26" s="78">
        <v>6805</v>
      </c>
      <c r="E26" s="78">
        <v>1</v>
      </c>
      <c r="F26" s="78">
        <v>26</v>
      </c>
      <c r="G26" s="78">
        <v>1228</v>
      </c>
      <c r="H26" s="78">
        <v>6779</v>
      </c>
      <c r="I26" s="78" t="s">
        <v>399</v>
      </c>
      <c r="J26" s="78" t="s">
        <v>399</v>
      </c>
      <c r="K26" s="78">
        <v>58</v>
      </c>
      <c r="L26" s="78">
        <v>208</v>
      </c>
      <c r="M26" s="78">
        <v>573</v>
      </c>
      <c r="N26" s="78">
        <v>2206</v>
      </c>
      <c r="O26" s="78">
        <v>3</v>
      </c>
      <c r="P26" s="78">
        <v>20</v>
      </c>
      <c r="Q26" s="78">
        <v>9</v>
      </c>
      <c r="R26" s="78">
        <v>142</v>
      </c>
      <c r="S26" s="78">
        <v>337</v>
      </c>
      <c r="T26" s="78">
        <v>1287</v>
      </c>
      <c r="U26" s="78">
        <v>7</v>
      </c>
      <c r="V26" s="78">
        <v>115</v>
      </c>
      <c r="W26" s="78">
        <v>20</v>
      </c>
      <c r="X26" s="78">
        <v>21</v>
      </c>
      <c r="Y26" s="78">
        <v>214</v>
      </c>
      <c r="Z26" s="78">
        <v>2658</v>
      </c>
      <c r="AA26" s="78">
        <v>7</v>
      </c>
      <c r="AB26" s="78">
        <v>122</v>
      </c>
    </row>
    <row r="27" spans="1:28" ht="18.75" customHeight="1">
      <c r="A27" s="6"/>
      <c r="B27" s="148"/>
      <c r="C27" s="151"/>
      <c r="D27" s="143"/>
      <c r="E27" s="143"/>
      <c r="F27" s="143"/>
      <c r="G27" s="143"/>
      <c r="H27" s="143"/>
      <c r="I27" s="143"/>
      <c r="J27" s="143"/>
      <c r="K27" s="143"/>
      <c r="L27" s="143"/>
      <c r="M27" s="143"/>
      <c r="N27" s="143"/>
      <c r="O27" s="143"/>
      <c r="P27" s="143"/>
      <c r="Q27" s="143"/>
      <c r="R27" s="143"/>
      <c r="S27" s="143"/>
      <c r="T27" s="143"/>
      <c r="U27" s="143"/>
      <c r="V27" s="143"/>
      <c r="W27" s="143"/>
      <c r="X27" s="143"/>
      <c r="Y27" s="143"/>
      <c r="Z27" s="143"/>
      <c r="AA27" s="218"/>
      <c r="AB27" s="218"/>
    </row>
    <row r="28" spans="1:228" s="130" customFormat="1" ht="18.75" customHeight="1">
      <c r="A28" s="308" t="s">
        <v>86</v>
      </c>
      <c r="B28" s="251"/>
      <c r="C28" s="219">
        <f aca="true" t="shared" si="6" ref="C28:H28">SUM(C29:C32)</f>
        <v>2874</v>
      </c>
      <c r="D28" s="154">
        <f t="shared" si="6"/>
        <v>19834</v>
      </c>
      <c r="E28" s="154">
        <f t="shared" si="6"/>
        <v>6</v>
      </c>
      <c r="F28" s="154">
        <f t="shared" si="6"/>
        <v>78</v>
      </c>
      <c r="G28" s="154">
        <f t="shared" si="6"/>
        <v>2868</v>
      </c>
      <c r="H28" s="154">
        <f t="shared" si="6"/>
        <v>19756</v>
      </c>
      <c r="I28" s="154">
        <f aca="true" t="shared" si="7" ref="I28:AB28">SUM(I29:I32)</f>
        <v>9</v>
      </c>
      <c r="J28" s="154">
        <f t="shared" si="7"/>
        <v>93</v>
      </c>
      <c r="K28" s="154">
        <f t="shared" si="7"/>
        <v>367</v>
      </c>
      <c r="L28" s="154">
        <f t="shared" si="7"/>
        <v>1737</v>
      </c>
      <c r="M28" s="154">
        <f t="shared" si="7"/>
        <v>988</v>
      </c>
      <c r="N28" s="154">
        <f t="shared" si="7"/>
        <v>10252</v>
      </c>
      <c r="O28" s="154">
        <f t="shared" si="7"/>
        <v>4</v>
      </c>
      <c r="P28" s="154">
        <f t="shared" si="7"/>
        <v>14</v>
      </c>
      <c r="Q28" s="154">
        <f t="shared" si="7"/>
        <v>78</v>
      </c>
      <c r="R28" s="154">
        <f t="shared" si="7"/>
        <v>753</v>
      </c>
      <c r="S28" s="154">
        <f t="shared" si="7"/>
        <v>879</v>
      </c>
      <c r="T28" s="154">
        <f t="shared" si="7"/>
        <v>3222</v>
      </c>
      <c r="U28" s="154">
        <f t="shared" si="7"/>
        <v>17</v>
      </c>
      <c r="V28" s="154">
        <f t="shared" si="7"/>
        <v>203</v>
      </c>
      <c r="W28" s="154">
        <f t="shared" si="7"/>
        <v>21</v>
      </c>
      <c r="X28" s="154">
        <f t="shared" si="7"/>
        <v>43</v>
      </c>
      <c r="Y28" s="154">
        <f t="shared" si="7"/>
        <v>481</v>
      </c>
      <c r="Z28" s="154">
        <f t="shared" si="7"/>
        <v>3073</v>
      </c>
      <c r="AA28" s="154">
        <f t="shared" si="7"/>
        <v>24</v>
      </c>
      <c r="AB28" s="154">
        <f t="shared" si="7"/>
        <v>366</v>
      </c>
      <c r="AC28" s="152"/>
      <c r="AD28" s="152"/>
      <c r="AE28" s="152"/>
      <c r="AF28" s="152"/>
      <c r="AG28" s="152"/>
      <c r="AH28" s="152"/>
      <c r="AI28" s="152"/>
      <c r="AJ28" s="152"/>
      <c r="AK28" s="152"/>
      <c r="AL28" s="152"/>
      <c r="AM28" s="152"/>
      <c r="AN28" s="152"/>
      <c r="AO28" s="152"/>
      <c r="AP28" s="152"/>
      <c r="AQ28" s="152"/>
      <c r="AR28" s="152"/>
      <c r="AS28" s="152"/>
      <c r="AT28" s="152"/>
      <c r="AU28" s="152"/>
      <c r="AV28" s="152"/>
      <c r="AW28" s="152"/>
      <c r="AX28" s="152"/>
      <c r="AY28" s="152"/>
      <c r="AZ28" s="152"/>
      <c r="BA28" s="152"/>
      <c r="BB28" s="152"/>
      <c r="BC28" s="152"/>
      <c r="BD28" s="152"/>
      <c r="BE28" s="152"/>
      <c r="BF28" s="152"/>
      <c r="BG28" s="152"/>
      <c r="BH28" s="152"/>
      <c r="BI28" s="152"/>
      <c r="BJ28" s="152"/>
      <c r="BK28" s="152"/>
      <c r="BL28" s="152"/>
      <c r="BM28" s="152"/>
      <c r="BN28" s="152"/>
      <c r="BO28" s="152"/>
      <c r="BP28" s="152"/>
      <c r="BQ28" s="152"/>
      <c r="BR28" s="152"/>
      <c r="BS28" s="152"/>
      <c r="BT28" s="152"/>
      <c r="BU28" s="152"/>
      <c r="BV28" s="152"/>
      <c r="BW28" s="152"/>
      <c r="BX28" s="152"/>
      <c r="BY28" s="152"/>
      <c r="BZ28" s="152"/>
      <c r="CA28" s="152"/>
      <c r="CB28" s="152"/>
      <c r="CC28" s="152"/>
      <c r="CD28" s="152"/>
      <c r="CE28" s="152"/>
      <c r="CF28" s="152"/>
      <c r="CG28" s="152"/>
      <c r="CH28" s="152"/>
      <c r="CI28" s="152"/>
      <c r="CJ28" s="152"/>
      <c r="CK28" s="152"/>
      <c r="CL28" s="152"/>
      <c r="CM28" s="152"/>
      <c r="CN28" s="152"/>
      <c r="CO28" s="152"/>
      <c r="CP28" s="152"/>
      <c r="CQ28" s="152"/>
      <c r="CR28" s="152"/>
      <c r="CS28" s="152"/>
      <c r="CT28" s="152"/>
      <c r="CU28" s="152"/>
      <c r="CV28" s="152"/>
      <c r="CW28" s="152"/>
      <c r="CX28" s="152"/>
      <c r="CY28" s="152"/>
      <c r="CZ28" s="152"/>
      <c r="DA28" s="152"/>
      <c r="DB28" s="152"/>
      <c r="DC28" s="152"/>
      <c r="DD28" s="152"/>
      <c r="DE28" s="152"/>
      <c r="DF28" s="152"/>
      <c r="DG28" s="152"/>
      <c r="DH28" s="152"/>
      <c r="DI28" s="152"/>
      <c r="DJ28" s="152"/>
      <c r="DK28" s="152"/>
      <c r="DL28" s="152"/>
      <c r="DM28" s="152"/>
      <c r="DN28" s="152"/>
      <c r="DO28" s="152"/>
      <c r="DP28" s="152"/>
      <c r="DQ28" s="152"/>
      <c r="DR28" s="152"/>
      <c r="DS28" s="152"/>
      <c r="DT28" s="152"/>
      <c r="DU28" s="152"/>
      <c r="DV28" s="152"/>
      <c r="DW28" s="152"/>
      <c r="DX28" s="152"/>
      <c r="DY28" s="152"/>
      <c r="DZ28" s="152"/>
      <c r="EA28" s="152"/>
      <c r="EB28" s="152"/>
      <c r="EC28" s="152"/>
      <c r="ED28" s="152"/>
      <c r="EE28" s="152"/>
      <c r="EF28" s="152"/>
      <c r="EG28" s="152"/>
      <c r="EH28" s="152"/>
      <c r="EI28" s="152"/>
      <c r="EJ28" s="152"/>
      <c r="EK28" s="152"/>
      <c r="EL28" s="152"/>
      <c r="EM28" s="152"/>
      <c r="EN28" s="152"/>
      <c r="EO28" s="152"/>
      <c r="EP28" s="152"/>
      <c r="EQ28" s="152"/>
      <c r="ER28" s="152"/>
      <c r="ES28" s="152"/>
      <c r="ET28" s="152"/>
      <c r="EU28" s="152"/>
      <c r="EV28" s="152"/>
      <c r="EW28" s="152"/>
      <c r="EX28" s="152"/>
      <c r="EY28" s="152"/>
      <c r="EZ28" s="152"/>
      <c r="FA28" s="152"/>
      <c r="FB28" s="152"/>
      <c r="FC28" s="152"/>
      <c r="FD28" s="152"/>
      <c r="FE28" s="152"/>
      <c r="FF28" s="152"/>
      <c r="FG28" s="152"/>
      <c r="FH28" s="152"/>
      <c r="FI28" s="152"/>
      <c r="FJ28" s="152"/>
      <c r="FK28" s="152"/>
      <c r="FL28" s="152"/>
      <c r="FM28" s="152"/>
      <c r="FN28" s="152"/>
      <c r="FO28" s="152"/>
      <c r="FP28" s="152"/>
      <c r="FQ28" s="152"/>
      <c r="FR28" s="152"/>
      <c r="FS28" s="152"/>
      <c r="FT28" s="152"/>
      <c r="FU28" s="152"/>
      <c r="FV28" s="152"/>
      <c r="FW28" s="152"/>
      <c r="FX28" s="152"/>
      <c r="FY28" s="152"/>
      <c r="FZ28" s="152"/>
      <c r="GA28" s="152"/>
      <c r="GB28" s="152"/>
      <c r="GC28" s="152"/>
      <c r="GD28" s="152"/>
      <c r="GE28" s="152"/>
      <c r="GF28" s="152"/>
      <c r="GG28" s="152"/>
      <c r="GH28" s="152"/>
      <c r="GI28" s="152"/>
      <c r="GJ28" s="152"/>
      <c r="GK28" s="152"/>
      <c r="GL28" s="152"/>
      <c r="GM28" s="152"/>
      <c r="GN28" s="152"/>
      <c r="GO28" s="152"/>
      <c r="GP28" s="152"/>
      <c r="GQ28" s="152"/>
      <c r="GR28" s="152"/>
      <c r="GS28" s="152"/>
      <c r="GT28" s="152"/>
      <c r="GU28" s="152"/>
      <c r="GV28" s="152"/>
      <c r="GW28" s="152"/>
      <c r="GX28" s="152"/>
      <c r="GY28" s="152"/>
      <c r="GZ28" s="152"/>
      <c r="HA28" s="152"/>
      <c r="HB28" s="152"/>
      <c r="HC28" s="152"/>
      <c r="HD28" s="152"/>
      <c r="HE28" s="152"/>
      <c r="HF28" s="152"/>
      <c r="HG28" s="152"/>
      <c r="HH28" s="152"/>
      <c r="HI28" s="152"/>
      <c r="HJ28" s="152"/>
      <c r="HK28" s="152"/>
      <c r="HL28" s="152"/>
      <c r="HM28" s="152"/>
      <c r="HN28" s="152"/>
      <c r="HO28" s="152"/>
      <c r="HP28" s="152"/>
      <c r="HQ28" s="152"/>
      <c r="HR28" s="152"/>
      <c r="HS28" s="152"/>
      <c r="HT28" s="152"/>
    </row>
    <row r="29" spans="1:28" ht="18.75" customHeight="1">
      <c r="A29" s="145"/>
      <c r="B29" s="148" t="s">
        <v>87</v>
      </c>
      <c r="C29" s="149">
        <v>964</v>
      </c>
      <c r="D29" s="78">
        <v>7544</v>
      </c>
      <c r="E29" s="78">
        <v>1</v>
      </c>
      <c r="F29" s="78">
        <v>4</v>
      </c>
      <c r="G29" s="78">
        <v>963</v>
      </c>
      <c r="H29" s="78">
        <v>7540</v>
      </c>
      <c r="I29" s="78" t="s">
        <v>399</v>
      </c>
      <c r="J29" s="78" t="s">
        <v>399</v>
      </c>
      <c r="K29" s="78">
        <v>108</v>
      </c>
      <c r="L29" s="78">
        <v>380</v>
      </c>
      <c r="M29" s="78">
        <v>387</v>
      </c>
      <c r="N29" s="78">
        <v>4922</v>
      </c>
      <c r="O29" s="78">
        <v>1</v>
      </c>
      <c r="P29" s="78">
        <v>7</v>
      </c>
      <c r="Q29" s="78">
        <v>24</v>
      </c>
      <c r="R29" s="78">
        <v>306</v>
      </c>
      <c r="S29" s="78">
        <v>262</v>
      </c>
      <c r="T29" s="78">
        <v>930</v>
      </c>
      <c r="U29" s="78">
        <v>5</v>
      </c>
      <c r="V29" s="78">
        <v>92</v>
      </c>
      <c r="W29" s="78">
        <v>5</v>
      </c>
      <c r="X29" s="78">
        <v>7</v>
      </c>
      <c r="Y29" s="78">
        <v>165</v>
      </c>
      <c r="Z29" s="78">
        <v>783</v>
      </c>
      <c r="AA29" s="78">
        <v>6</v>
      </c>
      <c r="AB29" s="78">
        <v>113</v>
      </c>
    </row>
    <row r="30" spans="1:28" ht="18.75" customHeight="1">
      <c r="A30" s="145"/>
      <c r="B30" s="148" t="s">
        <v>88</v>
      </c>
      <c r="C30" s="149">
        <v>1034</v>
      </c>
      <c r="D30" s="78">
        <v>5982</v>
      </c>
      <c r="E30" s="78">
        <v>1</v>
      </c>
      <c r="F30" s="78">
        <v>11</v>
      </c>
      <c r="G30" s="78">
        <v>1033</v>
      </c>
      <c r="H30" s="78">
        <v>5971</v>
      </c>
      <c r="I30" s="78">
        <v>1</v>
      </c>
      <c r="J30" s="78">
        <v>12</v>
      </c>
      <c r="K30" s="78">
        <v>105</v>
      </c>
      <c r="L30" s="78">
        <v>457</v>
      </c>
      <c r="M30" s="78">
        <v>354</v>
      </c>
      <c r="N30" s="78">
        <v>2561</v>
      </c>
      <c r="O30" s="78">
        <v>2</v>
      </c>
      <c r="P30" s="78">
        <v>6</v>
      </c>
      <c r="Q30" s="78">
        <v>18</v>
      </c>
      <c r="R30" s="78">
        <v>245</v>
      </c>
      <c r="S30" s="78">
        <v>389</v>
      </c>
      <c r="T30" s="78">
        <v>1571</v>
      </c>
      <c r="U30" s="78">
        <v>6</v>
      </c>
      <c r="V30" s="78">
        <v>67</v>
      </c>
      <c r="W30" s="78">
        <v>6</v>
      </c>
      <c r="X30" s="78">
        <v>25</v>
      </c>
      <c r="Y30" s="78">
        <v>147</v>
      </c>
      <c r="Z30" s="78">
        <v>892</v>
      </c>
      <c r="AA30" s="78">
        <v>5</v>
      </c>
      <c r="AB30" s="78">
        <v>135</v>
      </c>
    </row>
    <row r="31" spans="1:28" ht="18.75" customHeight="1">
      <c r="A31" s="145"/>
      <c r="B31" s="148" t="s">
        <v>89</v>
      </c>
      <c r="C31" s="149">
        <v>687</v>
      </c>
      <c r="D31" s="78">
        <v>4700</v>
      </c>
      <c r="E31" s="78">
        <v>3</v>
      </c>
      <c r="F31" s="78">
        <v>60</v>
      </c>
      <c r="G31" s="78">
        <v>684</v>
      </c>
      <c r="H31" s="78">
        <v>4640</v>
      </c>
      <c r="I31" s="78">
        <v>7</v>
      </c>
      <c r="J31" s="78">
        <v>79</v>
      </c>
      <c r="K31" s="78">
        <v>129</v>
      </c>
      <c r="L31" s="78">
        <v>620</v>
      </c>
      <c r="M31" s="78">
        <v>181</v>
      </c>
      <c r="N31" s="78">
        <v>1902</v>
      </c>
      <c r="O31" s="78">
        <v>1</v>
      </c>
      <c r="P31" s="78">
        <v>1</v>
      </c>
      <c r="Q31" s="78">
        <v>31</v>
      </c>
      <c r="R31" s="78">
        <v>164</v>
      </c>
      <c r="S31" s="78">
        <v>177</v>
      </c>
      <c r="T31" s="78">
        <v>551</v>
      </c>
      <c r="U31" s="78">
        <v>5</v>
      </c>
      <c r="V31" s="78">
        <v>41</v>
      </c>
      <c r="W31" s="78">
        <v>10</v>
      </c>
      <c r="X31" s="78">
        <v>11</v>
      </c>
      <c r="Y31" s="78">
        <v>136</v>
      </c>
      <c r="Z31" s="78">
        <v>1208</v>
      </c>
      <c r="AA31" s="78">
        <v>7</v>
      </c>
      <c r="AB31" s="78">
        <v>63</v>
      </c>
    </row>
    <row r="32" spans="1:28" ht="18.75" customHeight="1">
      <c r="A32" s="145"/>
      <c r="B32" s="148" t="s">
        <v>90</v>
      </c>
      <c r="C32" s="149">
        <v>189</v>
      </c>
      <c r="D32" s="78">
        <v>1608</v>
      </c>
      <c r="E32" s="78">
        <v>1</v>
      </c>
      <c r="F32" s="78">
        <v>3</v>
      </c>
      <c r="G32" s="78">
        <v>188</v>
      </c>
      <c r="H32" s="78">
        <v>1605</v>
      </c>
      <c r="I32" s="78">
        <v>1</v>
      </c>
      <c r="J32" s="78">
        <v>2</v>
      </c>
      <c r="K32" s="78">
        <v>25</v>
      </c>
      <c r="L32" s="78">
        <v>280</v>
      </c>
      <c r="M32" s="78">
        <v>66</v>
      </c>
      <c r="N32" s="78">
        <v>867</v>
      </c>
      <c r="O32" s="78" t="s">
        <v>399</v>
      </c>
      <c r="P32" s="78" t="s">
        <v>399</v>
      </c>
      <c r="Q32" s="78">
        <v>5</v>
      </c>
      <c r="R32" s="78">
        <v>38</v>
      </c>
      <c r="S32" s="78">
        <v>51</v>
      </c>
      <c r="T32" s="78">
        <v>170</v>
      </c>
      <c r="U32" s="78">
        <v>1</v>
      </c>
      <c r="V32" s="78">
        <v>3</v>
      </c>
      <c r="W32" s="78" t="s">
        <v>399</v>
      </c>
      <c r="X32" s="78" t="s">
        <v>399</v>
      </c>
      <c r="Y32" s="78">
        <v>33</v>
      </c>
      <c r="Z32" s="78">
        <v>190</v>
      </c>
      <c r="AA32" s="78">
        <v>6</v>
      </c>
      <c r="AB32" s="78">
        <v>55</v>
      </c>
    </row>
    <row r="33" spans="1:28" ht="18.75" customHeight="1">
      <c r="A33" s="6"/>
      <c r="B33" s="148"/>
      <c r="C33" s="151"/>
      <c r="D33" s="143"/>
      <c r="E33" s="143"/>
      <c r="F33" s="143"/>
      <c r="G33" s="143"/>
      <c r="H33" s="143"/>
      <c r="I33" s="143"/>
      <c r="J33" s="143"/>
      <c r="K33" s="143"/>
      <c r="L33" s="143"/>
      <c r="M33" s="143"/>
      <c r="N33" s="143"/>
      <c r="O33" s="143"/>
      <c r="P33" s="143"/>
      <c r="Q33" s="143"/>
      <c r="R33" s="143"/>
      <c r="S33" s="143"/>
      <c r="T33" s="143"/>
      <c r="U33" s="143"/>
      <c r="V33" s="143"/>
      <c r="W33" s="143"/>
      <c r="X33" s="143"/>
      <c r="Y33" s="143"/>
      <c r="Z33" s="143"/>
      <c r="AA33" s="218"/>
      <c r="AB33" s="218"/>
    </row>
    <row r="34" spans="1:228" s="130" customFormat="1" ht="18.75" customHeight="1">
      <c r="A34" s="308" t="s">
        <v>91</v>
      </c>
      <c r="B34" s="251"/>
      <c r="C34" s="219">
        <f aca="true" t="shared" si="8" ref="C34:H34">SUM(C35:C42)</f>
        <v>4047</v>
      </c>
      <c r="D34" s="154">
        <f t="shared" si="8"/>
        <v>31853</v>
      </c>
      <c r="E34" s="154">
        <f t="shared" si="8"/>
        <v>11</v>
      </c>
      <c r="F34" s="154">
        <f t="shared" si="8"/>
        <v>81</v>
      </c>
      <c r="G34" s="154">
        <f t="shared" si="8"/>
        <v>4036</v>
      </c>
      <c r="H34" s="154">
        <f t="shared" si="8"/>
        <v>31772</v>
      </c>
      <c r="I34" s="154">
        <f aca="true" t="shared" si="9" ref="I34:AB34">SUM(I35:I42)</f>
        <v>8</v>
      </c>
      <c r="J34" s="154">
        <f t="shared" si="9"/>
        <v>120</v>
      </c>
      <c r="K34" s="154">
        <f t="shared" si="9"/>
        <v>521</v>
      </c>
      <c r="L34" s="154">
        <f t="shared" si="9"/>
        <v>3941</v>
      </c>
      <c r="M34" s="154">
        <f t="shared" si="9"/>
        <v>563</v>
      </c>
      <c r="N34" s="154">
        <f t="shared" si="9"/>
        <v>8501</v>
      </c>
      <c r="O34" s="154">
        <f t="shared" si="9"/>
        <v>17</v>
      </c>
      <c r="P34" s="154">
        <f t="shared" si="9"/>
        <v>186</v>
      </c>
      <c r="Q34" s="154">
        <f t="shared" si="9"/>
        <v>127</v>
      </c>
      <c r="R34" s="154">
        <f t="shared" si="9"/>
        <v>2253</v>
      </c>
      <c r="S34" s="154">
        <f t="shared" si="9"/>
        <v>1598</v>
      </c>
      <c r="T34" s="154">
        <f t="shared" si="9"/>
        <v>8856</v>
      </c>
      <c r="U34" s="154">
        <f t="shared" si="9"/>
        <v>54</v>
      </c>
      <c r="V34" s="154">
        <f t="shared" si="9"/>
        <v>472</v>
      </c>
      <c r="W34" s="154">
        <f t="shared" si="9"/>
        <v>130</v>
      </c>
      <c r="X34" s="154">
        <f t="shared" si="9"/>
        <v>244</v>
      </c>
      <c r="Y34" s="154">
        <f t="shared" si="9"/>
        <v>973</v>
      </c>
      <c r="Z34" s="154">
        <f t="shared" si="9"/>
        <v>6537</v>
      </c>
      <c r="AA34" s="154">
        <f t="shared" si="9"/>
        <v>45</v>
      </c>
      <c r="AB34" s="154">
        <f t="shared" si="9"/>
        <v>662</v>
      </c>
      <c r="AC34" s="152"/>
      <c r="AD34" s="152"/>
      <c r="AE34" s="152"/>
      <c r="AF34" s="152"/>
      <c r="AG34" s="152"/>
      <c r="AH34" s="152"/>
      <c r="AI34" s="152"/>
      <c r="AJ34" s="152"/>
      <c r="AK34" s="152"/>
      <c r="AL34" s="152"/>
      <c r="AM34" s="152"/>
      <c r="AN34" s="152"/>
      <c r="AO34" s="152"/>
      <c r="AP34" s="152"/>
      <c r="AQ34" s="152"/>
      <c r="AR34" s="152"/>
      <c r="AS34" s="152"/>
      <c r="AT34" s="152"/>
      <c r="AU34" s="152"/>
      <c r="AV34" s="152"/>
      <c r="AW34" s="152"/>
      <c r="AX34" s="152"/>
      <c r="AY34" s="152"/>
      <c r="AZ34" s="152"/>
      <c r="BA34" s="152"/>
      <c r="BB34" s="152"/>
      <c r="BC34" s="152"/>
      <c r="BD34" s="152"/>
      <c r="BE34" s="152"/>
      <c r="BF34" s="152"/>
      <c r="BG34" s="152"/>
      <c r="BH34" s="152"/>
      <c r="BI34" s="152"/>
      <c r="BJ34" s="152"/>
      <c r="BK34" s="152"/>
      <c r="BL34" s="152"/>
      <c r="BM34" s="152"/>
      <c r="BN34" s="152"/>
      <c r="BO34" s="152"/>
      <c r="BP34" s="152"/>
      <c r="BQ34" s="152"/>
      <c r="BR34" s="152"/>
      <c r="BS34" s="152"/>
      <c r="BT34" s="152"/>
      <c r="BU34" s="152"/>
      <c r="BV34" s="152"/>
      <c r="BW34" s="152"/>
      <c r="BX34" s="152"/>
      <c r="BY34" s="152"/>
      <c r="BZ34" s="152"/>
      <c r="CA34" s="152"/>
      <c r="CB34" s="152"/>
      <c r="CC34" s="152"/>
      <c r="CD34" s="152"/>
      <c r="CE34" s="152"/>
      <c r="CF34" s="152"/>
      <c r="CG34" s="152"/>
      <c r="CH34" s="152"/>
      <c r="CI34" s="152"/>
      <c r="CJ34" s="152"/>
      <c r="CK34" s="152"/>
      <c r="CL34" s="152"/>
      <c r="CM34" s="152"/>
      <c r="CN34" s="152"/>
      <c r="CO34" s="152"/>
      <c r="CP34" s="152"/>
      <c r="CQ34" s="152"/>
      <c r="CR34" s="152"/>
      <c r="CS34" s="152"/>
      <c r="CT34" s="152"/>
      <c r="CU34" s="152"/>
      <c r="CV34" s="152"/>
      <c r="CW34" s="152"/>
      <c r="CX34" s="152"/>
      <c r="CY34" s="152"/>
      <c r="CZ34" s="152"/>
      <c r="DA34" s="152"/>
      <c r="DB34" s="152"/>
      <c r="DC34" s="152"/>
      <c r="DD34" s="152"/>
      <c r="DE34" s="152"/>
      <c r="DF34" s="152"/>
      <c r="DG34" s="152"/>
      <c r="DH34" s="152"/>
      <c r="DI34" s="152"/>
      <c r="DJ34" s="152"/>
      <c r="DK34" s="152"/>
      <c r="DL34" s="152"/>
      <c r="DM34" s="152"/>
      <c r="DN34" s="152"/>
      <c r="DO34" s="152"/>
      <c r="DP34" s="152"/>
      <c r="DQ34" s="152"/>
      <c r="DR34" s="152"/>
      <c r="DS34" s="152"/>
      <c r="DT34" s="152"/>
      <c r="DU34" s="152"/>
      <c r="DV34" s="152"/>
      <c r="DW34" s="152"/>
      <c r="DX34" s="152"/>
      <c r="DY34" s="152"/>
      <c r="DZ34" s="152"/>
      <c r="EA34" s="152"/>
      <c r="EB34" s="152"/>
      <c r="EC34" s="152"/>
      <c r="ED34" s="152"/>
      <c r="EE34" s="152"/>
      <c r="EF34" s="152"/>
      <c r="EG34" s="152"/>
      <c r="EH34" s="152"/>
      <c r="EI34" s="152"/>
      <c r="EJ34" s="152"/>
      <c r="EK34" s="152"/>
      <c r="EL34" s="152"/>
      <c r="EM34" s="152"/>
      <c r="EN34" s="152"/>
      <c r="EO34" s="152"/>
      <c r="EP34" s="152"/>
      <c r="EQ34" s="152"/>
      <c r="ER34" s="152"/>
      <c r="ES34" s="152"/>
      <c r="ET34" s="152"/>
      <c r="EU34" s="152"/>
      <c r="EV34" s="152"/>
      <c r="EW34" s="152"/>
      <c r="EX34" s="152"/>
      <c r="EY34" s="152"/>
      <c r="EZ34" s="152"/>
      <c r="FA34" s="152"/>
      <c r="FB34" s="152"/>
      <c r="FC34" s="152"/>
      <c r="FD34" s="152"/>
      <c r="FE34" s="152"/>
      <c r="FF34" s="152"/>
      <c r="FG34" s="152"/>
      <c r="FH34" s="152"/>
      <c r="FI34" s="152"/>
      <c r="FJ34" s="152"/>
      <c r="FK34" s="152"/>
      <c r="FL34" s="152"/>
      <c r="FM34" s="152"/>
      <c r="FN34" s="152"/>
      <c r="FO34" s="152"/>
      <c r="FP34" s="152"/>
      <c r="FQ34" s="152"/>
      <c r="FR34" s="152"/>
      <c r="FS34" s="152"/>
      <c r="FT34" s="152"/>
      <c r="FU34" s="152"/>
      <c r="FV34" s="152"/>
      <c r="FW34" s="152"/>
      <c r="FX34" s="152"/>
      <c r="FY34" s="152"/>
      <c r="FZ34" s="152"/>
      <c r="GA34" s="152"/>
      <c r="GB34" s="152"/>
      <c r="GC34" s="152"/>
      <c r="GD34" s="152"/>
      <c r="GE34" s="152"/>
      <c r="GF34" s="152"/>
      <c r="GG34" s="152"/>
      <c r="GH34" s="152"/>
      <c r="GI34" s="152"/>
      <c r="GJ34" s="152"/>
      <c r="GK34" s="152"/>
      <c r="GL34" s="152"/>
      <c r="GM34" s="152"/>
      <c r="GN34" s="152"/>
      <c r="GO34" s="152"/>
      <c r="GP34" s="152"/>
      <c r="GQ34" s="152"/>
      <c r="GR34" s="152"/>
      <c r="GS34" s="152"/>
      <c r="GT34" s="152"/>
      <c r="GU34" s="152"/>
      <c r="GV34" s="152"/>
      <c r="GW34" s="152"/>
      <c r="GX34" s="152"/>
      <c r="GY34" s="152"/>
      <c r="GZ34" s="152"/>
      <c r="HA34" s="152"/>
      <c r="HB34" s="152"/>
      <c r="HC34" s="152"/>
      <c r="HD34" s="152"/>
      <c r="HE34" s="152"/>
      <c r="HF34" s="152"/>
      <c r="HG34" s="152"/>
      <c r="HH34" s="152"/>
      <c r="HI34" s="152"/>
      <c r="HJ34" s="152"/>
      <c r="HK34" s="152"/>
      <c r="HL34" s="152"/>
      <c r="HM34" s="152"/>
      <c r="HN34" s="152"/>
      <c r="HO34" s="152"/>
      <c r="HP34" s="152"/>
      <c r="HQ34" s="152"/>
      <c r="HR34" s="152"/>
      <c r="HS34" s="152"/>
      <c r="HT34" s="152"/>
    </row>
    <row r="35" spans="1:28" ht="18.75" customHeight="1">
      <c r="A35" s="6"/>
      <c r="B35" s="148" t="s">
        <v>92</v>
      </c>
      <c r="C35" s="149">
        <v>791</v>
      </c>
      <c r="D35" s="78">
        <v>5058</v>
      </c>
      <c r="E35" s="78">
        <v>1</v>
      </c>
      <c r="F35" s="78">
        <v>10</v>
      </c>
      <c r="G35" s="78">
        <v>790</v>
      </c>
      <c r="H35" s="78">
        <v>5048</v>
      </c>
      <c r="I35" s="78">
        <v>2</v>
      </c>
      <c r="J35" s="78">
        <v>20</v>
      </c>
      <c r="K35" s="78">
        <v>102</v>
      </c>
      <c r="L35" s="78">
        <v>426</v>
      </c>
      <c r="M35" s="78">
        <v>184</v>
      </c>
      <c r="N35" s="78">
        <v>2563</v>
      </c>
      <c r="O35" s="78">
        <v>2</v>
      </c>
      <c r="P35" s="78">
        <v>9</v>
      </c>
      <c r="Q35" s="78">
        <v>24</v>
      </c>
      <c r="R35" s="78">
        <v>298</v>
      </c>
      <c r="S35" s="78">
        <v>313</v>
      </c>
      <c r="T35" s="78">
        <v>1021</v>
      </c>
      <c r="U35" s="78">
        <v>8</v>
      </c>
      <c r="V35" s="78">
        <v>71</v>
      </c>
      <c r="W35" s="78">
        <v>1</v>
      </c>
      <c r="X35" s="78">
        <v>3</v>
      </c>
      <c r="Y35" s="78">
        <v>147</v>
      </c>
      <c r="Z35" s="78">
        <v>541</v>
      </c>
      <c r="AA35" s="78">
        <v>7</v>
      </c>
      <c r="AB35" s="78">
        <v>96</v>
      </c>
    </row>
    <row r="36" spans="1:28" ht="18.75" customHeight="1">
      <c r="A36" s="6"/>
      <c r="B36" s="148" t="s">
        <v>93</v>
      </c>
      <c r="C36" s="149">
        <v>907</v>
      </c>
      <c r="D36" s="78">
        <v>6438</v>
      </c>
      <c r="E36" s="78">
        <v>3</v>
      </c>
      <c r="F36" s="78">
        <v>41</v>
      </c>
      <c r="G36" s="78">
        <v>904</v>
      </c>
      <c r="H36" s="78">
        <v>6397</v>
      </c>
      <c r="I36" s="78">
        <v>3</v>
      </c>
      <c r="J36" s="78">
        <v>41</v>
      </c>
      <c r="K36" s="78">
        <v>123</v>
      </c>
      <c r="L36" s="78">
        <v>735</v>
      </c>
      <c r="M36" s="78">
        <v>119</v>
      </c>
      <c r="N36" s="78">
        <v>2060</v>
      </c>
      <c r="O36" s="78">
        <v>3</v>
      </c>
      <c r="P36" s="78">
        <v>58</v>
      </c>
      <c r="Q36" s="78">
        <v>29</v>
      </c>
      <c r="R36" s="78">
        <v>370</v>
      </c>
      <c r="S36" s="78">
        <v>372</v>
      </c>
      <c r="T36" s="78">
        <v>1489</v>
      </c>
      <c r="U36" s="78">
        <v>9</v>
      </c>
      <c r="V36" s="78">
        <v>107</v>
      </c>
      <c r="W36" s="78">
        <v>9</v>
      </c>
      <c r="X36" s="78">
        <v>17</v>
      </c>
      <c r="Y36" s="78">
        <v>227</v>
      </c>
      <c r="Z36" s="78">
        <v>1350</v>
      </c>
      <c r="AA36" s="78">
        <v>10</v>
      </c>
      <c r="AB36" s="78">
        <v>170</v>
      </c>
    </row>
    <row r="37" spans="1:28" ht="18.75" customHeight="1">
      <c r="A37" s="6"/>
      <c r="B37" s="148" t="s">
        <v>94</v>
      </c>
      <c r="C37" s="149">
        <v>1838</v>
      </c>
      <c r="D37" s="78">
        <v>17092</v>
      </c>
      <c r="E37" s="78">
        <v>1</v>
      </c>
      <c r="F37" s="78">
        <v>2</v>
      </c>
      <c r="G37" s="78">
        <v>1837</v>
      </c>
      <c r="H37" s="78">
        <v>17090</v>
      </c>
      <c r="I37" s="78" t="s">
        <v>399</v>
      </c>
      <c r="J37" s="78" t="s">
        <v>399</v>
      </c>
      <c r="K37" s="78">
        <v>213</v>
      </c>
      <c r="L37" s="78">
        <v>1759</v>
      </c>
      <c r="M37" s="78">
        <v>197</v>
      </c>
      <c r="N37" s="78">
        <v>3241</v>
      </c>
      <c r="O37" s="78">
        <v>3</v>
      </c>
      <c r="P37" s="78">
        <v>15</v>
      </c>
      <c r="Q37" s="78">
        <v>57</v>
      </c>
      <c r="R37" s="78">
        <v>1501</v>
      </c>
      <c r="S37" s="78">
        <v>771</v>
      </c>
      <c r="T37" s="78">
        <v>6020</v>
      </c>
      <c r="U37" s="78">
        <v>34</v>
      </c>
      <c r="V37" s="78">
        <v>279</v>
      </c>
      <c r="W37" s="78">
        <v>119</v>
      </c>
      <c r="X37" s="78">
        <v>222</v>
      </c>
      <c r="Y37" s="78">
        <v>437</v>
      </c>
      <c r="Z37" s="78">
        <v>3880</v>
      </c>
      <c r="AA37" s="78">
        <v>6</v>
      </c>
      <c r="AB37" s="78">
        <v>173</v>
      </c>
    </row>
    <row r="38" spans="1:28" ht="18.75" customHeight="1">
      <c r="A38" s="6"/>
      <c r="B38" s="148" t="s">
        <v>95</v>
      </c>
      <c r="C38" s="149">
        <v>51</v>
      </c>
      <c r="D38" s="78">
        <v>356</v>
      </c>
      <c r="E38" s="78">
        <v>2</v>
      </c>
      <c r="F38" s="78">
        <v>10</v>
      </c>
      <c r="G38" s="78">
        <v>49</v>
      </c>
      <c r="H38" s="78">
        <v>346</v>
      </c>
      <c r="I38" s="78" t="s">
        <v>399</v>
      </c>
      <c r="J38" s="78" t="s">
        <v>399</v>
      </c>
      <c r="K38" s="78">
        <v>10</v>
      </c>
      <c r="L38" s="78">
        <v>69</v>
      </c>
      <c r="M38" s="78">
        <v>9</v>
      </c>
      <c r="N38" s="78">
        <v>127</v>
      </c>
      <c r="O38" s="78">
        <v>1</v>
      </c>
      <c r="P38" s="78">
        <v>29</v>
      </c>
      <c r="Q38" s="78">
        <v>2</v>
      </c>
      <c r="R38" s="78">
        <v>3</v>
      </c>
      <c r="S38" s="78">
        <v>14</v>
      </c>
      <c r="T38" s="78">
        <v>34</v>
      </c>
      <c r="U38" s="78">
        <v>1</v>
      </c>
      <c r="V38" s="78">
        <v>1</v>
      </c>
      <c r="W38" s="78" t="s">
        <v>399</v>
      </c>
      <c r="X38" s="78" t="s">
        <v>399</v>
      </c>
      <c r="Y38" s="78">
        <v>9</v>
      </c>
      <c r="Z38" s="78">
        <v>50</v>
      </c>
      <c r="AA38" s="78">
        <v>3</v>
      </c>
      <c r="AB38" s="78">
        <v>33</v>
      </c>
    </row>
    <row r="39" spans="1:28" ht="18.75" customHeight="1">
      <c r="A39" s="6"/>
      <c r="B39" s="148" t="s">
        <v>96</v>
      </c>
      <c r="C39" s="149">
        <v>96</v>
      </c>
      <c r="D39" s="78">
        <v>781</v>
      </c>
      <c r="E39" s="78">
        <v>1</v>
      </c>
      <c r="F39" s="78">
        <v>4</v>
      </c>
      <c r="G39" s="78">
        <v>95</v>
      </c>
      <c r="H39" s="78">
        <v>777</v>
      </c>
      <c r="I39" s="78">
        <v>1</v>
      </c>
      <c r="J39" s="78">
        <v>16</v>
      </c>
      <c r="K39" s="78">
        <v>12</v>
      </c>
      <c r="L39" s="78">
        <v>272</v>
      </c>
      <c r="M39" s="78">
        <v>15</v>
      </c>
      <c r="N39" s="78">
        <v>111</v>
      </c>
      <c r="O39" s="78">
        <v>3</v>
      </c>
      <c r="P39" s="78">
        <v>59</v>
      </c>
      <c r="Q39" s="78">
        <v>3</v>
      </c>
      <c r="R39" s="78">
        <v>33</v>
      </c>
      <c r="S39" s="78">
        <v>29</v>
      </c>
      <c r="T39" s="78">
        <v>74</v>
      </c>
      <c r="U39" s="78" t="s">
        <v>399</v>
      </c>
      <c r="V39" s="78" t="s">
        <v>399</v>
      </c>
      <c r="W39" s="78" t="s">
        <v>399</v>
      </c>
      <c r="X39" s="78" t="s">
        <v>399</v>
      </c>
      <c r="Y39" s="78">
        <v>28</v>
      </c>
      <c r="Z39" s="78">
        <v>164</v>
      </c>
      <c r="AA39" s="78">
        <v>4</v>
      </c>
      <c r="AB39" s="78">
        <v>48</v>
      </c>
    </row>
    <row r="40" spans="1:28" ht="18.75" customHeight="1">
      <c r="A40" s="6"/>
      <c r="B40" s="148" t="s">
        <v>97</v>
      </c>
      <c r="C40" s="149">
        <v>152</v>
      </c>
      <c r="D40" s="78">
        <v>793</v>
      </c>
      <c r="E40" s="78" t="s">
        <v>399</v>
      </c>
      <c r="F40" s="78" t="s">
        <v>399</v>
      </c>
      <c r="G40" s="78">
        <v>152</v>
      </c>
      <c r="H40" s="78">
        <v>793</v>
      </c>
      <c r="I40" s="78">
        <v>1</v>
      </c>
      <c r="J40" s="78">
        <v>35</v>
      </c>
      <c r="K40" s="78">
        <v>35</v>
      </c>
      <c r="L40" s="78">
        <v>287</v>
      </c>
      <c r="M40" s="78">
        <v>24</v>
      </c>
      <c r="N40" s="78">
        <v>154</v>
      </c>
      <c r="O40" s="78">
        <v>1</v>
      </c>
      <c r="P40" s="78">
        <v>2</v>
      </c>
      <c r="Q40" s="78">
        <v>5</v>
      </c>
      <c r="R40" s="78">
        <v>10</v>
      </c>
      <c r="S40" s="78">
        <v>39</v>
      </c>
      <c r="T40" s="78">
        <v>76</v>
      </c>
      <c r="U40" s="78">
        <v>1</v>
      </c>
      <c r="V40" s="78">
        <v>6</v>
      </c>
      <c r="W40" s="78">
        <v>1</v>
      </c>
      <c r="X40" s="78">
        <v>2</v>
      </c>
      <c r="Y40" s="78">
        <v>39</v>
      </c>
      <c r="Z40" s="78">
        <v>169</v>
      </c>
      <c r="AA40" s="78">
        <v>6</v>
      </c>
      <c r="AB40" s="78">
        <v>52</v>
      </c>
    </row>
    <row r="41" spans="1:28" ht="18.75" customHeight="1">
      <c r="A41" s="6"/>
      <c r="B41" s="148" t="s">
        <v>98</v>
      </c>
      <c r="C41" s="149">
        <v>78</v>
      </c>
      <c r="D41" s="78">
        <v>502</v>
      </c>
      <c r="E41" s="78" t="s">
        <v>399</v>
      </c>
      <c r="F41" s="78" t="s">
        <v>399</v>
      </c>
      <c r="G41" s="78">
        <v>78</v>
      </c>
      <c r="H41" s="78">
        <v>502</v>
      </c>
      <c r="I41" s="78" t="s">
        <v>399</v>
      </c>
      <c r="J41" s="78" t="s">
        <v>399</v>
      </c>
      <c r="K41" s="78">
        <v>9</v>
      </c>
      <c r="L41" s="78">
        <v>124</v>
      </c>
      <c r="M41" s="78">
        <v>3</v>
      </c>
      <c r="N41" s="78">
        <v>100</v>
      </c>
      <c r="O41" s="78">
        <v>2</v>
      </c>
      <c r="P41" s="78">
        <v>11</v>
      </c>
      <c r="Q41" s="78">
        <v>2</v>
      </c>
      <c r="R41" s="78">
        <v>5</v>
      </c>
      <c r="S41" s="78">
        <v>20</v>
      </c>
      <c r="T41" s="78">
        <v>47</v>
      </c>
      <c r="U41" s="78" t="s">
        <v>399</v>
      </c>
      <c r="V41" s="78" t="s">
        <v>399</v>
      </c>
      <c r="W41" s="78" t="s">
        <v>399</v>
      </c>
      <c r="X41" s="78" t="s">
        <v>399</v>
      </c>
      <c r="Y41" s="78">
        <v>38</v>
      </c>
      <c r="Z41" s="78">
        <v>173</v>
      </c>
      <c r="AA41" s="78">
        <v>4</v>
      </c>
      <c r="AB41" s="78">
        <v>42</v>
      </c>
    </row>
    <row r="42" spans="1:28" ht="18.75" customHeight="1">
      <c r="A42" s="6"/>
      <c r="B42" s="148" t="s">
        <v>99</v>
      </c>
      <c r="C42" s="149">
        <v>134</v>
      </c>
      <c r="D42" s="78">
        <v>833</v>
      </c>
      <c r="E42" s="78">
        <v>3</v>
      </c>
      <c r="F42" s="78">
        <v>14</v>
      </c>
      <c r="G42" s="78">
        <v>131</v>
      </c>
      <c r="H42" s="78">
        <v>819</v>
      </c>
      <c r="I42" s="78">
        <v>1</v>
      </c>
      <c r="J42" s="78">
        <v>8</v>
      </c>
      <c r="K42" s="78">
        <v>17</v>
      </c>
      <c r="L42" s="78">
        <v>269</v>
      </c>
      <c r="M42" s="78">
        <v>12</v>
      </c>
      <c r="N42" s="78">
        <v>145</v>
      </c>
      <c r="O42" s="78">
        <v>2</v>
      </c>
      <c r="P42" s="78">
        <v>3</v>
      </c>
      <c r="Q42" s="78">
        <v>5</v>
      </c>
      <c r="R42" s="78">
        <v>33</v>
      </c>
      <c r="S42" s="78">
        <v>40</v>
      </c>
      <c r="T42" s="78">
        <v>95</v>
      </c>
      <c r="U42" s="78">
        <v>1</v>
      </c>
      <c r="V42" s="78">
        <v>8</v>
      </c>
      <c r="W42" s="78" t="s">
        <v>399</v>
      </c>
      <c r="X42" s="78" t="s">
        <v>399</v>
      </c>
      <c r="Y42" s="78">
        <v>48</v>
      </c>
      <c r="Z42" s="78">
        <v>210</v>
      </c>
      <c r="AA42" s="78">
        <v>5</v>
      </c>
      <c r="AB42" s="78">
        <v>48</v>
      </c>
    </row>
    <row r="43" spans="1:28" ht="18.75" customHeight="1">
      <c r="A43" s="6"/>
      <c r="B43" s="148"/>
      <c r="C43" s="151"/>
      <c r="D43" s="143"/>
      <c r="E43" s="143"/>
      <c r="F43" s="143"/>
      <c r="G43" s="143"/>
      <c r="H43" s="78"/>
      <c r="I43" s="143"/>
      <c r="J43" s="143"/>
      <c r="K43" s="143"/>
      <c r="L43" s="143"/>
      <c r="M43" s="143"/>
      <c r="N43" s="143"/>
      <c r="O43" s="143"/>
      <c r="P43" s="143"/>
      <c r="Q43" s="143"/>
      <c r="R43" s="143"/>
      <c r="S43" s="143"/>
      <c r="T43" s="143"/>
      <c r="U43" s="143"/>
      <c r="V43" s="143"/>
      <c r="W43" s="143"/>
      <c r="X43" s="143"/>
      <c r="Y43" s="143"/>
      <c r="Z43" s="143"/>
      <c r="AA43" s="218"/>
      <c r="AB43" s="218"/>
    </row>
    <row r="44" spans="1:228" s="130" customFormat="1" ht="18.75" customHeight="1">
      <c r="A44" s="308" t="s">
        <v>100</v>
      </c>
      <c r="B44" s="251"/>
      <c r="C44" s="219">
        <f aca="true" t="shared" si="10" ref="C44:H44">SUM(C45:C49)</f>
        <v>4841</v>
      </c>
      <c r="D44" s="154">
        <f t="shared" si="10"/>
        <v>28433</v>
      </c>
      <c r="E44" s="154">
        <f t="shared" si="10"/>
        <v>15</v>
      </c>
      <c r="F44" s="154">
        <f t="shared" si="10"/>
        <v>122</v>
      </c>
      <c r="G44" s="154">
        <f t="shared" si="10"/>
        <v>4826</v>
      </c>
      <c r="H44" s="154">
        <f t="shared" si="10"/>
        <v>28311</v>
      </c>
      <c r="I44" s="154">
        <f aca="true" t="shared" si="11" ref="I44:AB44">SUM(I45:I49)</f>
        <v>1</v>
      </c>
      <c r="J44" s="154">
        <f t="shared" si="11"/>
        <v>10</v>
      </c>
      <c r="K44" s="154">
        <f t="shared" si="11"/>
        <v>535</v>
      </c>
      <c r="L44" s="154">
        <f t="shared" si="11"/>
        <v>2645</v>
      </c>
      <c r="M44" s="154">
        <f t="shared" si="11"/>
        <v>1727</v>
      </c>
      <c r="N44" s="154">
        <f t="shared" si="11"/>
        <v>11574</v>
      </c>
      <c r="O44" s="154">
        <f t="shared" si="11"/>
        <v>10</v>
      </c>
      <c r="P44" s="154">
        <f t="shared" si="11"/>
        <v>101</v>
      </c>
      <c r="Q44" s="154">
        <f t="shared" si="11"/>
        <v>62</v>
      </c>
      <c r="R44" s="154">
        <f t="shared" si="11"/>
        <v>658</v>
      </c>
      <c r="S44" s="154">
        <f t="shared" si="11"/>
        <v>1444</v>
      </c>
      <c r="T44" s="154">
        <f t="shared" si="11"/>
        <v>5121</v>
      </c>
      <c r="U44" s="154">
        <f t="shared" si="11"/>
        <v>46</v>
      </c>
      <c r="V44" s="154">
        <f t="shared" si="11"/>
        <v>548</v>
      </c>
      <c r="W44" s="154">
        <f t="shared" si="11"/>
        <v>41</v>
      </c>
      <c r="X44" s="154">
        <f t="shared" si="11"/>
        <v>87</v>
      </c>
      <c r="Y44" s="154">
        <f t="shared" si="11"/>
        <v>924</v>
      </c>
      <c r="Z44" s="154">
        <f t="shared" si="11"/>
        <v>6931</v>
      </c>
      <c r="AA44" s="154">
        <f t="shared" si="11"/>
        <v>36</v>
      </c>
      <c r="AB44" s="154">
        <f t="shared" si="11"/>
        <v>636</v>
      </c>
      <c r="AC44" s="152"/>
      <c r="AD44" s="152"/>
      <c r="AE44" s="152"/>
      <c r="AF44" s="152"/>
      <c r="AG44" s="152"/>
      <c r="AH44" s="152"/>
      <c r="AI44" s="152"/>
      <c r="AJ44" s="152"/>
      <c r="AK44" s="152"/>
      <c r="AL44" s="152"/>
      <c r="AM44" s="152"/>
      <c r="AN44" s="152"/>
      <c r="AO44" s="152"/>
      <c r="AP44" s="152"/>
      <c r="AQ44" s="152"/>
      <c r="AR44" s="152"/>
      <c r="AS44" s="152"/>
      <c r="AT44" s="152"/>
      <c r="AU44" s="152"/>
      <c r="AV44" s="152"/>
      <c r="AW44" s="152"/>
      <c r="AX44" s="152"/>
      <c r="AY44" s="152"/>
      <c r="AZ44" s="152"/>
      <c r="BA44" s="152"/>
      <c r="BB44" s="152"/>
      <c r="BC44" s="152"/>
      <c r="BD44" s="152"/>
      <c r="BE44" s="152"/>
      <c r="BF44" s="152"/>
      <c r="BG44" s="152"/>
      <c r="BH44" s="152"/>
      <c r="BI44" s="152"/>
      <c r="BJ44" s="152"/>
      <c r="BK44" s="152"/>
      <c r="BL44" s="152"/>
      <c r="BM44" s="152"/>
      <c r="BN44" s="152"/>
      <c r="BO44" s="152"/>
      <c r="BP44" s="152"/>
      <c r="BQ44" s="152"/>
      <c r="BR44" s="152"/>
      <c r="BS44" s="152"/>
      <c r="BT44" s="152"/>
      <c r="BU44" s="152"/>
      <c r="BV44" s="152"/>
      <c r="BW44" s="152"/>
      <c r="BX44" s="152"/>
      <c r="BY44" s="152"/>
      <c r="BZ44" s="152"/>
      <c r="CA44" s="152"/>
      <c r="CB44" s="152"/>
      <c r="CC44" s="152"/>
      <c r="CD44" s="152"/>
      <c r="CE44" s="152"/>
      <c r="CF44" s="152"/>
      <c r="CG44" s="152"/>
      <c r="CH44" s="152"/>
      <c r="CI44" s="152"/>
      <c r="CJ44" s="152"/>
      <c r="CK44" s="152"/>
      <c r="CL44" s="152"/>
      <c r="CM44" s="152"/>
      <c r="CN44" s="152"/>
      <c r="CO44" s="152"/>
      <c r="CP44" s="152"/>
      <c r="CQ44" s="152"/>
      <c r="CR44" s="152"/>
      <c r="CS44" s="152"/>
      <c r="CT44" s="152"/>
      <c r="CU44" s="152"/>
      <c r="CV44" s="152"/>
      <c r="CW44" s="152"/>
      <c r="CX44" s="152"/>
      <c r="CY44" s="152"/>
      <c r="CZ44" s="152"/>
      <c r="DA44" s="152"/>
      <c r="DB44" s="152"/>
      <c r="DC44" s="152"/>
      <c r="DD44" s="152"/>
      <c r="DE44" s="152"/>
      <c r="DF44" s="152"/>
      <c r="DG44" s="152"/>
      <c r="DH44" s="152"/>
      <c r="DI44" s="152"/>
      <c r="DJ44" s="152"/>
      <c r="DK44" s="152"/>
      <c r="DL44" s="152"/>
      <c r="DM44" s="152"/>
      <c r="DN44" s="152"/>
      <c r="DO44" s="152"/>
      <c r="DP44" s="152"/>
      <c r="DQ44" s="152"/>
      <c r="DR44" s="152"/>
      <c r="DS44" s="152"/>
      <c r="DT44" s="152"/>
      <c r="DU44" s="152"/>
      <c r="DV44" s="152"/>
      <c r="DW44" s="152"/>
      <c r="DX44" s="152"/>
      <c r="DY44" s="152"/>
      <c r="DZ44" s="152"/>
      <c r="EA44" s="152"/>
      <c r="EB44" s="152"/>
      <c r="EC44" s="152"/>
      <c r="ED44" s="152"/>
      <c r="EE44" s="152"/>
      <c r="EF44" s="152"/>
      <c r="EG44" s="152"/>
      <c r="EH44" s="152"/>
      <c r="EI44" s="152"/>
      <c r="EJ44" s="152"/>
      <c r="EK44" s="152"/>
      <c r="EL44" s="152"/>
      <c r="EM44" s="152"/>
      <c r="EN44" s="152"/>
      <c r="EO44" s="152"/>
      <c r="EP44" s="152"/>
      <c r="EQ44" s="152"/>
      <c r="ER44" s="152"/>
      <c r="ES44" s="152"/>
      <c r="ET44" s="152"/>
      <c r="EU44" s="152"/>
      <c r="EV44" s="152"/>
      <c r="EW44" s="152"/>
      <c r="EX44" s="152"/>
      <c r="EY44" s="152"/>
      <c r="EZ44" s="152"/>
      <c r="FA44" s="152"/>
      <c r="FB44" s="152"/>
      <c r="FC44" s="152"/>
      <c r="FD44" s="152"/>
      <c r="FE44" s="152"/>
      <c r="FF44" s="152"/>
      <c r="FG44" s="152"/>
      <c r="FH44" s="152"/>
      <c r="FI44" s="152"/>
      <c r="FJ44" s="152"/>
      <c r="FK44" s="152"/>
      <c r="FL44" s="152"/>
      <c r="FM44" s="152"/>
      <c r="FN44" s="152"/>
      <c r="FO44" s="152"/>
      <c r="FP44" s="152"/>
      <c r="FQ44" s="152"/>
      <c r="FR44" s="152"/>
      <c r="FS44" s="152"/>
      <c r="FT44" s="152"/>
      <c r="FU44" s="152"/>
      <c r="FV44" s="152"/>
      <c r="FW44" s="152"/>
      <c r="FX44" s="152"/>
      <c r="FY44" s="152"/>
      <c r="FZ44" s="152"/>
      <c r="GA44" s="152"/>
      <c r="GB44" s="152"/>
      <c r="GC44" s="152"/>
      <c r="GD44" s="152"/>
      <c r="GE44" s="152"/>
      <c r="GF44" s="152"/>
      <c r="GG44" s="152"/>
      <c r="GH44" s="152"/>
      <c r="GI44" s="152"/>
      <c r="GJ44" s="152"/>
      <c r="GK44" s="152"/>
      <c r="GL44" s="152"/>
      <c r="GM44" s="152"/>
      <c r="GN44" s="152"/>
      <c r="GO44" s="152"/>
      <c r="GP44" s="152"/>
      <c r="GQ44" s="152"/>
      <c r="GR44" s="152"/>
      <c r="GS44" s="152"/>
      <c r="GT44" s="152"/>
      <c r="GU44" s="152"/>
      <c r="GV44" s="152"/>
      <c r="GW44" s="152"/>
      <c r="GX44" s="152"/>
      <c r="GY44" s="152"/>
      <c r="GZ44" s="152"/>
      <c r="HA44" s="152"/>
      <c r="HB44" s="152"/>
      <c r="HC44" s="152"/>
      <c r="HD44" s="152"/>
      <c r="HE44" s="152"/>
      <c r="HF44" s="152"/>
      <c r="HG44" s="152"/>
      <c r="HH44" s="152"/>
      <c r="HI44" s="152"/>
      <c r="HJ44" s="152"/>
      <c r="HK44" s="152"/>
      <c r="HL44" s="152"/>
      <c r="HM44" s="152"/>
      <c r="HN44" s="152"/>
      <c r="HO44" s="152"/>
      <c r="HP44" s="152"/>
      <c r="HQ44" s="152"/>
      <c r="HR44" s="152"/>
      <c r="HS44" s="152"/>
      <c r="HT44" s="152"/>
    </row>
    <row r="45" spans="1:28" ht="18.75" customHeight="1">
      <c r="A45" s="6"/>
      <c r="B45" s="148" t="s">
        <v>101</v>
      </c>
      <c r="C45" s="149">
        <v>1179</v>
      </c>
      <c r="D45" s="78">
        <v>7507</v>
      </c>
      <c r="E45" s="78">
        <v>2</v>
      </c>
      <c r="F45" s="78">
        <v>5</v>
      </c>
      <c r="G45" s="78">
        <v>1177</v>
      </c>
      <c r="H45" s="78">
        <v>7502</v>
      </c>
      <c r="I45" s="78" t="s">
        <v>399</v>
      </c>
      <c r="J45" s="78" t="s">
        <v>399</v>
      </c>
      <c r="K45" s="78">
        <v>181</v>
      </c>
      <c r="L45" s="78">
        <v>1087</v>
      </c>
      <c r="M45" s="78">
        <v>210</v>
      </c>
      <c r="N45" s="78">
        <v>2234</v>
      </c>
      <c r="O45" s="78">
        <v>3</v>
      </c>
      <c r="P45" s="78">
        <v>72</v>
      </c>
      <c r="Q45" s="78">
        <v>18</v>
      </c>
      <c r="R45" s="78">
        <v>177</v>
      </c>
      <c r="S45" s="78">
        <v>436</v>
      </c>
      <c r="T45" s="78">
        <v>1624</v>
      </c>
      <c r="U45" s="78">
        <v>7</v>
      </c>
      <c r="V45" s="78">
        <v>138</v>
      </c>
      <c r="W45" s="78">
        <v>9</v>
      </c>
      <c r="X45" s="78">
        <v>20</v>
      </c>
      <c r="Y45" s="78">
        <v>303</v>
      </c>
      <c r="Z45" s="78">
        <v>1931</v>
      </c>
      <c r="AA45" s="78">
        <v>10</v>
      </c>
      <c r="AB45" s="78">
        <v>219</v>
      </c>
    </row>
    <row r="46" spans="1:28" ht="18.75" customHeight="1">
      <c r="A46" s="6"/>
      <c r="B46" s="148" t="s">
        <v>102</v>
      </c>
      <c r="C46" s="149">
        <v>1014</v>
      </c>
      <c r="D46" s="78">
        <v>5107</v>
      </c>
      <c r="E46" s="78">
        <v>3</v>
      </c>
      <c r="F46" s="78">
        <v>31</v>
      </c>
      <c r="G46" s="78">
        <v>1011</v>
      </c>
      <c r="H46" s="78">
        <v>5076</v>
      </c>
      <c r="I46" s="78" t="s">
        <v>399</v>
      </c>
      <c r="J46" s="78" t="s">
        <v>399</v>
      </c>
      <c r="K46" s="78">
        <v>90</v>
      </c>
      <c r="L46" s="78">
        <v>380</v>
      </c>
      <c r="M46" s="78">
        <v>494</v>
      </c>
      <c r="N46" s="78">
        <v>2454</v>
      </c>
      <c r="O46" s="78">
        <v>1</v>
      </c>
      <c r="P46" s="78">
        <v>5</v>
      </c>
      <c r="Q46" s="78">
        <v>16</v>
      </c>
      <c r="R46" s="78">
        <v>142</v>
      </c>
      <c r="S46" s="78">
        <v>233</v>
      </c>
      <c r="T46" s="78">
        <v>827</v>
      </c>
      <c r="U46" s="78">
        <v>7</v>
      </c>
      <c r="V46" s="78">
        <v>107</v>
      </c>
      <c r="W46" s="78">
        <v>6</v>
      </c>
      <c r="X46" s="78">
        <v>12</v>
      </c>
      <c r="Y46" s="78">
        <v>158</v>
      </c>
      <c r="Z46" s="78">
        <v>1052</v>
      </c>
      <c r="AA46" s="78">
        <v>6</v>
      </c>
      <c r="AB46" s="78">
        <v>97</v>
      </c>
    </row>
    <row r="47" spans="1:28" ht="18.75" customHeight="1">
      <c r="A47" s="6"/>
      <c r="B47" s="148" t="s">
        <v>103</v>
      </c>
      <c r="C47" s="149">
        <v>912</v>
      </c>
      <c r="D47" s="78">
        <v>4632</v>
      </c>
      <c r="E47" s="78">
        <v>5</v>
      </c>
      <c r="F47" s="78">
        <v>53</v>
      </c>
      <c r="G47" s="78">
        <v>907</v>
      </c>
      <c r="H47" s="78">
        <v>4579</v>
      </c>
      <c r="I47" s="78" t="s">
        <v>399</v>
      </c>
      <c r="J47" s="78" t="s">
        <v>399</v>
      </c>
      <c r="K47" s="78">
        <v>62</v>
      </c>
      <c r="L47" s="78">
        <v>328</v>
      </c>
      <c r="M47" s="78">
        <v>511</v>
      </c>
      <c r="N47" s="78">
        <v>2702</v>
      </c>
      <c r="O47" s="78">
        <v>1</v>
      </c>
      <c r="P47" s="78">
        <v>3</v>
      </c>
      <c r="Q47" s="78">
        <v>12</v>
      </c>
      <c r="R47" s="78">
        <v>195</v>
      </c>
      <c r="S47" s="78">
        <v>209</v>
      </c>
      <c r="T47" s="78">
        <v>765</v>
      </c>
      <c r="U47" s="78">
        <v>4</v>
      </c>
      <c r="V47" s="78">
        <v>36</v>
      </c>
      <c r="W47" s="78">
        <v>3</v>
      </c>
      <c r="X47" s="78">
        <v>10</v>
      </c>
      <c r="Y47" s="78">
        <v>100</v>
      </c>
      <c r="Z47" s="78">
        <v>478</v>
      </c>
      <c r="AA47" s="78">
        <v>5</v>
      </c>
      <c r="AB47" s="78">
        <v>62</v>
      </c>
    </row>
    <row r="48" spans="1:28" ht="18.75" customHeight="1">
      <c r="A48" s="6"/>
      <c r="B48" s="148" t="s">
        <v>104</v>
      </c>
      <c r="C48" s="149">
        <v>661</v>
      </c>
      <c r="D48" s="78">
        <v>5207</v>
      </c>
      <c r="E48" s="78">
        <v>2</v>
      </c>
      <c r="F48" s="78">
        <v>15</v>
      </c>
      <c r="G48" s="78">
        <v>659</v>
      </c>
      <c r="H48" s="78">
        <v>5192</v>
      </c>
      <c r="I48" s="78">
        <v>1</v>
      </c>
      <c r="J48" s="78">
        <v>10</v>
      </c>
      <c r="K48" s="78">
        <v>50</v>
      </c>
      <c r="L48" s="78">
        <v>309</v>
      </c>
      <c r="M48" s="78">
        <v>273</v>
      </c>
      <c r="N48" s="78">
        <v>3160</v>
      </c>
      <c r="O48" s="78">
        <v>2</v>
      </c>
      <c r="P48" s="78">
        <v>8</v>
      </c>
      <c r="Q48" s="78">
        <v>2</v>
      </c>
      <c r="R48" s="78">
        <v>33</v>
      </c>
      <c r="S48" s="78">
        <v>192</v>
      </c>
      <c r="T48" s="78">
        <v>640</v>
      </c>
      <c r="U48" s="78">
        <v>10</v>
      </c>
      <c r="V48" s="78">
        <v>104</v>
      </c>
      <c r="W48" s="78">
        <v>5</v>
      </c>
      <c r="X48" s="78">
        <v>10</v>
      </c>
      <c r="Y48" s="78">
        <v>117</v>
      </c>
      <c r="Z48" s="78">
        <v>796</v>
      </c>
      <c r="AA48" s="78">
        <v>7</v>
      </c>
      <c r="AB48" s="78">
        <v>122</v>
      </c>
    </row>
    <row r="49" spans="1:28" ht="18.75" customHeight="1">
      <c r="A49" s="6"/>
      <c r="B49" s="148" t="s">
        <v>105</v>
      </c>
      <c r="C49" s="149">
        <v>1075</v>
      </c>
      <c r="D49" s="78">
        <v>5980</v>
      </c>
      <c r="E49" s="78">
        <v>3</v>
      </c>
      <c r="F49" s="78">
        <v>18</v>
      </c>
      <c r="G49" s="78">
        <v>1072</v>
      </c>
      <c r="H49" s="78">
        <v>5962</v>
      </c>
      <c r="I49" s="78" t="s">
        <v>399</v>
      </c>
      <c r="J49" s="78" t="s">
        <v>399</v>
      </c>
      <c r="K49" s="78">
        <v>152</v>
      </c>
      <c r="L49" s="78">
        <v>541</v>
      </c>
      <c r="M49" s="78">
        <v>239</v>
      </c>
      <c r="N49" s="78">
        <v>1024</v>
      </c>
      <c r="O49" s="78">
        <v>3</v>
      </c>
      <c r="P49" s="78">
        <v>13</v>
      </c>
      <c r="Q49" s="78">
        <v>14</v>
      </c>
      <c r="R49" s="78">
        <v>111</v>
      </c>
      <c r="S49" s="78">
        <v>374</v>
      </c>
      <c r="T49" s="78">
        <v>1265</v>
      </c>
      <c r="U49" s="78">
        <v>18</v>
      </c>
      <c r="V49" s="78">
        <v>163</v>
      </c>
      <c r="W49" s="78">
        <v>18</v>
      </c>
      <c r="X49" s="78">
        <v>35</v>
      </c>
      <c r="Y49" s="78">
        <v>246</v>
      </c>
      <c r="Z49" s="78">
        <v>2674</v>
      </c>
      <c r="AA49" s="78">
        <v>8</v>
      </c>
      <c r="AB49" s="78">
        <v>136</v>
      </c>
    </row>
    <row r="50" spans="1:28" ht="18.75" customHeight="1">
      <c r="A50" s="6"/>
      <c r="B50" s="148"/>
      <c r="C50" s="151"/>
      <c r="D50" s="143"/>
      <c r="E50" s="143"/>
      <c r="F50" s="143"/>
      <c r="G50" s="143"/>
      <c r="H50" s="143"/>
      <c r="I50" s="143"/>
      <c r="J50" s="143"/>
      <c r="K50" s="143"/>
      <c r="L50" s="143"/>
      <c r="M50" s="143"/>
      <c r="N50" s="143"/>
      <c r="O50" s="143"/>
      <c r="P50" s="143"/>
      <c r="Q50" s="143"/>
      <c r="R50" s="143"/>
      <c r="S50" s="143"/>
      <c r="T50" s="143"/>
      <c r="U50" s="143"/>
      <c r="V50" s="143"/>
      <c r="W50" s="143"/>
      <c r="X50" s="143"/>
      <c r="Y50" s="143"/>
      <c r="Z50" s="143"/>
      <c r="AA50" s="218"/>
      <c r="AB50" s="218"/>
    </row>
    <row r="51" spans="1:228" s="130" customFormat="1" ht="18.75" customHeight="1">
      <c r="A51" s="308" t="s">
        <v>106</v>
      </c>
      <c r="B51" s="251"/>
      <c r="C51" s="219">
        <f>SUM(C52:C55)</f>
        <v>2929</v>
      </c>
      <c r="D51" s="154">
        <f aca="true" t="shared" si="12" ref="D51:K51">SUM(D52:D55)</f>
        <v>15653</v>
      </c>
      <c r="E51" s="154">
        <f t="shared" si="12"/>
        <v>25</v>
      </c>
      <c r="F51" s="154">
        <f t="shared" si="12"/>
        <v>221</v>
      </c>
      <c r="G51" s="154">
        <f t="shared" si="12"/>
        <v>2904</v>
      </c>
      <c r="H51" s="154">
        <f t="shared" si="12"/>
        <v>15432</v>
      </c>
      <c r="I51" s="154">
        <f t="shared" si="12"/>
        <v>4</v>
      </c>
      <c r="J51" s="154">
        <f t="shared" si="12"/>
        <v>26</v>
      </c>
      <c r="K51" s="154">
        <f t="shared" si="12"/>
        <v>422</v>
      </c>
      <c r="L51" s="154">
        <f aca="true" t="shared" si="13" ref="L51:AB51">SUM(L52:L55)</f>
        <v>1914</v>
      </c>
      <c r="M51" s="154">
        <f t="shared" si="13"/>
        <v>676</v>
      </c>
      <c r="N51" s="154">
        <f t="shared" si="13"/>
        <v>5731</v>
      </c>
      <c r="O51" s="154">
        <f t="shared" si="13"/>
        <v>12</v>
      </c>
      <c r="P51" s="154">
        <f t="shared" si="13"/>
        <v>130</v>
      </c>
      <c r="Q51" s="154">
        <f t="shared" si="13"/>
        <v>73</v>
      </c>
      <c r="R51" s="154">
        <f t="shared" si="13"/>
        <v>478</v>
      </c>
      <c r="S51" s="154">
        <f t="shared" si="13"/>
        <v>967</v>
      </c>
      <c r="T51" s="154">
        <f t="shared" si="13"/>
        <v>2932</v>
      </c>
      <c r="U51" s="154">
        <f t="shared" si="13"/>
        <v>24</v>
      </c>
      <c r="V51" s="154">
        <f t="shared" si="13"/>
        <v>246</v>
      </c>
      <c r="W51" s="154">
        <f t="shared" si="13"/>
        <v>6</v>
      </c>
      <c r="X51" s="154">
        <f t="shared" si="13"/>
        <v>22</v>
      </c>
      <c r="Y51" s="154">
        <f t="shared" si="13"/>
        <v>674</v>
      </c>
      <c r="Z51" s="154">
        <f t="shared" si="13"/>
        <v>3518</v>
      </c>
      <c r="AA51" s="154">
        <f t="shared" si="13"/>
        <v>46</v>
      </c>
      <c r="AB51" s="154">
        <f t="shared" si="13"/>
        <v>435</v>
      </c>
      <c r="AC51" s="152"/>
      <c r="AD51" s="152"/>
      <c r="AE51" s="152"/>
      <c r="AF51" s="152"/>
      <c r="AG51" s="152"/>
      <c r="AH51" s="152"/>
      <c r="AI51" s="152"/>
      <c r="AJ51" s="152"/>
      <c r="AK51" s="152"/>
      <c r="AL51" s="152"/>
      <c r="AM51" s="152"/>
      <c r="AN51" s="152"/>
      <c r="AO51" s="152"/>
      <c r="AP51" s="152"/>
      <c r="AQ51" s="152"/>
      <c r="AR51" s="152"/>
      <c r="AS51" s="152"/>
      <c r="AT51" s="152"/>
      <c r="AU51" s="152"/>
      <c r="AV51" s="152"/>
      <c r="AW51" s="152"/>
      <c r="AX51" s="152"/>
      <c r="AY51" s="152"/>
      <c r="AZ51" s="152"/>
      <c r="BA51" s="152"/>
      <c r="BB51" s="152"/>
      <c r="BC51" s="152"/>
      <c r="BD51" s="152"/>
      <c r="BE51" s="152"/>
      <c r="BF51" s="152"/>
      <c r="BG51" s="152"/>
      <c r="BH51" s="152"/>
      <c r="BI51" s="152"/>
      <c r="BJ51" s="152"/>
      <c r="BK51" s="152"/>
      <c r="BL51" s="152"/>
      <c r="BM51" s="152"/>
      <c r="BN51" s="152"/>
      <c r="BO51" s="152"/>
      <c r="BP51" s="152"/>
      <c r="BQ51" s="152"/>
      <c r="BR51" s="152"/>
      <c r="BS51" s="152"/>
      <c r="BT51" s="152"/>
      <c r="BU51" s="152"/>
      <c r="BV51" s="152"/>
      <c r="BW51" s="152"/>
      <c r="BX51" s="152"/>
      <c r="BY51" s="152"/>
      <c r="BZ51" s="152"/>
      <c r="CA51" s="152"/>
      <c r="CB51" s="152"/>
      <c r="CC51" s="152"/>
      <c r="CD51" s="152"/>
      <c r="CE51" s="152"/>
      <c r="CF51" s="152"/>
      <c r="CG51" s="152"/>
      <c r="CH51" s="152"/>
      <c r="CI51" s="152"/>
      <c r="CJ51" s="152"/>
      <c r="CK51" s="152"/>
      <c r="CL51" s="152"/>
      <c r="CM51" s="152"/>
      <c r="CN51" s="152"/>
      <c r="CO51" s="152"/>
      <c r="CP51" s="152"/>
      <c r="CQ51" s="152"/>
      <c r="CR51" s="152"/>
      <c r="CS51" s="152"/>
      <c r="CT51" s="152"/>
      <c r="CU51" s="152"/>
      <c r="CV51" s="152"/>
      <c r="CW51" s="152"/>
      <c r="CX51" s="152"/>
      <c r="CY51" s="152"/>
      <c r="CZ51" s="152"/>
      <c r="DA51" s="152"/>
      <c r="DB51" s="152"/>
      <c r="DC51" s="152"/>
      <c r="DD51" s="152"/>
      <c r="DE51" s="152"/>
      <c r="DF51" s="152"/>
      <c r="DG51" s="152"/>
      <c r="DH51" s="152"/>
      <c r="DI51" s="152"/>
      <c r="DJ51" s="152"/>
      <c r="DK51" s="152"/>
      <c r="DL51" s="152"/>
      <c r="DM51" s="152"/>
      <c r="DN51" s="152"/>
      <c r="DO51" s="152"/>
      <c r="DP51" s="152"/>
      <c r="DQ51" s="152"/>
      <c r="DR51" s="152"/>
      <c r="DS51" s="152"/>
      <c r="DT51" s="152"/>
      <c r="DU51" s="152"/>
      <c r="DV51" s="152"/>
      <c r="DW51" s="152"/>
      <c r="DX51" s="152"/>
      <c r="DY51" s="152"/>
      <c r="DZ51" s="152"/>
      <c r="EA51" s="152"/>
      <c r="EB51" s="152"/>
      <c r="EC51" s="152"/>
      <c r="ED51" s="152"/>
      <c r="EE51" s="152"/>
      <c r="EF51" s="152"/>
      <c r="EG51" s="152"/>
      <c r="EH51" s="152"/>
      <c r="EI51" s="152"/>
      <c r="EJ51" s="152"/>
      <c r="EK51" s="152"/>
      <c r="EL51" s="152"/>
      <c r="EM51" s="152"/>
      <c r="EN51" s="152"/>
      <c r="EO51" s="152"/>
      <c r="EP51" s="152"/>
      <c r="EQ51" s="152"/>
      <c r="ER51" s="152"/>
      <c r="ES51" s="152"/>
      <c r="ET51" s="152"/>
      <c r="EU51" s="152"/>
      <c r="EV51" s="152"/>
      <c r="EW51" s="152"/>
      <c r="EX51" s="152"/>
      <c r="EY51" s="152"/>
      <c r="EZ51" s="152"/>
      <c r="FA51" s="152"/>
      <c r="FB51" s="152"/>
      <c r="FC51" s="152"/>
      <c r="FD51" s="152"/>
      <c r="FE51" s="152"/>
      <c r="FF51" s="152"/>
      <c r="FG51" s="152"/>
      <c r="FH51" s="152"/>
      <c r="FI51" s="152"/>
      <c r="FJ51" s="152"/>
      <c r="FK51" s="152"/>
      <c r="FL51" s="152"/>
      <c r="FM51" s="152"/>
      <c r="FN51" s="152"/>
      <c r="FO51" s="152"/>
      <c r="FP51" s="152"/>
      <c r="FQ51" s="152"/>
      <c r="FR51" s="152"/>
      <c r="FS51" s="152"/>
      <c r="FT51" s="152"/>
      <c r="FU51" s="152"/>
      <c r="FV51" s="152"/>
      <c r="FW51" s="152"/>
      <c r="FX51" s="152"/>
      <c r="FY51" s="152"/>
      <c r="FZ51" s="152"/>
      <c r="GA51" s="152"/>
      <c r="GB51" s="152"/>
      <c r="GC51" s="152"/>
      <c r="GD51" s="152"/>
      <c r="GE51" s="152"/>
      <c r="GF51" s="152"/>
      <c r="GG51" s="152"/>
      <c r="GH51" s="152"/>
      <c r="GI51" s="152"/>
      <c r="GJ51" s="152"/>
      <c r="GK51" s="152"/>
      <c r="GL51" s="152"/>
      <c r="GM51" s="152"/>
      <c r="GN51" s="152"/>
      <c r="GO51" s="152"/>
      <c r="GP51" s="152"/>
      <c r="GQ51" s="152"/>
      <c r="GR51" s="152"/>
      <c r="GS51" s="152"/>
      <c r="GT51" s="152"/>
      <c r="GU51" s="152"/>
      <c r="GV51" s="152"/>
      <c r="GW51" s="152"/>
      <c r="GX51" s="152"/>
      <c r="GY51" s="152"/>
      <c r="GZ51" s="152"/>
      <c r="HA51" s="152"/>
      <c r="HB51" s="152"/>
      <c r="HC51" s="152"/>
      <c r="HD51" s="152"/>
      <c r="HE51" s="152"/>
      <c r="HF51" s="152"/>
      <c r="HG51" s="152"/>
      <c r="HH51" s="152"/>
      <c r="HI51" s="152"/>
      <c r="HJ51" s="152"/>
      <c r="HK51" s="152"/>
      <c r="HL51" s="152"/>
      <c r="HM51" s="152"/>
      <c r="HN51" s="152"/>
      <c r="HO51" s="152"/>
      <c r="HP51" s="152"/>
      <c r="HQ51" s="152"/>
      <c r="HR51" s="152"/>
      <c r="HS51" s="152"/>
      <c r="HT51" s="152"/>
    </row>
    <row r="52" spans="1:28" ht="18.75" customHeight="1">
      <c r="A52" s="146"/>
      <c r="B52" s="148" t="s">
        <v>107</v>
      </c>
      <c r="C52" s="149">
        <v>781</v>
      </c>
      <c r="D52" s="78">
        <v>3943</v>
      </c>
      <c r="E52" s="78">
        <v>13</v>
      </c>
      <c r="F52" s="78">
        <v>111</v>
      </c>
      <c r="G52" s="78">
        <v>768</v>
      </c>
      <c r="H52" s="78">
        <v>3832</v>
      </c>
      <c r="I52" s="78" t="s">
        <v>399</v>
      </c>
      <c r="J52" s="78" t="s">
        <v>399</v>
      </c>
      <c r="K52" s="78">
        <v>115</v>
      </c>
      <c r="L52" s="78">
        <v>414</v>
      </c>
      <c r="M52" s="78">
        <v>91</v>
      </c>
      <c r="N52" s="78">
        <v>1211</v>
      </c>
      <c r="O52" s="78">
        <v>7</v>
      </c>
      <c r="P52" s="78">
        <v>32</v>
      </c>
      <c r="Q52" s="78">
        <v>23</v>
      </c>
      <c r="R52" s="78">
        <v>205</v>
      </c>
      <c r="S52" s="78">
        <v>293</v>
      </c>
      <c r="T52" s="78">
        <v>856</v>
      </c>
      <c r="U52" s="78">
        <v>5</v>
      </c>
      <c r="V52" s="78">
        <v>65</v>
      </c>
      <c r="W52" s="78" t="s">
        <v>399</v>
      </c>
      <c r="X52" s="78" t="s">
        <v>399</v>
      </c>
      <c r="Y52" s="78">
        <v>216</v>
      </c>
      <c r="Z52" s="78">
        <v>922</v>
      </c>
      <c r="AA52" s="78">
        <v>18</v>
      </c>
      <c r="AB52" s="78">
        <v>127</v>
      </c>
    </row>
    <row r="53" spans="1:28" ht="18.75" customHeight="1">
      <c r="A53" s="146"/>
      <c r="B53" s="148" t="s">
        <v>108</v>
      </c>
      <c r="C53" s="149">
        <v>421</v>
      </c>
      <c r="D53" s="78">
        <v>2392</v>
      </c>
      <c r="E53" s="78">
        <v>4</v>
      </c>
      <c r="F53" s="78">
        <v>46</v>
      </c>
      <c r="G53" s="78">
        <v>417</v>
      </c>
      <c r="H53" s="78">
        <v>2346</v>
      </c>
      <c r="I53" s="78">
        <v>1</v>
      </c>
      <c r="J53" s="78">
        <v>7</v>
      </c>
      <c r="K53" s="78">
        <v>51</v>
      </c>
      <c r="L53" s="78">
        <v>262</v>
      </c>
      <c r="M53" s="78">
        <v>96</v>
      </c>
      <c r="N53" s="78">
        <v>963</v>
      </c>
      <c r="O53" s="78">
        <v>1</v>
      </c>
      <c r="P53" s="78">
        <v>4</v>
      </c>
      <c r="Q53" s="78">
        <v>10</v>
      </c>
      <c r="R53" s="78">
        <v>54</v>
      </c>
      <c r="S53" s="78">
        <v>139</v>
      </c>
      <c r="T53" s="78">
        <v>419</v>
      </c>
      <c r="U53" s="78">
        <v>4</v>
      </c>
      <c r="V53" s="78">
        <v>29</v>
      </c>
      <c r="W53" s="78">
        <v>2</v>
      </c>
      <c r="X53" s="78">
        <v>5</v>
      </c>
      <c r="Y53" s="78">
        <v>104</v>
      </c>
      <c r="Z53" s="78">
        <v>523</v>
      </c>
      <c r="AA53" s="78">
        <v>9</v>
      </c>
      <c r="AB53" s="78">
        <v>80</v>
      </c>
    </row>
    <row r="54" spans="1:28" ht="18.75" customHeight="1">
      <c r="A54" s="146"/>
      <c r="B54" s="148" t="s">
        <v>109</v>
      </c>
      <c r="C54" s="149">
        <v>1155</v>
      </c>
      <c r="D54" s="78">
        <v>6280</v>
      </c>
      <c r="E54" s="78">
        <v>5</v>
      </c>
      <c r="F54" s="78">
        <v>46</v>
      </c>
      <c r="G54" s="78">
        <v>1150</v>
      </c>
      <c r="H54" s="78">
        <v>6234</v>
      </c>
      <c r="I54" s="78">
        <v>1</v>
      </c>
      <c r="J54" s="78">
        <v>12</v>
      </c>
      <c r="K54" s="78">
        <v>182</v>
      </c>
      <c r="L54" s="78">
        <v>836</v>
      </c>
      <c r="M54" s="78">
        <v>320</v>
      </c>
      <c r="N54" s="78">
        <v>2459</v>
      </c>
      <c r="O54" s="78">
        <v>3</v>
      </c>
      <c r="P54" s="78">
        <v>89</v>
      </c>
      <c r="Q54" s="78">
        <v>32</v>
      </c>
      <c r="R54" s="78">
        <v>162</v>
      </c>
      <c r="S54" s="78">
        <v>356</v>
      </c>
      <c r="T54" s="78">
        <v>1117</v>
      </c>
      <c r="U54" s="78">
        <v>12</v>
      </c>
      <c r="V54" s="78">
        <v>127</v>
      </c>
      <c r="W54" s="78">
        <v>3</v>
      </c>
      <c r="X54" s="78">
        <v>12</v>
      </c>
      <c r="Y54" s="78">
        <v>230</v>
      </c>
      <c r="Z54" s="78">
        <v>1269</v>
      </c>
      <c r="AA54" s="78">
        <v>11</v>
      </c>
      <c r="AB54" s="78">
        <v>151</v>
      </c>
    </row>
    <row r="55" spans="1:28" ht="18.75" customHeight="1">
      <c r="A55" s="146"/>
      <c r="B55" s="148" t="s">
        <v>110</v>
      </c>
      <c r="C55" s="149">
        <v>572</v>
      </c>
      <c r="D55" s="78">
        <v>3038</v>
      </c>
      <c r="E55" s="78">
        <v>3</v>
      </c>
      <c r="F55" s="78">
        <v>18</v>
      </c>
      <c r="G55" s="78">
        <v>569</v>
      </c>
      <c r="H55" s="78">
        <v>3020</v>
      </c>
      <c r="I55" s="78">
        <v>2</v>
      </c>
      <c r="J55" s="78">
        <v>7</v>
      </c>
      <c r="K55" s="78">
        <v>74</v>
      </c>
      <c r="L55" s="78">
        <v>402</v>
      </c>
      <c r="M55" s="78">
        <v>169</v>
      </c>
      <c r="N55" s="78">
        <v>1098</v>
      </c>
      <c r="O55" s="78">
        <v>1</v>
      </c>
      <c r="P55" s="78">
        <v>5</v>
      </c>
      <c r="Q55" s="78">
        <v>8</v>
      </c>
      <c r="R55" s="78">
        <v>57</v>
      </c>
      <c r="S55" s="78">
        <v>179</v>
      </c>
      <c r="T55" s="78">
        <v>540</v>
      </c>
      <c r="U55" s="78">
        <v>3</v>
      </c>
      <c r="V55" s="78">
        <v>25</v>
      </c>
      <c r="W55" s="78">
        <v>1</v>
      </c>
      <c r="X55" s="78">
        <v>5</v>
      </c>
      <c r="Y55" s="78">
        <v>124</v>
      </c>
      <c r="Z55" s="78">
        <v>804</v>
      </c>
      <c r="AA55" s="78">
        <v>8</v>
      </c>
      <c r="AB55" s="78">
        <v>77</v>
      </c>
    </row>
    <row r="56" spans="1:28" ht="18.75" customHeight="1">
      <c r="A56" s="146"/>
      <c r="B56" s="148"/>
      <c r="C56" s="151"/>
      <c r="D56" s="143"/>
      <c r="E56" s="143"/>
      <c r="F56" s="143"/>
      <c r="G56" s="143"/>
      <c r="H56" s="143"/>
      <c r="I56" s="143"/>
      <c r="J56" s="143"/>
      <c r="K56" s="143"/>
      <c r="L56" s="143"/>
      <c r="M56" s="143"/>
      <c r="N56" s="143"/>
      <c r="O56" s="143"/>
      <c r="P56" s="143"/>
      <c r="Q56" s="143"/>
      <c r="R56" s="143"/>
      <c r="S56" s="143"/>
      <c r="T56" s="143"/>
      <c r="U56" s="143"/>
      <c r="V56" s="143"/>
      <c r="W56" s="143"/>
      <c r="X56" s="143"/>
      <c r="Y56" s="143"/>
      <c r="Z56" s="143"/>
      <c r="AA56" s="218"/>
      <c r="AB56" s="218"/>
    </row>
    <row r="57" spans="1:228" s="130" customFormat="1" ht="18.75" customHeight="1">
      <c r="A57" s="308" t="s">
        <v>111</v>
      </c>
      <c r="B57" s="251"/>
      <c r="C57" s="219">
        <f>SUM(C58:C63)</f>
        <v>3243</v>
      </c>
      <c r="D57" s="154">
        <f aca="true" t="shared" si="14" ref="D57:K57">SUM(D58:D63)</f>
        <v>15196</v>
      </c>
      <c r="E57" s="154">
        <f t="shared" si="14"/>
        <v>13</v>
      </c>
      <c r="F57" s="154">
        <f t="shared" si="14"/>
        <v>116</v>
      </c>
      <c r="G57" s="154">
        <f t="shared" si="14"/>
        <v>3230</v>
      </c>
      <c r="H57" s="154">
        <f t="shared" si="14"/>
        <v>15080</v>
      </c>
      <c r="I57" s="154">
        <f t="shared" si="14"/>
        <v>4</v>
      </c>
      <c r="J57" s="154">
        <f t="shared" si="14"/>
        <v>39</v>
      </c>
      <c r="K57" s="154">
        <f t="shared" si="14"/>
        <v>367</v>
      </c>
      <c r="L57" s="154">
        <f aca="true" t="shared" si="15" ref="L57:AB57">SUM(L58:L63)</f>
        <v>1479</v>
      </c>
      <c r="M57" s="154">
        <f t="shared" si="15"/>
        <v>1216</v>
      </c>
      <c r="N57" s="154">
        <f t="shared" si="15"/>
        <v>6987</v>
      </c>
      <c r="O57" s="154">
        <f t="shared" si="15"/>
        <v>7</v>
      </c>
      <c r="P57" s="154">
        <f t="shared" si="15"/>
        <v>27</v>
      </c>
      <c r="Q57" s="154">
        <f t="shared" si="15"/>
        <v>75</v>
      </c>
      <c r="R57" s="154">
        <f t="shared" si="15"/>
        <v>790</v>
      </c>
      <c r="S57" s="154">
        <f t="shared" si="15"/>
        <v>862</v>
      </c>
      <c r="T57" s="154">
        <f t="shared" si="15"/>
        <v>2446</v>
      </c>
      <c r="U57" s="154">
        <f t="shared" si="15"/>
        <v>19</v>
      </c>
      <c r="V57" s="154">
        <f t="shared" si="15"/>
        <v>167</v>
      </c>
      <c r="W57" s="154">
        <f t="shared" si="15"/>
        <v>5</v>
      </c>
      <c r="X57" s="154">
        <f t="shared" si="15"/>
        <v>8</v>
      </c>
      <c r="Y57" s="154">
        <f t="shared" si="15"/>
        <v>634</v>
      </c>
      <c r="Z57" s="154">
        <f t="shared" si="15"/>
        <v>2703</v>
      </c>
      <c r="AA57" s="154">
        <f t="shared" si="15"/>
        <v>41</v>
      </c>
      <c r="AB57" s="154">
        <f t="shared" si="15"/>
        <v>434</v>
      </c>
      <c r="AC57" s="152"/>
      <c r="AD57" s="152"/>
      <c r="AE57" s="152"/>
      <c r="AF57" s="152"/>
      <c r="AG57" s="152"/>
      <c r="AH57" s="152"/>
      <c r="AI57" s="152"/>
      <c r="AJ57" s="152"/>
      <c r="AK57" s="152"/>
      <c r="AL57" s="152"/>
      <c r="AM57" s="152"/>
      <c r="AN57" s="152"/>
      <c r="AO57" s="152"/>
      <c r="AP57" s="152"/>
      <c r="AQ57" s="152"/>
      <c r="AR57" s="152"/>
      <c r="AS57" s="152"/>
      <c r="AT57" s="152"/>
      <c r="AU57" s="152"/>
      <c r="AV57" s="152"/>
      <c r="AW57" s="152"/>
      <c r="AX57" s="152"/>
      <c r="AY57" s="152"/>
      <c r="AZ57" s="152"/>
      <c r="BA57" s="152"/>
      <c r="BB57" s="152"/>
      <c r="BC57" s="152"/>
      <c r="BD57" s="152"/>
      <c r="BE57" s="152"/>
      <c r="BF57" s="152"/>
      <c r="BG57" s="152"/>
      <c r="BH57" s="152"/>
      <c r="BI57" s="152"/>
      <c r="BJ57" s="152"/>
      <c r="BK57" s="152"/>
      <c r="BL57" s="152"/>
      <c r="BM57" s="152"/>
      <c r="BN57" s="152"/>
      <c r="BO57" s="152"/>
      <c r="BP57" s="152"/>
      <c r="BQ57" s="152"/>
      <c r="BR57" s="152"/>
      <c r="BS57" s="152"/>
      <c r="BT57" s="152"/>
      <c r="BU57" s="152"/>
      <c r="BV57" s="152"/>
      <c r="BW57" s="152"/>
      <c r="BX57" s="152"/>
      <c r="BY57" s="152"/>
      <c r="BZ57" s="152"/>
      <c r="CA57" s="152"/>
      <c r="CB57" s="152"/>
      <c r="CC57" s="152"/>
      <c r="CD57" s="152"/>
      <c r="CE57" s="152"/>
      <c r="CF57" s="152"/>
      <c r="CG57" s="152"/>
      <c r="CH57" s="152"/>
      <c r="CI57" s="152"/>
      <c r="CJ57" s="152"/>
      <c r="CK57" s="152"/>
      <c r="CL57" s="152"/>
      <c r="CM57" s="152"/>
      <c r="CN57" s="152"/>
      <c r="CO57" s="152"/>
      <c r="CP57" s="152"/>
      <c r="CQ57" s="152"/>
      <c r="CR57" s="152"/>
      <c r="CS57" s="152"/>
      <c r="CT57" s="152"/>
      <c r="CU57" s="152"/>
      <c r="CV57" s="152"/>
      <c r="CW57" s="152"/>
      <c r="CX57" s="152"/>
      <c r="CY57" s="152"/>
      <c r="CZ57" s="152"/>
      <c r="DA57" s="152"/>
      <c r="DB57" s="152"/>
      <c r="DC57" s="152"/>
      <c r="DD57" s="152"/>
      <c r="DE57" s="152"/>
      <c r="DF57" s="152"/>
      <c r="DG57" s="152"/>
      <c r="DH57" s="152"/>
      <c r="DI57" s="152"/>
      <c r="DJ57" s="152"/>
      <c r="DK57" s="152"/>
      <c r="DL57" s="152"/>
      <c r="DM57" s="152"/>
      <c r="DN57" s="152"/>
      <c r="DO57" s="152"/>
      <c r="DP57" s="152"/>
      <c r="DQ57" s="152"/>
      <c r="DR57" s="152"/>
      <c r="DS57" s="152"/>
      <c r="DT57" s="152"/>
      <c r="DU57" s="152"/>
      <c r="DV57" s="152"/>
      <c r="DW57" s="152"/>
      <c r="DX57" s="152"/>
      <c r="DY57" s="152"/>
      <c r="DZ57" s="152"/>
      <c r="EA57" s="152"/>
      <c r="EB57" s="152"/>
      <c r="EC57" s="152"/>
      <c r="ED57" s="152"/>
      <c r="EE57" s="152"/>
      <c r="EF57" s="152"/>
      <c r="EG57" s="152"/>
      <c r="EH57" s="152"/>
      <c r="EI57" s="152"/>
      <c r="EJ57" s="152"/>
      <c r="EK57" s="152"/>
      <c r="EL57" s="152"/>
      <c r="EM57" s="152"/>
      <c r="EN57" s="152"/>
      <c r="EO57" s="152"/>
      <c r="EP57" s="152"/>
      <c r="EQ57" s="152"/>
      <c r="ER57" s="152"/>
      <c r="ES57" s="152"/>
      <c r="ET57" s="152"/>
      <c r="EU57" s="152"/>
      <c r="EV57" s="152"/>
      <c r="EW57" s="152"/>
      <c r="EX57" s="152"/>
      <c r="EY57" s="152"/>
      <c r="EZ57" s="152"/>
      <c r="FA57" s="152"/>
      <c r="FB57" s="152"/>
      <c r="FC57" s="152"/>
      <c r="FD57" s="152"/>
      <c r="FE57" s="152"/>
      <c r="FF57" s="152"/>
      <c r="FG57" s="152"/>
      <c r="FH57" s="152"/>
      <c r="FI57" s="152"/>
      <c r="FJ57" s="152"/>
      <c r="FK57" s="152"/>
      <c r="FL57" s="152"/>
      <c r="FM57" s="152"/>
      <c r="FN57" s="152"/>
      <c r="FO57" s="152"/>
      <c r="FP57" s="152"/>
      <c r="FQ57" s="152"/>
      <c r="FR57" s="152"/>
      <c r="FS57" s="152"/>
      <c r="FT57" s="152"/>
      <c r="FU57" s="152"/>
      <c r="FV57" s="152"/>
      <c r="FW57" s="152"/>
      <c r="FX57" s="152"/>
      <c r="FY57" s="152"/>
      <c r="FZ57" s="152"/>
      <c r="GA57" s="152"/>
      <c r="GB57" s="152"/>
      <c r="GC57" s="152"/>
      <c r="GD57" s="152"/>
      <c r="GE57" s="152"/>
      <c r="GF57" s="152"/>
      <c r="GG57" s="152"/>
      <c r="GH57" s="152"/>
      <c r="GI57" s="152"/>
      <c r="GJ57" s="152"/>
      <c r="GK57" s="152"/>
      <c r="GL57" s="152"/>
      <c r="GM57" s="152"/>
      <c r="GN57" s="152"/>
      <c r="GO57" s="152"/>
      <c r="GP57" s="152"/>
      <c r="GQ57" s="152"/>
      <c r="GR57" s="152"/>
      <c r="GS57" s="152"/>
      <c r="GT57" s="152"/>
      <c r="GU57" s="152"/>
      <c r="GV57" s="152"/>
      <c r="GW57" s="152"/>
      <c r="GX57" s="152"/>
      <c r="GY57" s="152"/>
      <c r="GZ57" s="152"/>
      <c r="HA57" s="152"/>
      <c r="HB57" s="152"/>
      <c r="HC57" s="152"/>
      <c r="HD57" s="152"/>
      <c r="HE57" s="152"/>
      <c r="HF57" s="152"/>
      <c r="HG57" s="152"/>
      <c r="HH57" s="152"/>
      <c r="HI57" s="152"/>
      <c r="HJ57" s="152"/>
      <c r="HK57" s="152"/>
      <c r="HL57" s="152"/>
      <c r="HM57" s="152"/>
      <c r="HN57" s="152"/>
      <c r="HO57" s="152"/>
      <c r="HP57" s="152"/>
      <c r="HQ57" s="152"/>
      <c r="HR57" s="152"/>
      <c r="HS57" s="152"/>
      <c r="HT57" s="152"/>
    </row>
    <row r="58" spans="1:28" ht="18.75" customHeight="1">
      <c r="A58" s="6"/>
      <c r="B58" s="148" t="s">
        <v>112</v>
      </c>
      <c r="C58" s="149">
        <v>482</v>
      </c>
      <c r="D58" s="78">
        <v>2428</v>
      </c>
      <c r="E58" s="78" t="s">
        <v>399</v>
      </c>
      <c r="F58" s="78" t="s">
        <v>399</v>
      </c>
      <c r="G58" s="78">
        <v>482</v>
      </c>
      <c r="H58" s="78">
        <v>2428</v>
      </c>
      <c r="I58" s="78">
        <v>1</v>
      </c>
      <c r="J58" s="78">
        <v>7</v>
      </c>
      <c r="K58" s="78">
        <v>64</v>
      </c>
      <c r="L58" s="78">
        <v>211</v>
      </c>
      <c r="M58" s="78">
        <v>166</v>
      </c>
      <c r="N58" s="78">
        <v>1064</v>
      </c>
      <c r="O58" s="78">
        <v>1</v>
      </c>
      <c r="P58" s="78">
        <v>5</v>
      </c>
      <c r="Q58" s="78">
        <v>10</v>
      </c>
      <c r="R58" s="78">
        <v>185</v>
      </c>
      <c r="S58" s="78">
        <v>131</v>
      </c>
      <c r="T58" s="78">
        <v>398</v>
      </c>
      <c r="U58" s="78">
        <v>4</v>
      </c>
      <c r="V58" s="78">
        <v>30</v>
      </c>
      <c r="W58" s="78">
        <v>1</v>
      </c>
      <c r="X58" s="78">
        <v>1</v>
      </c>
      <c r="Y58" s="78">
        <v>96</v>
      </c>
      <c r="Z58" s="78">
        <v>456</v>
      </c>
      <c r="AA58" s="78">
        <v>8</v>
      </c>
      <c r="AB58" s="78">
        <v>71</v>
      </c>
    </row>
    <row r="59" spans="1:28" ht="18.75" customHeight="1">
      <c r="A59" s="6"/>
      <c r="B59" s="148" t="s">
        <v>113</v>
      </c>
      <c r="C59" s="149">
        <v>563</v>
      </c>
      <c r="D59" s="78">
        <v>2581</v>
      </c>
      <c r="E59" s="78" t="s">
        <v>399</v>
      </c>
      <c r="F59" s="78" t="s">
        <v>399</v>
      </c>
      <c r="G59" s="78">
        <v>563</v>
      </c>
      <c r="H59" s="78">
        <v>2581</v>
      </c>
      <c r="I59" s="78">
        <v>2</v>
      </c>
      <c r="J59" s="78">
        <v>17</v>
      </c>
      <c r="K59" s="78">
        <v>35</v>
      </c>
      <c r="L59" s="78">
        <v>142</v>
      </c>
      <c r="M59" s="78">
        <v>277</v>
      </c>
      <c r="N59" s="78">
        <v>1327</v>
      </c>
      <c r="O59" s="78">
        <v>1</v>
      </c>
      <c r="P59" s="78">
        <v>4</v>
      </c>
      <c r="Q59" s="78">
        <v>15</v>
      </c>
      <c r="R59" s="78">
        <v>190</v>
      </c>
      <c r="S59" s="78">
        <v>133</v>
      </c>
      <c r="T59" s="78">
        <v>409</v>
      </c>
      <c r="U59" s="78">
        <v>6</v>
      </c>
      <c r="V59" s="78">
        <v>47</v>
      </c>
      <c r="W59" s="78">
        <v>1</v>
      </c>
      <c r="X59" s="78">
        <v>1</v>
      </c>
      <c r="Y59" s="78">
        <v>87</v>
      </c>
      <c r="Z59" s="78">
        <v>376</v>
      </c>
      <c r="AA59" s="78">
        <v>6</v>
      </c>
      <c r="AB59" s="78">
        <v>68</v>
      </c>
    </row>
    <row r="60" spans="1:28" ht="18.75" customHeight="1">
      <c r="A60" s="6"/>
      <c r="B60" s="148" t="s">
        <v>114</v>
      </c>
      <c r="C60" s="149">
        <v>547</v>
      </c>
      <c r="D60" s="78">
        <v>2878</v>
      </c>
      <c r="E60" s="78">
        <v>2</v>
      </c>
      <c r="F60" s="78">
        <v>39</v>
      </c>
      <c r="G60" s="78">
        <v>545</v>
      </c>
      <c r="H60" s="78">
        <v>2839</v>
      </c>
      <c r="I60" s="78" t="s">
        <v>399</v>
      </c>
      <c r="J60" s="78" t="s">
        <v>399</v>
      </c>
      <c r="K60" s="78">
        <v>94</v>
      </c>
      <c r="L60" s="78">
        <v>481</v>
      </c>
      <c r="M60" s="78">
        <v>94</v>
      </c>
      <c r="N60" s="78">
        <v>868</v>
      </c>
      <c r="O60" s="78">
        <v>2</v>
      </c>
      <c r="P60" s="78">
        <v>8</v>
      </c>
      <c r="Q60" s="78">
        <v>13</v>
      </c>
      <c r="R60" s="78">
        <v>175</v>
      </c>
      <c r="S60" s="78">
        <v>190</v>
      </c>
      <c r="T60" s="78">
        <v>550</v>
      </c>
      <c r="U60" s="78">
        <v>2</v>
      </c>
      <c r="V60" s="78">
        <v>20</v>
      </c>
      <c r="W60" s="78" t="s">
        <v>399</v>
      </c>
      <c r="X60" s="78" t="s">
        <v>399</v>
      </c>
      <c r="Y60" s="78">
        <v>141</v>
      </c>
      <c r="Z60" s="78">
        <v>644</v>
      </c>
      <c r="AA60" s="78">
        <v>9</v>
      </c>
      <c r="AB60" s="78">
        <v>93</v>
      </c>
    </row>
    <row r="61" spans="1:28" ht="18.75" customHeight="1">
      <c r="A61" s="6"/>
      <c r="B61" s="148" t="s">
        <v>115</v>
      </c>
      <c r="C61" s="149">
        <v>823</v>
      </c>
      <c r="D61" s="78">
        <v>3859</v>
      </c>
      <c r="E61" s="78">
        <v>1</v>
      </c>
      <c r="F61" s="78">
        <v>23</v>
      </c>
      <c r="G61" s="78">
        <v>822</v>
      </c>
      <c r="H61" s="78">
        <v>3836</v>
      </c>
      <c r="I61" s="78">
        <v>1</v>
      </c>
      <c r="J61" s="78">
        <v>15</v>
      </c>
      <c r="K61" s="78">
        <v>65</v>
      </c>
      <c r="L61" s="78">
        <v>255</v>
      </c>
      <c r="M61" s="78">
        <v>422</v>
      </c>
      <c r="N61" s="78">
        <v>2329</v>
      </c>
      <c r="O61" s="78">
        <v>1</v>
      </c>
      <c r="P61" s="78">
        <v>3</v>
      </c>
      <c r="Q61" s="78">
        <v>15</v>
      </c>
      <c r="R61" s="78">
        <v>86</v>
      </c>
      <c r="S61" s="78">
        <v>189</v>
      </c>
      <c r="T61" s="78">
        <v>531</v>
      </c>
      <c r="U61" s="78">
        <v>3</v>
      </c>
      <c r="V61" s="78">
        <v>32</v>
      </c>
      <c r="W61" s="78">
        <v>1</v>
      </c>
      <c r="X61" s="78">
        <v>1</v>
      </c>
      <c r="Y61" s="78">
        <v>116</v>
      </c>
      <c r="Z61" s="78">
        <v>494</v>
      </c>
      <c r="AA61" s="78">
        <v>9</v>
      </c>
      <c r="AB61" s="78">
        <v>90</v>
      </c>
    </row>
    <row r="62" spans="1:28" ht="18.75" customHeight="1">
      <c r="A62" s="6"/>
      <c r="B62" s="148" t="s">
        <v>116</v>
      </c>
      <c r="C62" s="149">
        <v>285</v>
      </c>
      <c r="D62" s="78">
        <v>1214</v>
      </c>
      <c r="E62" s="78">
        <v>9</v>
      </c>
      <c r="F62" s="78">
        <v>53</v>
      </c>
      <c r="G62" s="78">
        <v>276</v>
      </c>
      <c r="H62" s="78">
        <v>1161</v>
      </c>
      <c r="I62" s="78" t="s">
        <v>399</v>
      </c>
      <c r="J62" s="78" t="s">
        <v>399</v>
      </c>
      <c r="K62" s="78">
        <v>61</v>
      </c>
      <c r="L62" s="78">
        <v>198</v>
      </c>
      <c r="M62" s="78">
        <v>32</v>
      </c>
      <c r="N62" s="78">
        <v>304</v>
      </c>
      <c r="O62" s="78">
        <v>1</v>
      </c>
      <c r="P62" s="78">
        <v>3</v>
      </c>
      <c r="Q62" s="78">
        <v>9</v>
      </c>
      <c r="R62" s="78">
        <v>49</v>
      </c>
      <c r="S62" s="78">
        <v>75</v>
      </c>
      <c r="T62" s="78">
        <v>183</v>
      </c>
      <c r="U62" s="78">
        <v>1</v>
      </c>
      <c r="V62" s="78">
        <v>7</v>
      </c>
      <c r="W62" s="78" t="s">
        <v>399</v>
      </c>
      <c r="X62" s="78" t="s">
        <v>399</v>
      </c>
      <c r="Y62" s="78">
        <v>93</v>
      </c>
      <c r="Z62" s="78">
        <v>353</v>
      </c>
      <c r="AA62" s="78">
        <v>4</v>
      </c>
      <c r="AB62" s="78">
        <v>64</v>
      </c>
    </row>
    <row r="63" spans="1:28" ht="18.75" customHeight="1">
      <c r="A63" s="6"/>
      <c r="B63" s="148" t="s">
        <v>117</v>
      </c>
      <c r="C63" s="149">
        <v>543</v>
      </c>
      <c r="D63" s="78">
        <v>2236</v>
      </c>
      <c r="E63" s="78">
        <v>1</v>
      </c>
      <c r="F63" s="78">
        <v>1</v>
      </c>
      <c r="G63" s="78">
        <v>542</v>
      </c>
      <c r="H63" s="78">
        <v>2235</v>
      </c>
      <c r="I63" s="78" t="s">
        <v>399</v>
      </c>
      <c r="J63" s="78" t="s">
        <v>399</v>
      </c>
      <c r="K63" s="78">
        <v>48</v>
      </c>
      <c r="L63" s="78">
        <v>192</v>
      </c>
      <c r="M63" s="78">
        <v>225</v>
      </c>
      <c r="N63" s="78">
        <v>1095</v>
      </c>
      <c r="O63" s="78">
        <v>1</v>
      </c>
      <c r="P63" s="78">
        <v>4</v>
      </c>
      <c r="Q63" s="78">
        <v>13</v>
      </c>
      <c r="R63" s="78">
        <v>105</v>
      </c>
      <c r="S63" s="78">
        <v>144</v>
      </c>
      <c r="T63" s="78">
        <v>375</v>
      </c>
      <c r="U63" s="78">
        <v>3</v>
      </c>
      <c r="V63" s="78">
        <v>31</v>
      </c>
      <c r="W63" s="78">
        <v>2</v>
      </c>
      <c r="X63" s="78">
        <v>5</v>
      </c>
      <c r="Y63" s="78">
        <v>101</v>
      </c>
      <c r="Z63" s="78">
        <v>380</v>
      </c>
      <c r="AA63" s="78">
        <v>5</v>
      </c>
      <c r="AB63" s="78">
        <v>48</v>
      </c>
    </row>
    <row r="64" spans="1:28" ht="18.75" customHeight="1">
      <c r="A64" s="6"/>
      <c r="B64" s="148"/>
      <c r="C64" s="151"/>
      <c r="D64" s="143"/>
      <c r="E64" s="143"/>
      <c r="F64" s="143"/>
      <c r="G64" s="143"/>
      <c r="H64" s="143"/>
      <c r="I64" s="143"/>
      <c r="J64" s="143"/>
      <c r="K64" s="143"/>
      <c r="L64" s="143"/>
      <c r="M64" s="143"/>
      <c r="N64" s="143"/>
      <c r="O64" s="143"/>
      <c r="P64" s="143"/>
      <c r="Q64" s="143"/>
      <c r="R64" s="143"/>
      <c r="S64" s="143"/>
      <c r="T64" s="143"/>
      <c r="U64" s="143"/>
      <c r="V64" s="143"/>
      <c r="W64" s="143"/>
      <c r="X64" s="143"/>
      <c r="Y64" s="143"/>
      <c r="Z64" s="143"/>
      <c r="AA64" s="218"/>
      <c r="AB64" s="218"/>
    </row>
    <row r="65" spans="1:228" s="130" customFormat="1" ht="18.75" customHeight="1">
      <c r="A65" s="308" t="s">
        <v>118</v>
      </c>
      <c r="B65" s="251"/>
      <c r="C65" s="219">
        <f>SUM(C66:C69)</f>
        <v>2770</v>
      </c>
      <c r="D65" s="154">
        <f aca="true" t="shared" si="16" ref="D65:K65">SUM(D66:D69)</f>
        <v>16645</v>
      </c>
      <c r="E65" s="154">
        <f t="shared" si="16"/>
        <v>22</v>
      </c>
      <c r="F65" s="154">
        <f t="shared" si="16"/>
        <v>411</v>
      </c>
      <c r="G65" s="154">
        <f t="shared" si="16"/>
        <v>2748</v>
      </c>
      <c r="H65" s="154">
        <f t="shared" si="16"/>
        <v>16234</v>
      </c>
      <c r="I65" s="154">
        <f t="shared" si="16"/>
        <v>9</v>
      </c>
      <c r="J65" s="154">
        <f t="shared" si="16"/>
        <v>116</v>
      </c>
      <c r="K65" s="154">
        <f t="shared" si="16"/>
        <v>342</v>
      </c>
      <c r="L65" s="154">
        <f aca="true" t="shared" si="17" ref="L65:AB65">SUM(L66:L69)</f>
        <v>2581</v>
      </c>
      <c r="M65" s="154">
        <f t="shared" si="17"/>
        <v>274</v>
      </c>
      <c r="N65" s="154">
        <f t="shared" si="17"/>
        <v>4044</v>
      </c>
      <c r="O65" s="154">
        <f t="shared" si="17"/>
        <v>10</v>
      </c>
      <c r="P65" s="154">
        <f t="shared" si="17"/>
        <v>75</v>
      </c>
      <c r="Q65" s="154">
        <f t="shared" si="17"/>
        <v>83</v>
      </c>
      <c r="R65" s="154">
        <f t="shared" si="17"/>
        <v>792</v>
      </c>
      <c r="S65" s="154">
        <f t="shared" si="17"/>
        <v>1163</v>
      </c>
      <c r="T65" s="154">
        <f t="shared" si="17"/>
        <v>3563</v>
      </c>
      <c r="U65" s="154">
        <f t="shared" si="17"/>
        <v>32</v>
      </c>
      <c r="V65" s="154">
        <f t="shared" si="17"/>
        <v>393</v>
      </c>
      <c r="W65" s="154">
        <f t="shared" si="17"/>
        <v>6</v>
      </c>
      <c r="X65" s="154">
        <f t="shared" si="17"/>
        <v>13</v>
      </c>
      <c r="Y65" s="154">
        <f t="shared" si="17"/>
        <v>781</v>
      </c>
      <c r="Z65" s="154">
        <f t="shared" si="17"/>
        <v>4001</v>
      </c>
      <c r="AA65" s="154">
        <f t="shared" si="17"/>
        <v>48</v>
      </c>
      <c r="AB65" s="154">
        <f t="shared" si="17"/>
        <v>656</v>
      </c>
      <c r="AC65" s="152"/>
      <c r="AD65" s="152"/>
      <c r="AE65" s="152"/>
      <c r="AF65" s="152"/>
      <c r="AG65" s="152"/>
      <c r="AH65" s="152"/>
      <c r="AI65" s="152"/>
      <c r="AJ65" s="152"/>
      <c r="AK65" s="152"/>
      <c r="AL65" s="152"/>
      <c r="AM65" s="152"/>
      <c r="AN65" s="152"/>
      <c r="AO65" s="152"/>
      <c r="AP65" s="152"/>
      <c r="AQ65" s="152"/>
      <c r="AR65" s="152"/>
      <c r="AS65" s="152"/>
      <c r="AT65" s="152"/>
      <c r="AU65" s="152"/>
      <c r="AV65" s="152"/>
      <c r="AW65" s="152"/>
      <c r="AX65" s="152"/>
      <c r="AY65" s="152"/>
      <c r="AZ65" s="152"/>
      <c r="BA65" s="152"/>
      <c r="BB65" s="152"/>
      <c r="BC65" s="152"/>
      <c r="BD65" s="152"/>
      <c r="BE65" s="152"/>
      <c r="BF65" s="152"/>
      <c r="BG65" s="152"/>
      <c r="BH65" s="152"/>
      <c r="BI65" s="152"/>
      <c r="BJ65" s="152"/>
      <c r="BK65" s="152"/>
      <c r="BL65" s="152"/>
      <c r="BM65" s="152"/>
      <c r="BN65" s="152"/>
      <c r="BO65" s="152"/>
      <c r="BP65" s="152"/>
      <c r="BQ65" s="152"/>
      <c r="BR65" s="152"/>
      <c r="BS65" s="152"/>
      <c r="BT65" s="152"/>
      <c r="BU65" s="152"/>
      <c r="BV65" s="152"/>
      <c r="BW65" s="152"/>
      <c r="BX65" s="152"/>
      <c r="BY65" s="152"/>
      <c r="BZ65" s="152"/>
      <c r="CA65" s="152"/>
      <c r="CB65" s="152"/>
      <c r="CC65" s="152"/>
      <c r="CD65" s="152"/>
      <c r="CE65" s="152"/>
      <c r="CF65" s="152"/>
      <c r="CG65" s="152"/>
      <c r="CH65" s="152"/>
      <c r="CI65" s="152"/>
      <c r="CJ65" s="152"/>
      <c r="CK65" s="152"/>
      <c r="CL65" s="152"/>
      <c r="CM65" s="152"/>
      <c r="CN65" s="152"/>
      <c r="CO65" s="152"/>
      <c r="CP65" s="152"/>
      <c r="CQ65" s="152"/>
      <c r="CR65" s="152"/>
      <c r="CS65" s="152"/>
      <c r="CT65" s="152"/>
      <c r="CU65" s="152"/>
      <c r="CV65" s="152"/>
      <c r="CW65" s="152"/>
      <c r="CX65" s="152"/>
      <c r="CY65" s="152"/>
      <c r="CZ65" s="152"/>
      <c r="DA65" s="152"/>
      <c r="DB65" s="152"/>
      <c r="DC65" s="152"/>
      <c r="DD65" s="152"/>
      <c r="DE65" s="152"/>
      <c r="DF65" s="152"/>
      <c r="DG65" s="152"/>
      <c r="DH65" s="152"/>
      <c r="DI65" s="152"/>
      <c r="DJ65" s="152"/>
      <c r="DK65" s="152"/>
      <c r="DL65" s="152"/>
      <c r="DM65" s="152"/>
      <c r="DN65" s="152"/>
      <c r="DO65" s="152"/>
      <c r="DP65" s="152"/>
      <c r="DQ65" s="152"/>
      <c r="DR65" s="152"/>
      <c r="DS65" s="152"/>
      <c r="DT65" s="152"/>
      <c r="DU65" s="152"/>
      <c r="DV65" s="152"/>
      <c r="DW65" s="152"/>
      <c r="DX65" s="152"/>
      <c r="DY65" s="152"/>
      <c r="DZ65" s="152"/>
      <c r="EA65" s="152"/>
      <c r="EB65" s="152"/>
      <c r="EC65" s="152"/>
      <c r="ED65" s="152"/>
      <c r="EE65" s="152"/>
      <c r="EF65" s="152"/>
      <c r="EG65" s="152"/>
      <c r="EH65" s="152"/>
      <c r="EI65" s="152"/>
      <c r="EJ65" s="152"/>
      <c r="EK65" s="152"/>
      <c r="EL65" s="152"/>
      <c r="EM65" s="152"/>
      <c r="EN65" s="152"/>
      <c r="EO65" s="152"/>
      <c r="EP65" s="152"/>
      <c r="EQ65" s="152"/>
      <c r="ER65" s="152"/>
      <c r="ES65" s="152"/>
      <c r="ET65" s="152"/>
      <c r="EU65" s="152"/>
      <c r="EV65" s="152"/>
      <c r="EW65" s="152"/>
      <c r="EX65" s="152"/>
      <c r="EY65" s="152"/>
      <c r="EZ65" s="152"/>
      <c r="FA65" s="152"/>
      <c r="FB65" s="152"/>
      <c r="FC65" s="152"/>
      <c r="FD65" s="152"/>
      <c r="FE65" s="152"/>
      <c r="FF65" s="152"/>
      <c r="FG65" s="152"/>
      <c r="FH65" s="152"/>
      <c r="FI65" s="152"/>
      <c r="FJ65" s="152"/>
      <c r="FK65" s="152"/>
      <c r="FL65" s="152"/>
      <c r="FM65" s="152"/>
      <c r="FN65" s="152"/>
      <c r="FO65" s="152"/>
      <c r="FP65" s="152"/>
      <c r="FQ65" s="152"/>
      <c r="FR65" s="152"/>
      <c r="FS65" s="152"/>
      <c r="FT65" s="152"/>
      <c r="FU65" s="152"/>
      <c r="FV65" s="152"/>
      <c r="FW65" s="152"/>
      <c r="FX65" s="152"/>
      <c r="FY65" s="152"/>
      <c r="FZ65" s="152"/>
      <c r="GA65" s="152"/>
      <c r="GB65" s="152"/>
      <c r="GC65" s="152"/>
      <c r="GD65" s="152"/>
      <c r="GE65" s="152"/>
      <c r="GF65" s="152"/>
      <c r="GG65" s="152"/>
      <c r="GH65" s="152"/>
      <c r="GI65" s="152"/>
      <c r="GJ65" s="152"/>
      <c r="GK65" s="152"/>
      <c r="GL65" s="152"/>
      <c r="GM65" s="152"/>
      <c r="GN65" s="152"/>
      <c r="GO65" s="152"/>
      <c r="GP65" s="152"/>
      <c r="GQ65" s="152"/>
      <c r="GR65" s="152"/>
      <c r="GS65" s="152"/>
      <c r="GT65" s="152"/>
      <c r="GU65" s="152"/>
      <c r="GV65" s="152"/>
      <c r="GW65" s="152"/>
      <c r="GX65" s="152"/>
      <c r="GY65" s="152"/>
      <c r="GZ65" s="152"/>
      <c r="HA65" s="152"/>
      <c r="HB65" s="152"/>
      <c r="HC65" s="152"/>
      <c r="HD65" s="152"/>
      <c r="HE65" s="152"/>
      <c r="HF65" s="152"/>
      <c r="HG65" s="152"/>
      <c r="HH65" s="152"/>
      <c r="HI65" s="152"/>
      <c r="HJ65" s="152"/>
      <c r="HK65" s="152"/>
      <c r="HL65" s="152"/>
      <c r="HM65" s="152"/>
      <c r="HN65" s="152"/>
      <c r="HO65" s="152"/>
      <c r="HP65" s="152"/>
      <c r="HQ65" s="152"/>
      <c r="HR65" s="152"/>
      <c r="HS65" s="152"/>
      <c r="HT65" s="152"/>
    </row>
    <row r="66" spans="1:28" ht="18.75" customHeight="1">
      <c r="A66" s="6"/>
      <c r="B66" s="148" t="s">
        <v>119</v>
      </c>
      <c r="C66" s="149">
        <v>883</v>
      </c>
      <c r="D66" s="78">
        <v>5484</v>
      </c>
      <c r="E66" s="78">
        <v>9</v>
      </c>
      <c r="F66" s="78">
        <v>130</v>
      </c>
      <c r="G66" s="78">
        <v>874</v>
      </c>
      <c r="H66" s="78">
        <v>5354</v>
      </c>
      <c r="I66" s="78">
        <v>1</v>
      </c>
      <c r="J66" s="78">
        <v>8</v>
      </c>
      <c r="K66" s="78">
        <v>74</v>
      </c>
      <c r="L66" s="78">
        <v>751</v>
      </c>
      <c r="M66" s="78">
        <v>91</v>
      </c>
      <c r="N66" s="78">
        <v>1126</v>
      </c>
      <c r="O66" s="78">
        <v>3</v>
      </c>
      <c r="P66" s="78">
        <v>38</v>
      </c>
      <c r="Q66" s="78">
        <v>34</v>
      </c>
      <c r="R66" s="78">
        <v>367</v>
      </c>
      <c r="S66" s="78">
        <v>397</v>
      </c>
      <c r="T66" s="78">
        <v>1359</v>
      </c>
      <c r="U66" s="78">
        <v>13</v>
      </c>
      <c r="V66" s="78">
        <v>118</v>
      </c>
      <c r="W66" s="78">
        <v>2</v>
      </c>
      <c r="X66" s="78">
        <v>9</v>
      </c>
      <c r="Y66" s="78">
        <v>243</v>
      </c>
      <c r="Z66" s="78">
        <v>1318</v>
      </c>
      <c r="AA66" s="78">
        <v>16</v>
      </c>
      <c r="AB66" s="78">
        <v>260</v>
      </c>
    </row>
    <row r="67" spans="1:28" ht="18.75" customHeight="1">
      <c r="A67" s="6"/>
      <c r="B67" s="148" t="s">
        <v>120</v>
      </c>
      <c r="C67" s="149">
        <v>672</v>
      </c>
      <c r="D67" s="78">
        <v>3680</v>
      </c>
      <c r="E67" s="78">
        <v>5</v>
      </c>
      <c r="F67" s="78">
        <v>78</v>
      </c>
      <c r="G67" s="78">
        <v>667</v>
      </c>
      <c r="H67" s="78">
        <v>3602</v>
      </c>
      <c r="I67" s="78">
        <v>4</v>
      </c>
      <c r="J67" s="78">
        <v>67</v>
      </c>
      <c r="K67" s="78">
        <v>107</v>
      </c>
      <c r="L67" s="78">
        <v>634</v>
      </c>
      <c r="M67" s="78">
        <v>71</v>
      </c>
      <c r="N67" s="78">
        <v>1302</v>
      </c>
      <c r="O67" s="78">
        <v>2</v>
      </c>
      <c r="P67" s="78">
        <v>8</v>
      </c>
      <c r="Q67" s="78">
        <v>17</v>
      </c>
      <c r="R67" s="78">
        <v>90</v>
      </c>
      <c r="S67" s="78">
        <v>252</v>
      </c>
      <c r="T67" s="78">
        <v>643</v>
      </c>
      <c r="U67" s="78">
        <v>6</v>
      </c>
      <c r="V67" s="78">
        <v>54</v>
      </c>
      <c r="W67" s="78" t="s">
        <v>399</v>
      </c>
      <c r="X67" s="78" t="s">
        <v>399</v>
      </c>
      <c r="Y67" s="78">
        <v>198</v>
      </c>
      <c r="Z67" s="78">
        <v>668</v>
      </c>
      <c r="AA67" s="78">
        <v>10</v>
      </c>
      <c r="AB67" s="78">
        <v>136</v>
      </c>
    </row>
    <row r="68" spans="1:28" ht="18.75" customHeight="1">
      <c r="A68" s="6"/>
      <c r="B68" s="148" t="s">
        <v>121</v>
      </c>
      <c r="C68" s="149">
        <v>920</v>
      </c>
      <c r="D68" s="78">
        <v>5491</v>
      </c>
      <c r="E68" s="78">
        <v>6</v>
      </c>
      <c r="F68" s="78">
        <v>194</v>
      </c>
      <c r="G68" s="78">
        <v>914</v>
      </c>
      <c r="H68" s="78">
        <v>5297</v>
      </c>
      <c r="I68" s="78">
        <v>2</v>
      </c>
      <c r="J68" s="78">
        <v>27</v>
      </c>
      <c r="K68" s="78">
        <v>95</v>
      </c>
      <c r="L68" s="78">
        <v>759</v>
      </c>
      <c r="M68" s="78">
        <v>82</v>
      </c>
      <c r="N68" s="78">
        <v>1017</v>
      </c>
      <c r="O68" s="78">
        <v>3</v>
      </c>
      <c r="P68" s="78">
        <v>26</v>
      </c>
      <c r="Q68" s="78">
        <v>23</v>
      </c>
      <c r="R68" s="78">
        <v>293</v>
      </c>
      <c r="S68" s="78">
        <v>429</v>
      </c>
      <c r="T68" s="78">
        <v>1363</v>
      </c>
      <c r="U68" s="78">
        <v>11</v>
      </c>
      <c r="V68" s="78">
        <v>211</v>
      </c>
      <c r="W68" s="78">
        <v>4</v>
      </c>
      <c r="X68" s="78">
        <v>4</v>
      </c>
      <c r="Y68" s="78">
        <v>251</v>
      </c>
      <c r="Z68" s="78">
        <v>1419</v>
      </c>
      <c r="AA68" s="78">
        <v>14</v>
      </c>
      <c r="AB68" s="78">
        <v>178</v>
      </c>
    </row>
    <row r="69" spans="1:28" ht="18.75" customHeight="1">
      <c r="A69" s="6"/>
      <c r="B69" s="148" t="s">
        <v>122</v>
      </c>
      <c r="C69" s="149">
        <v>295</v>
      </c>
      <c r="D69" s="78">
        <v>1990</v>
      </c>
      <c r="E69" s="78">
        <v>2</v>
      </c>
      <c r="F69" s="78">
        <v>9</v>
      </c>
      <c r="G69" s="78">
        <v>293</v>
      </c>
      <c r="H69" s="78">
        <v>1981</v>
      </c>
      <c r="I69" s="78">
        <v>2</v>
      </c>
      <c r="J69" s="78">
        <v>14</v>
      </c>
      <c r="K69" s="78">
        <v>66</v>
      </c>
      <c r="L69" s="78">
        <v>437</v>
      </c>
      <c r="M69" s="78">
        <v>30</v>
      </c>
      <c r="N69" s="78">
        <v>599</v>
      </c>
      <c r="O69" s="78">
        <v>2</v>
      </c>
      <c r="P69" s="78">
        <v>3</v>
      </c>
      <c r="Q69" s="78">
        <v>9</v>
      </c>
      <c r="R69" s="78">
        <v>42</v>
      </c>
      <c r="S69" s="78">
        <v>85</v>
      </c>
      <c r="T69" s="78">
        <v>198</v>
      </c>
      <c r="U69" s="78">
        <v>2</v>
      </c>
      <c r="V69" s="78">
        <v>10</v>
      </c>
      <c r="W69" s="78" t="s">
        <v>399</v>
      </c>
      <c r="X69" s="78" t="s">
        <v>399</v>
      </c>
      <c r="Y69" s="78">
        <v>89</v>
      </c>
      <c r="Z69" s="78">
        <v>596</v>
      </c>
      <c r="AA69" s="78">
        <v>8</v>
      </c>
      <c r="AB69" s="78">
        <v>82</v>
      </c>
    </row>
    <row r="70" spans="1:28" ht="18.75" customHeight="1">
      <c r="A70" s="6"/>
      <c r="B70" s="148"/>
      <c r="C70" s="151"/>
      <c r="D70" s="143"/>
      <c r="E70" s="143"/>
      <c r="F70" s="143"/>
      <c r="G70" s="143"/>
      <c r="H70" s="143"/>
      <c r="I70" s="143"/>
      <c r="J70" s="143"/>
      <c r="K70" s="143"/>
      <c r="L70" s="143"/>
      <c r="M70" s="143"/>
      <c r="N70" s="143"/>
      <c r="O70" s="143"/>
      <c r="P70" s="143"/>
      <c r="Q70" s="143"/>
      <c r="R70" s="143"/>
      <c r="S70" s="143"/>
      <c r="T70" s="143"/>
      <c r="U70" s="143"/>
      <c r="V70" s="143"/>
      <c r="W70" s="143"/>
      <c r="X70" s="143"/>
      <c r="Y70" s="143"/>
      <c r="Z70" s="143"/>
      <c r="AA70" s="218"/>
      <c r="AB70" s="218"/>
    </row>
    <row r="71" spans="1:228" s="157" customFormat="1" ht="18.75" customHeight="1">
      <c r="A71" s="308" t="s">
        <v>123</v>
      </c>
      <c r="B71" s="251"/>
      <c r="C71" s="219">
        <f>SUM(C72)</f>
        <v>588</v>
      </c>
      <c r="D71" s="154">
        <f aca="true" t="shared" si="18" ref="D71:K71">SUM(D72)</f>
        <v>3630</v>
      </c>
      <c r="E71" s="154">
        <f t="shared" si="18"/>
        <v>12</v>
      </c>
      <c r="F71" s="154">
        <f t="shared" si="18"/>
        <v>363</v>
      </c>
      <c r="G71" s="154">
        <f t="shared" si="18"/>
        <v>576</v>
      </c>
      <c r="H71" s="154">
        <f t="shared" si="18"/>
        <v>3267</v>
      </c>
      <c r="I71" s="154">
        <f t="shared" si="18"/>
        <v>1</v>
      </c>
      <c r="J71" s="154">
        <f t="shared" si="18"/>
        <v>5</v>
      </c>
      <c r="K71" s="154">
        <f t="shared" si="18"/>
        <v>68</v>
      </c>
      <c r="L71" s="154">
        <f aca="true" t="shared" si="19" ref="L71:AB71">SUM(L72)</f>
        <v>427</v>
      </c>
      <c r="M71" s="154">
        <f t="shared" si="19"/>
        <v>51</v>
      </c>
      <c r="N71" s="154">
        <f t="shared" si="19"/>
        <v>802</v>
      </c>
      <c r="O71" s="154">
        <f t="shared" si="19"/>
        <v>2</v>
      </c>
      <c r="P71" s="154">
        <f t="shared" si="19"/>
        <v>7</v>
      </c>
      <c r="Q71" s="154">
        <f t="shared" si="19"/>
        <v>15</v>
      </c>
      <c r="R71" s="154">
        <f t="shared" si="19"/>
        <v>97</v>
      </c>
      <c r="S71" s="154">
        <f t="shared" si="19"/>
        <v>248</v>
      </c>
      <c r="T71" s="154">
        <f t="shared" si="19"/>
        <v>784</v>
      </c>
      <c r="U71" s="154">
        <f t="shared" si="19"/>
        <v>5</v>
      </c>
      <c r="V71" s="154">
        <f t="shared" si="19"/>
        <v>42</v>
      </c>
      <c r="W71" s="154">
        <f t="shared" si="19"/>
        <v>3</v>
      </c>
      <c r="X71" s="154">
        <f t="shared" si="19"/>
        <v>32</v>
      </c>
      <c r="Y71" s="154">
        <f t="shared" si="19"/>
        <v>171</v>
      </c>
      <c r="Z71" s="154">
        <f t="shared" si="19"/>
        <v>944</v>
      </c>
      <c r="AA71" s="154">
        <f t="shared" si="19"/>
        <v>12</v>
      </c>
      <c r="AB71" s="154">
        <f t="shared" si="19"/>
        <v>127</v>
      </c>
      <c r="AC71" s="152"/>
      <c r="AD71" s="152"/>
      <c r="AE71" s="152"/>
      <c r="AF71" s="152"/>
      <c r="AG71" s="152"/>
      <c r="AH71" s="152"/>
      <c r="AI71" s="152"/>
      <c r="AJ71" s="152"/>
      <c r="AK71" s="152"/>
      <c r="AL71" s="152"/>
      <c r="AM71" s="152"/>
      <c r="AN71" s="152"/>
      <c r="AO71" s="152"/>
      <c r="AP71" s="152"/>
      <c r="AQ71" s="152"/>
      <c r="AR71" s="152"/>
      <c r="AS71" s="152"/>
      <c r="AT71" s="152"/>
      <c r="AU71" s="152"/>
      <c r="AV71" s="152"/>
      <c r="AW71" s="152"/>
      <c r="AX71" s="152"/>
      <c r="AY71" s="152"/>
      <c r="AZ71" s="152"/>
      <c r="BA71" s="152"/>
      <c r="BB71" s="152"/>
      <c r="BC71" s="152"/>
      <c r="BD71" s="152"/>
      <c r="BE71" s="152"/>
      <c r="BF71" s="152"/>
      <c r="BG71" s="152"/>
      <c r="BH71" s="152"/>
      <c r="BI71" s="152"/>
      <c r="BJ71" s="152"/>
      <c r="BK71" s="152"/>
      <c r="BL71" s="152"/>
      <c r="BM71" s="152"/>
      <c r="BN71" s="152"/>
      <c r="BO71" s="152"/>
      <c r="BP71" s="152"/>
      <c r="BQ71" s="152"/>
      <c r="BR71" s="152"/>
      <c r="BS71" s="152"/>
      <c r="BT71" s="152"/>
      <c r="BU71" s="152"/>
      <c r="BV71" s="152"/>
      <c r="BW71" s="152"/>
      <c r="BX71" s="152"/>
      <c r="BY71" s="152"/>
      <c r="BZ71" s="152"/>
      <c r="CA71" s="152"/>
      <c r="CB71" s="152"/>
      <c r="CC71" s="152"/>
      <c r="CD71" s="152"/>
      <c r="CE71" s="152"/>
      <c r="CF71" s="152"/>
      <c r="CG71" s="152"/>
      <c r="CH71" s="152"/>
      <c r="CI71" s="152"/>
      <c r="CJ71" s="152"/>
      <c r="CK71" s="152"/>
      <c r="CL71" s="152"/>
      <c r="CM71" s="152"/>
      <c r="CN71" s="152"/>
      <c r="CO71" s="152"/>
      <c r="CP71" s="152"/>
      <c r="CQ71" s="152"/>
      <c r="CR71" s="152"/>
      <c r="CS71" s="152"/>
      <c r="CT71" s="152"/>
      <c r="CU71" s="152"/>
      <c r="CV71" s="152"/>
      <c r="CW71" s="152"/>
      <c r="CX71" s="152"/>
      <c r="CY71" s="152"/>
      <c r="CZ71" s="152"/>
      <c r="DA71" s="152"/>
      <c r="DB71" s="152"/>
      <c r="DC71" s="152"/>
      <c r="DD71" s="152"/>
      <c r="DE71" s="152"/>
      <c r="DF71" s="152"/>
      <c r="DG71" s="152"/>
      <c r="DH71" s="152"/>
      <c r="DI71" s="152"/>
      <c r="DJ71" s="152"/>
      <c r="DK71" s="152"/>
      <c r="DL71" s="152"/>
      <c r="DM71" s="152"/>
      <c r="DN71" s="152"/>
      <c r="DO71" s="152"/>
      <c r="DP71" s="152"/>
      <c r="DQ71" s="152"/>
      <c r="DR71" s="152"/>
      <c r="DS71" s="152"/>
      <c r="DT71" s="152"/>
      <c r="DU71" s="152"/>
      <c r="DV71" s="152"/>
      <c r="DW71" s="152"/>
      <c r="DX71" s="152"/>
      <c r="DY71" s="152"/>
      <c r="DZ71" s="152"/>
      <c r="EA71" s="152"/>
      <c r="EB71" s="152"/>
      <c r="EC71" s="152"/>
      <c r="ED71" s="152"/>
      <c r="EE71" s="152"/>
      <c r="EF71" s="152"/>
      <c r="EG71" s="152"/>
      <c r="EH71" s="152"/>
      <c r="EI71" s="152"/>
      <c r="EJ71" s="152"/>
      <c r="EK71" s="152"/>
      <c r="EL71" s="152"/>
      <c r="EM71" s="152"/>
      <c r="EN71" s="152"/>
      <c r="EO71" s="152"/>
      <c r="EP71" s="152"/>
      <c r="EQ71" s="152"/>
      <c r="ER71" s="152"/>
      <c r="ES71" s="152"/>
      <c r="ET71" s="152"/>
      <c r="EU71" s="152"/>
      <c r="EV71" s="152"/>
      <c r="EW71" s="152"/>
      <c r="EX71" s="152"/>
      <c r="EY71" s="152"/>
      <c r="EZ71" s="152"/>
      <c r="FA71" s="152"/>
      <c r="FB71" s="152"/>
      <c r="FC71" s="152"/>
      <c r="FD71" s="152"/>
      <c r="FE71" s="152"/>
      <c r="FF71" s="152"/>
      <c r="FG71" s="152"/>
      <c r="FH71" s="152"/>
      <c r="FI71" s="152"/>
      <c r="FJ71" s="152"/>
      <c r="FK71" s="152"/>
      <c r="FL71" s="152"/>
      <c r="FM71" s="152"/>
      <c r="FN71" s="152"/>
      <c r="FO71" s="152"/>
      <c r="FP71" s="152"/>
      <c r="FQ71" s="152"/>
      <c r="FR71" s="152"/>
      <c r="FS71" s="152"/>
      <c r="FT71" s="152"/>
      <c r="FU71" s="152"/>
      <c r="FV71" s="152"/>
      <c r="FW71" s="152"/>
      <c r="FX71" s="152"/>
      <c r="FY71" s="152"/>
      <c r="FZ71" s="152"/>
      <c r="GA71" s="152"/>
      <c r="GB71" s="152"/>
      <c r="GC71" s="152"/>
      <c r="GD71" s="152"/>
      <c r="GE71" s="152"/>
      <c r="GF71" s="152"/>
      <c r="GG71" s="152"/>
      <c r="GH71" s="152"/>
      <c r="GI71" s="152"/>
      <c r="GJ71" s="152"/>
      <c r="GK71" s="152"/>
      <c r="GL71" s="152"/>
      <c r="GM71" s="152"/>
      <c r="GN71" s="152"/>
      <c r="GO71" s="152"/>
      <c r="GP71" s="152"/>
      <c r="GQ71" s="152"/>
      <c r="GR71" s="152"/>
      <c r="GS71" s="152"/>
      <c r="GT71" s="152"/>
      <c r="GU71" s="152"/>
      <c r="GV71" s="152"/>
      <c r="GW71" s="152"/>
      <c r="GX71" s="152"/>
      <c r="GY71" s="152"/>
      <c r="GZ71" s="152"/>
      <c r="HA71" s="152"/>
      <c r="HB71" s="152"/>
      <c r="HC71" s="152"/>
      <c r="HD71" s="152"/>
      <c r="HE71" s="152"/>
      <c r="HF71" s="152"/>
      <c r="HG71" s="152"/>
      <c r="HH71" s="152"/>
      <c r="HI71" s="152"/>
      <c r="HJ71" s="152"/>
      <c r="HK71" s="152"/>
      <c r="HL71" s="152"/>
      <c r="HM71" s="152"/>
      <c r="HN71" s="152"/>
      <c r="HO71" s="152"/>
      <c r="HP71" s="152"/>
      <c r="HQ71" s="152"/>
      <c r="HR71" s="152"/>
      <c r="HS71" s="152"/>
      <c r="HT71" s="152"/>
    </row>
    <row r="72" spans="1:28" ht="18.75" customHeight="1">
      <c r="A72" s="8"/>
      <c r="B72" s="147" t="s">
        <v>124</v>
      </c>
      <c r="C72" s="80">
        <v>588</v>
      </c>
      <c r="D72" s="81">
        <v>3630</v>
      </c>
      <c r="E72" s="81">
        <v>12</v>
      </c>
      <c r="F72" s="81">
        <v>363</v>
      </c>
      <c r="G72" s="81">
        <v>576</v>
      </c>
      <c r="H72" s="81">
        <v>3267</v>
      </c>
      <c r="I72" s="81">
        <v>1</v>
      </c>
      <c r="J72" s="81">
        <v>5</v>
      </c>
      <c r="K72" s="81">
        <v>68</v>
      </c>
      <c r="L72" s="81">
        <v>427</v>
      </c>
      <c r="M72" s="81">
        <v>51</v>
      </c>
      <c r="N72" s="81">
        <v>802</v>
      </c>
      <c r="O72" s="81">
        <v>2</v>
      </c>
      <c r="P72" s="81">
        <v>7</v>
      </c>
      <c r="Q72" s="81">
        <v>15</v>
      </c>
      <c r="R72" s="81">
        <v>97</v>
      </c>
      <c r="S72" s="81">
        <v>248</v>
      </c>
      <c r="T72" s="81">
        <v>784</v>
      </c>
      <c r="U72" s="81">
        <v>5</v>
      </c>
      <c r="V72" s="81">
        <v>42</v>
      </c>
      <c r="W72" s="81">
        <v>3</v>
      </c>
      <c r="X72" s="81">
        <v>32</v>
      </c>
      <c r="Y72" s="81">
        <v>171</v>
      </c>
      <c r="Z72" s="81">
        <v>944</v>
      </c>
      <c r="AA72" s="81">
        <v>12</v>
      </c>
      <c r="AB72" s="81">
        <v>127</v>
      </c>
    </row>
    <row r="73" spans="1:10" ht="18.75" customHeight="1">
      <c r="A73" s="100" t="s">
        <v>198</v>
      </c>
      <c r="D73" s="101"/>
      <c r="E73" s="101"/>
      <c r="F73" s="101"/>
      <c r="G73" s="101"/>
      <c r="H73" s="101"/>
      <c r="I73" s="101"/>
      <c r="J73" s="101"/>
    </row>
  </sheetData>
  <sheetProtection/>
  <mergeCells count="62">
    <mergeCell ref="Y8:Y9"/>
    <mergeCell ref="S6:T7"/>
    <mergeCell ref="U6:V7"/>
    <mergeCell ref="AA6:AB7"/>
    <mergeCell ref="S8:S9"/>
    <mergeCell ref="T8:T9"/>
    <mergeCell ref="U8:U9"/>
    <mergeCell ref="V8:V9"/>
    <mergeCell ref="K6:L7"/>
    <mergeCell ref="M6:N7"/>
    <mergeCell ref="O6:P7"/>
    <mergeCell ref="Q6:R7"/>
    <mergeCell ref="W6:X7"/>
    <mergeCell ref="W8:W9"/>
    <mergeCell ref="X8:X9"/>
    <mergeCell ref="A12:B12"/>
    <mergeCell ref="I6:J7"/>
    <mergeCell ref="I8:I9"/>
    <mergeCell ref="J8:J9"/>
    <mergeCell ref="A6:B9"/>
    <mergeCell ref="A2:AB2"/>
    <mergeCell ref="P8:P9"/>
    <mergeCell ref="Q8:Q9"/>
    <mergeCell ref="R8:R9"/>
    <mergeCell ref="O8:O9"/>
    <mergeCell ref="A28:B28"/>
    <mergeCell ref="A18:B18"/>
    <mergeCell ref="A19:B19"/>
    <mergeCell ref="A20:B20"/>
    <mergeCell ref="A21:B21"/>
    <mergeCell ref="Y6:Z7"/>
    <mergeCell ref="A15:B15"/>
    <mergeCell ref="A16:B16"/>
    <mergeCell ref="A17:B17"/>
    <mergeCell ref="A11:B11"/>
    <mergeCell ref="G8:G9"/>
    <mergeCell ref="C6:D7"/>
    <mergeCell ref="E6:F7"/>
    <mergeCell ref="C8:C9"/>
    <mergeCell ref="D8:D9"/>
    <mergeCell ref="E8:E9"/>
    <mergeCell ref="F8:F9"/>
    <mergeCell ref="A22:B22"/>
    <mergeCell ref="G6:H7"/>
    <mergeCell ref="Z8:Z9"/>
    <mergeCell ref="AA8:AA9"/>
    <mergeCell ref="AB8:AB9"/>
    <mergeCell ref="A13:B13"/>
    <mergeCell ref="K8:K9"/>
    <mergeCell ref="L8:L9"/>
    <mergeCell ref="M8:M9"/>
    <mergeCell ref="N8:N9"/>
    <mergeCell ref="A4:AB4"/>
    <mergeCell ref="H8:H9"/>
    <mergeCell ref="A65:B65"/>
    <mergeCell ref="A71:B71"/>
    <mergeCell ref="A34:B34"/>
    <mergeCell ref="A44:B44"/>
    <mergeCell ref="A51:B51"/>
    <mergeCell ref="A57:B57"/>
    <mergeCell ref="A23:B23"/>
    <mergeCell ref="A25:B25"/>
  </mergeCells>
  <printOptions horizontalCentered="1"/>
  <pageMargins left="0.7874015748031497" right="0.7874015748031497" top="0.3937007874015748" bottom="0.3937007874015748" header="0.35433070866141736" footer="0.35433070866141736"/>
  <pageSetup fitToHeight="1" fitToWidth="1" horizontalDpi="600" verticalDpi="600" orientation="landscape" paperSize="8" scale="61" r:id="rId1"/>
</worksheet>
</file>

<file path=xl/worksheets/sheet3.xml><?xml version="1.0" encoding="utf-8"?>
<worksheet xmlns="http://schemas.openxmlformats.org/spreadsheetml/2006/main" xmlns:r="http://schemas.openxmlformats.org/officeDocument/2006/relationships">
  <sheetPr>
    <pageSetUpPr fitToPage="1"/>
  </sheetPr>
  <dimension ref="A1:HQ75"/>
  <sheetViews>
    <sheetView tabSelected="1" zoomScale="75" zoomScaleNormal="75" zoomScalePageLayoutView="0" workbookViewId="0" topLeftCell="A1">
      <selection activeCell="A1" sqref="A1"/>
    </sheetView>
  </sheetViews>
  <sheetFormatPr defaultColWidth="10.59765625" defaultRowHeight="15"/>
  <cols>
    <col min="1" max="1" width="2.59765625" style="100" customWidth="1"/>
    <col min="2" max="2" width="10.09765625" style="100" customWidth="1"/>
    <col min="3" max="26" width="10.59765625" style="100" customWidth="1"/>
    <col min="27" max="16384" width="10.59765625" style="100" customWidth="1"/>
  </cols>
  <sheetData>
    <row r="1" spans="1:26" s="98" customFormat="1" ht="19.5" customHeight="1">
      <c r="A1" s="4" t="s">
        <v>299</v>
      </c>
      <c r="Z1" s="5" t="s">
        <v>300</v>
      </c>
    </row>
    <row r="2" spans="1:26" s="98" customFormat="1" ht="19.5" customHeight="1">
      <c r="A2" s="4"/>
      <c r="Z2" s="5"/>
    </row>
    <row r="3" spans="1:26" ht="19.5" customHeight="1">
      <c r="A3" s="323" t="s">
        <v>401</v>
      </c>
      <c r="B3" s="323"/>
      <c r="C3" s="323"/>
      <c r="D3" s="323"/>
      <c r="E3" s="323"/>
      <c r="F3" s="323"/>
      <c r="G3" s="323"/>
      <c r="H3" s="323"/>
      <c r="I3" s="323"/>
      <c r="J3" s="323"/>
      <c r="K3" s="323"/>
      <c r="L3" s="323"/>
      <c r="M3" s="323"/>
      <c r="N3" s="323"/>
      <c r="O3" s="323"/>
      <c r="P3" s="323"/>
      <c r="Q3" s="323"/>
      <c r="R3" s="323"/>
      <c r="S3" s="323"/>
      <c r="T3" s="323"/>
      <c r="U3" s="323"/>
      <c r="V3" s="323"/>
      <c r="W3" s="323"/>
      <c r="X3" s="323"/>
      <c r="Y3" s="323"/>
      <c r="Z3" s="323"/>
    </row>
    <row r="4" spans="1:26" ht="19.5" customHeight="1">
      <c r="A4" s="139"/>
      <c r="B4" s="139"/>
      <c r="C4" s="139"/>
      <c r="D4" s="139"/>
      <c r="E4" s="139"/>
      <c r="F4" s="139"/>
      <c r="G4" s="139"/>
      <c r="H4" s="139"/>
      <c r="I4" s="139"/>
      <c r="J4" s="139"/>
      <c r="K4" s="139"/>
      <c r="L4" s="139"/>
      <c r="M4" s="139"/>
      <c r="N4" s="139"/>
      <c r="O4" s="139"/>
      <c r="P4" s="139"/>
      <c r="Q4" s="139"/>
      <c r="R4" s="139"/>
      <c r="S4" s="139"/>
      <c r="T4" s="139"/>
      <c r="U4" s="139"/>
      <c r="V4" s="139"/>
      <c r="W4" s="139"/>
      <c r="X4" s="139"/>
      <c r="Y4" s="139"/>
      <c r="Z4" s="139"/>
    </row>
    <row r="5" spans="1:26" ht="19.5" customHeight="1">
      <c r="A5" s="304" t="s">
        <v>347</v>
      </c>
      <c r="B5" s="305"/>
      <c r="C5" s="305"/>
      <c r="D5" s="305"/>
      <c r="E5" s="305"/>
      <c r="F5" s="305"/>
      <c r="G5" s="305"/>
      <c r="H5" s="305"/>
      <c r="I5" s="305"/>
      <c r="J5" s="305"/>
      <c r="K5" s="305"/>
      <c r="L5" s="305"/>
      <c r="M5" s="305"/>
      <c r="N5" s="305"/>
      <c r="O5" s="305"/>
      <c r="P5" s="305"/>
      <c r="Q5" s="305"/>
      <c r="R5" s="305"/>
      <c r="S5" s="305"/>
      <c r="T5" s="305"/>
      <c r="U5" s="305"/>
      <c r="V5" s="305"/>
      <c r="W5" s="305"/>
      <c r="X5" s="305"/>
      <c r="Y5" s="305"/>
      <c r="Z5" s="305"/>
    </row>
    <row r="6" spans="1:26" ht="18" customHeight="1" thickBot="1">
      <c r="A6" s="140"/>
      <c r="B6" s="140"/>
      <c r="C6" s="140"/>
      <c r="D6" s="140"/>
      <c r="E6" s="140"/>
      <c r="F6" s="140"/>
      <c r="G6" s="140"/>
      <c r="H6" s="140"/>
      <c r="I6" s="140"/>
      <c r="J6" s="140"/>
      <c r="K6" s="140"/>
      <c r="L6" s="140"/>
      <c r="M6" s="140"/>
      <c r="N6" s="140"/>
      <c r="O6" s="140"/>
      <c r="P6" s="140"/>
      <c r="Q6" s="140"/>
      <c r="R6" s="140"/>
      <c r="S6" s="140"/>
      <c r="T6" s="140"/>
      <c r="U6" s="140"/>
      <c r="V6" s="140"/>
      <c r="W6" s="140"/>
      <c r="X6" s="140"/>
      <c r="Y6" s="140"/>
      <c r="Z6" s="140"/>
    </row>
    <row r="7" spans="1:26" ht="15.75" customHeight="1">
      <c r="A7" s="316" t="s">
        <v>189</v>
      </c>
      <c r="B7" s="352"/>
      <c r="C7" s="338" t="s">
        <v>289</v>
      </c>
      <c r="D7" s="339"/>
      <c r="E7" s="338" t="s">
        <v>290</v>
      </c>
      <c r="F7" s="339"/>
      <c r="G7" s="338" t="s">
        <v>291</v>
      </c>
      <c r="H7" s="339"/>
      <c r="I7" s="338" t="s">
        <v>292</v>
      </c>
      <c r="J7" s="339"/>
      <c r="K7" s="338" t="s">
        <v>293</v>
      </c>
      <c r="L7" s="339"/>
      <c r="M7" s="338" t="s">
        <v>294</v>
      </c>
      <c r="N7" s="339"/>
      <c r="O7" s="351" t="s">
        <v>348</v>
      </c>
      <c r="P7" s="343"/>
      <c r="Q7" s="338" t="s">
        <v>295</v>
      </c>
      <c r="R7" s="339"/>
      <c r="S7" s="342" t="s">
        <v>343</v>
      </c>
      <c r="T7" s="343"/>
      <c r="U7" s="338" t="s">
        <v>296</v>
      </c>
      <c r="V7" s="339"/>
      <c r="W7" s="338" t="s">
        <v>297</v>
      </c>
      <c r="X7" s="339"/>
      <c r="Y7" s="338" t="s">
        <v>298</v>
      </c>
      <c r="Z7" s="349"/>
    </row>
    <row r="8" spans="1:26" ht="15.75" customHeight="1">
      <c r="A8" s="353"/>
      <c r="B8" s="354"/>
      <c r="C8" s="340"/>
      <c r="D8" s="341"/>
      <c r="E8" s="340"/>
      <c r="F8" s="341"/>
      <c r="G8" s="340"/>
      <c r="H8" s="341"/>
      <c r="I8" s="340"/>
      <c r="J8" s="341"/>
      <c r="K8" s="340"/>
      <c r="L8" s="341"/>
      <c r="M8" s="340"/>
      <c r="N8" s="341"/>
      <c r="O8" s="344"/>
      <c r="P8" s="345"/>
      <c r="Q8" s="340"/>
      <c r="R8" s="341"/>
      <c r="S8" s="344"/>
      <c r="T8" s="345"/>
      <c r="U8" s="340"/>
      <c r="V8" s="341"/>
      <c r="W8" s="340"/>
      <c r="X8" s="341"/>
      <c r="Y8" s="340"/>
      <c r="Z8" s="350"/>
    </row>
    <row r="9" spans="1:26" ht="15.75" customHeight="1">
      <c r="A9" s="353"/>
      <c r="B9" s="354"/>
      <c r="C9" s="306" t="s">
        <v>125</v>
      </c>
      <c r="D9" s="306" t="s">
        <v>126</v>
      </c>
      <c r="E9" s="306" t="s">
        <v>125</v>
      </c>
      <c r="F9" s="306" t="s">
        <v>126</v>
      </c>
      <c r="G9" s="306" t="s">
        <v>125</v>
      </c>
      <c r="H9" s="306" t="s">
        <v>126</v>
      </c>
      <c r="I9" s="306" t="s">
        <v>125</v>
      </c>
      <c r="J9" s="306" t="s">
        <v>126</v>
      </c>
      <c r="K9" s="306" t="s">
        <v>125</v>
      </c>
      <c r="L9" s="306" t="s">
        <v>126</v>
      </c>
      <c r="M9" s="306" t="s">
        <v>125</v>
      </c>
      <c r="N9" s="306" t="s">
        <v>126</v>
      </c>
      <c r="O9" s="306" t="s">
        <v>125</v>
      </c>
      <c r="P9" s="306" t="s">
        <v>126</v>
      </c>
      <c r="Q9" s="306" t="s">
        <v>125</v>
      </c>
      <c r="R9" s="306" t="s">
        <v>126</v>
      </c>
      <c r="S9" s="306" t="s">
        <v>125</v>
      </c>
      <c r="T9" s="306" t="s">
        <v>126</v>
      </c>
      <c r="U9" s="306" t="s">
        <v>125</v>
      </c>
      <c r="V9" s="306" t="s">
        <v>126</v>
      </c>
      <c r="W9" s="306" t="s">
        <v>125</v>
      </c>
      <c r="X9" s="306" t="s">
        <v>126</v>
      </c>
      <c r="Y9" s="306" t="s">
        <v>125</v>
      </c>
      <c r="Z9" s="313" t="s">
        <v>126</v>
      </c>
    </row>
    <row r="10" spans="1:26" ht="15.75" customHeight="1">
      <c r="A10" s="337"/>
      <c r="B10" s="355"/>
      <c r="C10" s="307"/>
      <c r="D10" s="307"/>
      <c r="E10" s="307"/>
      <c r="F10" s="307"/>
      <c r="G10" s="307"/>
      <c r="H10" s="307"/>
      <c r="I10" s="307"/>
      <c r="J10" s="307"/>
      <c r="K10" s="307"/>
      <c r="L10" s="307"/>
      <c r="M10" s="307"/>
      <c r="N10" s="307"/>
      <c r="O10" s="307"/>
      <c r="P10" s="307"/>
      <c r="Q10" s="307"/>
      <c r="R10" s="307"/>
      <c r="S10" s="307"/>
      <c r="T10" s="307"/>
      <c r="U10" s="307"/>
      <c r="V10" s="307"/>
      <c r="W10" s="307"/>
      <c r="X10" s="307"/>
      <c r="Y10" s="307"/>
      <c r="Z10" s="314"/>
    </row>
    <row r="11" spans="1:26" s="138" customFormat="1" ht="15.75" customHeight="1">
      <c r="A11" s="160"/>
      <c r="B11" s="161"/>
      <c r="C11" s="162"/>
      <c r="D11" s="137" t="s">
        <v>73</v>
      </c>
      <c r="E11" s="162"/>
      <c r="F11" s="137" t="s">
        <v>73</v>
      </c>
      <c r="G11" s="162"/>
      <c r="H11" s="137" t="s">
        <v>73</v>
      </c>
      <c r="I11" s="162"/>
      <c r="J11" s="137" t="s">
        <v>73</v>
      </c>
      <c r="K11" s="162"/>
      <c r="L11" s="137" t="s">
        <v>73</v>
      </c>
      <c r="M11" s="162"/>
      <c r="N11" s="137" t="s">
        <v>73</v>
      </c>
      <c r="O11" s="162"/>
      <c r="P11" s="137" t="s">
        <v>73</v>
      </c>
      <c r="Q11" s="162"/>
      <c r="R11" s="137" t="s">
        <v>73</v>
      </c>
      <c r="S11" s="162"/>
      <c r="T11" s="137" t="s">
        <v>73</v>
      </c>
      <c r="U11" s="162"/>
      <c r="V11" s="137" t="s">
        <v>73</v>
      </c>
      <c r="W11" s="162"/>
      <c r="X11" s="137" t="s">
        <v>73</v>
      </c>
      <c r="Y11" s="162"/>
      <c r="Z11" s="137" t="s">
        <v>73</v>
      </c>
    </row>
    <row r="12" spans="1:26" ht="15.75" customHeight="1">
      <c r="A12" s="300" t="s">
        <v>273</v>
      </c>
      <c r="B12" s="237"/>
      <c r="C12" s="78">
        <f>SUM(E12,G12)</f>
        <v>76188</v>
      </c>
      <c r="D12" s="78">
        <f>SUM(F12,H12)</f>
        <v>476088</v>
      </c>
      <c r="E12" s="78">
        <v>215</v>
      </c>
      <c r="F12" s="78">
        <v>3313</v>
      </c>
      <c r="G12" s="78">
        <v>75973</v>
      </c>
      <c r="H12" s="78">
        <v>472775</v>
      </c>
      <c r="I12" s="78">
        <v>78</v>
      </c>
      <c r="J12" s="78">
        <v>727</v>
      </c>
      <c r="K12" s="78">
        <v>7622</v>
      </c>
      <c r="L12" s="78">
        <v>53734</v>
      </c>
      <c r="M12" s="78">
        <v>16282</v>
      </c>
      <c r="N12" s="78">
        <v>142109</v>
      </c>
      <c r="O12" s="78">
        <v>63</v>
      </c>
      <c r="P12" s="78">
        <v>1509</v>
      </c>
      <c r="Q12" s="78">
        <v>1515</v>
      </c>
      <c r="R12" s="78">
        <v>19996</v>
      </c>
      <c r="S12" s="78">
        <v>32060</v>
      </c>
      <c r="T12" s="78">
        <v>144288</v>
      </c>
      <c r="U12" s="78">
        <v>988</v>
      </c>
      <c r="V12" s="78">
        <v>17204</v>
      </c>
      <c r="W12" s="78">
        <v>1898</v>
      </c>
      <c r="X12" s="78">
        <v>4511</v>
      </c>
      <c r="Y12" s="78">
        <v>15467</v>
      </c>
      <c r="Z12" s="78">
        <v>88697</v>
      </c>
    </row>
    <row r="13" spans="1:26" ht="15.75" customHeight="1">
      <c r="A13" s="300" t="s">
        <v>197</v>
      </c>
      <c r="B13" s="237"/>
      <c r="C13" s="78">
        <f>SUM(E13,G13)</f>
        <v>78879</v>
      </c>
      <c r="D13" s="78">
        <f>SUM(F13,H13)</f>
        <v>504217</v>
      </c>
      <c r="E13" s="78">
        <v>205</v>
      </c>
      <c r="F13" s="78">
        <v>2606</v>
      </c>
      <c r="G13" s="78">
        <v>78674</v>
      </c>
      <c r="H13" s="78">
        <v>501611</v>
      </c>
      <c r="I13" s="78">
        <v>64</v>
      </c>
      <c r="J13" s="78">
        <v>688</v>
      </c>
      <c r="K13" s="78">
        <v>8179</v>
      </c>
      <c r="L13" s="78">
        <v>53271</v>
      </c>
      <c r="M13" s="78">
        <v>15355</v>
      </c>
      <c r="N13" s="78">
        <v>144443</v>
      </c>
      <c r="O13" s="78">
        <v>56</v>
      </c>
      <c r="P13" s="78">
        <v>1384</v>
      </c>
      <c r="Q13" s="78">
        <v>1665</v>
      </c>
      <c r="R13" s="78">
        <v>25207</v>
      </c>
      <c r="S13" s="78">
        <v>32521</v>
      </c>
      <c r="T13" s="78">
        <v>151691</v>
      </c>
      <c r="U13" s="78">
        <v>1169</v>
      </c>
      <c r="V13" s="78">
        <v>17388</v>
      </c>
      <c r="W13" s="78">
        <v>2268</v>
      </c>
      <c r="X13" s="78">
        <v>5356</v>
      </c>
      <c r="Y13" s="78">
        <v>17397</v>
      </c>
      <c r="Z13" s="78">
        <v>102183</v>
      </c>
    </row>
    <row r="14" spans="1:26" s="159" customFormat="1" ht="15.75" customHeight="1">
      <c r="A14" s="305" t="s">
        <v>305</v>
      </c>
      <c r="B14" s="347"/>
      <c r="C14" s="82">
        <v>3.5320522916994834</v>
      </c>
      <c r="D14" s="82">
        <v>5.908361479390356</v>
      </c>
      <c r="E14" s="82">
        <v>-4.651162790697672</v>
      </c>
      <c r="F14" s="82">
        <v>-21.34017506791428</v>
      </c>
      <c r="G14" s="82">
        <v>3.555210403696041</v>
      </c>
      <c r="H14" s="82">
        <v>6.099307281476385</v>
      </c>
      <c r="I14" s="83">
        <v>-17.948717948717952</v>
      </c>
      <c r="J14" s="82">
        <v>-5.364511691884455</v>
      </c>
      <c r="K14" s="82">
        <v>7.307793230123316</v>
      </c>
      <c r="L14" s="82">
        <v>-0.8616518405478835</v>
      </c>
      <c r="M14" s="82">
        <v>-5.693403758751991</v>
      </c>
      <c r="N14" s="82">
        <v>1.6424012553744038</v>
      </c>
      <c r="O14" s="82">
        <v>-11.111111111111116</v>
      </c>
      <c r="P14" s="82">
        <v>-8.283631544068914</v>
      </c>
      <c r="Q14" s="82">
        <v>9.90099009900991</v>
      </c>
      <c r="R14" s="82">
        <v>26.060212042408494</v>
      </c>
      <c r="S14" s="82">
        <v>1.437928883343731</v>
      </c>
      <c r="T14" s="82">
        <v>5.1307108006209745</v>
      </c>
      <c r="U14" s="82">
        <v>18.31983805668016</v>
      </c>
      <c r="V14" s="82">
        <v>1.0695187165775444</v>
      </c>
      <c r="W14" s="82">
        <v>19.49420442571128</v>
      </c>
      <c r="X14" s="82">
        <v>18.731988472622476</v>
      </c>
      <c r="Y14" s="82">
        <v>12.478179349582973</v>
      </c>
      <c r="Z14" s="82">
        <v>15.20457287168675</v>
      </c>
    </row>
    <row r="15" spans="1:26" ht="15" customHeight="1">
      <c r="A15" s="141"/>
      <c r="B15" s="142"/>
      <c r="C15" s="143"/>
      <c r="D15" s="143"/>
      <c r="E15" s="143"/>
      <c r="F15" s="143"/>
      <c r="G15" s="143"/>
      <c r="H15" s="143"/>
      <c r="I15" s="143"/>
      <c r="J15" s="143"/>
      <c r="K15" s="143"/>
      <c r="L15" s="143"/>
      <c r="M15" s="78"/>
      <c r="N15" s="143"/>
      <c r="O15" s="143"/>
      <c r="P15" s="143"/>
      <c r="Q15" s="143"/>
      <c r="R15" s="143"/>
      <c r="S15" s="143"/>
      <c r="T15" s="143"/>
      <c r="U15" s="143"/>
      <c r="V15" s="143"/>
      <c r="W15" s="143"/>
      <c r="X15" s="143"/>
      <c r="Y15" s="143"/>
      <c r="Z15" s="143"/>
    </row>
    <row r="16" spans="1:26" s="130" customFormat="1" ht="15" customHeight="1">
      <c r="A16" s="308" t="s">
        <v>190</v>
      </c>
      <c r="B16" s="348"/>
      <c r="C16" s="154">
        <f>SUM(C17:C24,C26,C29,C35,C45,C52,C58,C66,C72)</f>
        <v>78879</v>
      </c>
      <c r="D16" s="154">
        <f aca="true" t="shared" si="0" ref="D16:P16">SUM(D17:D24,D26,D29,D35,D45,D52,D58,D66,D72)</f>
        <v>504217</v>
      </c>
      <c r="E16" s="154">
        <f t="shared" si="0"/>
        <v>205</v>
      </c>
      <c r="F16" s="154">
        <f t="shared" si="0"/>
        <v>2606</v>
      </c>
      <c r="G16" s="154">
        <f t="shared" si="0"/>
        <v>78674</v>
      </c>
      <c r="H16" s="154">
        <f t="shared" si="0"/>
        <v>501611</v>
      </c>
      <c r="I16" s="154">
        <f t="shared" si="0"/>
        <v>64</v>
      </c>
      <c r="J16" s="154">
        <f t="shared" si="0"/>
        <v>688</v>
      </c>
      <c r="K16" s="154">
        <f t="shared" si="0"/>
        <v>8179</v>
      </c>
      <c r="L16" s="154">
        <f t="shared" si="0"/>
        <v>53271</v>
      </c>
      <c r="M16" s="154">
        <f t="shared" si="0"/>
        <v>15355</v>
      </c>
      <c r="N16" s="154">
        <f t="shared" si="0"/>
        <v>144443</v>
      </c>
      <c r="O16" s="154">
        <f t="shared" si="0"/>
        <v>56</v>
      </c>
      <c r="P16" s="154">
        <f t="shared" si="0"/>
        <v>1384</v>
      </c>
      <c r="Q16" s="154">
        <f aca="true" t="shared" si="1" ref="Q16:Z16">SUM(Q17:Q24,Q26,Q29,Q35,Q45,Q52,Q58,Q66,Q72)</f>
        <v>1665</v>
      </c>
      <c r="R16" s="154">
        <f t="shared" si="1"/>
        <v>25207</v>
      </c>
      <c r="S16" s="154">
        <f t="shared" si="1"/>
        <v>32521</v>
      </c>
      <c r="T16" s="154">
        <f t="shared" si="1"/>
        <v>151691</v>
      </c>
      <c r="U16" s="154">
        <f t="shared" si="1"/>
        <v>1169</v>
      </c>
      <c r="V16" s="154">
        <f t="shared" si="1"/>
        <v>17388</v>
      </c>
      <c r="W16" s="154">
        <f t="shared" si="1"/>
        <v>2268</v>
      </c>
      <c r="X16" s="154">
        <f t="shared" si="1"/>
        <v>5356</v>
      </c>
      <c r="Y16" s="154">
        <f t="shared" si="1"/>
        <v>17397</v>
      </c>
      <c r="Z16" s="154">
        <f t="shared" si="1"/>
        <v>102183</v>
      </c>
    </row>
    <row r="17" spans="1:225" s="157" customFormat="1" ht="15.75" customHeight="1">
      <c r="A17" s="308" t="s">
        <v>75</v>
      </c>
      <c r="B17" s="346"/>
      <c r="C17" s="154">
        <f>SUM(E17,G17)</f>
        <v>32254</v>
      </c>
      <c r="D17" s="154">
        <f>SUM(F17,H17)</f>
        <v>220016</v>
      </c>
      <c r="E17" s="154">
        <v>34</v>
      </c>
      <c r="F17" s="154">
        <v>329</v>
      </c>
      <c r="G17" s="154">
        <v>32220</v>
      </c>
      <c r="H17" s="154">
        <v>219687</v>
      </c>
      <c r="I17" s="154">
        <v>6</v>
      </c>
      <c r="J17" s="154">
        <v>164</v>
      </c>
      <c r="K17" s="154">
        <v>2929</v>
      </c>
      <c r="L17" s="154">
        <v>22912</v>
      </c>
      <c r="M17" s="154">
        <v>3668</v>
      </c>
      <c r="N17" s="154">
        <v>39080</v>
      </c>
      <c r="O17" s="154">
        <v>10</v>
      </c>
      <c r="P17" s="154">
        <v>561</v>
      </c>
      <c r="Q17" s="154">
        <v>803</v>
      </c>
      <c r="R17" s="154">
        <v>13037</v>
      </c>
      <c r="S17" s="154">
        <v>14932</v>
      </c>
      <c r="T17" s="154">
        <v>82751</v>
      </c>
      <c r="U17" s="163">
        <v>622</v>
      </c>
      <c r="V17" s="163">
        <v>11060</v>
      </c>
      <c r="W17" s="163">
        <v>1537</v>
      </c>
      <c r="X17" s="163">
        <v>4004</v>
      </c>
      <c r="Y17" s="154">
        <v>7713</v>
      </c>
      <c r="Z17" s="154">
        <v>46118</v>
      </c>
      <c r="AA17" s="152"/>
      <c r="AB17" s="152"/>
      <c r="AC17" s="152"/>
      <c r="AD17" s="152"/>
      <c r="AE17" s="152"/>
      <c r="AF17" s="152"/>
      <c r="AG17" s="152"/>
      <c r="AH17" s="152"/>
      <c r="AI17" s="152"/>
      <c r="AJ17" s="152"/>
      <c r="AK17" s="152"/>
      <c r="AL17" s="152"/>
      <c r="AM17" s="152"/>
      <c r="AN17" s="152"/>
      <c r="AO17" s="152"/>
      <c r="AP17" s="152"/>
      <c r="AQ17" s="152"/>
      <c r="AR17" s="152"/>
      <c r="AS17" s="152"/>
      <c r="AT17" s="152"/>
      <c r="AU17" s="152"/>
      <c r="AV17" s="152"/>
      <c r="AW17" s="152"/>
      <c r="AX17" s="152"/>
      <c r="AY17" s="152"/>
      <c r="AZ17" s="152"/>
      <c r="BA17" s="152"/>
      <c r="BB17" s="152"/>
      <c r="BC17" s="152"/>
      <c r="BD17" s="152"/>
      <c r="BE17" s="152"/>
      <c r="BF17" s="152"/>
      <c r="BG17" s="152"/>
      <c r="BH17" s="152"/>
      <c r="BI17" s="152"/>
      <c r="BJ17" s="152"/>
      <c r="BK17" s="152"/>
      <c r="BL17" s="152"/>
      <c r="BM17" s="152"/>
      <c r="BN17" s="152"/>
      <c r="BO17" s="152"/>
      <c r="BP17" s="152"/>
      <c r="BQ17" s="152"/>
      <c r="BR17" s="152"/>
      <c r="BS17" s="152"/>
      <c r="BT17" s="152"/>
      <c r="BU17" s="152"/>
      <c r="BV17" s="152"/>
      <c r="BW17" s="152"/>
      <c r="BX17" s="152"/>
      <c r="BY17" s="152"/>
      <c r="BZ17" s="152"/>
      <c r="CA17" s="152"/>
      <c r="CB17" s="152"/>
      <c r="CC17" s="152"/>
      <c r="CD17" s="152"/>
      <c r="CE17" s="152"/>
      <c r="CF17" s="152"/>
      <c r="CG17" s="152"/>
      <c r="CH17" s="152"/>
      <c r="CI17" s="152"/>
      <c r="CJ17" s="152"/>
      <c r="CK17" s="152"/>
      <c r="CL17" s="152"/>
      <c r="CM17" s="152"/>
      <c r="CN17" s="152"/>
      <c r="CO17" s="152"/>
      <c r="CP17" s="152"/>
      <c r="CQ17" s="152"/>
      <c r="CR17" s="152"/>
      <c r="CS17" s="152"/>
      <c r="CT17" s="152"/>
      <c r="CU17" s="152"/>
      <c r="CV17" s="152"/>
      <c r="CW17" s="152"/>
      <c r="CX17" s="152"/>
      <c r="CY17" s="152"/>
      <c r="CZ17" s="152"/>
      <c r="DA17" s="152"/>
      <c r="DB17" s="152"/>
      <c r="DC17" s="152"/>
      <c r="DD17" s="152"/>
      <c r="DE17" s="152"/>
      <c r="DF17" s="152"/>
      <c r="DG17" s="152"/>
      <c r="DH17" s="152"/>
      <c r="DI17" s="152"/>
      <c r="DJ17" s="152"/>
      <c r="DK17" s="152"/>
      <c r="DL17" s="152"/>
      <c r="DM17" s="152"/>
      <c r="DN17" s="152"/>
      <c r="DO17" s="152"/>
      <c r="DP17" s="152"/>
      <c r="DQ17" s="152"/>
      <c r="DR17" s="152"/>
      <c r="DS17" s="152"/>
      <c r="DT17" s="152"/>
      <c r="DU17" s="152"/>
      <c r="DV17" s="152"/>
      <c r="DW17" s="152"/>
      <c r="DX17" s="152"/>
      <c r="DY17" s="152"/>
      <c r="DZ17" s="152"/>
      <c r="EA17" s="152"/>
      <c r="EB17" s="152"/>
      <c r="EC17" s="152"/>
      <c r="ED17" s="152"/>
      <c r="EE17" s="152"/>
      <c r="EF17" s="152"/>
      <c r="EG17" s="152"/>
      <c r="EH17" s="152"/>
      <c r="EI17" s="152"/>
      <c r="EJ17" s="152"/>
      <c r="EK17" s="152"/>
      <c r="EL17" s="152"/>
      <c r="EM17" s="152"/>
      <c r="EN17" s="152"/>
      <c r="EO17" s="152"/>
      <c r="EP17" s="152"/>
      <c r="EQ17" s="152"/>
      <c r="ER17" s="152"/>
      <c r="ES17" s="152"/>
      <c r="ET17" s="152"/>
      <c r="EU17" s="152"/>
      <c r="EV17" s="152"/>
      <c r="EW17" s="152"/>
      <c r="EX17" s="152"/>
      <c r="EY17" s="152"/>
      <c r="EZ17" s="152"/>
      <c r="FA17" s="152"/>
      <c r="FB17" s="152"/>
      <c r="FC17" s="152"/>
      <c r="FD17" s="152"/>
      <c r="FE17" s="152"/>
      <c r="FF17" s="152"/>
      <c r="FG17" s="152"/>
      <c r="FH17" s="152"/>
      <c r="FI17" s="152"/>
      <c r="FJ17" s="152"/>
      <c r="FK17" s="152"/>
      <c r="FL17" s="152"/>
      <c r="FM17" s="152"/>
      <c r="FN17" s="152"/>
      <c r="FO17" s="152"/>
      <c r="FP17" s="152"/>
      <c r="FQ17" s="152"/>
      <c r="FR17" s="152"/>
      <c r="FS17" s="152"/>
      <c r="FT17" s="152"/>
      <c r="FU17" s="152"/>
      <c r="FV17" s="152"/>
      <c r="FW17" s="152"/>
      <c r="FX17" s="152"/>
      <c r="FY17" s="152"/>
      <c r="FZ17" s="152"/>
      <c r="GA17" s="152"/>
      <c r="GB17" s="152"/>
      <c r="GC17" s="152"/>
      <c r="GD17" s="152"/>
      <c r="GE17" s="152"/>
      <c r="GF17" s="152"/>
      <c r="GG17" s="152"/>
      <c r="GH17" s="152"/>
      <c r="GI17" s="152"/>
      <c r="GJ17" s="152"/>
      <c r="GK17" s="152"/>
      <c r="GL17" s="152"/>
      <c r="GM17" s="152"/>
      <c r="GN17" s="152"/>
      <c r="GO17" s="152"/>
      <c r="GP17" s="152"/>
      <c r="GQ17" s="152"/>
      <c r="GR17" s="152"/>
      <c r="GS17" s="152"/>
      <c r="GT17" s="152"/>
      <c r="GU17" s="152"/>
      <c r="GV17" s="152"/>
      <c r="GW17" s="152"/>
      <c r="GX17" s="152"/>
      <c r="GY17" s="152"/>
      <c r="GZ17" s="152"/>
      <c r="HA17" s="152"/>
      <c r="HB17" s="152"/>
      <c r="HC17" s="152"/>
      <c r="HD17" s="152"/>
      <c r="HE17" s="152"/>
      <c r="HF17" s="152"/>
      <c r="HG17" s="152"/>
      <c r="HH17" s="152"/>
      <c r="HI17" s="152"/>
      <c r="HJ17" s="152"/>
      <c r="HK17" s="152"/>
      <c r="HL17" s="152"/>
      <c r="HM17" s="152"/>
      <c r="HN17" s="152"/>
      <c r="HO17" s="152"/>
      <c r="HP17" s="152"/>
      <c r="HQ17" s="152"/>
    </row>
    <row r="18" spans="1:225" s="130" customFormat="1" ht="15.75" customHeight="1">
      <c r="A18" s="308" t="s">
        <v>76</v>
      </c>
      <c r="B18" s="346"/>
      <c r="C18" s="154">
        <f>SUM(E18,G18)</f>
        <v>3896</v>
      </c>
      <c r="D18" s="154">
        <f aca="true" t="shared" si="2" ref="D18:D24">SUM(F18,H18)</f>
        <v>25094</v>
      </c>
      <c r="E18" s="154">
        <v>12</v>
      </c>
      <c r="F18" s="154">
        <v>282</v>
      </c>
      <c r="G18" s="154">
        <v>3884</v>
      </c>
      <c r="H18" s="154">
        <v>24812</v>
      </c>
      <c r="I18" s="154">
        <v>6</v>
      </c>
      <c r="J18" s="154">
        <v>45</v>
      </c>
      <c r="K18" s="154">
        <v>393</v>
      </c>
      <c r="L18" s="154">
        <v>2940</v>
      </c>
      <c r="M18" s="154">
        <v>456</v>
      </c>
      <c r="N18" s="154">
        <v>5632</v>
      </c>
      <c r="O18" s="154">
        <v>8</v>
      </c>
      <c r="P18" s="154">
        <v>173</v>
      </c>
      <c r="Q18" s="154">
        <v>77</v>
      </c>
      <c r="R18" s="154">
        <v>1504</v>
      </c>
      <c r="S18" s="154">
        <v>1808</v>
      </c>
      <c r="T18" s="154">
        <v>7552</v>
      </c>
      <c r="U18" s="154">
        <v>65</v>
      </c>
      <c r="V18" s="154">
        <v>774</v>
      </c>
      <c r="W18" s="154">
        <v>116</v>
      </c>
      <c r="X18" s="154">
        <v>200</v>
      </c>
      <c r="Y18" s="154">
        <v>955</v>
      </c>
      <c r="Z18" s="154">
        <v>5992</v>
      </c>
      <c r="AA18" s="152"/>
      <c r="AB18" s="152"/>
      <c r="AC18" s="152"/>
      <c r="AD18" s="152"/>
      <c r="AE18" s="152"/>
      <c r="AF18" s="152"/>
      <c r="AG18" s="152"/>
      <c r="AH18" s="152"/>
      <c r="AI18" s="152"/>
      <c r="AJ18" s="152"/>
      <c r="AK18" s="152"/>
      <c r="AL18" s="152"/>
      <c r="AM18" s="152"/>
      <c r="AN18" s="152"/>
      <c r="AO18" s="152"/>
      <c r="AP18" s="152"/>
      <c r="AQ18" s="152"/>
      <c r="AR18" s="152"/>
      <c r="AS18" s="152"/>
      <c r="AT18" s="152"/>
      <c r="AU18" s="152"/>
      <c r="AV18" s="152"/>
      <c r="AW18" s="152"/>
      <c r="AX18" s="152"/>
      <c r="AY18" s="152"/>
      <c r="AZ18" s="152"/>
      <c r="BA18" s="152"/>
      <c r="BB18" s="152"/>
      <c r="BC18" s="152"/>
      <c r="BD18" s="152"/>
      <c r="BE18" s="152"/>
      <c r="BF18" s="152"/>
      <c r="BG18" s="152"/>
      <c r="BH18" s="152"/>
      <c r="BI18" s="152"/>
      <c r="BJ18" s="152"/>
      <c r="BK18" s="152"/>
      <c r="BL18" s="152"/>
      <c r="BM18" s="152"/>
      <c r="BN18" s="152"/>
      <c r="BO18" s="152"/>
      <c r="BP18" s="152"/>
      <c r="BQ18" s="152"/>
      <c r="BR18" s="152"/>
      <c r="BS18" s="152"/>
      <c r="BT18" s="152"/>
      <c r="BU18" s="152"/>
      <c r="BV18" s="152"/>
      <c r="BW18" s="152"/>
      <c r="BX18" s="152"/>
      <c r="BY18" s="152"/>
      <c r="BZ18" s="152"/>
      <c r="CA18" s="152"/>
      <c r="CB18" s="152"/>
      <c r="CC18" s="152"/>
      <c r="CD18" s="152"/>
      <c r="CE18" s="152"/>
      <c r="CF18" s="152"/>
      <c r="CG18" s="152"/>
      <c r="CH18" s="152"/>
      <c r="CI18" s="152"/>
      <c r="CJ18" s="152"/>
      <c r="CK18" s="152"/>
      <c r="CL18" s="152"/>
      <c r="CM18" s="152"/>
      <c r="CN18" s="152"/>
      <c r="CO18" s="152"/>
      <c r="CP18" s="152"/>
      <c r="CQ18" s="152"/>
      <c r="CR18" s="152"/>
      <c r="CS18" s="152"/>
      <c r="CT18" s="152"/>
      <c r="CU18" s="152"/>
      <c r="CV18" s="152"/>
      <c r="CW18" s="152"/>
      <c r="CX18" s="152"/>
      <c r="CY18" s="152"/>
      <c r="CZ18" s="152"/>
      <c r="DA18" s="152"/>
      <c r="DB18" s="152"/>
      <c r="DC18" s="152"/>
      <c r="DD18" s="152"/>
      <c r="DE18" s="152"/>
      <c r="DF18" s="152"/>
      <c r="DG18" s="152"/>
      <c r="DH18" s="152"/>
      <c r="DI18" s="152"/>
      <c r="DJ18" s="152"/>
      <c r="DK18" s="152"/>
      <c r="DL18" s="152"/>
      <c r="DM18" s="152"/>
      <c r="DN18" s="152"/>
      <c r="DO18" s="152"/>
      <c r="DP18" s="152"/>
      <c r="DQ18" s="152"/>
      <c r="DR18" s="152"/>
      <c r="DS18" s="152"/>
      <c r="DT18" s="152"/>
      <c r="DU18" s="152"/>
      <c r="DV18" s="152"/>
      <c r="DW18" s="152"/>
      <c r="DX18" s="152"/>
      <c r="DY18" s="152"/>
      <c r="DZ18" s="152"/>
      <c r="EA18" s="152"/>
      <c r="EB18" s="152"/>
      <c r="EC18" s="152"/>
      <c r="ED18" s="152"/>
      <c r="EE18" s="152"/>
      <c r="EF18" s="152"/>
      <c r="EG18" s="152"/>
      <c r="EH18" s="152"/>
      <c r="EI18" s="152"/>
      <c r="EJ18" s="152"/>
      <c r="EK18" s="152"/>
      <c r="EL18" s="152"/>
      <c r="EM18" s="152"/>
      <c r="EN18" s="152"/>
      <c r="EO18" s="152"/>
      <c r="EP18" s="152"/>
      <c r="EQ18" s="152"/>
      <c r="ER18" s="152"/>
      <c r="ES18" s="152"/>
      <c r="ET18" s="152"/>
      <c r="EU18" s="152"/>
      <c r="EV18" s="152"/>
      <c r="EW18" s="152"/>
      <c r="EX18" s="152"/>
      <c r="EY18" s="152"/>
      <c r="EZ18" s="152"/>
      <c r="FA18" s="152"/>
      <c r="FB18" s="152"/>
      <c r="FC18" s="152"/>
      <c r="FD18" s="152"/>
      <c r="FE18" s="152"/>
      <c r="FF18" s="152"/>
      <c r="FG18" s="152"/>
      <c r="FH18" s="152"/>
      <c r="FI18" s="152"/>
      <c r="FJ18" s="152"/>
      <c r="FK18" s="152"/>
      <c r="FL18" s="152"/>
      <c r="FM18" s="152"/>
      <c r="FN18" s="152"/>
      <c r="FO18" s="152"/>
      <c r="FP18" s="152"/>
      <c r="FQ18" s="152"/>
      <c r="FR18" s="152"/>
      <c r="FS18" s="152"/>
      <c r="FT18" s="152"/>
      <c r="FU18" s="152"/>
      <c r="FV18" s="152"/>
      <c r="FW18" s="152"/>
      <c r="FX18" s="152"/>
      <c r="FY18" s="152"/>
      <c r="FZ18" s="152"/>
      <c r="GA18" s="152"/>
      <c r="GB18" s="152"/>
      <c r="GC18" s="152"/>
      <c r="GD18" s="152"/>
      <c r="GE18" s="152"/>
      <c r="GF18" s="152"/>
      <c r="GG18" s="152"/>
      <c r="GH18" s="152"/>
      <c r="GI18" s="152"/>
      <c r="GJ18" s="152"/>
      <c r="GK18" s="152"/>
      <c r="GL18" s="152"/>
      <c r="GM18" s="152"/>
      <c r="GN18" s="152"/>
      <c r="GO18" s="152"/>
      <c r="GP18" s="152"/>
      <c r="GQ18" s="152"/>
      <c r="GR18" s="152"/>
      <c r="GS18" s="152"/>
      <c r="GT18" s="152"/>
      <c r="GU18" s="152"/>
      <c r="GV18" s="152"/>
      <c r="GW18" s="152"/>
      <c r="GX18" s="152"/>
      <c r="GY18" s="152"/>
      <c r="GZ18" s="152"/>
      <c r="HA18" s="152"/>
      <c r="HB18" s="152"/>
      <c r="HC18" s="152"/>
      <c r="HD18" s="152"/>
      <c r="HE18" s="152"/>
      <c r="HF18" s="152"/>
      <c r="HG18" s="152"/>
      <c r="HH18" s="152"/>
      <c r="HI18" s="152"/>
      <c r="HJ18" s="152"/>
      <c r="HK18" s="152"/>
      <c r="HL18" s="152"/>
      <c r="HM18" s="152"/>
      <c r="HN18" s="152"/>
      <c r="HO18" s="152"/>
      <c r="HP18" s="152"/>
      <c r="HQ18" s="152"/>
    </row>
    <row r="19" spans="1:225" s="130" customFormat="1" ht="15.75" customHeight="1">
      <c r="A19" s="308" t="s">
        <v>77</v>
      </c>
      <c r="B19" s="346"/>
      <c r="C19" s="154">
        <f aca="true" t="shared" si="3" ref="C19:C24">SUM(E19,G19)</f>
        <v>7900</v>
      </c>
      <c r="D19" s="154">
        <f t="shared" si="2"/>
        <v>50912</v>
      </c>
      <c r="E19" s="154">
        <v>10</v>
      </c>
      <c r="F19" s="154">
        <v>17</v>
      </c>
      <c r="G19" s="154">
        <v>7890</v>
      </c>
      <c r="H19" s="154">
        <v>50895</v>
      </c>
      <c r="I19" s="154">
        <v>9</v>
      </c>
      <c r="J19" s="154">
        <v>20</v>
      </c>
      <c r="K19" s="154">
        <v>756</v>
      </c>
      <c r="L19" s="154">
        <v>4026</v>
      </c>
      <c r="M19" s="154">
        <v>2288</v>
      </c>
      <c r="N19" s="154">
        <v>21291</v>
      </c>
      <c r="O19" s="154">
        <v>4</v>
      </c>
      <c r="P19" s="154">
        <v>152</v>
      </c>
      <c r="Q19" s="154">
        <v>112</v>
      </c>
      <c r="R19" s="154">
        <v>1891</v>
      </c>
      <c r="S19" s="154">
        <v>2927</v>
      </c>
      <c r="T19" s="154">
        <v>12532</v>
      </c>
      <c r="U19" s="154">
        <v>122</v>
      </c>
      <c r="V19" s="154">
        <v>1377</v>
      </c>
      <c r="W19" s="154">
        <v>195</v>
      </c>
      <c r="X19" s="154">
        <v>300</v>
      </c>
      <c r="Y19" s="154">
        <v>1477</v>
      </c>
      <c r="Z19" s="154">
        <v>9306</v>
      </c>
      <c r="AA19" s="152"/>
      <c r="AB19" s="152"/>
      <c r="AC19" s="152"/>
      <c r="AD19" s="152"/>
      <c r="AE19" s="152"/>
      <c r="AF19" s="152"/>
      <c r="AG19" s="152"/>
      <c r="AH19" s="152"/>
      <c r="AI19" s="152"/>
      <c r="AJ19" s="152"/>
      <c r="AK19" s="152"/>
      <c r="AL19" s="152"/>
      <c r="AM19" s="152"/>
      <c r="AN19" s="152"/>
      <c r="AO19" s="152"/>
      <c r="AP19" s="152"/>
      <c r="AQ19" s="152"/>
      <c r="AR19" s="152"/>
      <c r="AS19" s="152"/>
      <c r="AT19" s="152"/>
      <c r="AU19" s="152"/>
      <c r="AV19" s="152"/>
      <c r="AW19" s="152"/>
      <c r="AX19" s="152"/>
      <c r="AY19" s="152"/>
      <c r="AZ19" s="152"/>
      <c r="BA19" s="152"/>
      <c r="BB19" s="152"/>
      <c r="BC19" s="152"/>
      <c r="BD19" s="152"/>
      <c r="BE19" s="152"/>
      <c r="BF19" s="152"/>
      <c r="BG19" s="152"/>
      <c r="BH19" s="152"/>
      <c r="BI19" s="152"/>
      <c r="BJ19" s="152"/>
      <c r="BK19" s="152"/>
      <c r="BL19" s="152"/>
      <c r="BM19" s="152"/>
      <c r="BN19" s="152"/>
      <c r="BO19" s="152"/>
      <c r="BP19" s="152"/>
      <c r="BQ19" s="152"/>
      <c r="BR19" s="152"/>
      <c r="BS19" s="152"/>
      <c r="BT19" s="152"/>
      <c r="BU19" s="152"/>
      <c r="BV19" s="152"/>
      <c r="BW19" s="152"/>
      <c r="BX19" s="152"/>
      <c r="BY19" s="152"/>
      <c r="BZ19" s="152"/>
      <c r="CA19" s="152"/>
      <c r="CB19" s="152"/>
      <c r="CC19" s="152"/>
      <c r="CD19" s="152"/>
      <c r="CE19" s="152"/>
      <c r="CF19" s="152"/>
      <c r="CG19" s="152"/>
      <c r="CH19" s="152"/>
      <c r="CI19" s="152"/>
      <c r="CJ19" s="152"/>
      <c r="CK19" s="152"/>
      <c r="CL19" s="152"/>
      <c r="CM19" s="152"/>
      <c r="CN19" s="152"/>
      <c r="CO19" s="152"/>
      <c r="CP19" s="152"/>
      <c r="CQ19" s="152"/>
      <c r="CR19" s="152"/>
      <c r="CS19" s="152"/>
      <c r="CT19" s="152"/>
      <c r="CU19" s="152"/>
      <c r="CV19" s="152"/>
      <c r="CW19" s="152"/>
      <c r="CX19" s="152"/>
      <c r="CY19" s="152"/>
      <c r="CZ19" s="152"/>
      <c r="DA19" s="152"/>
      <c r="DB19" s="152"/>
      <c r="DC19" s="152"/>
      <c r="DD19" s="152"/>
      <c r="DE19" s="152"/>
      <c r="DF19" s="152"/>
      <c r="DG19" s="152"/>
      <c r="DH19" s="152"/>
      <c r="DI19" s="152"/>
      <c r="DJ19" s="152"/>
      <c r="DK19" s="152"/>
      <c r="DL19" s="152"/>
      <c r="DM19" s="152"/>
      <c r="DN19" s="152"/>
      <c r="DO19" s="152"/>
      <c r="DP19" s="152"/>
      <c r="DQ19" s="152"/>
      <c r="DR19" s="152"/>
      <c r="DS19" s="152"/>
      <c r="DT19" s="152"/>
      <c r="DU19" s="152"/>
      <c r="DV19" s="152"/>
      <c r="DW19" s="152"/>
      <c r="DX19" s="152"/>
      <c r="DY19" s="152"/>
      <c r="DZ19" s="152"/>
      <c r="EA19" s="152"/>
      <c r="EB19" s="152"/>
      <c r="EC19" s="152"/>
      <c r="ED19" s="152"/>
      <c r="EE19" s="152"/>
      <c r="EF19" s="152"/>
      <c r="EG19" s="152"/>
      <c r="EH19" s="152"/>
      <c r="EI19" s="152"/>
      <c r="EJ19" s="152"/>
      <c r="EK19" s="152"/>
      <c r="EL19" s="152"/>
      <c r="EM19" s="152"/>
      <c r="EN19" s="152"/>
      <c r="EO19" s="152"/>
      <c r="EP19" s="152"/>
      <c r="EQ19" s="152"/>
      <c r="ER19" s="152"/>
      <c r="ES19" s="152"/>
      <c r="ET19" s="152"/>
      <c r="EU19" s="152"/>
      <c r="EV19" s="152"/>
      <c r="EW19" s="152"/>
      <c r="EX19" s="152"/>
      <c r="EY19" s="152"/>
      <c r="EZ19" s="152"/>
      <c r="FA19" s="152"/>
      <c r="FB19" s="152"/>
      <c r="FC19" s="152"/>
      <c r="FD19" s="152"/>
      <c r="FE19" s="152"/>
      <c r="FF19" s="152"/>
      <c r="FG19" s="152"/>
      <c r="FH19" s="152"/>
      <c r="FI19" s="152"/>
      <c r="FJ19" s="152"/>
      <c r="FK19" s="152"/>
      <c r="FL19" s="152"/>
      <c r="FM19" s="152"/>
      <c r="FN19" s="152"/>
      <c r="FO19" s="152"/>
      <c r="FP19" s="152"/>
      <c r="FQ19" s="152"/>
      <c r="FR19" s="152"/>
      <c r="FS19" s="152"/>
      <c r="FT19" s="152"/>
      <c r="FU19" s="152"/>
      <c r="FV19" s="152"/>
      <c r="FW19" s="152"/>
      <c r="FX19" s="152"/>
      <c r="FY19" s="152"/>
      <c r="FZ19" s="152"/>
      <c r="GA19" s="152"/>
      <c r="GB19" s="152"/>
      <c r="GC19" s="152"/>
      <c r="GD19" s="152"/>
      <c r="GE19" s="152"/>
      <c r="GF19" s="152"/>
      <c r="GG19" s="152"/>
      <c r="GH19" s="152"/>
      <c r="GI19" s="152"/>
      <c r="GJ19" s="152"/>
      <c r="GK19" s="152"/>
      <c r="GL19" s="152"/>
      <c r="GM19" s="152"/>
      <c r="GN19" s="152"/>
      <c r="GO19" s="152"/>
      <c r="GP19" s="152"/>
      <c r="GQ19" s="152"/>
      <c r="GR19" s="152"/>
      <c r="GS19" s="152"/>
      <c r="GT19" s="152"/>
      <c r="GU19" s="152"/>
      <c r="GV19" s="152"/>
      <c r="GW19" s="152"/>
      <c r="GX19" s="152"/>
      <c r="GY19" s="152"/>
      <c r="GZ19" s="152"/>
      <c r="HA19" s="152"/>
      <c r="HB19" s="152"/>
      <c r="HC19" s="152"/>
      <c r="HD19" s="152"/>
      <c r="HE19" s="152"/>
      <c r="HF19" s="152"/>
      <c r="HG19" s="152"/>
      <c r="HH19" s="152"/>
      <c r="HI19" s="152"/>
      <c r="HJ19" s="152"/>
      <c r="HK19" s="152"/>
      <c r="HL19" s="152"/>
      <c r="HM19" s="152"/>
      <c r="HN19" s="152"/>
      <c r="HO19" s="152"/>
      <c r="HP19" s="152"/>
      <c r="HQ19" s="152"/>
    </row>
    <row r="20" spans="1:225" s="130" customFormat="1" ht="15.75" customHeight="1">
      <c r="A20" s="308" t="s">
        <v>78</v>
      </c>
      <c r="B20" s="346"/>
      <c r="C20" s="154">
        <f t="shared" si="3"/>
        <v>2255</v>
      </c>
      <c r="D20" s="154">
        <f t="shared" si="2"/>
        <v>10487</v>
      </c>
      <c r="E20" s="154">
        <v>12</v>
      </c>
      <c r="F20" s="154">
        <v>329</v>
      </c>
      <c r="G20" s="154">
        <v>2243</v>
      </c>
      <c r="H20" s="154">
        <v>10158</v>
      </c>
      <c r="I20" s="154">
        <v>1</v>
      </c>
      <c r="J20" s="154">
        <v>2</v>
      </c>
      <c r="K20" s="154">
        <v>155</v>
      </c>
      <c r="L20" s="154">
        <v>1198</v>
      </c>
      <c r="M20" s="154">
        <v>670</v>
      </c>
      <c r="N20" s="154">
        <v>3281</v>
      </c>
      <c r="O20" s="154">
        <v>4</v>
      </c>
      <c r="P20" s="154">
        <v>39</v>
      </c>
      <c r="Q20" s="154">
        <v>31</v>
      </c>
      <c r="R20" s="154">
        <v>340</v>
      </c>
      <c r="S20" s="154">
        <v>841</v>
      </c>
      <c r="T20" s="154">
        <v>2873</v>
      </c>
      <c r="U20" s="154">
        <v>21</v>
      </c>
      <c r="V20" s="154">
        <v>271</v>
      </c>
      <c r="W20" s="154">
        <v>8</v>
      </c>
      <c r="X20" s="154">
        <v>12</v>
      </c>
      <c r="Y20" s="154">
        <v>512</v>
      </c>
      <c r="Z20" s="154">
        <v>2142</v>
      </c>
      <c r="AA20" s="152"/>
      <c r="AB20" s="152"/>
      <c r="AC20" s="152"/>
      <c r="AD20" s="152"/>
      <c r="AE20" s="152"/>
      <c r="AF20" s="152"/>
      <c r="AG20" s="152"/>
      <c r="AH20" s="152"/>
      <c r="AI20" s="152"/>
      <c r="AJ20" s="152"/>
      <c r="AK20" s="152"/>
      <c r="AL20" s="152"/>
      <c r="AM20" s="152"/>
      <c r="AN20" s="152"/>
      <c r="AO20" s="152"/>
      <c r="AP20" s="152"/>
      <c r="AQ20" s="152"/>
      <c r="AR20" s="152"/>
      <c r="AS20" s="152"/>
      <c r="AT20" s="152"/>
      <c r="AU20" s="152"/>
      <c r="AV20" s="152"/>
      <c r="AW20" s="152"/>
      <c r="AX20" s="152"/>
      <c r="AY20" s="152"/>
      <c r="AZ20" s="152"/>
      <c r="BA20" s="152"/>
      <c r="BB20" s="152"/>
      <c r="BC20" s="152"/>
      <c r="BD20" s="152"/>
      <c r="BE20" s="152"/>
      <c r="BF20" s="152"/>
      <c r="BG20" s="152"/>
      <c r="BH20" s="152"/>
      <c r="BI20" s="152"/>
      <c r="BJ20" s="152"/>
      <c r="BK20" s="152"/>
      <c r="BL20" s="152"/>
      <c r="BM20" s="152"/>
      <c r="BN20" s="152"/>
      <c r="BO20" s="152"/>
      <c r="BP20" s="152"/>
      <c r="BQ20" s="152"/>
      <c r="BR20" s="152"/>
      <c r="BS20" s="152"/>
      <c r="BT20" s="152"/>
      <c r="BU20" s="152"/>
      <c r="BV20" s="152"/>
      <c r="BW20" s="152"/>
      <c r="BX20" s="152"/>
      <c r="BY20" s="152"/>
      <c r="BZ20" s="152"/>
      <c r="CA20" s="152"/>
      <c r="CB20" s="152"/>
      <c r="CC20" s="152"/>
      <c r="CD20" s="152"/>
      <c r="CE20" s="152"/>
      <c r="CF20" s="152"/>
      <c r="CG20" s="152"/>
      <c r="CH20" s="152"/>
      <c r="CI20" s="152"/>
      <c r="CJ20" s="152"/>
      <c r="CK20" s="152"/>
      <c r="CL20" s="152"/>
      <c r="CM20" s="152"/>
      <c r="CN20" s="152"/>
      <c r="CO20" s="152"/>
      <c r="CP20" s="152"/>
      <c r="CQ20" s="152"/>
      <c r="CR20" s="152"/>
      <c r="CS20" s="152"/>
      <c r="CT20" s="152"/>
      <c r="CU20" s="152"/>
      <c r="CV20" s="152"/>
      <c r="CW20" s="152"/>
      <c r="CX20" s="152"/>
      <c r="CY20" s="152"/>
      <c r="CZ20" s="152"/>
      <c r="DA20" s="152"/>
      <c r="DB20" s="152"/>
      <c r="DC20" s="152"/>
      <c r="DD20" s="152"/>
      <c r="DE20" s="152"/>
      <c r="DF20" s="152"/>
      <c r="DG20" s="152"/>
      <c r="DH20" s="152"/>
      <c r="DI20" s="152"/>
      <c r="DJ20" s="152"/>
      <c r="DK20" s="152"/>
      <c r="DL20" s="152"/>
      <c r="DM20" s="152"/>
      <c r="DN20" s="152"/>
      <c r="DO20" s="152"/>
      <c r="DP20" s="152"/>
      <c r="DQ20" s="152"/>
      <c r="DR20" s="152"/>
      <c r="DS20" s="152"/>
      <c r="DT20" s="152"/>
      <c r="DU20" s="152"/>
      <c r="DV20" s="152"/>
      <c r="DW20" s="152"/>
      <c r="DX20" s="152"/>
      <c r="DY20" s="152"/>
      <c r="DZ20" s="152"/>
      <c r="EA20" s="152"/>
      <c r="EB20" s="152"/>
      <c r="EC20" s="152"/>
      <c r="ED20" s="152"/>
      <c r="EE20" s="152"/>
      <c r="EF20" s="152"/>
      <c r="EG20" s="152"/>
      <c r="EH20" s="152"/>
      <c r="EI20" s="152"/>
      <c r="EJ20" s="152"/>
      <c r="EK20" s="152"/>
      <c r="EL20" s="152"/>
      <c r="EM20" s="152"/>
      <c r="EN20" s="152"/>
      <c r="EO20" s="152"/>
      <c r="EP20" s="152"/>
      <c r="EQ20" s="152"/>
      <c r="ER20" s="152"/>
      <c r="ES20" s="152"/>
      <c r="ET20" s="152"/>
      <c r="EU20" s="152"/>
      <c r="EV20" s="152"/>
      <c r="EW20" s="152"/>
      <c r="EX20" s="152"/>
      <c r="EY20" s="152"/>
      <c r="EZ20" s="152"/>
      <c r="FA20" s="152"/>
      <c r="FB20" s="152"/>
      <c r="FC20" s="152"/>
      <c r="FD20" s="152"/>
      <c r="FE20" s="152"/>
      <c r="FF20" s="152"/>
      <c r="FG20" s="152"/>
      <c r="FH20" s="152"/>
      <c r="FI20" s="152"/>
      <c r="FJ20" s="152"/>
      <c r="FK20" s="152"/>
      <c r="FL20" s="152"/>
      <c r="FM20" s="152"/>
      <c r="FN20" s="152"/>
      <c r="FO20" s="152"/>
      <c r="FP20" s="152"/>
      <c r="FQ20" s="152"/>
      <c r="FR20" s="152"/>
      <c r="FS20" s="152"/>
      <c r="FT20" s="152"/>
      <c r="FU20" s="152"/>
      <c r="FV20" s="152"/>
      <c r="FW20" s="152"/>
      <c r="FX20" s="152"/>
      <c r="FY20" s="152"/>
      <c r="FZ20" s="152"/>
      <c r="GA20" s="152"/>
      <c r="GB20" s="152"/>
      <c r="GC20" s="152"/>
      <c r="GD20" s="152"/>
      <c r="GE20" s="152"/>
      <c r="GF20" s="152"/>
      <c r="GG20" s="152"/>
      <c r="GH20" s="152"/>
      <c r="GI20" s="152"/>
      <c r="GJ20" s="152"/>
      <c r="GK20" s="152"/>
      <c r="GL20" s="152"/>
      <c r="GM20" s="152"/>
      <c r="GN20" s="152"/>
      <c r="GO20" s="152"/>
      <c r="GP20" s="152"/>
      <c r="GQ20" s="152"/>
      <c r="GR20" s="152"/>
      <c r="GS20" s="152"/>
      <c r="GT20" s="152"/>
      <c r="GU20" s="152"/>
      <c r="GV20" s="152"/>
      <c r="GW20" s="152"/>
      <c r="GX20" s="152"/>
      <c r="GY20" s="152"/>
      <c r="GZ20" s="152"/>
      <c r="HA20" s="152"/>
      <c r="HB20" s="152"/>
      <c r="HC20" s="152"/>
      <c r="HD20" s="152"/>
      <c r="HE20" s="152"/>
      <c r="HF20" s="152"/>
      <c r="HG20" s="152"/>
      <c r="HH20" s="152"/>
      <c r="HI20" s="152"/>
      <c r="HJ20" s="152"/>
      <c r="HK20" s="152"/>
      <c r="HL20" s="152"/>
      <c r="HM20" s="152"/>
      <c r="HN20" s="152"/>
      <c r="HO20" s="152"/>
      <c r="HP20" s="152"/>
      <c r="HQ20" s="152"/>
    </row>
    <row r="21" spans="1:225" s="130" customFormat="1" ht="15.75" customHeight="1">
      <c r="A21" s="308" t="s">
        <v>79</v>
      </c>
      <c r="B21" s="346"/>
      <c r="C21" s="154">
        <f t="shared" si="3"/>
        <v>1661</v>
      </c>
      <c r="D21" s="154">
        <f t="shared" si="2"/>
        <v>8593</v>
      </c>
      <c r="E21" s="154">
        <v>15</v>
      </c>
      <c r="F21" s="154">
        <v>146</v>
      </c>
      <c r="G21" s="154">
        <v>1646</v>
      </c>
      <c r="H21" s="154">
        <v>8447</v>
      </c>
      <c r="I21" s="154">
        <v>3</v>
      </c>
      <c r="J21" s="154">
        <v>21</v>
      </c>
      <c r="K21" s="154">
        <v>210</v>
      </c>
      <c r="L21" s="154">
        <v>1559</v>
      </c>
      <c r="M21" s="154">
        <v>191</v>
      </c>
      <c r="N21" s="154">
        <v>2420</v>
      </c>
      <c r="O21" s="154">
        <v>2</v>
      </c>
      <c r="P21" s="154">
        <v>36</v>
      </c>
      <c r="Q21" s="154">
        <v>46</v>
      </c>
      <c r="R21" s="154">
        <v>274</v>
      </c>
      <c r="S21" s="154">
        <v>739</v>
      </c>
      <c r="T21" s="154">
        <v>2312</v>
      </c>
      <c r="U21" s="154">
        <v>19</v>
      </c>
      <c r="V21" s="154">
        <v>226</v>
      </c>
      <c r="W21" s="154" t="s">
        <v>399</v>
      </c>
      <c r="X21" s="154" t="s">
        <v>399</v>
      </c>
      <c r="Y21" s="154">
        <v>436</v>
      </c>
      <c r="Z21" s="154">
        <v>1599</v>
      </c>
      <c r="AA21" s="152"/>
      <c r="AB21" s="152"/>
      <c r="AC21" s="152"/>
      <c r="AD21" s="152"/>
      <c r="AE21" s="152"/>
      <c r="AF21" s="152"/>
      <c r="AG21" s="152"/>
      <c r="AH21" s="152"/>
      <c r="AI21" s="152"/>
      <c r="AJ21" s="152"/>
      <c r="AK21" s="152"/>
      <c r="AL21" s="152"/>
      <c r="AM21" s="152"/>
      <c r="AN21" s="152"/>
      <c r="AO21" s="152"/>
      <c r="AP21" s="152"/>
      <c r="AQ21" s="152"/>
      <c r="AR21" s="152"/>
      <c r="AS21" s="152"/>
      <c r="AT21" s="152"/>
      <c r="AU21" s="152"/>
      <c r="AV21" s="152"/>
      <c r="AW21" s="152"/>
      <c r="AX21" s="152"/>
      <c r="AY21" s="152"/>
      <c r="AZ21" s="152"/>
      <c r="BA21" s="152"/>
      <c r="BB21" s="152"/>
      <c r="BC21" s="152"/>
      <c r="BD21" s="152"/>
      <c r="BE21" s="152"/>
      <c r="BF21" s="152"/>
      <c r="BG21" s="152"/>
      <c r="BH21" s="152"/>
      <c r="BI21" s="152"/>
      <c r="BJ21" s="152"/>
      <c r="BK21" s="152"/>
      <c r="BL21" s="152"/>
      <c r="BM21" s="152"/>
      <c r="BN21" s="152"/>
      <c r="BO21" s="152"/>
      <c r="BP21" s="152"/>
      <c r="BQ21" s="152"/>
      <c r="BR21" s="152"/>
      <c r="BS21" s="152"/>
      <c r="BT21" s="152"/>
      <c r="BU21" s="152"/>
      <c r="BV21" s="152"/>
      <c r="BW21" s="152"/>
      <c r="BX21" s="152"/>
      <c r="BY21" s="152"/>
      <c r="BZ21" s="152"/>
      <c r="CA21" s="152"/>
      <c r="CB21" s="152"/>
      <c r="CC21" s="152"/>
      <c r="CD21" s="152"/>
      <c r="CE21" s="152"/>
      <c r="CF21" s="152"/>
      <c r="CG21" s="152"/>
      <c r="CH21" s="152"/>
      <c r="CI21" s="152"/>
      <c r="CJ21" s="152"/>
      <c r="CK21" s="152"/>
      <c r="CL21" s="152"/>
      <c r="CM21" s="152"/>
      <c r="CN21" s="152"/>
      <c r="CO21" s="152"/>
      <c r="CP21" s="152"/>
      <c r="CQ21" s="152"/>
      <c r="CR21" s="152"/>
      <c r="CS21" s="152"/>
      <c r="CT21" s="152"/>
      <c r="CU21" s="152"/>
      <c r="CV21" s="152"/>
      <c r="CW21" s="152"/>
      <c r="CX21" s="152"/>
      <c r="CY21" s="152"/>
      <c r="CZ21" s="152"/>
      <c r="DA21" s="152"/>
      <c r="DB21" s="152"/>
      <c r="DC21" s="152"/>
      <c r="DD21" s="152"/>
      <c r="DE21" s="152"/>
      <c r="DF21" s="152"/>
      <c r="DG21" s="152"/>
      <c r="DH21" s="152"/>
      <c r="DI21" s="152"/>
      <c r="DJ21" s="152"/>
      <c r="DK21" s="152"/>
      <c r="DL21" s="152"/>
      <c r="DM21" s="152"/>
      <c r="DN21" s="152"/>
      <c r="DO21" s="152"/>
      <c r="DP21" s="152"/>
      <c r="DQ21" s="152"/>
      <c r="DR21" s="152"/>
      <c r="DS21" s="152"/>
      <c r="DT21" s="152"/>
      <c r="DU21" s="152"/>
      <c r="DV21" s="152"/>
      <c r="DW21" s="152"/>
      <c r="DX21" s="152"/>
      <c r="DY21" s="152"/>
      <c r="DZ21" s="152"/>
      <c r="EA21" s="152"/>
      <c r="EB21" s="152"/>
      <c r="EC21" s="152"/>
      <c r="ED21" s="152"/>
      <c r="EE21" s="152"/>
      <c r="EF21" s="152"/>
      <c r="EG21" s="152"/>
      <c r="EH21" s="152"/>
      <c r="EI21" s="152"/>
      <c r="EJ21" s="152"/>
      <c r="EK21" s="152"/>
      <c r="EL21" s="152"/>
      <c r="EM21" s="152"/>
      <c r="EN21" s="152"/>
      <c r="EO21" s="152"/>
      <c r="EP21" s="152"/>
      <c r="EQ21" s="152"/>
      <c r="ER21" s="152"/>
      <c r="ES21" s="152"/>
      <c r="ET21" s="152"/>
      <c r="EU21" s="152"/>
      <c r="EV21" s="152"/>
      <c r="EW21" s="152"/>
      <c r="EX21" s="152"/>
      <c r="EY21" s="152"/>
      <c r="EZ21" s="152"/>
      <c r="FA21" s="152"/>
      <c r="FB21" s="152"/>
      <c r="FC21" s="152"/>
      <c r="FD21" s="152"/>
      <c r="FE21" s="152"/>
      <c r="FF21" s="152"/>
      <c r="FG21" s="152"/>
      <c r="FH21" s="152"/>
      <c r="FI21" s="152"/>
      <c r="FJ21" s="152"/>
      <c r="FK21" s="152"/>
      <c r="FL21" s="152"/>
      <c r="FM21" s="152"/>
      <c r="FN21" s="152"/>
      <c r="FO21" s="152"/>
      <c r="FP21" s="152"/>
      <c r="FQ21" s="152"/>
      <c r="FR21" s="152"/>
      <c r="FS21" s="152"/>
      <c r="FT21" s="152"/>
      <c r="FU21" s="152"/>
      <c r="FV21" s="152"/>
      <c r="FW21" s="152"/>
      <c r="FX21" s="152"/>
      <c r="FY21" s="152"/>
      <c r="FZ21" s="152"/>
      <c r="GA21" s="152"/>
      <c r="GB21" s="152"/>
      <c r="GC21" s="152"/>
      <c r="GD21" s="152"/>
      <c r="GE21" s="152"/>
      <c r="GF21" s="152"/>
      <c r="GG21" s="152"/>
      <c r="GH21" s="152"/>
      <c r="GI21" s="152"/>
      <c r="GJ21" s="152"/>
      <c r="GK21" s="152"/>
      <c r="GL21" s="152"/>
      <c r="GM21" s="152"/>
      <c r="GN21" s="152"/>
      <c r="GO21" s="152"/>
      <c r="GP21" s="152"/>
      <c r="GQ21" s="152"/>
      <c r="GR21" s="152"/>
      <c r="GS21" s="152"/>
      <c r="GT21" s="152"/>
      <c r="GU21" s="152"/>
      <c r="GV21" s="152"/>
      <c r="GW21" s="152"/>
      <c r="GX21" s="152"/>
      <c r="GY21" s="152"/>
      <c r="GZ21" s="152"/>
      <c r="HA21" s="152"/>
      <c r="HB21" s="152"/>
      <c r="HC21" s="152"/>
      <c r="HD21" s="152"/>
      <c r="HE21" s="152"/>
      <c r="HF21" s="152"/>
      <c r="HG21" s="152"/>
      <c r="HH21" s="152"/>
      <c r="HI21" s="152"/>
      <c r="HJ21" s="152"/>
      <c r="HK21" s="152"/>
      <c r="HL21" s="152"/>
      <c r="HM21" s="152"/>
      <c r="HN21" s="152"/>
      <c r="HO21" s="152"/>
      <c r="HP21" s="152"/>
      <c r="HQ21" s="152"/>
    </row>
    <row r="22" spans="1:225" s="130" customFormat="1" ht="15.75" customHeight="1">
      <c r="A22" s="308" t="s">
        <v>80</v>
      </c>
      <c r="B22" s="346"/>
      <c r="C22" s="154">
        <f t="shared" si="3"/>
        <v>4574</v>
      </c>
      <c r="D22" s="154">
        <f t="shared" si="2"/>
        <v>31130</v>
      </c>
      <c r="E22" s="154">
        <v>5</v>
      </c>
      <c r="F22" s="154">
        <v>17</v>
      </c>
      <c r="G22" s="154">
        <v>4569</v>
      </c>
      <c r="H22" s="154">
        <v>31113</v>
      </c>
      <c r="I22" s="154" t="s">
        <v>399</v>
      </c>
      <c r="J22" s="154" t="s">
        <v>399</v>
      </c>
      <c r="K22" s="154">
        <v>378</v>
      </c>
      <c r="L22" s="154">
        <v>2038</v>
      </c>
      <c r="M22" s="154">
        <v>947</v>
      </c>
      <c r="N22" s="154">
        <v>8766</v>
      </c>
      <c r="O22" s="154">
        <v>2</v>
      </c>
      <c r="P22" s="154">
        <v>55</v>
      </c>
      <c r="Q22" s="154">
        <v>67</v>
      </c>
      <c r="R22" s="154">
        <v>1212</v>
      </c>
      <c r="S22" s="154">
        <v>1996</v>
      </c>
      <c r="T22" s="154">
        <v>7701</v>
      </c>
      <c r="U22" s="154">
        <v>51</v>
      </c>
      <c r="V22" s="154">
        <v>787</v>
      </c>
      <c r="W22" s="154">
        <v>117</v>
      </c>
      <c r="X22" s="154">
        <v>215</v>
      </c>
      <c r="Y22" s="154">
        <v>1011</v>
      </c>
      <c r="Z22" s="154">
        <v>10339</v>
      </c>
      <c r="AA22" s="152"/>
      <c r="AB22" s="152"/>
      <c r="AC22" s="152"/>
      <c r="AD22" s="152"/>
      <c r="AE22" s="152"/>
      <c r="AF22" s="152"/>
      <c r="AG22" s="152"/>
      <c r="AH22" s="152"/>
      <c r="AI22" s="152"/>
      <c r="AJ22" s="152"/>
      <c r="AK22" s="152"/>
      <c r="AL22" s="152"/>
      <c r="AM22" s="152"/>
      <c r="AN22" s="152"/>
      <c r="AO22" s="152"/>
      <c r="AP22" s="152"/>
      <c r="AQ22" s="152"/>
      <c r="AR22" s="152"/>
      <c r="AS22" s="152"/>
      <c r="AT22" s="152"/>
      <c r="AU22" s="152"/>
      <c r="AV22" s="152"/>
      <c r="AW22" s="152"/>
      <c r="AX22" s="152"/>
      <c r="AY22" s="152"/>
      <c r="AZ22" s="152"/>
      <c r="BA22" s="152"/>
      <c r="BB22" s="152"/>
      <c r="BC22" s="152"/>
      <c r="BD22" s="152"/>
      <c r="BE22" s="152"/>
      <c r="BF22" s="152"/>
      <c r="BG22" s="152"/>
      <c r="BH22" s="152"/>
      <c r="BI22" s="152"/>
      <c r="BJ22" s="152"/>
      <c r="BK22" s="152"/>
      <c r="BL22" s="152"/>
      <c r="BM22" s="152"/>
      <c r="BN22" s="152"/>
      <c r="BO22" s="152"/>
      <c r="BP22" s="152"/>
      <c r="BQ22" s="152"/>
      <c r="BR22" s="152"/>
      <c r="BS22" s="152"/>
      <c r="BT22" s="152"/>
      <c r="BU22" s="152"/>
      <c r="BV22" s="152"/>
      <c r="BW22" s="152"/>
      <c r="BX22" s="152"/>
      <c r="BY22" s="152"/>
      <c r="BZ22" s="152"/>
      <c r="CA22" s="152"/>
      <c r="CB22" s="152"/>
      <c r="CC22" s="152"/>
      <c r="CD22" s="152"/>
      <c r="CE22" s="152"/>
      <c r="CF22" s="152"/>
      <c r="CG22" s="152"/>
      <c r="CH22" s="152"/>
      <c r="CI22" s="152"/>
      <c r="CJ22" s="152"/>
      <c r="CK22" s="152"/>
      <c r="CL22" s="152"/>
      <c r="CM22" s="152"/>
      <c r="CN22" s="152"/>
      <c r="CO22" s="152"/>
      <c r="CP22" s="152"/>
      <c r="CQ22" s="152"/>
      <c r="CR22" s="152"/>
      <c r="CS22" s="152"/>
      <c r="CT22" s="152"/>
      <c r="CU22" s="152"/>
      <c r="CV22" s="152"/>
      <c r="CW22" s="152"/>
      <c r="CX22" s="152"/>
      <c r="CY22" s="152"/>
      <c r="CZ22" s="152"/>
      <c r="DA22" s="152"/>
      <c r="DB22" s="152"/>
      <c r="DC22" s="152"/>
      <c r="DD22" s="152"/>
      <c r="DE22" s="152"/>
      <c r="DF22" s="152"/>
      <c r="DG22" s="152"/>
      <c r="DH22" s="152"/>
      <c r="DI22" s="152"/>
      <c r="DJ22" s="152"/>
      <c r="DK22" s="152"/>
      <c r="DL22" s="152"/>
      <c r="DM22" s="152"/>
      <c r="DN22" s="152"/>
      <c r="DO22" s="152"/>
      <c r="DP22" s="152"/>
      <c r="DQ22" s="152"/>
      <c r="DR22" s="152"/>
      <c r="DS22" s="152"/>
      <c r="DT22" s="152"/>
      <c r="DU22" s="152"/>
      <c r="DV22" s="152"/>
      <c r="DW22" s="152"/>
      <c r="DX22" s="152"/>
      <c r="DY22" s="152"/>
      <c r="DZ22" s="152"/>
      <c r="EA22" s="152"/>
      <c r="EB22" s="152"/>
      <c r="EC22" s="152"/>
      <c r="ED22" s="152"/>
      <c r="EE22" s="152"/>
      <c r="EF22" s="152"/>
      <c r="EG22" s="152"/>
      <c r="EH22" s="152"/>
      <c r="EI22" s="152"/>
      <c r="EJ22" s="152"/>
      <c r="EK22" s="152"/>
      <c r="EL22" s="152"/>
      <c r="EM22" s="152"/>
      <c r="EN22" s="152"/>
      <c r="EO22" s="152"/>
      <c r="EP22" s="152"/>
      <c r="EQ22" s="152"/>
      <c r="ER22" s="152"/>
      <c r="ES22" s="152"/>
      <c r="ET22" s="152"/>
      <c r="EU22" s="152"/>
      <c r="EV22" s="152"/>
      <c r="EW22" s="152"/>
      <c r="EX22" s="152"/>
      <c r="EY22" s="152"/>
      <c r="EZ22" s="152"/>
      <c r="FA22" s="152"/>
      <c r="FB22" s="152"/>
      <c r="FC22" s="152"/>
      <c r="FD22" s="152"/>
      <c r="FE22" s="152"/>
      <c r="FF22" s="152"/>
      <c r="FG22" s="152"/>
      <c r="FH22" s="152"/>
      <c r="FI22" s="152"/>
      <c r="FJ22" s="152"/>
      <c r="FK22" s="152"/>
      <c r="FL22" s="152"/>
      <c r="FM22" s="152"/>
      <c r="FN22" s="152"/>
      <c r="FO22" s="152"/>
      <c r="FP22" s="152"/>
      <c r="FQ22" s="152"/>
      <c r="FR22" s="152"/>
      <c r="FS22" s="152"/>
      <c r="FT22" s="152"/>
      <c r="FU22" s="152"/>
      <c r="FV22" s="152"/>
      <c r="FW22" s="152"/>
      <c r="FX22" s="152"/>
      <c r="FY22" s="152"/>
      <c r="FZ22" s="152"/>
      <c r="GA22" s="152"/>
      <c r="GB22" s="152"/>
      <c r="GC22" s="152"/>
      <c r="GD22" s="152"/>
      <c r="GE22" s="152"/>
      <c r="GF22" s="152"/>
      <c r="GG22" s="152"/>
      <c r="GH22" s="152"/>
      <c r="GI22" s="152"/>
      <c r="GJ22" s="152"/>
      <c r="GK22" s="152"/>
      <c r="GL22" s="152"/>
      <c r="GM22" s="152"/>
      <c r="GN22" s="152"/>
      <c r="GO22" s="152"/>
      <c r="GP22" s="152"/>
      <c r="GQ22" s="152"/>
      <c r="GR22" s="152"/>
      <c r="GS22" s="152"/>
      <c r="GT22" s="152"/>
      <c r="GU22" s="152"/>
      <c r="GV22" s="152"/>
      <c r="GW22" s="152"/>
      <c r="GX22" s="152"/>
      <c r="GY22" s="152"/>
      <c r="GZ22" s="152"/>
      <c r="HA22" s="152"/>
      <c r="HB22" s="152"/>
      <c r="HC22" s="152"/>
      <c r="HD22" s="152"/>
      <c r="HE22" s="152"/>
      <c r="HF22" s="152"/>
      <c r="HG22" s="152"/>
      <c r="HH22" s="152"/>
      <c r="HI22" s="152"/>
      <c r="HJ22" s="152"/>
      <c r="HK22" s="152"/>
      <c r="HL22" s="152"/>
      <c r="HM22" s="152"/>
      <c r="HN22" s="152"/>
      <c r="HO22" s="152"/>
      <c r="HP22" s="152"/>
      <c r="HQ22" s="152"/>
    </row>
    <row r="23" spans="1:225" s="157" customFormat="1" ht="15.75" customHeight="1">
      <c r="A23" s="308" t="s">
        <v>81</v>
      </c>
      <c r="B23" s="346"/>
      <c r="C23" s="154">
        <f t="shared" si="3"/>
        <v>2372</v>
      </c>
      <c r="D23" s="154">
        <f t="shared" si="2"/>
        <v>12073</v>
      </c>
      <c r="E23" s="154">
        <v>15</v>
      </c>
      <c r="F23" s="154">
        <v>92</v>
      </c>
      <c r="G23" s="154">
        <v>2357</v>
      </c>
      <c r="H23" s="154">
        <v>11981</v>
      </c>
      <c r="I23" s="154">
        <v>1</v>
      </c>
      <c r="J23" s="154">
        <v>9</v>
      </c>
      <c r="K23" s="154">
        <v>258</v>
      </c>
      <c r="L23" s="154">
        <v>1316</v>
      </c>
      <c r="M23" s="154">
        <v>544</v>
      </c>
      <c r="N23" s="154">
        <v>4653</v>
      </c>
      <c r="O23" s="154">
        <v>1</v>
      </c>
      <c r="P23" s="154">
        <v>38</v>
      </c>
      <c r="Q23" s="154">
        <v>46</v>
      </c>
      <c r="R23" s="154">
        <v>579</v>
      </c>
      <c r="S23" s="154">
        <v>877</v>
      </c>
      <c r="T23" s="154">
        <v>2917</v>
      </c>
      <c r="U23" s="154">
        <v>33</v>
      </c>
      <c r="V23" s="154">
        <v>358</v>
      </c>
      <c r="W23" s="154">
        <v>24</v>
      </c>
      <c r="X23" s="154">
        <v>53</v>
      </c>
      <c r="Y23" s="154">
        <v>573</v>
      </c>
      <c r="Z23" s="154">
        <v>2058</v>
      </c>
      <c r="AA23" s="152"/>
      <c r="AB23" s="152"/>
      <c r="AC23" s="152"/>
      <c r="AD23" s="152"/>
      <c r="AE23" s="152"/>
      <c r="AF23" s="152"/>
      <c r="AG23" s="152"/>
      <c r="AH23" s="152"/>
      <c r="AI23" s="152"/>
      <c r="AJ23" s="152"/>
      <c r="AK23" s="152"/>
      <c r="AL23" s="152"/>
      <c r="AM23" s="152"/>
      <c r="AN23" s="152"/>
      <c r="AO23" s="152"/>
      <c r="AP23" s="152"/>
      <c r="AQ23" s="152"/>
      <c r="AR23" s="152"/>
      <c r="AS23" s="152"/>
      <c r="AT23" s="152"/>
      <c r="AU23" s="152"/>
      <c r="AV23" s="152"/>
      <c r="AW23" s="152"/>
      <c r="AX23" s="152"/>
      <c r="AY23" s="152"/>
      <c r="AZ23" s="152"/>
      <c r="BA23" s="152"/>
      <c r="BB23" s="152"/>
      <c r="BC23" s="152"/>
      <c r="BD23" s="152"/>
      <c r="BE23" s="152"/>
      <c r="BF23" s="152"/>
      <c r="BG23" s="152"/>
      <c r="BH23" s="152"/>
      <c r="BI23" s="152"/>
      <c r="BJ23" s="152"/>
      <c r="BK23" s="152"/>
      <c r="BL23" s="152"/>
      <c r="BM23" s="152"/>
      <c r="BN23" s="152"/>
      <c r="BO23" s="152"/>
      <c r="BP23" s="152"/>
      <c r="BQ23" s="152"/>
      <c r="BR23" s="152"/>
      <c r="BS23" s="152"/>
      <c r="BT23" s="152"/>
      <c r="BU23" s="152"/>
      <c r="BV23" s="152"/>
      <c r="BW23" s="152"/>
      <c r="BX23" s="152"/>
      <c r="BY23" s="152"/>
      <c r="BZ23" s="152"/>
      <c r="CA23" s="152"/>
      <c r="CB23" s="152"/>
      <c r="CC23" s="152"/>
      <c r="CD23" s="152"/>
      <c r="CE23" s="152"/>
      <c r="CF23" s="152"/>
      <c r="CG23" s="152"/>
      <c r="CH23" s="152"/>
      <c r="CI23" s="152"/>
      <c r="CJ23" s="152"/>
      <c r="CK23" s="152"/>
      <c r="CL23" s="152"/>
      <c r="CM23" s="152"/>
      <c r="CN23" s="152"/>
      <c r="CO23" s="152"/>
      <c r="CP23" s="152"/>
      <c r="CQ23" s="152"/>
      <c r="CR23" s="152"/>
      <c r="CS23" s="152"/>
      <c r="CT23" s="152"/>
      <c r="CU23" s="152"/>
      <c r="CV23" s="152"/>
      <c r="CW23" s="152"/>
      <c r="CX23" s="152"/>
      <c r="CY23" s="152"/>
      <c r="CZ23" s="152"/>
      <c r="DA23" s="152"/>
      <c r="DB23" s="152"/>
      <c r="DC23" s="152"/>
      <c r="DD23" s="152"/>
      <c r="DE23" s="152"/>
      <c r="DF23" s="152"/>
      <c r="DG23" s="152"/>
      <c r="DH23" s="152"/>
      <c r="DI23" s="152"/>
      <c r="DJ23" s="152"/>
      <c r="DK23" s="152"/>
      <c r="DL23" s="152"/>
      <c r="DM23" s="152"/>
      <c r="DN23" s="152"/>
      <c r="DO23" s="152"/>
      <c r="DP23" s="152"/>
      <c r="DQ23" s="152"/>
      <c r="DR23" s="152"/>
      <c r="DS23" s="152"/>
      <c r="DT23" s="152"/>
      <c r="DU23" s="152"/>
      <c r="DV23" s="152"/>
      <c r="DW23" s="152"/>
      <c r="DX23" s="152"/>
      <c r="DY23" s="152"/>
      <c r="DZ23" s="152"/>
      <c r="EA23" s="152"/>
      <c r="EB23" s="152"/>
      <c r="EC23" s="152"/>
      <c r="ED23" s="152"/>
      <c r="EE23" s="152"/>
      <c r="EF23" s="152"/>
      <c r="EG23" s="152"/>
      <c r="EH23" s="152"/>
      <c r="EI23" s="152"/>
      <c r="EJ23" s="152"/>
      <c r="EK23" s="152"/>
      <c r="EL23" s="152"/>
      <c r="EM23" s="152"/>
      <c r="EN23" s="152"/>
      <c r="EO23" s="152"/>
      <c r="EP23" s="152"/>
      <c r="EQ23" s="152"/>
      <c r="ER23" s="152"/>
      <c r="ES23" s="152"/>
      <c r="ET23" s="152"/>
      <c r="EU23" s="152"/>
      <c r="EV23" s="152"/>
      <c r="EW23" s="152"/>
      <c r="EX23" s="152"/>
      <c r="EY23" s="152"/>
      <c r="EZ23" s="152"/>
      <c r="FA23" s="152"/>
      <c r="FB23" s="152"/>
      <c r="FC23" s="152"/>
      <c r="FD23" s="152"/>
      <c r="FE23" s="152"/>
      <c r="FF23" s="152"/>
      <c r="FG23" s="152"/>
      <c r="FH23" s="152"/>
      <c r="FI23" s="152"/>
      <c r="FJ23" s="152"/>
      <c r="FK23" s="152"/>
      <c r="FL23" s="152"/>
      <c r="FM23" s="152"/>
      <c r="FN23" s="152"/>
      <c r="FO23" s="152"/>
      <c r="FP23" s="152"/>
      <c r="FQ23" s="152"/>
      <c r="FR23" s="152"/>
      <c r="FS23" s="152"/>
      <c r="FT23" s="152"/>
      <c r="FU23" s="152"/>
      <c r="FV23" s="152"/>
      <c r="FW23" s="152"/>
      <c r="FX23" s="152"/>
      <c r="FY23" s="152"/>
      <c r="FZ23" s="152"/>
      <c r="GA23" s="152"/>
      <c r="GB23" s="152"/>
      <c r="GC23" s="152"/>
      <c r="GD23" s="152"/>
      <c r="GE23" s="152"/>
      <c r="GF23" s="152"/>
      <c r="GG23" s="152"/>
      <c r="GH23" s="152"/>
      <c r="GI23" s="152"/>
      <c r="GJ23" s="152"/>
      <c r="GK23" s="152"/>
      <c r="GL23" s="152"/>
      <c r="GM23" s="152"/>
      <c r="GN23" s="152"/>
      <c r="GO23" s="152"/>
      <c r="GP23" s="152"/>
      <c r="GQ23" s="152"/>
      <c r="GR23" s="152"/>
      <c r="GS23" s="152"/>
      <c r="GT23" s="152"/>
      <c r="GU23" s="152"/>
      <c r="GV23" s="152"/>
      <c r="GW23" s="152"/>
      <c r="GX23" s="152"/>
      <c r="GY23" s="152"/>
      <c r="GZ23" s="152"/>
      <c r="HA23" s="152"/>
      <c r="HB23" s="152"/>
      <c r="HC23" s="152"/>
      <c r="HD23" s="152"/>
      <c r="HE23" s="152"/>
      <c r="HF23" s="152"/>
      <c r="HG23" s="152"/>
      <c r="HH23" s="152"/>
      <c r="HI23" s="152"/>
      <c r="HJ23" s="152"/>
      <c r="HK23" s="152"/>
      <c r="HL23" s="152"/>
      <c r="HM23" s="152"/>
      <c r="HN23" s="152"/>
      <c r="HO23" s="152"/>
      <c r="HP23" s="152"/>
      <c r="HQ23" s="152"/>
    </row>
    <row r="24" spans="1:225" s="130" customFormat="1" ht="15.75" customHeight="1">
      <c r="A24" s="308" t="s">
        <v>83</v>
      </c>
      <c r="B24" s="346"/>
      <c r="C24" s="154">
        <f t="shared" si="3"/>
        <v>2572</v>
      </c>
      <c r="D24" s="154">
        <f t="shared" si="2"/>
        <v>21436</v>
      </c>
      <c r="E24" s="164">
        <v>2</v>
      </c>
      <c r="F24" s="154">
        <v>16</v>
      </c>
      <c r="G24" s="154">
        <v>2570</v>
      </c>
      <c r="H24" s="154">
        <v>21420</v>
      </c>
      <c r="I24" s="154">
        <v>2</v>
      </c>
      <c r="J24" s="154">
        <v>18</v>
      </c>
      <c r="K24" s="154">
        <v>420</v>
      </c>
      <c r="L24" s="154">
        <v>2350</v>
      </c>
      <c r="M24" s="154">
        <v>523</v>
      </c>
      <c r="N24" s="154">
        <v>9223</v>
      </c>
      <c r="O24" s="154">
        <v>1</v>
      </c>
      <c r="P24" s="154">
        <v>41</v>
      </c>
      <c r="Q24" s="154">
        <v>64</v>
      </c>
      <c r="R24" s="154">
        <v>1395</v>
      </c>
      <c r="S24" s="154">
        <v>914</v>
      </c>
      <c r="T24" s="154">
        <v>4950</v>
      </c>
      <c r="U24" s="154">
        <v>32</v>
      </c>
      <c r="V24" s="154">
        <v>349</v>
      </c>
      <c r="W24" s="154">
        <v>41</v>
      </c>
      <c r="X24" s="154">
        <v>105</v>
      </c>
      <c r="Y24" s="154">
        <v>573</v>
      </c>
      <c r="Z24" s="154">
        <v>2989</v>
      </c>
      <c r="AA24" s="152"/>
      <c r="AB24" s="152"/>
      <c r="AC24" s="152"/>
      <c r="AD24" s="152"/>
      <c r="AE24" s="152"/>
      <c r="AF24" s="152"/>
      <c r="AG24" s="152"/>
      <c r="AH24" s="152"/>
      <c r="AI24" s="152"/>
      <c r="AJ24" s="152"/>
      <c r="AK24" s="152"/>
      <c r="AL24" s="152"/>
      <c r="AM24" s="152"/>
      <c r="AN24" s="152"/>
      <c r="AO24" s="152"/>
      <c r="AP24" s="152"/>
      <c r="AQ24" s="152"/>
      <c r="AR24" s="152"/>
      <c r="AS24" s="152"/>
      <c r="AT24" s="152"/>
      <c r="AU24" s="152"/>
      <c r="AV24" s="152"/>
      <c r="AW24" s="152"/>
      <c r="AX24" s="152"/>
      <c r="AY24" s="152"/>
      <c r="AZ24" s="152"/>
      <c r="BA24" s="152"/>
      <c r="BB24" s="152"/>
      <c r="BC24" s="152"/>
      <c r="BD24" s="152"/>
      <c r="BE24" s="152"/>
      <c r="BF24" s="152"/>
      <c r="BG24" s="152"/>
      <c r="BH24" s="152"/>
      <c r="BI24" s="152"/>
      <c r="BJ24" s="152"/>
      <c r="BK24" s="152"/>
      <c r="BL24" s="152"/>
      <c r="BM24" s="152"/>
      <c r="BN24" s="152"/>
      <c r="BO24" s="152"/>
      <c r="BP24" s="152"/>
      <c r="BQ24" s="152"/>
      <c r="BR24" s="152"/>
      <c r="BS24" s="152"/>
      <c r="BT24" s="152"/>
      <c r="BU24" s="152"/>
      <c r="BV24" s="152"/>
      <c r="BW24" s="152"/>
      <c r="BX24" s="152"/>
      <c r="BY24" s="152"/>
      <c r="BZ24" s="152"/>
      <c r="CA24" s="152"/>
      <c r="CB24" s="152"/>
      <c r="CC24" s="152"/>
      <c r="CD24" s="152"/>
      <c r="CE24" s="152"/>
      <c r="CF24" s="152"/>
      <c r="CG24" s="152"/>
      <c r="CH24" s="152"/>
      <c r="CI24" s="152"/>
      <c r="CJ24" s="152"/>
      <c r="CK24" s="152"/>
      <c r="CL24" s="152"/>
      <c r="CM24" s="152"/>
      <c r="CN24" s="152"/>
      <c r="CO24" s="152"/>
      <c r="CP24" s="152"/>
      <c r="CQ24" s="152"/>
      <c r="CR24" s="152"/>
      <c r="CS24" s="152"/>
      <c r="CT24" s="152"/>
      <c r="CU24" s="152"/>
      <c r="CV24" s="152"/>
      <c r="CW24" s="152"/>
      <c r="CX24" s="152"/>
      <c r="CY24" s="152"/>
      <c r="CZ24" s="152"/>
      <c r="DA24" s="152"/>
      <c r="DB24" s="152"/>
      <c r="DC24" s="152"/>
      <c r="DD24" s="152"/>
      <c r="DE24" s="152"/>
      <c r="DF24" s="152"/>
      <c r="DG24" s="152"/>
      <c r="DH24" s="152"/>
      <c r="DI24" s="152"/>
      <c r="DJ24" s="152"/>
      <c r="DK24" s="152"/>
      <c r="DL24" s="152"/>
      <c r="DM24" s="152"/>
      <c r="DN24" s="152"/>
      <c r="DO24" s="152"/>
      <c r="DP24" s="152"/>
      <c r="DQ24" s="152"/>
      <c r="DR24" s="152"/>
      <c r="DS24" s="152"/>
      <c r="DT24" s="152"/>
      <c r="DU24" s="152"/>
      <c r="DV24" s="152"/>
      <c r="DW24" s="152"/>
      <c r="DX24" s="152"/>
      <c r="DY24" s="152"/>
      <c r="DZ24" s="152"/>
      <c r="EA24" s="152"/>
      <c r="EB24" s="152"/>
      <c r="EC24" s="152"/>
      <c r="ED24" s="152"/>
      <c r="EE24" s="152"/>
      <c r="EF24" s="152"/>
      <c r="EG24" s="152"/>
      <c r="EH24" s="152"/>
      <c r="EI24" s="152"/>
      <c r="EJ24" s="152"/>
      <c r="EK24" s="152"/>
      <c r="EL24" s="152"/>
      <c r="EM24" s="152"/>
      <c r="EN24" s="152"/>
      <c r="EO24" s="152"/>
      <c r="EP24" s="152"/>
      <c r="EQ24" s="152"/>
      <c r="ER24" s="152"/>
      <c r="ES24" s="152"/>
      <c r="ET24" s="152"/>
      <c r="EU24" s="152"/>
      <c r="EV24" s="152"/>
      <c r="EW24" s="152"/>
      <c r="EX24" s="152"/>
      <c r="EY24" s="152"/>
      <c r="EZ24" s="152"/>
      <c r="FA24" s="152"/>
      <c r="FB24" s="152"/>
      <c r="FC24" s="152"/>
      <c r="FD24" s="152"/>
      <c r="FE24" s="152"/>
      <c r="FF24" s="152"/>
      <c r="FG24" s="152"/>
      <c r="FH24" s="152"/>
      <c r="FI24" s="152"/>
      <c r="FJ24" s="152"/>
      <c r="FK24" s="152"/>
      <c r="FL24" s="152"/>
      <c r="FM24" s="152"/>
      <c r="FN24" s="152"/>
      <c r="FO24" s="152"/>
      <c r="FP24" s="152"/>
      <c r="FQ24" s="152"/>
      <c r="FR24" s="152"/>
      <c r="FS24" s="152"/>
      <c r="FT24" s="152"/>
      <c r="FU24" s="152"/>
      <c r="FV24" s="152"/>
      <c r="FW24" s="152"/>
      <c r="FX24" s="152"/>
      <c r="FY24" s="152"/>
      <c r="FZ24" s="152"/>
      <c r="GA24" s="152"/>
      <c r="GB24" s="152"/>
      <c r="GC24" s="152"/>
      <c r="GD24" s="152"/>
      <c r="GE24" s="152"/>
      <c r="GF24" s="152"/>
      <c r="GG24" s="152"/>
      <c r="GH24" s="152"/>
      <c r="GI24" s="152"/>
      <c r="GJ24" s="152"/>
      <c r="GK24" s="152"/>
      <c r="GL24" s="152"/>
      <c r="GM24" s="152"/>
      <c r="GN24" s="152"/>
      <c r="GO24" s="152"/>
      <c r="GP24" s="152"/>
      <c r="GQ24" s="152"/>
      <c r="GR24" s="152"/>
      <c r="GS24" s="152"/>
      <c r="GT24" s="152"/>
      <c r="GU24" s="152"/>
      <c r="GV24" s="152"/>
      <c r="GW24" s="152"/>
      <c r="GX24" s="152"/>
      <c r="GY24" s="152"/>
      <c r="GZ24" s="152"/>
      <c r="HA24" s="152"/>
      <c r="HB24" s="152"/>
      <c r="HC24" s="152"/>
      <c r="HD24" s="152"/>
      <c r="HE24" s="152"/>
      <c r="HF24" s="152"/>
      <c r="HG24" s="152"/>
      <c r="HH24" s="152"/>
      <c r="HI24" s="152"/>
      <c r="HJ24" s="152"/>
      <c r="HK24" s="152"/>
      <c r="HL24" s="152"/>
      <c r="HM24" s="152"/>
      <c r="HN24" s="152"/>
      <c r="HO24" s="152"/>
      <c r="HP24" s="152"/>
      <c r="HQ24" s="152"/>
    </row>
    <row r="25" spans="1:26" ht="15" customHeight="1">
      <c r="A25" s="6"/>
      <c r="B25" s="32"/>
      <c r="C25" s="168"/>
      <c r="D25" s="168"/>
      <c r="E25" s="168"/>
      <c r="F25" s="168"/>
      <c r="G25" s="168"/>
      <c r="H25" s="168"/>
      <c r="I25" s="168"/>
      <c r="J25" s="168"/>
      <c r="K25" s="168"/>
      <c r="L25" s="168"/>
      <c r="M25" s="168"/>
      <c r="N25" s="168"/>
      <c r="O25" s="168"/>
      <c r="P25" s="168"/>
      <c r="Q25" s="168"/>
      <c r="R25" s="168"/>
      <c r="S25" s="168"/>
      <c r="T25" s="168"/>
      <c r="U25" s="168"/>
      <c r="V25" s="168"/>
      <c r="W25" s="168"/>
      <c r="X25" s="168"/>
      <c r="Y25" s="168"/>
      <c r="Z25" s="168"/>
    </row>
    <row r="26" spans="1:225" s="157" customFormat="1" ht="15.75" customHeight="1">
      <c r="A26" s="308" t="s">
        <v>84</v>
      </c>
      <c r="B26" s="346"/>
      <c r="C26" s="154">
        <f aca="true" t="shared" si="4" ref="C26:H26">SUM(C27)</f>
        <v>1191</v>
      </c>
      <c r="D26" s="154">
        <f t="shared" si="4"/>
        <v>6241</v>
      </c>
      <c r="E26" s="154">
        <f t="shared" si="4"/>
        <v>1</v>
      </c>
      <c r="F26" s="154">
        <f t="shared" si="4"/>
        <v>26</v>
      </c>
      <c r="G26" s="154">
        <f t="shared" si="4"/>
        <v>1190</v>
      </c>
      <c r="H26" s="154">
        <f t="shared" si="4"/>
        <v>6215</v>
      </c>
      <c r="I26" s="154" t="s">
        <v>318</v>
      </c>
      <c r="J26" s="154" t="s">
        <v>318</v>
      </c>
      <c r="K26" s="154">
        <f>SUM(K27)</f>
        <v>58</v>
      </c>
      <c r="L26" s="154">
        <f>SUM(L27)</f>
        <v>208</v>
      </c>
      <c r="M26" s="154">
        <f>SUM(M27)</f>
        <v>573</v>
      </c>
      <c r="N26" s="154">
        <f>SUM(N27)</f>
        <v>2206</v>
      </c>
      <c r="O26" s="154" t="s">
        <v>318</v>
      </c>
      <c r="P26" s="154" t="s">
        <v>318</v>
      </c>
      <c r="Q26" s="154">
        <f aca="true" t="shared" si="5" ref="Q26:Z26">SUM(Q27)</f>
        <v>6</v>
      </c>
      <c r="R26" s="154">
        <f t="shared" si="5"/>
        <v>114</v>
      </c>
      <c r="S26" s="154">
        <f t="shared" si="5"/>
        <v>336</v>
      </c>
      <c r="T26" s="154">
        <f t="shared" si="5"/>
        <v>1275</v>
      </c>
      <c r="U26" s="154">
        <f t="shared" si="5"/>
        <v>7</v>
      </c>
      <c r="V26" s="154">
        <f t="shared" si="5"/>
        <v>115</v>
      </c>
      <c r="W26" s="154">
        <f t="shared" si="5"/>
        <v>20</v>
      </c>
      <c r="X26" s="154">
        <f t="shared" si="5"/>
        <v>21</v>
      </c>
      <c r="Y26" s="154">
        <f t="shared" si="5"/>
        <v>190</v>
      </c>
      <c r="Z26" s="154">
        <f t="shared" si="5"/>
        <v>2276</v>
      </c>
      <c r="AA26" s="152"/>
      <c r="AB26" s="152"/>
      <c r="AC26" s="152"/>
      <c r="AD26" s="152"/>
      <c r="AE26" s="152"/>
      <c r="AF26" s="152"/>
      <c r="AG26" s="152"/>
      <c r="AH26" s="152"/>
      <c r="AI26" s="152"/>
      <c r="AJ26" s="152"/>
      <c r="AK26" s="152"/>
      <c r="AL26" s="152"/>
      <c r="AM26" s="152"/>
      <c r="AN26" s="152"/>
      <c r="AO26" s="152"/>
      <c r="AP26" s="152"/>
      <c r="AQ26" s="152"/>
      <c r="AR26" s="152"/>
      <c r="AS26" s="152"/>
      <c r="AT26" s="152"/>
      <c r="AU26" s="152"/>
      <c r="AV26" s="152"/>
      <c r="AW26" s="152"/>
      <c r="AX26" s="152"/>
      <c r="AY26" s="152"/>
      <c r="AZ26" s="152"/>
      <c r="BA26" s="152"/>
      <c r="BB26" s="152"/>
      <c r="BC26" s="152"/>
      <c r="BD26" s="152"/>
      <c r="BE26" s="152"/>
      <c r="BF26" s="152"/>
      <c r="BG26" s="152"/>
      <c r="BH26" s="152"/>
      <c r="BI26" s="152"/>
      <c r="BJ26" s="152"/>
      <c r="BK26" s="152"/>
      <c r="BL26" s="152"/>
      <c r="BM26" s="152"/>
      <c r="BN26" s="152"/>
      <c r="BO26" s="152"/>
      <c r="BP26" s="152"/>
      <c r="BQ26" s="152"/>
      <c r="BR26" s="152"/>
      <c r="BS26" s="152"/>
      <c r="BT26" s="152"/>
      <c r="BU26" s="152"/>
      <c r="BV26" s="152"/>
      <c r="BW26" s="152"/>
      <c r="BX26" s="152"/>
      <c r="BY26" s="152"/>
      <c r="BZ26" s="152"/>
      <c r="CA26" s="152"/>
      <c r="CB26" s="152"/>
      <c r="CC26" s="152"/>
      <c r="CD26" s="152"/>
      <c r="CE26" s="152"/>
      <c r="CF26" s="152"/>
      <c r="CG26" s="152"/>
      <c r="CH26" s="152"/>
      <c r="CI26" s="152"/>
      <c r="CJ26" s="152"/>
      <c r="CK26" s="152"/>
      <c r="CL26" s="152"/>
      <c r="CM26" s="152"/>
      <c r="CN26" s="152"/>
      <c r="CO26" s="152"/>
      <c r="CP26" s="152"/>
      <c r="CQ26" s="152"/>
      <c r="CR26" s="152"/>
      <c r="CS26" s="152"/>
      <c r="CT26" s="152"/>
      <c r="CU26" s="152"/>
      <c r="CV26" s="152"/>
      <c r="CW26" s="152"/>
      <c r="CX26" s="152"/>
      <c r="CY26" s="152"/>
      <c r="CZ26" s="152"/>
      <c r="DA26" s="152"/>
      <c r="DB26" s="152"/>
      <c r="DC26" s="152"/>
      <c r="DD26" s="152"/>
      <c r="DE26" s="152"/>
      <c r="DF26" s="152"/>
      <c r="DG26" s="152"/>
      <c r="DH26" s="152"/>
      <c r="DI26" s="152"/>
      <c r="DJ26" s="152"/>
      <c r="DK26" s="152"/>
      <c r="DL26" s="152"/>
      <c r="DM26" s="152"/>
      <c r="DN26" s="152"/>
      <c r="DO26" s="152"/>
      <c r="DP26" s="152"/>
      <c r="DQ26" s="152"/>
      <c r="DR26" s="152"/>
      <c r="DS26" s="152"/>
      <c r="DT26" s="152"/>
      <c r="DU26" s="152"/>
      <c r="DV26" s="152"/>
      <c r="DW26" s="152"/>
      <c r="DX26" s="152"/>
      <c r="DY26" s="152"/>
      <c r="DZ26" s="152"/>
      <c r="EA26" s="152"/>
      <c r="EB26" s="152"/>
      <c r="EC26" s="152"/>
      <c r="ED26" s="152"/>
      <c r="EE26" s="152"/>
      <c r="EF26" s="152"/>
      <c r="EG26" s="152"/>
      <c r="EH26" s="152"/>
      <c r="EI26" s="152"/>
      <c r="EJ26" s="152"/>
      <c r="EK26" s="152"/>
      <c r="EL26" s="152"/>
      <c r="EM26" s="152"/>
      <c r="EN26" s="152"/>
      <c r="EO26" s="152"/>
      <c r="EP26" s="152"/>
      <c r="EQ26" s="152"/>
      <c r="ER26" s="152"/>
      <c r="ES26" s="152"/>
      <c r="ET26" s="152"/>
      <c r="EU26" s="152"/>
      <c r="EV26" s="152"/>
      <c r="EW26" s="152"/>
      <c r="EX26" s="152"/>
      <c r="EY26" s="152"/>
      <c r="EZ26" s="152"/>
      <c r="FA26" s="152"/>
      <c r="FB26" s="152"/>
      <c r="FC26" s="152"/>
      <c r="FD26" s="152"/>
      <c r="FE26" s="152"/>
      <c r="FF26" s="152"/>
      <c r="FG26" s="152"/>
      <c r="FH26" s="152"/>
      <c r="FI26" s="152"/>
      <c r="FJ26" s="152"/>
      <c r="FK26" s="152"/>
      <c r="FL26" s="152"/>
      <c r="FM26" s="152"/>
      <c r="FN26" s="152"/>
      <c r="FO26" s="152"/>
      <c r="FP26" s="152"/>
      <c r="FQ26" s="152"/>
      <c r="FR26" s="152"/>
      <c r="FS26" s="152"/>
      <c r="FT26" s="152"/>
      <c r="FU26" s="152"/>
      <c r="FV26" s="152"/>
      <c r="FW26" s="152"/>
      <c r="FX26" s="152"/>
      <c r="FY26" s="152"/>
      <c r="FZ26" s="152"/>
      <c r="GA26" s="152"/>
      <c r="GB26" s="152"/>
      <c r="GC26" s="152"/>
      <c r="GD26" s="152"/>
      <c r="GE26" s="152"/>
      <c r="GF26" s="152"/>
      <c r="GG26" s="152"/>
      <c r="GH26" s="152"/>
      <c r="GI26" s="152"/>
      <c r="GJ26" s="152"/>
      <c r="GK26" s="152"/>
      <c r="GL26" s="152"/>
      <c r="GM26" s="152"/>
      <c r="GN26" s="152"/>
      <c r="GO26" s="152"/>
      <c r="GP26" s="152"/>
      <c r="GQ26" s="152"/>
      <c r="GR26" s="152"/>
      <c r="GS26" s="152"/>
      <c r="GT26" s="152"/>
      <c r="GU26" s="152"/>
      <c r="GV26" s="152"/>
      <c r="GW26" s="152"/>
      <c r="GX26" s="152"/>
      <c r="GY26" s="152"/>
      <c r="GZ26" s="152"/>
      <c r="HA26" s="152"/>
      <c r="HB26" s="152"/>
      <c r="HC26" s="152"/>
      <c r="HD26" s="152"/>
      <c r="HE26" s="152"/>
      <c r="HF26" s="152"/>
      <c r="HG26" s="152"/>
      <c r="HH26" s="152"/>
      <c r="HI26" s="152"/>
      <c r="HJ26" s="152"/>
      <c r="HK26" s="152"/>
      <c r="HL26" s="152"/>
      <c r="HM26" s="152"/>
      <c r="HN26" s="152"/>
      <c r="HO26" s="152"/>
      <c r="HP26" s="152"/>
      <c r="HQ26" s="152"/>
    </row>
    <row r="27" spans="1:26" ht="15.75" customHeight="1">
      <c r="A27" s="6"/>
      <c r="B27" s="144" t="s">
        <v>85</v>
      </c>
      <c r="C27" s="78">
        <f>SUM(E27,G27)</f>
        <v>1191</v>
      </c>
      <c r="D27" s="78">
        <f>SUM(F27,H27)</f>
        <v>6241</v>
      </c>
      <c r="E27" s="78">
        <v>1</v>
      </c>
      <c r="F27" s="78">
        <v>26</v>
      </c>
      <c r="G27" s="78">
        <v>1190</v>
      </c>
      <c r="H27" s="78">
        <v>6215</v>
      </c>
      <c r="I27" s="78" t="s">
        <v>399</v>
      </c>
      <c r="J27" s="78" t="s">
        <v>399</v>
      </c>
      <c r="K27" s="84">
        <v>58</v>
      </c>
      <c r="L27" s="84">
        <v>208</v>
      </c>
      <c r="M27" s="84">
        <v>573</v>
      </c>
      <c r="N27" s="84">
        <v>2206</v>
      </c>
      <c r="O27" s="84" t="s">
        <v>399</v>
      </c>
      <c r="P27" s="84" t="s">
        <v>399</v>
      </c>
      <c r="Q27" s="84">
        <v>6</v>
      </c>
      <c r="R27" s="84">
        <v>114</v>
      </c>
      <c r="S27" s="84">
        <v>336</v>
      </c>
      <c r="T27" s="84">
        <v>1275</v>
      </c>
      <c r="U27" s="84">
        <v>7</v>
      </c>
      <c r="V27" s="84">
        <v>115</v>
      </c>
      <c r="W27" s="84">
        <v>20</v>
      </c>
      <c r="X27" s="84">
        <v>21</v>
      </c>
      <c r="Y27" s="84">
        <v>190</v>
      </c>
      <c r="Z27" s="84">
        <v>2276</v>
      </c>
    </row>
    <row r="28" spans="1:26" ht="15" customHeight="1">
      <c r="A28" s="6"/>
      <c r="B28" s="144"/>
      <c r="C28" s="143"/>
      <c r="D28" s="143"/>
      <c r="E28" s="143"/>
      <c r="F28" s="143"/>
      <c r="G28" s="143"/>
      <c r="H28" s="143"/>
      <c r="I28" s="143"/>
      <c r="J28" s="143"/>
      <c r="K28" s="143"/>
      <c r="L28" s="143"/>
      <c r="M28" s="143"/>
      <c r="N28" s="143"/>
      <c r="O28" s="143"/>
      <c r="P28" s="143"/>
      <c r="Q28" s="143"/>
      <c r="R28" s="143"/>
      <c r="S28" s="143"/>
      <c r="T28" s="143"/>
      <c r="U28" s="143"/>
      <c r="V28" s="143"/>
      <c r="W28" s="143"/>
      <c r="X28" s="143"/>
      <c r="Y28" s="143"/>
      <c r="Z28" s="143"/>
    </row>
    <row r="29" spans="1:225" s="157" customFormat="1" ht="15.75" customHeight="1">
      <c r="A29" s="308" t="s">
        <v>86</v>
      </c>
      <c r="B29" s="346"/>
      <c r="C29" s="154">
        <f>SUM(C30:C33)</f>
        <v>2743</v>
      </c>
      <c r="D29" s="154">
        <f aca="true" t="shared" si="6" ref="D29:N29">SUM(D30:D33)</f>
        <v>18448</v>
      </c>
      <c r="E29" s="154">
        <f t="shared" si="6"/>
        <v>6</v>
      </c>
      <c r="F29" s="154">
        <f t="shared" si="6"/>
        <v>78</v>
      </c>
      <c r="G29" s="154">
        <f t="shared" si="6"/>
        <v>2737</v>
      </c>
      <c r="H29" s="154">
        <f t="shared" si="6"/>
        <v>18370</v>
      </c>
      <c r="I29" s="154">
        <f t="shared" si="6"/>
        <v>9</v>
      </c>
      <c r="J29" s="154">
        <f t="shared" si="6"/>
        <v>93</v>
      </c>
      <c r="K29" s="154">
        <f t="shared" si="6"/>
        <v>367</v>
      </c>
      <c r="L29" s="154">
        <f t="shared" si="6"/>
        <v>1737</v>
      </c>
      <c r="M29" s="154">
        <f t="shared" si="6"/>
        <v>988</v>
      </c>
      <c r="N29" s="154">
        <f t="shared" si="6"/>
        <v>10252</v>
      </c>
      <c r="O29" s="154" t="s">
        <v>318</v>
      </c>
      <c r="P29" s="154" t="s">
        <v>318</v>
      </c>
      <c r="Q29" s="154">
        <v>68</v>
      </c>
      <c r="R29" s="154">
        <v>661</v>
      </c>
      <c r="S29" s="154">
        <v>878</v>
      </c>
      <c r="T29" s="154">
        <v>3212</v>
      </c>
      <c r="U29" s="154">
        <v>17</v>
      </c>
      <c r="V29" s="154">
        <v>203</v>
      </c>
      <c r="W29" s="154">
        <v>20</v>
      </c>
      <c r="X29" s="154">
        <v>42</v>
      </c>
      <c r="Y29" s="154">
        <v>390</v>
      </c>
      <c r="Z29" s="154">
        <v>2170</v>
      </c>
      <c r="AA29" s="152"/>
      <c r="AB29" s="152"/>
      <c r="AC29" s="152"/>
      <c r="AD29" s="152"/>
      <c r="AE29" s="152"/>
      <c r="AF29" s="152"/>
      <c r="AG29" s="152"/>
      <c r="AH29" s="152"/>
      <c r="AI29" s="152"/>
      <c r="AJ29" s="152"/>
      <c r="AK29" s="152"/>
      <c r="AL29" s="152"/>
      <c r="AM29" s="152"/>
      <c r="AN29" s="152"/>
      <c r="AO29" s="152"/>
      <c r="AP29" s="152"/>
      <c r="AQ29" s="152"/>
      <c r="AR29" s="152"/>
      <c r="AS29" s="152"/>
      <c r="AT29" s="152"/>
      <c r="AU29" s="152"/>
      <c r="AV29" s="152"/>
      <c r="AW29" s="152"/>
      <c r="AX29" s="152"/>
      <c r="AY29" s="152"/>
      <c r="AZ29" s="152"/>
      <c r="BA29" s="152"/>
      <c r="BB29" s="152"/>
      <c r="BC29" s="152"/>
      <c r="BD29" s="152"/>
      <c r="BE29" s="152"/>
      <c r="BF29" s="152"/>
      <c r="BG29" s="152"/>
      <c r="BH29" s="152"/>
      <c r="BI29" s="152"/>
      <c r="BJ29" s="152"/>
      <c r="BK29" s="152"/>
      <c r="BL29" s="152"/>
      <c r="BM29" s="152"/>
      <c r="BN29" s="152"/>
      <c r="BO29" s="152"/>
      <c r="BP29" s="152"/>
      <c r="BQ29" s="152"/>
      <c r="BR29" s="152"/>
      <c r="BS29" s="152"/>
      <c r="BT29" s="152"/>
      <c r="BU29" s="152"/>
      <c r="BV29" s="152"/>
      <c r="BW29" s="152"/>
      <c r="BX29" s="152"/>
      <c r="BY29" s="152"/>
      <c r="BZ29" s="152"/>
      <c r="CA29" s="152"/>
      <c r="CB29" s="152"/>
      <c r="CC29" s="152"/>
      <c r="CD29" s="152"/>
      <c r="CE29" s="152"/>
      <c r="CF29" s="152"/>
      <c r="CG29" s="152"/>
      <c r="CH29" s="152"/>
      <c r="CI29" s="152"/>
      <c r="CJ29" s="152"/>
      <c r="CK29" s="152"/>
      <c r="CL29" s="152"/>
      <c r="CM29" s="152"/>
      <c r="CN29" s="152"/>
      <c r="CO29" s="152"/>
      <c r="CP29" s="152"/>
      <c r="CQ29" s="152"/>
      <c r="CR29" s="152"/>
      <c r="CS29" s="152"/>
      <c r="CT29" s="152"/>
      <c r="CU29" s="152"/>
      <c r="CV29" s="152"/>
      <c r="CW29" s="152"/>
      <c r="CX29" s="152"/>
      <c r="CY29" s="152"/>
      <c r="CZ29" s="152"/>
      <c r="DA29" s="152"/>
      <c r="DB29" s="152"/>
      <c r="DC29" s="152"/>
      <c r="DD29" s="152"/>
      <c r="DE29" s="152"/>
      <c r="DF29" s="152"/>
      <c r="DG29" s="152"/>
      <c r="DH29" s="152"/>
      <c r="DI29" s="152"/>
      <c r="DJ29" s="152"/>
      <c r="DK29" s="152"/>
      <c r="DL29" s="152"/>
      <c r="DM29" s="152"/>
      <c r="DN29" s="152"/>
      <c r="DO29" s="152"/>
      <c r="DP29" s="152"/>
      <c r="DQ29" s="152"/>
      <c r="DR29" s="152"/>
      <c r="DS29" s="152"/>
      <c r="DT29" s="152"/>
      <c r="DU29" s="152"/>
      <c r="DV29" s="152"/>
      <c r="DW29" s="152"/>
      <c r="DX29" s="152"/>
      <c r="DY29" s="152"/>
      <c r="DZ29" s="152"/>
      <c r="EA29" s="152"/>
      <c r="EB29" s="152"/>
      <c r="EC29" s="152"/>
      <c r="ED29" s="152"/>
      <c r="EE29" s="152"/>
      <c r="EF29" s="152"/>
      <c r="EG29" s="152"/>
      <c r="EH29" s="152"/>
      <c r="EI29" s="152"/>
      <c r="EJ29" s="152"/>
      <c r="EK29" s="152"/>
      <c r="EL29" s="152"/>
      <c r="EM29" s="152"/>
      <c r="EN29" s="152"/>
      <c r="EO29" s="152"/>
      <c r="EP29" s="152"/>
      <c r="EQ29" s="152"/>
      <c r="ER29" s="152"/>
      <c r="ES29" s="152"/>
      <c r="ET29" s="152"/>
      <c r="EU29" s="152"/>
      <c r="EV29" s="152"/>
      <c r="EW29" s="152"/>
      <c r="EX29" s="152"/>
      <c r="EY29" s="152"/>
      <c r="EZ29" s="152"/>
      <c r="FA29" s="152"/>
      <c r="FB29" s="152"/>
      <c r="FC29" s="152"/>
      <c r="FD29" s="152"/>
      <c r="FE29" s="152"/>
      <c r="FF29" s="152"/>
      <c r="FG29" s="152"/>
      <c r="FH29" s="152"/>
      <c r="FI29" s="152"/>
      <c r="FJ29" s="152"/>
      <c r="FK29" s="152"/>
      <c r="FL29" s="152"/>
      <c r="FM29" s="152"/>
      <c r="FN29" s="152"/>
      <c r="FO29" s="152"/>
      <c r="FP29" s="152"/>
      <c r="FQ29" s="152"/>
      <c r="FR29" s="152"/>
      <c r="FS29" s="152"/>
      <c r="FT29" s="152"/>
      <c r="FU29" s="152"/>
      <c r="FV29" s="152"/>
      <c r="FW29" s="152"/>
      <c r="FX29" s="152"/>
      <c r="FY29" s="152"/>
      <c r="FZ29" s="152"/>
      <c r="GA29" s="152"/>
      <c r="GB29" s="152"/>
      <c r="GC29" s="152"/>
      <c r="GD29" s="152"/>
      <c r="GE29" s="152"/>
      <c r="GF29" s="152"/>
      <c r="GG29" s="152"/>
      <c r="GH29" s="152"/>
      <c r="GI29" s="152"/>
      <c r="GJ29" s="152"/>
      <c r="GK29" s="152"/>
      <c r="GL29" s="152"/>
      <c r="GM29" s="152"/>
      <c r="GN29" s="152"/>
      <c r="GO29" s="152"/>
      <c r="GP29" s="152"/>
      <c r="GQ29" s="152"/>
      <c r="GR29" s="152"/>
      <c r="GS29" s="152"/>
      <c r="GT29" s="152"/>
      <c r="GU29" s="152"/>
      <c r="GV29" s="152"/>
      <c r="GW29" s="152"/>
      <c r="GX29" s="152"/>
      <c r="GY29" s="152"/>
      <c r="GZ29" s="152"/>
      <c r="HA29" s="152"/>
      <c r="HB29" s="152"/>
      <c r="HC29" s="152"/>
      <c r="HD29" s="152"/>
      <c r="HE29" s="152"/>
      <c r="HF29" s="152"/>
      <c r="HG29" s="152"/>
      <c r="HH29" s="152"/>
      <c r="HI29" s="152"/>
      <c r="HJ29" s="152"/>
      <c r="HK29" s="152"/>
      <c r="HL29" s="152"/>
      <c r="HM29" s="152"/>
      <c r="HN29" s="152"/>
      <c r="HO29" s="152"/>
      <c r="HP29" s="152"/>
      <c r="HQ29" s="152"/>
    </row>
    <row r="30" spans="1:26" ht="15.75" customHeight="1">
      <c r="A30" s="6"/>
      <c r="B30" s="144" t="s">
        <v>87</v>
      </c>
      <c r="C30" s="78">
        <f aca="true" t="shared" si="7" ref="C30:D33">SUM(E30,G30)</f>
        <v>917</v>
      </c>
      <c r="D30" s="78">
        <f t="shared" si="7"/>
        <v>7006</v>
      </c>
      <c r="E30" s="78">
        <v>1</v>
      </c>
      <c r="F30" s="78">
        <v>4</v>
      </c>
      <c r="G30" s="78">
        <v>916</v>
      </c>
      <c r="H30" s="78">
        <v>7002</v>
      </c>
      <c r="I30" s="78" t="s">
        <v>399</v>
      </c>
      <c r="J30" s="78" t="s">
        <v>399</v>
      </c>
      <c r="K30" s="84">
        <v>108</v>
      </c>
      <c r="L30" s="84">
        <v>380</v>
      </c>
      <c r="M30" s="84">
        <v>387</v>
      </c>
      <c r="N30" s="84">
        <v>4922</v>
      </c>
      <c r="O30" s="84" t="s">
        <v>399</v>
      </c>
      <c r="P30" s="84" t="s">
        <v>399</v>
      </c>
      <c r="Q30" s="84">
        <v>21</v>
      </c>
      <c r="R30" s="84">
        <v>266</v>
      </c>
      <c r="S30" s="84">
        <v>262</v>
      </c>
      <c r="T30" s="84">
        <v>930</v>
      </c>
      <c r="U30" s="84">
        <v>5</v>
      </c>
      <c r="V30" s="84">
        <v>92</v>
      </c>
      <c r="W30" s="84">
        <v>5</v>
      </c>
      <c r="X30" s="84">
        <v>7</v>
      </c>
      <c r="Y30" s="84">
        <v>128</v>
      </c>
      <c r="Z30" s="84">
        <v>405</v>
      </c>
    </row>
    <row r="31" spans="1:26" ht="15.75" customHeight="1">
      <c r="A31" s="6"/>
      <c r="B31" s="144" t="s">
        <v>88</v>
      </c>
      <c r="C31" s="78">
        <f t="shared" si="7"/>
        <v>1006</v>
      </c>
      <c r="D31" s="78">
        <f t="shared" si="7"/>
        <v>5546</v>
      </c>
      <c r="E31" s="84">
        <v>1</v>
      </c>
      <c r="F31" s="84">
        <v>11</v>
      </c>
      <c r="G31" s="78">
        <v>1005</v>
      </c>
      <c r="H31" s="78">
        <v>5535</v>
      </c>
      <c r="I31" s="84">
        <v>1</v>
      </c>
      <c r="J31" s="84">
        <v>12</v>
      </c>
      <c r="K31" s="84">
        <v>105</v>
      </c>
      <c r="L31" s="84">
        <v>457</v>
      </c>
      <c r="M31" s="84">
        <v>354</v>
      </c>
      <c r="N31" s="84">
        <v>2561</v>
      </c>
      <c r="O31" s="84" t="s">
        <v>399</v>
      </c>
      <c r="P31" s="84" t="s">
        <v>399</v>
      </c>
      <c r="Q31" s="84">
        <v>15</v>
      </c>
      <c r="R31" s="84">
        <v>219</v>
      </c>
      <c r="S31" s="84">
        <v>389</v>
      </c>
      <c r="T31" s="84">
        <v>1571</v>
      </c>
      <c r="U31" s="84">
        <v>6</v>
      </c>
      <c r="V31" s="84">
        <v>67</v>
      </c>
      <c r="W31" s="84">
        <v>5</v>
      </c>
      <c r="X31" s="84">
        <v>24</v>
      </c>
      <c r="Y31" s="84">
        <v>130</v>
      </c>
      <c r="Z31" s="84">
        <v>624</v>
      </c>
    </row>
    <row r="32" spans="1:26" ht="15.75" customHeight="1">
      <c r="A32" s="6"/>
      <c r="B32" s="144" t="s">
        <v>89</v>
      </c>
      <c r="C32" s="78">
        <f t="shared" si="7"/>
        <v>649</v>
      </c>
      <c r="D32" s="78">
        <f t="shared" si="7"/>
        <v>4438</v>
      </c>
      <c r="E32" s="84">
        <v>3</v>
      </c>
      <c r="F32" s="84">
        <v>60</v>
      </c>
      <c r="G32" s="78">
        <v>646</v>
      </c>
      <c r="H32" s="78">
        <v>4378</v>
      </c>
      <c r="I32" s="84">
        <v>7</v>
      </c>
      <c r="J32" s="84">
        <v>79</v>
      </c>
      <c r="K32" s="84">
        <v>129</v>
      </c>
      <c r="L32" s="84">
        <v>620</v>
      </c>
      <c r="M32" s="84">
        <v>181</v>
      </c>
      <c r="N32" s="84">
        <v>1902</v>
      </c>
      <c r="O32" s="84" t="s">
        <v>399</v>
      </c>
      <c r="P32" s="84" t="s">
        <v>399</v>
      </c>
      <c r="Q32" s="84">
        <v>27</v>
      </c>
      <c r="R32" s="84">
        <v>138</v>
      </c>
      <c r="S32" s="84">
        <v>176</v>
      </c>
      <c r="T32" s="84">
        <v>541</v>
      </c>
      <c r="U32" s="84">
        <v>5</v>
      </c>
      <c r="V32" s="84">
        <v>41</v>
      </c>
      <c r="W32" s="84">
        <v>10</v>
      </c>
      <c r="X32" s="84">
        <v>11</v>
      </c>
      <c r="Y32" s="84">
        <v>111</v>
      </c>
      <c r="Z32" s="84">
        <v>1046</v>
      </c>
    </row>
    <row r="33" spans="1:26" ht="15.75" customHeight="1">
      <c r="A33" s="6"/>
      <c r="B33" s="144" t="s">
        <v>90</v>
      </c>
      <c r="C33" s="78">
        <f t="shared" si="7"/>
        <v>171</v>
      </c>
      <c r="D33" s="78">
        <f t="shared" si="7"/>
        <v>1458</v>
      </c>
      <c r="E33" s="78">
        <v>1</v>
      </c>
      <c r="F33" s="78">
        <v>3</v>
      </c>
      <c r="G33" s="78">
        <v>170</v>
      </c>
      <c r="H33" s="78">
        <v>1455</v>
      </c>
      <c r="I33" s="84">
        <v>1</v>
      </c>
      <c r="J33" s="84">
        <v>2</v>
      </c>
      <c r="K33" s="84">
        <v>25</v>
      </c>
      <c r="L33" s="84">
        <v>280</v>
      </c>
      <c r="M33" s="84">
        <v>66</v>
      </c>
      <c r="N33" s="84">
        <v>867</v>
      </c>
      <c r="O33" s="78" t="s">
        <v>399</v>
      </c>
      <c r="P33" s="78" t="s">
        <v>399</v>
      </c>
      <c r="Q33" s="84">
        <v>5</v>
      </c>
      <c r="R33" s="84">
        <v>38</v>
      </c>
      <c r="S33" s="84">
        <v>51</v>
      </c>
      <c r="T33" s="84">
        <v>170</v>
      </c>
      <c r="U33" s="84">
        <v>1</v>
      </c>
      <c r="V33" s="84">
        <v>3</v>
      </c>
      <c r="W33" s="78" t="s">
        <v>399</v>
      </c>
      <c r="X33" s="78" t="s">
        <v>399</v>
      </c>
      <c r="Y33" s="84">
        <v>21</v>
      </c>
      <c r="Z33" s="84">
        <v>95</v>
      </c>
    </row>
    <row r="34" spans="1:26" ht="15" customHeight="1">
      <c r="A34" s="6"/>
      <c r="B34" s="144"/>
      <c r="C34" s="143"/>
      <c r="D34" s="143"/>
      <c r="E34" s="143"/>
      <c r="F34" s="143"/>
      <c r="G34" s="143"/>
      <c r="H34" s="143"/>
      <c r="I34" s="143"/>
      <c r="J34" s="143"/>
      <c r="K34" s="143"/>
      <c r="L34" s="143"/>
      <c r="M34" s="143"/>
      <c r="N34" s="143"/>
      <c r="O34" s="143"/>
      <c r="P34" s="143"/>
      <c r="Q34" s="143"/>
      <c r="R34" s="143"/>
      <c r="S34" s="143"/>
      <c r="T34" s="143"/>
      <c r="U34" s="143"/>
      <c r="V34" s="143"/>
      <c r="W34" s="143"/>
      <c r="X34" s="143"/>
      <c r="Y34" s="143"/>
      <c r="Z34" s="143"/>
    </row>
    <row r="35" spans="1:225" s="157" customFormat="1" ht="15.75" customHeight="1">
      <c r="A35" s="308" t="s">
        <v>91</v>
      </c>
      <c r="B35" s="346"/>
      <c r="C35" s="154">
        <f>SUM(C36:C43)</f>
        <v>3845</v>
      </c>
      <c r="D35" s="154">
        <f aca="true" t="shared" si="8" ref="D35:P35">SUM(D36:D43)</f>
        <v>29156</v>
      </c>
      <c r="E35" s="154">
        <f t="shared" si="8"/>
        <v>9</v>
      </c>
      <c r="F35" s="154">
        <f t="shared" si="8"/>
        <v>79</v>
      </c>
      <c r="G35" s="154">
        <f t="shared" si="8"/>
        <v>3836</v>
      </c>
      <c r="H35" s="154">
        <f t="shared" si="8"/>
        <v>29077</v>
      </c>
      <c r="I35" s="154">
        <f t="shared" si="8"/>
        <v>8</v>
      </c>
      <c r="J35" s="154">
        <f t="shared" si="8"/>
        <v>120</v>
      </c>
      <c r="K35" s="154">
        <f t="shared" si="8"/>
        <v>521</v>
      </c>
      <c r="L35" s="154">
        <f t="shared" si="8"/>
        <v>3941</v>
      </c>
      <c r="M35" s="154">
        <f t="shared" si="8"/>
        <v>563</v>
      </c>
      <c r="N35" s="154">
        <f t="shared" si="8"/>
        <v>8501</v>
      </c>
      <c r="O35" s="154">
        <f t="shared" si="8"/>
        <v>9</v>
      </c>
      <c r="P35" s="154">
        <f t="shared" si="8"/>
        <v>105</v>
      </c>
      <c r="Q35" s="154">
        <f aca="true" t="shared" si="9" ref="Q35:Z35">SUM(Q36:Q43)</f>
        <v>111</v>
      </c>
      <c r="R35" s="154">
        <f t="shared" si="9"/>
        <v>2133</v>
      </c>
      <c r="S35" s="154">
        <f t="shared" si="9"/>
        <v>1598</v>
      </c>
      <c r="T35" s="154">
        <f t="shared" si="9"/>
        <v>8856</v>
      </c>
      <c r="U35" s="154">
        <f t="shared" si="9"/>
        <v>54</v>
      </c>
      <c r="V35" s="154">
        <f t="shared" si="9"/>
        <v>472</v>
      </c>
      <c r="W35" s="154">
        <f t="shared" si="9"/>
        <v>129</v>
      </c>
      <c r="X35" s="154">
        <f t="shared" si="9"/>
        <v>242</v>
      </c>
      <c r="Y35" s="154">
        <f t="shared" si="9"/>
        <v>843</v>
      </c>
      <c r="Z35" s="154">
        <f t="shared" si="9"/>
        <v>4707</v>
      </c>
      <c r="AA35" s="152"/>
      <c r="AB35" s="152"/>
      <c r="AC35" s="152"/>
      <c r="AD35" s="152"/>
      <c r="AE35" s="152"/>
      <c r="AF35" s="152"/>
      <c r="AG35" s="152"/>
      <c r="AH35" s="152"/>
      <c r="AI35" s="152"/>
      <c r="AJ35" s="152"/>
      <c r="AK35" s="152"/>
      <c r="AL35" s="152"/>
      <c r="AM35" s="152"/>
      <c r="AN35" s="152"/>
      <c r="AO35" s="152"/>
      <c r="AP35" s="152"/>
      <c r="AQ35" s="152"/>
      <c r="AR35" s="152"/>
      <c r="AS35" s="152"/>
      <c r="AT35" s="152"/>
      <c r="AU35" s="152"/>
      <c r="AV35" s="152"/>
      <c r="AW35" s="152"/>
      <c r="AX35" s="152"/>
      <c r="AY35" s="152"/>
      <c r="AZ35" s="152"/>
      <c r="BA35" s="152"/>
      <c r="BB35" s="152"/>
      <c r="BC35" s="152"/>
      <c r="BD35" s="152"/>
      <c r="BE35" s="152"/>
      <c r="BF35" s="152"/>
      <c r="BG35" s="152"/>
      <c r="BH35" s="152"/>
      <c r="BI35" s="152"/>
      <c r="BJ35" s="152"/>
      <c r="BK35" s="152"/>
      <c r="BL35" s="152"/>
      <c r="BM35" s="152"/>
      <c r="BN35" s="152"/>
      <c r="BO35" s="152"/>
      <c r="BP35" s="152"/>
      <c r="BQ35" s="152"/>
      <c r="BR35" s="152"/>
      <c r="BS35" s="152"/>
      <c r="BT35" s="152"/>
      <c r="BU35" s="152"/>
      <c r="BV35" s="152"/>
      <c r="BW35" s="152"/>
      <c r="BX35" s="152"/>
      <c r="BY35" s="152"/>
      <c r="BZ35" s="152"/>
      <c r="CA35" s="152"/>
      <c r="CB35" s="152"/>
      <c r="CC35" s="152"/>
      <c r="CD35" s="152"/>
      <c r="CE35" s="152"/>
      <c r="CF35" s="152"/>
      <c r="CG35" s="152"/>
      <c r="CH35" s="152"/>
      <c r="CI35" s="152"/>
      <c r="CJ35" s="152"/>
      <c r="CK35" s="152"/>
      <c r="CL35" s="152"/>
      <c r="CM35" s="152"/>
      <c r="CN35" s="152"/>
      <c r="CO35" s="152"/>
      <c r="CP35" s="152"/>
      <c r="CQ35" s="152"/>
      <c r="CR35" s="152"/>
      <c r="CS35" s="152"/>
      <c r="CT35" s="152"/>
      <c r="CU35" s="152"/>
      <c r="CV35" s="152"/>
      <c r="CW35" s="152"/>
      <c r="CX35" s="152"/>
      <c r="CY35" s="152"/>
      <c r="CZ35" s="152"/>
      <c r="DA35" s="152"/>
      <c r="DB35" s="152"/>
      <c r="DC35" s="152"/>
      <c r="DD35" s="152"/>
      <c r="DE35" s="152"/>
      <c r="DF35" s="152"/>
      <c r="DG35" s="152"/>
      <c r="DH35" s="152"/>
      <c r="DI35" s="152"/>
      <c r="DJ35" s="152"/>
      <c r="DK35" s="152"/>
      <c r="DL35" s="152"/>
      <c r="DM35" s="152"/>
      <c r="DN35" s="152"/>
      <c r="DO35" s="152"/>
      <c r="DP35" s="152"/>
      <c r="DQ35" s="152"/>
      <c r="DR35" s="152"/>
      <c r="DS35" s="152"/>
      <c r="DT35" s="152"/>
      <c r="DU35" s="152"/>
      <c r="DV35" s="152"/>
      <c r="DW35" s="152"/>
      <c r="DX35" s="152"/>
      <c r="DY35" s="152"/>
      <c r="DZ35" s="152"/>
      <c r="EA35" s="152"/>
      <c r="EB35" s="152"/>
      <c r="EC35" s="152"/>
      <c r="ED35" s="152"/>
      <c r="EE35" s="152"/>
      <c r="EF35" s="152"/>
      <c r="EG35" s="152"/>
      <c r="EH35" s="152"/>
      <c r="EI35" s="152"/>
      <c r="EJ35" s="152"/>
      <c r="EK35" s="152"/>
      <c r="EL35" s="152"/>
      <c r="EM35" s="152"/>
      <c r="EN35" s="152"/>
      <c r="EO35" s="152"/>
      <c r="EP35" s="152"/>
      <c r="EQ35" s="152"/>
      <c r="ER35" s="152"/>
      <c r="ES35" s="152"/>
      <c r="ET35" s="152"/>
      <c r="EU35" s="152"/>
      <c r="EV35" s="152"/>
      <c r="EW35" s="152"/>
      <c r="EX35" s="152"/>
      <c r="EY35" s="152"/>
      <c r="EZ35" s="152"/>
      <c r="FA35" s="152"/>
      <c r="FB35" s="152"/>
      <c r="FC35" s="152"/>
      <c r="FD35" s="152"/>
      <c r="FE35" s="152"/>
      <c r="FF35" s="152"/>
      <c r="FG35" s="152"/>
      <c r="FH35" s="152"/>
      <c r="FI35" s="152"/>
      <c r="FJ35" s="152"/>
      <c r="FK35" s="152"/>
      <c r="FL35" s="152"/>
      <c r="FM35" s="152"/>
      <c r="FN35" s="152"/>
      <c r="FO35" s="152"/>
      <c r="FP35" s="152"/>
      <c r="FQ35" s="152"/>
      <c r="FR35" s="152"/>
      <c r="FS35" s="152"/>
      <c r="FT35" s="152"/>
      <c r="FU35" s="152"/>
      <c r="FV35" s="152"/>
      <c r="FW35" s="152"/>
      <c r="FX35" s="152"/>
      <c r="FY35" s="152"/>
      <c r="FZ35" s="152"/>
      <c r="GA35" s="152"/>
      <c r="GB35" s="152"/>
      <c r="GC35" s="152"/>
      <c r="GD35" s="152"/>
      <c r="GE35" s="152"/>
      <c r="GF35" s="152"/>
      <c r="GG35" s="152"/>
      <c r="GH35" s="152"/>
      <c r="GI35" s="152"/>
      <c r="GJ35" s="152"/>
      <c r="GK35" s="152"/>
      <c r="GL35" s="152"/>
      <c r="GM35" s="152"/>
      <c r="GN35" s="152"/>
      <c r="GO35" s="152"/>
      <c r="GP35" s="152"/>
      <c r="GQ35" s="152"/>
      <c r="GR35" s="152"/>
      <c r="GS35" s="152"/>
      <c r="GT35" s="152"/>
      <c r="GU35" s="152"/>
      <c r="GV35" s="152"/>
      <c r="GW35" s="152"/>
      <c r="GX35" s="152"/>
      <c r="GY35" s="152"/>
      <c r="GZ35" s="152"/>
      <c r="HA35" s="152"/>
      <c r="HB35" s="152"/>
      <c r="HC35" s="152"/>
      <c r="HD35" s="152"/>
      <c r="HE35" s="152"/>
      <c r="HF35" s="152"/>
      <c r="HG35" s="152"/>
      <c r="HH35" s="152"/>
      <c r="HI35" s="152"/>
      <c r="HJ35" s="152"/>
      <c r="HK35" s="152"/>
      <c r="HL35" s="152"/>
      <c r="HM35" s="152"/>
      <c r="HN35" s="152"/>
      <c r="HO35" s="152"/>
      <c r="HP35" s="152"/>
      <c r="HQ35" s="152"/>
    </row>
    <row r="36" spans="1:26" ht="15.75" customHeight="1">
      <c r="A36" s="6"/>
      <c r="B36" s="144" t="s">
        <v>92</v>
      </c>
      <c r="C36" s="78">
        <f>SUM(E36,G36)</f>
        <v>761</v>
      </c>
      <c r="D36" s="78">
        <f>SUM(F36,H36)</f>
        <v>4752</v>
      </c>
      <c r="E36" s="78">
        <v>1</v>
      </c>
      <c r="F36" s="78">
        <v>10</v>
      </c>
      <c r="G36" s="78">
        <v>760</v>
      </c>
      <c r="H36" s="78">
        <v>4742</v>
      </c>
      <c r="I36" s="78">
        <v>2</v>
      </c>
      <c r="J36" s="78">
        <v>20</v>
      </c>
      <c r="K36" s="84">
        <v>102</v>
      </c>
      <c r="L36" s="84">
        <v>426</v>
      </c>
      <c r="M36" s="84">
        <v>184</v>
      </c>
      <c r="N36" s="84">
        <v>2563</v>
      </c>
      <c r="O36" s="84" t="s">
        <v>399</v>
      </c>
      <c r="P36" s="84" t="s">
        <v>399</v>
      </c>
      <c r="Q36" s="84">
        <v>21</v>
      </c>
      <c r="R36" s="84">
        <v>261</v>
      </c>
      <c r="S36" s="84">
        <v>313</v>
      </c>
      <c r="T36" s="84">
        <v>1021</v>
      </c>
      <c r="U36" s="84">
        <v>8</v>
      </c>
      <c r="V36" s="84">
        <v>71</v>
      </c>
      <c r="W36" s="84">
        <v>1</v>
      </c>
      <c r="X36" s="84">
        <v>3</v>
      </c>
      <c r="Y36" s="84">
        <v>129</v>
      </c>
      <c r="Z36" s="84">
        <v>377</v>
      </c>
    </row>
    <row r="37" spans="1:26" ht="15.75" customHeight="1">
      <c r="A37" s="6"/>
      <c r="B37" s="144" t="s">
        <v>93</v>
      </c>
      <c r="C37" s="78">
        <f aca="true" t="shared" si="10" ref="C37:C43">SUM(E37,G37)</f>
        <v>861</v>
      </c>
      <c r="D37" s="78">
        <f aca="true" t="shared" si="11" ref="D37:D43">SUM(F37,H37)</f>
        <v>5644</v>
      </c>
      <c r="E37" s="84">
        <v>2</v>
      </c>
      <c r="F37" s="84">
        <v>40</v>
      </c>
      <c r="G37" s="78">
        <v>859</v>
      </c>
      <c r="H37" s="78">
        <v>5604</v>
      </c>
      <c r="I37" s="84">
        <v>3</v>
      </c>
      <c r="J37" s="84">
        <v>41</v>
      </c>
      <c r="K37" s="84">
        <v>123</v>
      </c>
      <c r="L37" s="84">
        <v>735</v>
      </c>
      <c r="M37" s="84">
        <v>119</v>
      </c>
      <c r="N37" s="84">
        <v>2060</v>
      </c>
      <c r="O37" s="84">
        <v>1</v>
      </c>
      <c r="P37" s="84">
        <v>2</v>
      </c>
      <c r="Q37" s="84">
        <v>26</v>
      </c>
      <c r="R37" s="84">
        <v>339</v>
      </c>
      <c r="S37" s="84">
        <v>372</v>
      </c>
      <c r="T37" s="84">
        <v>1489</v>
      </c>
      <c r="U37" s="84">
        <v>9</v>
      </c>
      <c r="V37" s="84">
        <v>107</v>
      </c>
      <c r="W37" s="84">
        <v>9</v>
      </c>
      <c r="X37" s="84">
        <v>17</v>
      </c>
      <c r="Y37" s="84">
        <v>197</v>
      </c>
      <c r="Z37" s="84">
        <v>814</v>
      </c>
    </row>
    <row r="38" spans="1:26" ht="15.75" customHeight="1">
      <c r="A38" s="6"/>
      <c r="B38" s="144" t="s">
        <v>94</v>
      </c>
      <c r="C38" s="78">
        <f t="shared" si="10"/>
        <v>1791</v>
      </c>
      <c r="D38" s="78">
        <f t="shared" si="11"/>
        <v>16033</v>
      </c>
      <c r="E38" s="84">
        <v>1</v>
      </c>
      <c r="F38" s="84">
        <v>2</v>
      </c>
      <c r="G38" s="78">
        <v>1790</v>
      </c>
      <c r="H38" s="78">
        <v>16031</v>
      </c>
      <c r="I38" s="78" t="s">
        <v>399</v>
      </c>
      <c r="J38" s="78" t="s">
        <v>399</v>
      </c>
      <c r="K38" s="84">
        <v>213</v>
      </c>
      <c r="L38" s="84">
        <v>1759</v>
      </c>
      <c r="M38" s="84">
        <v>197</v>
      </c>
      <c r="N38" s="84">
        <v>3241</v>
      </c>
      <c r="O38" s="84">
        <v>1</v>
      </c>
      <c r="P38" s="84">
        <v>2</v>
      </c>
      <c r="Q38" s="84">
        <v>52</v>
      </c>
      <c r="R38" s="84">
        <v>1480</v>
      </c>
      <c r="S38" s="84">
        <v>771</v>
      </c>
      <c r="T38" s="84">
        <v>6020</v>
      </c>
      <c r="U38" s="84">
        <v>34</v>
      </c>
      <c r="V38" s="84">
        <v>279</v>
      </c>
      <c r="W38" s="84">
        <v>119</v>
      </c>
      <c r="X38" s="84">
        <v>222</v>
      </c>
      <c r="Y38" s="84">
        <v>403</v>
      </c>
      <c r="Z38" s="84">
        <v>3028</v>
      </c>
    </row>
    <row r="39" spans="1:26" ht="15.75" customHeight="1">
      <c r="A39" s="6"/>
      <c r="B39" s="144" t="s">
        <v>95</v>
      </c>
      <c r="C39" s="78">
        <f t="shared" si="10"/>
        <v>43</v>
      </c>
      <c r="D39" s="78">
        <f t="shared" si="11"/>
        <v>296</v>
      </c>
      <c r="E39" s="84">
        <v>2</v>
      </c>
      <c r="F39" s="84">
        <v>10</v>
      </c>
      <c r="G39" s="78">
        <v>41</v>
      </c>
      <c r="H39" s="78">
        <v>286</v>
      </c>
      <c r="I39" s="78" t="s">
        <v>399</v>
      </c>
      <c r="J39" s="78" t="s">
        <v>399</v>
      </c>
      <c r="K39" s="84">
        <v>10</v>
      </c>
      <c r="L39" s="84">
        <v>69</v>
      </c>
      <c r="M39" s="84">
        <v>9</v>
      </c>
      <c r="N39" s="84">
        <v>127</v>
      </c>
      <c r="O39" s="78">
        <v>1</v>
      </c>
      <c r="P39" s="78">
        <v>29</v>
      </c>
      <c r="Q39" s="84">
        <v>1</v>
      </c>
      <c r="R39" s="84">
        <v>1</v>
      </c>
      <c r="S39" s="84">
        <v>14</v>
      </c>
      <c r="T39" s="84">
        <v>34</v>
      </c>
      <c r="U39" s="84">
        <v>1</v>
      </c>
      <c r="V39" s="84">
        <v>1</v>
      </c>
      <c r="W39" s="84" t="s">
        <v>399</v>
      </c>
      <c r="X39" s="84" t="s">
        <v>399</v>
      </c>
      <c r="Y39" s="84">
        <v>5</v>
      </c>
      <c r="Z39" s="84">
        <v>25</v>
      </c>
    </row>
    <row r="40" spans="1:26" ht="15.75" customHeight="1">
      <c r="A40" s="6"/>
      <c r="B40" s="144" t="s">
        <v>96</v>
      </c>
      <c r="C40" s="78">
        <f t="shared" si="10"/>
        <v>83</v>
      </c>
      <c r="D40" s="78">
        <f t="shared" si="11"/>
        <v>657</v>
      </c>
      <c r="E40" s="84">
        <v>1</v>
      </c>
      <c r="F40" s="84">
        <v>4</v>
      </c>
      <c r="G40" s="78">
        <v>82</v>
      </c>
      <c r="H40" s="78">
        <v>653</v>
      </c>
      <c r="I40" s="84">
        <v>1</v>
      </c>
      <c r="J40" s="84">
        <v>16</v>
      </c>
      <c r="K40" s="84">
        <v>12</v>
      </c>
      <c r="L40" s="84">
        <v>272</v>
      </c>
      <c r="M40" s="84">
        <v>15</v>
      </c>
      <c r="N40" s="84">
        <v>111</v>
      </c>
      <c r="O40" s="84">
        <v>3</v>
      </c>
      <c r="P40" s="84">
        <v>59</v>
      </c>
      <c r="Q40" s="84">
        <v>2</v>
      </c>
      <c r="R40" s="84">
        <v>18</v>
      </c>
      <c r="S40" s="84">
        <v>29</v>
      </c>
      <c r="T40" s="84">
        <v>74</v>
      </c>
      <c r="U40" s="78" t="s">
        <v>399</v>
      </c>
      <c r="V40" s="78" t="s">
        <v>399</v>
      </c>
      <c r="W40" s="78" t="s">
        <v>399</v>
      </c>
      <c r="X40" s="78" t="s">
        <v>399</v>
      </c>
      <c r="Y40" s="84">
        <v>20</v>
      </c>
      <c r="Z40" s="84">
        <v>103</v>
      </c>
    </row>
    <row r="41" spans="1:26" ht="15.75" customHeight="1">
      <c r="A41" s="6"/>
      <c r="B41" s="144" t="s">
        <v>97</v>
      </c>
      <c r="C41" s="78">
        <f t="shared" si="10"/>
        <v>131</v>
      </c>
      <c r="D41" s="78">
        <f t="shared" si="11"/>
        <v>667</v>
      </c>
      <c r="E41" s="78" t="s">
        <v>399</v>
      </c>
      <c r="F41" s="78" t="s">
        <v>399</v>
      </c>
      <c r="G41" s="78">
        <v>131</v>
      </c>
      <c r="H41" s="78">
        <v>667</v>
      </c>
      <c r="I41" s="84">
        <v>1</v>
      </c>
      <c r="J41" s="84">
        <v>35</v>
      </c>
      <c r="K41" s="84">
        <v>35</v>
      </c>
      <c r="L41" s="84">
        <v>287</v>
      </c>
      <c r="M41" s="84">
        <v>24</v>
      </c>
      <c r="N41" s="84">
        <v>154</v>
      </c>
      <c r="O41" s="84" t="s">
        <v>399</v>
      </c>
      <c r="P41" s="84" t="s">
        <v>399</v>
      </c>
      <c r="Q41" s="84">
        <v>4</v>
      </c>
      <c r="R41" s="84">
        <v>7</v>
      </c>
      <c r="S41" s="84">
        <v>39</v>
      </c>
      <c r="T41" s="84">
        <v>76</v>
      </c>
      <c r="U41" s="84">
        <v>1</v>
      </c>
      <c r="V41" s="84">
        <v>6</v>
      </c>
      <c r="W41" s="78" t="s">
        <v>399</v>
      </c>
      <c r="X41" s="78" t="s">
        <v>399</v>
      </c>
      <c r="Y41" s="84">
        <v>27</v>
      </c>
      <c r="Z41" s="84">
        <v>102</v>
      </c>
    </row>
    <row r="42" spans="1:26" ht="15.75" customHeight="1">
      <c r="A42" s="6"/>
      <c r="B42" s="144" t="s">
        <v>98</v>
      </c>
      <c r="C42" s="78">
        <f t="shared" si="10"/>
        <v>63</v>
      </c>
      <c r="D42" s="78">
        <f t="shared" si="11"/>
        <v>389</v>
      </c>
      <c r="E42" s="78" t="s">
        <v>399</v>
      </c>
      <c r="F42" s="78" t="s">
        <v>399</v>
      </c>
      <c r="G42" s="78">
        <v>63</v>
      </c>
      <c r="H42" s="78">
        <v>389</v>
      </c>
      <c r="I42" s="78" t="s">
        <v>399</v>
      </c>
      <c r="J42" s="78" t="s">
        <v>399</v>
      </c>
      <c r="K42" s="84">
        <v>9</v>
      </c>
      <c r="L42" s="84">
        <v>124</v>
      </c>
      <c r="M42" s="84">
        <v>3</v>
      </c>
      <c r="N42" s="84">
        <v>100</v>
      </c>
      <c r="O42" s="84">
        <v>2</v>
      </c>
      <c r="P42" s="84">
        <v>11</v>
      </c>
      <c r="Q42" s="84">
        <v>1</v>
      </c>
      <c r="R42" s="84">
        <v>3</v>
      </c>
      <c r="S42" s="84">
        <v>20</v>
      </c>
      <c r="T42" s="84">
        <v>47</v>
      </c>
      <c r="U42" s="78" t="s">
        <v>399</v>
      </c>
      <c r="V42" s="78" t="s">
        <v>399</v>
      </c>
      <c r="W42" s="78" t="s">
        <v>399</v>
      </c>
      <c r="X42" s="78" t="s">
        <v>399</v>
      </c>
      <c r="Y42" s="84">
        <v>28</v>
      </c>
      <c r="Z42" s="84">
        <v>104</v>
      </c>
    </row>
    <row r="43" spans="1:26" ht="15.75" customHeight="1">
      <c r="A43" s="6"/>
      <c r="B43" s="144" t="s">
        <v>99</v>
      </c>
      <c r="C43" s="78">
        <f t="shared" si="10"/>
        <v>112</v>
      </c>
      <c r="D43" s="78">
        <f t="shared" si="11"/>
        <v>718</v>
      </c>
      <c r="E43" s="84">
        <v>2</v>
      </c>
      <c r="F43" s="84">
        <v>13</v>
      </c>
      <c r="G43" s="78">
        <v>110</v>
      </c>
      <c r="H43" s="78">
        <v>705</v>
      </c>
      <c r="I43" s="84">
        <v>1</v>
      </c>
      <c r="J43" s="84">
        <v>8</v>
      </c>
      <c r="K43" s="84">
        <v>17</v>
      </c>
      <c r="L43" s="84">
        <v>269</v>
      </c>
      <c r="M43" s="84">
        <v>12</v>
      </c>
      <c r="N43" s="84">
        <v>145</v>
      </c>
      <c r="O43" s="78">
        <v>1</v>
      </c>
      <c r="P43" s="78">
        <v>2</v>
      </c>
      <c r="Q43" s="84">
        <v>4</v>
      </c>
      <c r="R43" s="84">
        <v>24</v>
      </c>
      <c r="S43" s="84">
        <v>40</v>
      </c>
      <c r="T43" s="84">
        <v>95</v>
      </c>
      <c r="U43" s="84">
        <v>1</v>
      </c>
      <c r="V43" s="84">
        <v>8</v>
      </c>
      <c r="W43" s="78" t="s">
        <v>399</v>
      </c>
      <c r="X43" s="78" t="s">
        <v>399</v>
      </c>
      <c r="Y43" s="84">
        <v>34</v>
      </c>
      <c r="Z43" s="84">
        <v>154</v>
      </c>
    </row>
    <row r="44" spans="1:26" ht="15" customHeight="1">
      <c r="A44" s="6"/>
      <c r="B44" s="144"/>
      <c r="C44" s="143"/>
      <c r="D44" s="143"/>
      <c r="E44" s="143"/>
      <c r="F44" s="143"/>
      <c r="G44" s="143"/>
      <c r="H44" s="78"/>
      <c r="I44" s="143"/>
      <c r="J44" s="143"/>
      <c r="K44" s="143"/>
      <c r="L44" s="143"/>
      <c r="M44" s="143"/>
      <c r="N44" s="143"/>
      <c r="O44" s="143"/>
      <c r="P44" s="143"/>
      <c r="Q44" s="143"/>
      <c r="R44" s="143"/>
      <c r="S44" s="143"/>
      <c r="T44" s="143"/>
      <c r="U44" s="143"/>
      <c r="V44" s="143"/>
      <c r="W44" s="143"/>
      <c r="X44" s="143"/>
      <c r="Y44" s="143"/>
      <c r="Z44" s="143"/>
    </row>
    <row r="45" spans="1:225" s="130" customFormat="1" ht="15.75" customHeight="1">
      <c r="A45" s="308" t="s">
        <v>100</v>
      </c>
      <c r="B45" s="346"/>
      <c r="C45" s="154">
        <f>SUM(C46:C50)</f>
        <v>4644</v>
      </c>
      <c r="D45" s="154">
        <f aca="true" t="shared" si="12" ref="D45:N45">SUM(D46:D50)</f>
        <v>25693</v>
      </c>
      <c r="E45" s="154">
        <f t="shared" si="12"/>
        <v>14</v>
      </c>
      <c r="F45" s="154">
        <f t="shared" si="12"/>
        <v>121</v>
      </c>
      <c r="G45" s="154">
        <f t="shared" si="12"/>
        <v>4630</v>
      </c>
      <c r="H45" s="154">
        <f t="shared" si="12"/>
        <v>25572</v>
      </c>
      <c r="I45" s="154">
        <f t="shared" si="12"/>
        <v>1</v>
      </c>
      <c r="J45" s="154">
        <f t="shared" si="12"/>
        <v>10</v>
      </c>
      <c r="K45" s="154">
        <f t="shared" si="12"/>
        <v>535</v>
      </c>
      <c r="L45" s="154">
        <f t="shared" si="12"/>
        <v>2645</v>
      </c>
      <c r="M45" s="154">
        <f t="shared" si="12"/>
        <v>1727</v>
      </c>
      <c r="N45" s="154">
        <f t="shared" si="12"/>
        <v>11574</v>
      </c>
      <c r="O45" s="154">
        <f aca="true" t="shared" si="13" ref="O45:Z45">SUM(O46:O50)</f>
        <v>2</v>
      </c>
      <c r="P45" s="154">
        <f t="shared" si="13"/>
        <v>42</v>
      </c>
      <c r="Q45" s="154">
        <f t="shared" si="13"/>
        <v>47</v>
      </c>
      <c r="R45" s="154">
        <f t="shared" si="13"/>
        <v>519</v>
      </c>
      <c r="S45" s="154">
        <f t="shared" si="13"/>
        <v>1441</v>
      </c>
      <c r="T45" s="154">
        <f t="shared" si="13"/>
        <v>5089</v>
      </c>
      <c r="U45" s="154">
        <f t="shared" si="13"/>
        <v>46</v>
      </c>
      <c r="V45" s="154">
        <f t="shared" si="13"/>
        <v>548</v>
      </c>
      <c r="W45" s="154">
        <f t="shared" si="13"/>
        <v>41</v>
      </c>
      <c r="X45" s="154">
        <f t="shared" si="13"/>
        <v>87</v>
      </c>
      <c r="Y45" s="154">
        <f t="shared" si="13"/>
        <v>790</v>
      </c>
      <c r="Z45" s="154">
        <f t="shared" si="13"/>
        <v>5058</v>
      </c>
      <c r="AA45" s="152"/>
      <c r="AB45" s="152"/>
      <c r="AC45" s="152"/>
      <c r="AD45" s="152"/>
      <c r="AE45" s="152"/>
      <c r="AF45" s="152"/>
      <c r="AG45" s="152"/>
      <c r="AH45" s="152"/>
      <c r="AI45" s="152"/>
      <c r="AJ45" s="152"/>
      <c r="AK45" s="152"/>
      <c r="AL45" s="152"/>
      <c r="AM45" s="152"/>
      <c r="AN45" s="152"/>
      <c r="AO45" s="152"/>
      <c r="AP45" s="152"/>
      <c r="AQ45" s="152"/>
      <c r="AR45" s="152"/>
      <c r="AS45" s="152"/>
      <c r="AT45" s="152"/>
      <c r="AU45" s="152"/>
      <c r="AV45" s="152"/>
      <c r="AW45" s="152"/>
      <c r="AX45" s="152"/>
      <c r="AY45" s="152"/>
      <c r="AZ45" s="152"/>
      <c r="BA45" s="152"/>
      <c r="BB45" s="152"/>
      <c r="BC45" s="152"/>
      <c r="BD45" s="152"/>
      <c r="BE45" s="152"/>
      <c r="BF45" s="152"/>
      <c r="BG45" s="152"/>
      <c r="BH45" s="152"/>
      <c r="BI45" s="152"/>
      <c r="BJ45" s="152"/>
      <c r="BK45" s="152"/>
      <c r="BL45" s="152"/>
      <c r="BM45" s="152"/>
      <c r="BN45" s="152"/>
      <c r="BO45" s="152"/>
      <c r="BP45" s="152"/>
      <c r="BQ45" s="152"/>
      <c r="BR45" s="152"/>
      <c r="BS45" s="152"/>
      <c r="BT45" s="152"/>
      <c r="BU45" s="152"/>
      <c r="BV45" s="152"/>
      <c r="BW45" s="152"/>
      <c r="BX45" s="152"/>
      <c r="BY45" s="152"/>
      <c r="BZ45" s="152"/>
      <c r="CA45" s="152"/>
      <c r="CB45" s="152"/>
      <c r="CC45" s="152"/>
      <c r="CD45" s="152"/>
      <c r="CE45" s="152"/>
      <c r="CF45" s="152"/>
      <c r="CG45" s="152"/>
      <c r="CH45" s="152"/>
      <c r="CI45" s="152"/>
      <c r="CJ45" s="152"/>
      <c r="CK45" s="152"/>
      <c r="CL45" s="152"/>
      <c r="CM45" s="152"/>
      <c r="CN45" s="152"/>
      <c r="CO45" s="152"/>
      <c r="CP45" s="152"/>
      <c r="CQ45" s="152"/>
      <c r="CR45" s="152"/>
      <c r="CS45" s="152"/>
      <c r="CT45" s="152"/>
      <c r="CU45" s="152"/>
      <c r="CV45" s="152"/>
      <c r="CW45" s="152"/>
      <c r="CX45" s="152"/>
      <c r="CY45" s="152"/>
      <c r="CZ45" s="152"/>
      <c r="DA45" s="152"/>
      <c r="DB45" s="152"/>
      <c r="DC45" s="152"/>
      <c r="DD45" s="152"/>
      <c r="DE45" s="152"/>
      <c r="DF45" s="152"/>
      <c r="DG45" s="152"/>
      <c r="DH45" s="152"/>
      <c r="DI45" s="152"/>
      <c r="DJ45" s="152"/>
      <c r="DK45" s="152"/>
      <c r="DL45" s="152"/>
      <c r="DM45" s="152"/>
      <c r="DN45" s="152"/>
      <c r="DO45" s="152"/>
      <c r="DP45" s="152"/>
      <c r="DQ45" s="152"/>
      <c r="DR45" s="152"/>
      <c r="DS45" s="152"/>
      <c r="DT45" s="152"/>
      <c r="DU45" s="152"/>
      <c r="DV45" s="152"/>
      <c r="DW45" s="152"/>
      <c r="DX45" s="152"/>
      <c r="DY45" s="152"/>
      <c r="DZ45" s="152"/>
      <c r="EA45" s="152"/>
      <c r="EB45" s="152"/>
      <c r="EC45" s="152"/>
      <c r="ED45" s="152"/>
      <c r="EE45" s="152"/>
      <c r="EF45" s="152"/>
      <c r="EG45" s="152"/>
      <c r="EH45" s="152"/>
      <c r="EI45" s="152"/>
      <c r="EJ45" s="152"/>
      <c r="EK45" s="152"/>
      <c r="EL45" s="152"/>
      <c r="EM45" s="152"/>
      <c r="EN45" s="152"/>
      <c r="EO45" s="152"/>
      <c r="EP45" s="152"/>
      <c r="EQ45" s="152"/>
      <c r="ER45" s="152"/>
      <c r="ES45" s="152"/>
      <c r="ET45" s="152"/>
      <c r="EU45" s="152"/>
      <c r="EV45" s="152"/>
      <c r="EW45" s="152"/>
      <c r="EX45" s="152"/>
      <c r="EY45" s="152"/>
      <c r="EZ45" s="152"/>
      <c r="FA45" s="152"/>
      <c r="FB45" s="152"/>
      <c r="FC45" s="152"/>
      <c r="FD45" s="152"/>
      <c r="FE45" s="152"/>
      <c r="FF45" s="152"/>
      <c r="FG45" s="152"/>
      <c r="FH45" s="152"/>
      <c r="FI45" s="152"/>
      <c r="FJ45" s="152"/>
      <c r="FK45" s="152"/>
      <c r="FL45" s="152"/>
      <c r="FM45" s="152"/>
      <c r="FN45" s="152"/>
      <c r="FO45" s="152"/>
      <c r="FP45" s="152"/>
      <c r="FQ45" s="152"/>
      <c r="FR45" s="152"/>
      <c r="FS45" s="152"/>
      <c r="FT45" s="152"/>
      <c r="FU45" s="152"/>
      <c r="FV45" s="152"/>
      <c r="FW45" s="152"/>
      <c r="FX45" s="152"/>
      <c r="FY45" s="152"/>
      <c r="FZ45" s="152"/>
      <c r="GA45" s="152"/>
      <c r="GB45" s="152"/>
      <c r="GC45" s="152"/>
      <c r="GD45" s="152"/>
      <c r="GE45" s="152"/>
      <c r="GF45" s="152"/>
      <c r="GG45" s="152"/>
      <c r="GH45" s="152"/>
      <c r="GI45" s="152"/>
      <c r="GJ45" s="152"/>
      <c r="GK45" s="152"/>
      <c r="GL45" s="152"/>
      <c r="GM45" s="152"/>
      <c r="GN45" s="152"/>
      <c r="GO45" s="152"/>
      <c r="GP45" s="152"/>
      <c r="GQ45" s="152"/>
      <c r="GR45" s="152"/>
      <c r="GS45" s="152"/>
      <c r="GT45" s="152"/>
      <c r="GU45" s="152"/>
      <c r="GV45" s="152"/>
      <c r="GW45" s="152"/>
      <c r="GX45" s="152"/>
      <c r="GY45" s="152"/>
      <c r="GZ45" s="152"/>
      <c r="HA45" s="152"/>
      <c r="HB45" s="152"/>
      <c r="HC45" s="152"/>
      <c r="HD45" s="152"/>
      <c r="HE45" s="152"/>
      <c r="HF45" s="152"/>
      <c r="HG45" s="152"/>
      <c r="HH45" s="152"/>
      <c r="HI45" s="152"/>
      <c r="HJ45" s="152"/>
      <c r="HK45" s="152"/>
      <c r="HL45" s="152"/>
      <c r="HM45" s="152"/>
      <c r="HN45" s="152"/>
      <c r="HO45" s="152"/>
      <c r="HP45" s="152"/>
      <c r="HQ45" s="152"/>
    </row>
    <row r="46" spans="1:26" ht="15.75" customHeight="1">
      <c r="A46" s="6"/>
      <c r="B46" s="144" t="s">
        <v>101</v>
      </c>
      <c r="C46" s="78">
        <f aca="true" t="shared" si="14" ref="C46:D50">SUM(E46,G46)</f>
        <v>1117</v>
      </c>
      <c r="D46" s="78">
        <f t="shared" si="14"/>
        <v>6397</v>
      </c>
      <c r="E46" s="84">
        <v>1</v>
      </c>
      <c r="F46" s="84">
        <v>4</v>
      </c>
      <c r="G46" s="78">
        <v>1116</v>
      </c>
      <c r="H46" s="78">
        <v>6393</v>
      </c>
      <c r="I46" s="78" t="s">
        <v>399</v>
      </c>
      <c r="J46" s="78" t="s">
        <v>399</v>
      </c>
      <c r="K46" s="84">
        <v>181</v>
      </c>
      <c r="L46" s="84">
        <v>1087</v>
      </c>
      <c r="M46" s="84">
        <v>210</v>
      </c>
      <c r="N46" s="84">
        <v>2234</v>
      </c>
      <c r="O46" s="84">
        <v>1</v>
      </c>
      <c r="P46" s="84">
        <v>39</v>
      </c>
      <c r="Q46" s="84">
        <v>11</v>
      </c>
      <c r="R46" s="84">
        <v>104</v>
      </c>
      <c r="S46" s="84">
        <v>436</v>
      </c>
      <c r="T46" s="84">
        <v>1624</v>
      </c>
      <c r="U46" s="84">
        <v>7</v>
      </c>
      <c r="V46" s="84">
        <v>138</v>
      </c>
      <c r="W46" s="84">
        <v>9</v>
      </c>
      <c r="X46" s="84">
        <v>20</v>
      </c>
      <c r="Y46" s="84">
        <v>261</v>
      </c>
      <c r="Z46" s="84">
        <v>1147</v>
      </c>
    </row>
    <row r="47" spans="1:26" ht="15.75" customHeight="1">
      <c r="A47" s="6"/>
      <c r="B47" s="144" t="s">
        <v>102</v>
      </c>
      <c r="C47" s="78">
        <f t="shared" si="14"/>
        <v>988</v>
      </c>
      <c r="D47" s="78">
        <f t="shared" si="14"/>
        <v>4588</v>
      </c>
      <c r="E47" s="84">
        <v>3</v>
      </c>
      <c r="F47" s="84">
        <v>31</v>
      </c>
      <c r="G47" s="78">
        <v>985</v>
      </c>
      <c r="H47" s="78">
        <v>4557</v>
      </c>
      <c r="I47" s="84" t="s">
        <v>399</v>
      </c>
      <c r="J47" s="84" t="s">
        <v>399</v>
      </c>
      <c r="K47" s="84">
        <v>90</v>
      </c>
      <c r="L47" s="84">
        <v>380</v>
      </c>
      <c r="M47" s="84">
        <v>494</v>
      </c>
      <c r="N47" s="84">
        <v>2454</v>
      </c>
      <c r="O47" s="84" t="s">
        <v>399</v>
      </c>
      <c r="P47" s="84" t="s">
        <v>399</v>
      </c>
      <c r="Q47" s="84">
        <v>14</v>
      </c>
      <c r="R47" s="84">
        <v>120</v>
      </c>
      <c r="S47" s="84">
        <v>232</v>
      </c>
      <c r="T47" s="84">
        <v>821</v>
      </c>
      <c r="U47" s="84">
        <v>7</v>
      </c>
      <c r="V47" s="84">
        <v>107</v>
      </c>
      <c r="W47" s="84">
        <v>6</v>
      </c>
      <c r="X47" s="84">
        <v>12</v>
      </c>
      <c r="Y47" s="84">
        <v>142</v>
      </c>
      <c r="Z47" s="84">
        <v>663</v>
      </c>
    </row>
    <row r="48" spans="1:26" ht="15.75" customHeight="1">
      <c r="A48" s="6"/>
      <c r="B48" s="144" t="s">
        <v>103</v>
      </c>
      <c r="C48" s="78">
        <f t="shared" si="14"/>
        <v>889</v>
      </c>
      <c r="D48" s="78">
        <f t="shared" si="14"/>
        <v>4411</v>
      </c>
      <c r="E48" s="84">
        <v>5</v>
      </c>
      <c r="F48" s="84">
        <v>53</v>
      </c>
      <c r="G48" s="78">
        <v>884</v>
      </c>
      <c r="H48" s="78">
        <v>4358</v>
      </c>
      <c r="I48" s="78" t="s">
        <v>399</v>
      </c>
      <c r="J48" s="78" t="s">
        <v>399</v>
      </c>
      <c r="K48" s="84">
        <v>62</v>
      </c>
      <c r="L48" s="84">
        <v>328</v>
      </c>
      <c r="M48" s="84">
        <v>511</v>
      </c>
      <c r="N48" s="84">
        <v>2702</v>
      </c>
      <c r="O48" s="84" t="s">
        <v>399</v>
      </c>
      <c r="P48" s="84" t="s">
        <v>399</v>
      </c>
      <c r="Q48" s="84">
        <v>10</v>
      </c>
      <c r="R48" s="84">
        <v>188</v>
      </c>
      <c r="S48" s="84">
        <v>209</v>
      </c>
      <c r="T48" s="84">
        <v>765</v>
      </c>
      <c r="U48" s="84">
        <v>4</v>
      </c>
      <c r="V48" s="84">
        <v>36</v>
      </c>
      <c r="W48" s="84">
        <v>3</v>
      </c>
      <c r="X48" s="84">
        <v>10</v>
      </c>
      <c r="Y48" s="84">
        <v>85</v>
      </c>
      <c r="Z48" s="84">
        <v>329</v>
      </c>
    </row>
    <row r="49" spans="1:26" ht="15.75" customHeight="1">
      <c r="A49" s="6"/>
      <c r="B49" s="144" t="s">
        <v>104</v>
      </c>
      <c r="C49" s="78">
        <f t="shared" si="14"/>
        <v>630</v>
      </c>
      <c r="D49" s="78">
        <f t="shared" si="14"/>
        <v>4799</v>
      </c>
      <c r="E49" s="84">
        <v>2</v>
      </c>
      <c r="F49" s="84">
        <v>15</v>
      </c>
      <c r="G49" s="78">
        <v>628</v>
      </c>
      <c r="H49" s="78">
        <v>4784</v>
      </c>
      <c r="I49" s="78">
        <v>1</v>
      </c>
      <c r="J49" s="78">
        <v>10</v>
      </c>
      <c r="K49" s="84">
        <v>50</v>
      </c>
      <c r="L49" s="84">
        <v>309</v>
      </c>
      <c r="M49" s="84">
        <v>273</v>
      </c>
      <c r="N49" s="84">
        <v>3160</v>
      </c>
      <c r="O49" s="84" t="s">
        <v>399</v>
      </c>
      <c r="P49" s="84" t="s">
        <v>399</v>
      </c>
      <c r="Q49" s="84">
        <v>1</v>
      </c>
      <c r="R49" s="84">
        <v>6</v>
      </c>
      <c r="S49" s="84">
        <v>191</v>
      </c>
      <c r="T49" s="84">
        <v>633</v>
      </c>
      <c r="U49" s="84">
        <v>10</v>
      </c>
      <c r="V49" s="84">
        <v>104</v>
      </c>
      <c r="W49" s="84">
        <v>5</v>
      </c>
      <c r="X49" s="84">
        <v>10</v>
      </c>
      <c r="Y49" s="84">
        <v>97</v>
      </c>
      <c r="Z49" s="84">
        <v>552</v>
      </c>
    </row>
    <row r="50" spans="1:26" ht="15.75" customHeight="1">
      <c r="A50" s="6"/>
      <c r="B50" s="144" t="s">
        <v>105</v>
      </c>
      <c r="C50" s="78">
        <f t="shared" si="14"/>
        <v>1020</v>
      </c>
      <c r="D50" s="78">
        <f t="shared" si="14"/>
        <v>5498</v>
      </c>
      <c r="E50" s="84">
        <v>3</v>
      </c>
      <c r="F50" s="84">
        <v>18</v>
      </c>
      <c r="G50" s="78">
        <v>1017</v>
      </c>
      <c r="H50" s="78">
        <v>5480</v>
      </c>
      <c r="I50" s="84" t="s">
        <v>399</v>
      </c>
      <c r="J50" s="84" t="s">
        <v>399</v>
      </c>
      <c r="K50" s="84">
        <v>152</v>
      </c>
      <c r="L50" s="84">
        <v>541</v>
      </c>
      <c r="M50" s="84">
        <v>239</v>
      </c>
      <c r="N50" s="84">
        <v>1024</v>
      </c>
      <c r="O50" s="84">
        <v>1</v>
      </c>
      <c r="P50" s="84">
        <v>3</v>
      </c>
      <c r="Q50" s="84">
        <v>11</v>
      </c>
      <c r="R50" s="84">
        <v>101</v>
      </c>
      <c r="S50" s="84">
        <v>373</v>
      </c>
      <c r="T50" s="84">
        <v>1246</v>
      </c>
      <c r="U50" s="84">
        <v>18</v>
      </c>
      <c r="V50" s="84">
        <v>163</v>
      </c>
      <c r="W50" s="84">
        <v>18</v>
      </c>
      <c r="X50" s="84">
        <v>35</v>
      </c>
      <c r="Y50" s="84">
        <v>205</v>
      </c>
      <c r="Z50" s="84">
        <v>2367</v>
      </c>
    </row>
    <row r="51" spans="1:26" ht="15" customHeight="1">
      <c r="A51" s="6"/>
      <c r="B51" s="144"/>
      <c r="C51" s="143"/>
      <c r="D51" s="143"/>
      <c r="E51" s="143"/>
      <c r="F51" s="143"/>
      <c r="G51" s="143"/>
      <c r="H51" s="143"/>
      <c r="I51" s="143"/>
      <c r="J51" s="143"/>
      <c r="K51" s="143"/>
      <c r="L51" s="143"/>
      <c r="M51" s="143"/>
      <c r="N51" s="143"/>
      <c r="O51" s="143"/>
      <c r="P51" s="143"/>
      <c r="Q51" s="143"/>
      <c r="R51" s="143"/>
      <c r="S51" s="143"/>
      <c r="T51" s="143"/>
      <c r="U51" s="143"/>
      <c r="V51" s="143"/>
      <c r="W51" s="143"/>
      <c r="X51" s="143"/>
      <c r="Y51" s="143"/>
      <c r="Z51" s="143"/>
    </row>
    <row r="52" spans="1:225" s="130" customFormat="1" ht="15.75" customHeight="1">
      <c r="A52" s="308" t="s">
        <v>106</v>
      </c>
      <c r="B52" s="346"/>
      <c r="C52" s="154">
        <f>SUM(C53:C56)</f>
        <v>2781</v>
      </c>
      <c r="D52" s="154">
        <f aca="true" t="shared" si="15" ref="D52:O52">SUM(D53:D56)</f>
        <v>13999</v>
      </c>
      <c r="E52" s="154">
        <f t="shared" si="15"/>
        <v>24</v>
      </c>
      <c r="F52" s="154">
        <f t="shared" si="15"/>
        <v>211</v>
      </c>
      <c r="G52" s="154">
        <f t="shared" si="15"/>
        <v>2757</v>
      </c>
      <c r="H52" s="154">
        <f t="shared" si="15"/>
        <v>13788</v>
      </c>
      <c r="I52" s="154">
        <f t="shared" si="15"/>
        <v>4</v>
      </c>
      <c r="J52" s="154">
        <f t="shared" si="15"/>
        <v>26</v>
      </c>
      <c r="K52" s="154">
        <f t="shared" si="15"/>
        <v>422</v>
      </c>
      <c r="L52" s="154">
        <f t="shared" si="15"/>
        <v>1914</v>
      </c>
      <c r="M52" s="154">
        <f t="shared" si="15"/>
        <v>676</v>
      </c>
      <c r="N52" s="154">
        <f t="shared" si="15"/>
        <v>5731</v>
      </c>
      <c r="O52" s="154">
        <f t="shared" si="15"/>
        <v>8</v>
      </c>
      <c r="P52" s="154">
        <f aca="true" t="shared" si="16" ref="P52:Z52">SUM(P53:P56)</f>
        <v>94</v>
      </c>
      <c r="Q52" s="154">
        <f t="shared" si="16"/>
        <v>59</v>
      </c>
      <c r="R52" s="154">
        <f t="shared" si="16"/>
        <v>354</v>
      </c>
      <c r="S52" s="154">
        <f t="shared" si="16"/>
        <v>965</v>
      </c>
      <c r="T52" s="154">
        <f t="shared" si="16"/>
        <v>2900</v>
      </c>
      <c r="U52" s="154">
        <f t="shared" si="16"/>
        <v>24</v>
      </c>
      <c r="V52" s="154">
        <f t="shared" si="16"/>
        <v>246</v>
      </c>
      <c r="W52" s="154">
        <f t="shared" si="16"/>
        <v>6</v>
      </c>
      <c r="X52" s="154">
        <f t="shared" si="16"/>
        <v>22</v>
      </c>
      <c r="Y52" s="154">
        <f t="shared" si="16"/>
        <v>593</v>
      </c>
      <c r="Z52" s="154">
        <f t="shared" si="16"/>
        <v>2501</v>
      </c>
      <c r="AA52" s="152"/>
      <c r="AB52" s="152"/>
      <c r="AC52" s="152"/>
      <c r="AD52" s="152"/>
      <c r="AE52" s="152"/>
      <c r="AF52" s="152"/>
      <c r="AG52" s="152"/>
      <c r="AH52" s="152"/>
      <c r="AI52" s="152"/>
      <c r="AJ52" s="152"/>
      <c r="AK52" s="152"/>
      <c r="AL52" s="152"/>
      <c r="AM52" s="152"/>
      <c r="AN52" s="152"/>
      <c r="AO52" s="152"/>
      <c r="AP52" s="152"/>
      <c r="AQ52" s="152"/>
      <c r="AR52" s="152"/>
      <c r="AS52" s="152"/>
      <c r="AT52" s="152"/>
      <c r="AU52" s="152"/>
      <c r="AV52" s="152"/>
      <c r="AW52" s="152"/>
      <c r="AX52" s="152"/>
      <c r="AY52" s="152"/>
      <c r="AZ52" s="152"/>
      <c r="BA52" s="152"/>
      <c r="BB52" s="152"/>
      <c r="BC52" s="152"/>
      <c r="BD52" s="152"/>
      <c r="BE52" s="152"/>
      <c r="BF52" s="152"/>
      <c r="BG52" s="152"/>
      <c r="BH52" s="152"/>
      <c r="BI52" s="152"/>
      <c r="BJ52" s="152"/>
      <c r="BK52" s="152"/>
      <c r="BL52" s="152"/>
      <c r="BM52" s="152"/>
      <c r="BN52" s="152"/>
      <c r="BO52" s="152"/>
      <c r="BP52" s="152"/>
      <c r="BQ52" s="152"/>
      <c r="BR52" s="152"/>
      <c r="BS52" s="152"/>
      <c r="BT52" s="152"/>
      <c r="BU52" s="152"/>
      <c r="BV52" s="152"/>
      <c r="BW52" s="152"/>
      <c r="BX52" s="152"/>
      <c r="BY52" s="152"/>
      <c r="BZ52" s="152"/>
      <c r="CA52" s="152"/>
      <c r="CB52" s="152"/>
      <c r="CC52" s="152"/>
      <c r="CD52" s="152"/>
      <c r="CE52" s="152"/>
      <c r="CF52" s="152"/>
      <c r="CG52" s="152"/>
      <c r="CH52" s="152"/>
      <c r="CI52" s="152"/>
      <c r="CJ52" s="152"/>
      <c r="CK52" s="152"/>
      <c r="CL52" s="152"/>
      <c r="CM52" s="152"/>
      <c r="CN52" s="152"/>
      <c r="CO52" s="152"/>
      <c r="CP52" s="152"/>
      <c r="CQ52" s="152"/>
      <c r="CR52" s="152"/>
      <c r="CS52" s="152"/>
      <c r="CT52" s="152"/>
      <c r="CU52" s="152"/>
      <c r="CV52" s="152"/>
      <c r="CW52" s="152"/>
      <c r="CX52" s="152"/>
      <c r="CY52" s="152"/>
      <c r="CZ52" s="152"/>
      <c r="DA52" s="152"/>
      <c r="DB52" s="152"/>
      <c r="DC52" s="152"/>
      <c r="DD52" s="152"/>
      <c r="DE52" s="152"/>
      <c r="DF52" s="152"/>
      <c r="DG52" s="152"/>
      <c r="DH52" s="152"/>
      <c r="DI52" s="152"/>
      <c r="DJ52" s="152"/>
      <c r="DK52" s="152"/>
      <c r="DL52" s="152"/>
      <c r="DM52" s="152"/>
      <c r="DN52" s="152"/>
      <c r="DO52" s="152"/>
      <c r="DP52" s="152"/>
      <c r="DQ52" s="152"/>
      <c r="DR52" s="152"/>
      <c r="DS52" s="152"/>
      <c r="DT52" s="152"/>
      <c r="DU52" s="152"/>
      <c r="DV52" s="152"/>
      <c r="DW52" s="152"/>
      <c r="DX52" s="152"/>
      <c r="DY52" s="152"/>
      <c r="DZ52" s="152"/>
      <c r="EA52" s="152"/>
      <c r="EB52" s="152"/>
      <c r="EC52" s="152"/>
      <c r="ED52" s="152"/>
      <c r="EE52" s="152"/>
      <c r="EF52" s="152"/>
      <c r="EG52" s="152"/>
      <c r="EH52" s="152"/>
      <c r="EI52" s="152"/>
      <c r="EJ52" s="152"/>
      <c r="EK52" s="152"/>
      <c r="EL52" s="152"/>
      <c r="EM52" s="152"/>
      <c r="EN52" s="152"/>
      <c r="EO52" s="152"/>
      <c r="EP52" s="152"/>
      <c r="EQ52" s="152"/>
      <c r="ER52" s="152"/>
      <c r="ES52" s="152"/>
      <c r="ET52" s="152"/>
      <c r="EU52" s="152"/>
      <c r="EV52" s="152"/>
      <c r="EW52" s="152"/>
      <c r="EX52" s="152"/>
      <c r="EY52" s="152"/>
      <c r="EZ52" s="152"/>
      <c r="FA52" s="152"/>
      <c r="FB52" s="152"/>
      <c r="FC52" s="152"/>
      <c r="FD52" s="152"/>
      <c r="FE52" s="152"/>
      <c r="FF52" s="152"/>
      <c r="FG52" s="152"/>
      <c r="FH52" s="152"/>
      <c r="FI52" s="152"/>
      <c r="FJ52" s="152"/>
      <c r="FK52" s="152"/>
      <c r="FL52" s="152"/>
      <c r="FM52" s="152"/>
      <c r="FN52" s="152"/>
      <c r="FO52" s="152"/>
      <c r="FP52" s="152"/>
      <c r="FQ52" s="152"/>
      <c r="FR52" s="152"/>
      <c r="FS52" s="152"/>
      <c r="FT52" s="152"/>
      <c r="FU52" s="152"/>
      <c r="FV52" s="152"/>
      <c r="FW52" s="152"/>
      <c r="FX52" s="152"/>
      <c r="FY52" s="152"/>
      <c r="FZ52" s="152"/>
      <c r="GA52" s="152"/>
      <c r="GB52" s="152"/>
      <c r="GC52" s="152"/>
      <c r="GD52" s="152"/>
      <c r="GE52" s="152"/>
      <c r="GF52" s="152"/>
      <c r="GG52" s="152"/>
      <c r="GH52" s="152"/>
      <c r="GI52" s="152"/>
      <c r="GJ52" s="152"/>
      <c r="GK52" s="152"/>
      <c r="GL52" s="152"/>
      <c r="GM52" s="152"/>
      <c r="GN52" s="152"/>
      <c r="GO52" s="152"/>
      <c r="GP52" s="152"/>
      <c r="GQ52" s="152"/>
      <c r="GR52" s="152"/>
      <c r="GS52" s="152"/>
      <c r="GT52" s="152"/>
      <c r="GU52" s="152"/>
      <c r="GV52" s="152"/>
      <c r="GW52" s="152"/>
      <c r="GX52" s="152"/>
      <c r="GY52" s="152"/>
      <c r="GZ52" s="152"/>
      <c r="HA52" s="152"/>
      <c r="HB52" s="152"/>
      <c r="HC52" s="152"/>
      <c r="HD52" s="152"/>
      <c r="HE52" s="152"/>
      <c r="HF52" s="152"/>
      <c r="HG52" s="152"/>
      <c r="HH52" s="152"/>
      <c r="HI52" s="152"/>
      <c r="HJ52" s="152"/>
      <c r="HK52" s="152"/>
      <c r="HL52" s="152"/>
      <c r="HM52" s="152"/>
      <c r="HN52" s="152"/>
      <c r="HO52" s="152"/>
      <c r="HP52" s="152"/>
      <c r="HQ52" s="152"/>
    </row>
    <row r="53" spans="1:26" ht="15.75" customHeight="1">
      <c r="A53" s="146"/>
      <c r="B53" s="144" t="s">
        <v>107</v>
      </c>
      <c r="C53" s="78">
        <f aca="true" t="shared" si="17" ref="C53:D56">SUM(E53,G53)</f>
        <v>724</v>
      </c>
      <c r="D53" s="78">
        <f t="shared" si="17"/>
        <v>3425</v>
      </c>
      <c r="E53" s="84">
        <v>13</v>
      </c>
      <c r="F53" s="84">
        <v>111</v>
      </c>
      <c r="G53" s="78">
        <v>711</v>
      </c>
      <c r="H53" s="78">
        <v>3314</v>
      </c>
      <c r="I53" s="78" t="s">
        <v>399</v>
      </c>
      <c r="J53" s="78" t="s">
        <v>399</v>
      </c>
      <c r="K53" s="84">
        <v>115</v>
      </c>
      <c r="L53" s="84">
        <v>414</v>
      </c>
      <c r="M53" s="84">
        <v>91</v>
      </c>
      <c r="N53" s="84">
        <v>1211</v>
      </c>
      <c r="O53" s="84">
        <v>6</v>
      </c>
      <c r="P53" s="84">
        <v>11</v>
      </c>
      <c r="Q53" s="84">
        <v>16</v>
      </c>
      <c r="R53" s="84">
        <v>159</v>
      </c>
      <c r="S53" s="84">
        <v>292</v>
      </c>
      <c r="T53" s="84">
        <v>843</v>
      </c>
      <c r="U53" s="84">
        <v>5</v>
      </c>
      <c r="V53" s="84">
        <v>65</v>
      </c>
      <c r="W53" s="78" t="s">
        <v>399</v>
      </c>
      <c r="X53" s="78" t="s">
        <v>399</v>
      </c>
      <c r="Y53" s="84">
        <v>186</v>
      </c>
      <c r="Z53" s="84">
        <v>611</v>
      </c>
    </row>
    <row r="54" spans="1:26" ht="15.75" customHeight="1">
      <c r="A54" s="146"/>
      <c r="B54" s="144" t="s">
        <v>108</v>
      </c>
      <c r="C54" s="78">
        <f t="shared" si="17"/>
        <v>396</v>
      </c>
      <c r="D54" s="78">
        <f t="shared" si="17"/>
        <v>2084</v>
      </c>
      <c r="E54" s="84">
        <v>4</v>
      </c>
      <c r="F54" s="84">
        <v>46</v>
      </c>
      <c r="G54" s="78">
        <v>392</v>
      </c>
      <c r="H54" s="78">
        <v>2038</v>
      </c>
      <c r="I54" s="84">
        <v>1</v>
      </c>
      <c r="J54" s="84">
        <v>7</v>
      </c>
      <c r="K54" s="84">
        <v>51</v>
      </c>
      <c r="L54" s="84">
        <v>262</v>
      </c>
      <c r="M54" s="84">
        <v>96</v>
      </c>
      <c r="N54" s="84">
        <v>963</v>
      </c>
      <c r="O54" s="84" t="s">
        <v>399</v>
      </c>
      <c r="P54" s="84" t="s">
        <v>399</v>
      </c>
      <c r="Q54" s="84">
        <v>9</v>
      </c>
      <c r="R54" s="84">
        <v>36</v>
      </c>
      <c r="S54" s="84">
        <v>139</v>
      </c>
      <c r="T54" s="84">
        <v>419</v>
      </c>
      <c r="U54" s="84">
        <v>4</v>
      </c>
      <c r="V54" s="84">
        <v>29</v>
      </c>
      <c r="W54" s="84">
        <v>2</v>
      </c>
      <c r="X54" s="84">
        <v>5</v>
      </c>
      <c r="Y54" s="84">
        <v>90</v>
      </c>
      <c r="Z54" s="84">
        <v>317</v>
      </c>
    </row>
    <row r="55" spans="1:26" ht="15.75" customHeight="1">
      <c r="A55" s="146"/>
      <c r="B55" s="144" t="s">
        <v>109</v>
      </c>
      <c r="C55" s="78">
        <f t="shared" si="17"/>
        <v>1115</v>
      </c>
      <c r="D55" s="78">
        <f t="shared" si="17"/>
        <v>5775</v>
      </c>
      <c r="E55" s="84">
        <v>4</v>
      </c>
      <c r="F55" s="84">
        <v>36</v>
      </c>
      <c r="G55" s="78">
        <v>1111</v>
      </c>
      <c r="H55" s="78">
        <v>5739</v>
      </c>
      <c r="I55" s="84">
        <v>1</v>
      </c>
      <c r="J55" s="84">
        <v>12</v>
      </c>
      <c r="K55" s="84">
        <v>182</v>
      </c>
      <c r="L55" s="84">
        <v>836</v>
      </c>
      <c r="M55" s="84">
        <v>320</v>
      </c>
      <c r="N55" s="84">
        <v>2459</v>
      </c>
      <c r="O55" s="84">
        <v>2</v>
      </c>
      <c r="P55" s="84">
        <v>83</v>
      </c>
      <c r="Q55" s="84">
        <v>28</v>
      </c>
      <c r="R55" s="84">
        <v>122</v>
      </c>
      <c r="S55" s="84">
        <v>355</v>
      </c>
      <c r="T55" s="84">
        <v>1098</v>
      </c>
      <c r="U55" s="84">
        <v>12</v>
      </c>
      <c r="V55" s="84">
        <v>127</v>
      </c>
      <c r="W55" s="84">
        <v>3</v>
      </c>
      <c r="X55" s="84">
        <v>12</v>
      </c>
      <c r="Y55" s="84">
        <v>208</v>
      </c>
      <c r="Z55" s="84">
        <v>990</v>
      </c>
    </row>
    <row r="56" spans="1:26" ht="15.75" customHeight="1">
      <c r="A56" s="146"/>
      <c r="B56" s="144" t="s">
        <v>110</v>
      </c>
      <c r="C56" s="78">
        <f t="shared" si="17"/>
        <v>546</v>
      </c>
      <c r="D56" s="78">
        <f t="shared" si="17"/>
        <v>2715</v>
      </c>
      <c r="E56" s="84">
        <v>3</v>
      </c>
      <c r="F56" s="84">
        <v>18</v>
      </c>
      <c r="G56" s="78">
        <v>543</v>
      </c>
      <c r="H56" s="78">
        <v>2697</v>
      </c>
      <c r="I56" s="78">
        <v>2</v>
      </c>
      <c r="J56" s="78">
        <v>7</v>
      </c>
      <c r="K56" s="84">
        <v>74</v>
      </c>
      <c r="L56" s="84">
        <v>402</v>
      </c>
      <c r="M56" s="84">
        <v>169</v>
      </c>
      <c r="N56" s="84">
        <v>1098</v>
      </c>
      <c r="O56" s="84" t="s">
        <v>399</v>
      </c>
      <c r="P56" s="84" t="s">
        <v>399</v>
      </c>
      <c r="Q56" s="84">
        <v>6</v>
      </c>
      <c r="R56" s="84">
        <v>37</v>
      </c>
      <c r="S56" s="84">
        <v>179</v>
      </c>
      <c r="T56" s="84">
        <v>540</v>
      </c>
      <c r="U56" s="84">
        <v>3</v>
      </c>
      <c r="V56" s="84">
        <v>25</v>
      </c>
      <c r="W56" s="84">
        <v>1</v>
      </c>
      <c r="X56" s="84">
        <v>5</v>
      </c>
      <c r="Y56" s="84">
        <v>109</v>
      </c>
      <c r="Z56" s="84">
        <v>583</v>
      </c>
    </row>
    <row r="57" spans="1:26" ht="15" customHeight="1">
      <c r="A57" s="146"/>
      <c r="B57" s="144"/>
      <c r="C57" s="143"/>
      <c r="D57" s="143"/>
      <c r="E57" s="143"/>
      <c r="F57" s="143"/>
      <c r="G57" s="143"/>
      <c r="H57" s="143"/>
      <c r="I57" s="143"/>
      <c r="J57" s="143"/>
      <c r="K57" s="143"/>
      <c r="L57" s="143"/>
      <c r="M57" s="143"/>
      <c r="N57" s="143"/>
      <c r="O57" s="143"/>
      <c r="P57" s="143"/>
      <c r="Q57" s="143"/>
      <c r="R57" s="143"/>
      <c r="S57" s="143"/>
      <c r="T57" s="143"/>
      <c r="U57" s="143"/>
      <c r="V57" s="143"/>
      <c r="W57" s="143"/>
      <c r="X57" s="143"/>
      <c r="Y57" s="143"/>
      <c r="Z57" s="143"/>
    </row>
    <row r="58" spans="1:225" s="130" customFormat="1" ht="15.75" customHeight="1">
      <c r="A58" s="308" t="s">
        <v>111</v>
      </c>
      <c r="B58" s="346"/>
      <c r="C58" s="154">
        <f>SUM(C59:C64)</f>
        <v>3078</v>
      </c>
      <c r="D58" s="154">
        <f aca="true" t="shared" si="18" ref="D58:P58">SUM(D59:D64)</f>
        <v>13612</v>
      </c>
      <c r="E58" s="154">
        <f t="shared" si="18"/>
        <v>13</v>
      </c>
      <c r="F58" s="154">
        <f t="shared" si="18"/>
        <v>116</v>
      </c>
      <c r="G58" s="154">
        <f t="shared" si="18"/>
        <v>3065</v>
      </c>
      <c r="H58" s="154">
        <f t="shared" si="18"/>
        <v>13496</v>
      </c>
      <c r="I58" s="154">
        <f t="shared" si="18"/>
        <v>4</v>
      </c>
      <c r="J58" s="154">
        <f t="shared" si="18"/>
        <v>39</v>
      </c>
      <c r="K58" s="154">
        <f t="shared" si="18"/>
        <v>367</v>
      </c>
      <c r="L58" s="154">
        <f t="shared" si="18"/>
        <v>1479</v>
      </c>
      <c r="M58" s="154">
        <f t="shared" si="18"/>
        <v>1216</v>
      </c>
      <c r="N58" s="154">
        <f t="shared" si="18"/>
        <v>6987</v>
      </c>
      <c r="O58" s="154">
        <f t="shared" si="18"/>
        <v>1</v>
      </c>
      <c r="P58" s="154">
        <f t="shared" si="18"/>
        <v>2</v>
      </c>
      <c r="Q58" s="154">
        <f aca="true" t="shared" si="19" ref="Q58:Z58">SUM(Q59:Q64)</f>
        <v>59</v>
      </c>
      <c r="R58" s="154">
        <f t="shared" si="19"/>
        <v>665</v>
      </c>
      <c r="S58" s="154">
        <f t="shared" si="19"/>
        <v>860</v>
      </c>
      <c r="T58" s="154">
        <f t="shared" si="19"/>
        <v>2431</v>
      </c>
      <c r="U58" s="154">
        <f t="shared" si="19"/>
        <v>19</v>
      </c>
      <c r="V58" s="154">
        <f t="shared" si="19"/>
        <v>167</v>
      </c>
      <c r="W58" s="154">
        <f t="shared" si="19"/>
        <v>5</v>
      </c>
      <c r="X58" s="154">
        <f t="shared" si="19"/>
        <v>8</v>
      </c>
      <c r="Y58" s="154">
        <f t="shared" si="19"/>
        <v>534</v>
      </c>
      <c r="Z58" s="154">
        <f t="shared" si="19"/>
        <v>1718</v>
      </c>
      <c r="AA58" s="152"/>
      <c r="AB58" s="152"/>
      <c r="AC58" s="152"/>
      <c r="AD58" s="152"/>
      <c r="AE58" s="152"/>
      <c r="AF58" s="152"/>
      <c r="AG58" s="152"/>
      <c r="AH58" s="152"/>
      <c r="AI58" s="152"/>
      <c r="AJ58" s="152"/>
      <c r="AK58" s="152"/>
      <c r="AL58" s="152"/>
      <c r="AM58" s="152"/>
      <c r="AN58" s="152"/>
      <c r="AO58" s="152"/>
      <c r="AP58" s="152"/>
      <c r="AQ58" s="152"/>
      <c r="AR58" s="152"/>
      <c r="AS58" s="152"/>
      <c r="AT58" s="152"/>
      <c r="AU58" s="152"/>
      <c r="AV58" s="152"/>
      <c r="AW58" s="152"/>
      <c r="AX58" s="152"/>
      <c r="AY58" s="152"/>
      <c r="AZ58" s="152"/>
      <c r="BA58" s="152"/>
      <c r="BB58" s="152"/>
      <c r="BC58" s="152"/>
      <c r="BD58" s="152"/>
      <c r="BE58" s="152"/>
      <c r="BF58" s="152"/>
      <c r="BG58" s="152"/>
      <c r="BH58" s="152"/>
      <c r="BI58" s="152"/>
      <c r="BJ58" s="152"/>
      <c r="BK58" s="152"/>
      <c r="BL58" s="152"/>
      <c r="BM58" s="152"/>
      <c r="BN58" s="152"/>
      <c r="BO58" s="152"/>
      <c r="BP58" s="152"/>
      <c r="BQ58" s="152"/>
      <c r="BR58" s="152"/>
      <c r="BS58" s="152"/>
      <c r="BT58" s="152"/>
      <c r="BU58" s="152"/>
      <c r="BV58" s="152"/>
      <c r="BW58" s="152"/>
      <c r="BX58" s="152"/>
      <c r="BY58" s="152"/>
      <c r="BZ58" s="152"/>
      <c r="CA58" s="152"/>
      <c r="CB58" s="152"/>
      <c r="CC58" s="152"/>
      <c r="CD58" s="152"/>
      <c r="CE58" s="152"/>
      <c r="CF58" s="152"/>
      <c r="CG58" s="152"/>
      <c r="CH58" s="152"/>
      <c r="CI58" s="152"/>
      <c r="CJ58" s="152"/>
      <c r="CK58" s="152"/>
      <c r="CL58" s="152"/>
      <c r="CM58" s="152"/>
      <c r="CN58" s="152"/>
      <c r="CO58" s="152"/>
      <c r="CP58" s="152"/>
      <c r="CQ58" s="152"/>
      <c r="CR58" s="152"/>
      <c r="CS58" s="152"/>
      <c r="CT58" s="152"/>
      <c r="CU58" s="152"/>
      <c r="CV58" s="152"/>
      <c r="CW58" s="152"/>
      <c r="CX58" s="152"/>
      <c r="CY58" s="152"/>
      <c r="CZ58" s="152"/>
      <c r="DA58" s="152"/>
      <c r="DB58" s="152"/>
      <c r="DC58" s="152"/>
      <c r="DD58" s="152"/>
      <c r="DE58" s="152"/>
      <c r="DF58" s="152"/>
      <c r="DG58" s="152"/>
      <c r="DH58" s="152"/>
      <c r="DI58" s="152"/>
      <c r="DJ58" s="152"/>
      <c r="DK58" s="152"/>
      <c r="DL58" s="152"/>
      <c r="DM58" s="152"/>
      <c r="DN58" s="152"/>
      <c r="DO58" s="152"/>
      <c r="DP58" s="152"/>
      <c r="DQ58" s="152"/>
      <c r="DR58" s="152"/>
      <c r="DS58" s="152"/>
      <c r="DT58" s="152"/>
      <c r="DU58" s="152"/>
      <c r="DV58" s="152"/>
      <c r="DW58" s="152"/>
      <c r="DX58" s="152"/>
      <c r="DY58" s="152"/>
      <c r="DZ58" s="152"/>
      <c r="EA58" s="152"/>
      <c r="EB58" s="152"/>
      <c r="EC58" s="152"/>
      <c r="ED58" s="152"/>
      <c r="EE58" s="152"/>
      <c r="EF58" s="152"/>
      <c r="EG58" s="152"/>
      <c r="EH58" s="152"/>
      <c r="EI58" s="152"/>
      <c r="EJ58" s="152"/>
      <c r="EK58" s="152"/>
      <c r="EL58" s="152"/>
      <c r="EM58" s="152"/>
      <c r="EN58" s="152"/>
      <c r="EO58" s="152"/>
      <c r="EP58" s="152"/>
      <c r="EQ58" s="152"/>
      <c r="ER58" s="152"/>
      <c r="ES58" s="152"/>
      <c r="ET58" s="152"/>
      <c r="EU58" s="152"/>
      <c r="EV58" s="152"/>
      <c r="EW58" s="152"/>
      <c r="EX58" s="152"/>
      <c r="EY58" s="152"/>
      <c r="EZ58" s="152"/>
      <c r="FA58" s="152"/>
      <c r="FB58" s="152"/>
      <c r="FC58" s="152"/>
      <c r="FD58" s="152"/>
      <c r="FE58" s="152"/>
      <c r="FF58" s="152"/>
      <c r="FG58" s="152"/>
      <c r="FH58" s="152"/>
      <c r="FI58" s="152"/>
      <c r="FJ58" s="152"/>
      <c r="FK58" s="152"/>
      <c r="FL58" s="152"/>
      <c r="FM58" s="152"/>
      <c r="FN58" s="152"/>
      <c r="FO58" s="152"/>
      <c r="FP58" s="152"/>
      <c r="FQ58" s="152"/>
      <c r="FR58" s="152"/>
      <c r="FS58" s="152"/>
      <c r="FT58" s="152"/>
      <c r="FU58" s="152"/>
      <c r="FV58" s="152"/>
      <c r="FW58" s="152"/>
      <c r="FX58" s="152"/>
      <c r="FY58" s="152"/>
      <c r="FZ58" s="152"/>
      <c r="GA58" s="152"/>
      <c r="GB58" s="152"/>
      <c r="GC58" s="152"/>
      <c r="GD58" s="152"/>
      <c r="GE58" s="152"/>
      <c r="GF58" s="152"/>
      <c r="GG58" s="152"/>
      <c r="GH58" s="152"/>
      <c r="GI58" s="152"/>
      <c r="GJ58" s="152"/>
      <c r="GK58" s="152"/>
      <c r="GL58" s="152"/>
      <c r="GM58" s="152"/>
      <c r="GN58" s="152"/>
      <c r="GO58" s="152"/>
      <c r="GP58" s="152"/>
      <c r="GQ58" s="152"/>
      <c r="GR58" s="152"/>
      <c r="GS58" s="152"/>
      <c r="GT58" s="152"/>
      <c r="GU58" s="152"/>
      <c r="GV58" s="152"/>
      <c r="GW58" s="152"/>
      <c r="GX58" s="152"/>
      <c r="GY58" s="152"/>
      <c r="GZ58" s="152"/>
      <c r="HA58" s="152"/>
      <c r="HB58" s="152"/>
      <c r="HC58" s="152"/>
      <c r="HD58" s="152"/>
      <c r="HE58" s="152"/>
      <c r="HF58" s="152"/>
      <c r="HG58" s="152"/>
      <c r="HH58" s="152"/>
      <c r="HI58" s="152"/>
      <c r="HJ58" s="152"/>
      <c r="HK58" s="152"/>
      <c r="HL58" s="152"/>
      <c r="HM58" s="152"/>
      <c r="HN58" s="152"/>
      <c r="HO58" s="152"/>
      <c r="HP58" s="152"/>
      <c r="HQ58" s="152"/>
    </row>
    <row r="59" spans="1:26" ht="15.75" customHeight="1">
      <c r="A59" s="6"/>
      <c r="B59" s="144" t="s">
        <v>112</v>
      </c>
      <c r="C59" s="78">
        <f aca="true" t="shared" si="20" ref="C59:D64">SUM(E59,G59)</f>
        <v>453</v>
      </c>
      <c r="D59" s="78">
        <f t="shared" si="20"/>
        <v>2122</v>
      </c>
      <c r="E59" s="78" t="s">
        <v>399</v>
      </c>
      <c r="F59" s="78" t="s">
        <v>399</v>
      </c>
      <c r="G59" s="78">
        <v>453</v>
      </c>
      <c r="H59" s="78">
        <v>2122</v>
      </c>
      <c r="I59" s="84">
        <v>1</v>
      </c>
      <c r="J59" s="84">
        <v>7</v>
      </c>
      <c r="K59" s="84">
        <v>64</v>
      </c>
      <c r="L59" s="84">
        <v>211</v>
      </c>
      <c r="M59" s="84">
        <v>166</v>
      </c>
      <c r="N59" s="84">
        <v>1064</v>
      </c>
      <c r="O59" s="84" t="s">
        <v>399</v>
      </c>
      <c r="P59" s="84" t="s">
        <v>399</v>
      </c>
      <c r="Q59" s="84">
        <v>9</v>
      </c>
      <c r="R59" s="84">
        <v>169</v>
      </c>
      <c r="S59" s="84">
        <v>130</v>
      </c>
      <c r="T59" s="84">
        <v>388</v>
      </c>
      <c r="U59" s="84">
        <v>4</v>
      </c>
      <c r="V59" s="84">
        <v>30</v>
      </c>
      <c r="W59" s="78">
        <v>1</v>
      </c>
      <c r="X59" s="78">
        <v>1</v>
      </c>
      <c r="Y59" s="84">
        <v>78</v>
      </c>
      <c r="Z59" s="84">
        <v>252</v>
      </c>
    </row>
    <row r="60" spans="1:26" ht="15.75" customHeight="1">
      <c r="A60" s="6"/>
      <c r="B60" s="144" t="s">
        <v>113</v>
      </c>
      <c r="C60" s="78">
        <f t="shared" si="20"/>
        <v>547</v>
      </c>
      <c r="D60" s="78">
        <f t="shared" si="20"/>
        <v>2397</v>
      </c>
      <c r="E60" s="78" t="s">
        <v>399</v>
      </c>
      <c r="F60" s="78" t="s">
        <v>399</v>
      </c>
      <c r="G60" s="78">
        <v>547</v>
      </c>
      <c r="H60" s="78">
        <v>2397</v>
      </c>
      <c r="I60" s="84">
        <v>2</v>
      </c>
      <c r="J60" s="84">
        <v>17</v>
      </c>
      <c r="K60" s="84">
        <v>35</v>
      </c>
      <c r="L60" s="84">
        <v>142</v>
      </c>
      <c r="M60" s="84">
        <v>277</v>
      </c>
      <c r="N60" s="84">
        <v>1327</v>
      </c>
      <c r="O60" s="84" t="s">
        <v>399</v>
      </c>
      <c r="P60" s="84" t="s">
        <v>399</v>
      </c>
      <c r="Q60" s="84">
        <v>14</v>
      </c>
      <c r="R60" s="84">
        <v>171</v>
      </c>
      <c r="S60" s="84">
        <v>133</v>
      </c>
      <c r="T60" s="84">
        <v>409</v>
      </c>
      <c r="U60" s="84">
        <v>6</v>
      </c>
      <c r="V60" s="84">
        <v>47</v>
      </c>
      <c r="W60" s="84">
        <v>1</v>
      </c>
      <c r="X60" s="84">
        <v>1</v>
      </c>
      <c r="Y60" s="84">
        <v>79</v>
      </c>
      <c r="Z60" s="84">
        <v>283</v>
      </c>
    </row>
    <row r="61" spans="1:26" ht="15.75" customHeight="1">
      <c r="A61" s="6"/>
      <c r="B61" s="144" t="s">
        <v>114</v>
      </c>
      <c r="C61" s="78">
        <f t="shared" si="20"/>
        <v>512</v>
      </c>
      <c r="D61" s="78">
        <f t="shared" si="20"/>
        <v>2530</v>
      </c>
      <c r="E61" s="84">
        <v>2</v>
      </c>
      <c r="F61" s="84">
        <v>39</v>
      </c>
      <c r="G61" s="78">
        <v>510</v>
      </c>
      <c r="H61" s="78">
        <v>2491</v>
      </c>
      <c r="I61" s="78" t="s">
        <v>399</v>
      </c>
      <c r="J61" s="78" t="s">
        <v>399</v>
      </c>
      <c r="K61" s="84">
        <v>94</v>
      </c>
      <c r="L61" s="84">
        <v>481</v>
      </c>
      <c r="M61" s="84">
        <v>94</v>
      </c>
      <c r="N61" s="84">
        <v>868</v>
      </c>
      <c r="O61" s="84">
        <v>1</v>
      </c>
      <c r="P61" s="84">
        <v>2</v>
      </c>
      <c r="Q61" s="84">
        <v>8</v>
      </c>
      <c r="R61" s="84">
        <v>146</v>
      </c>
      <c r="S61" s="84">
        <v>190</v>
      </c>
      <c r="T61" s="84">
        <v>550</v>
      </c>
      <c r="U61" s="84">
        <v>2</v>
      </c>
      <c r="V61" s="84">
        <v>20</v>
      </c>
      <c r="W61" s="84" t="s">
        <v>399</v>
      </c>
      <c r="X61" s="84" t="s">
        <v>399</v>
      </c>
      <c r="Y61" s="84">
        <v>121</v>
      </c>
      <c r="Z61" s="84">
        <v>424</v>
      </c>
    </row>
    <row r="62" spans="1:26" ht="15.75" customHeight="1">
      <c r="A62" s="6"/>
      <c r="B62" s="144" t="s">
        <v>115</v>
      </c>
      <c r="C62" s="78">
        <f t="shared" si="20"/>
        <v>787</v>
      </c>
      <c r="D62" s="78">
        <f t="shared" si="20"/>
        <v>3556</v>
      </c>
      <c r="E62" s="78">
        <v>1</v>
      </c>
      <c r="F62" s="78">
        <v>23</v>
      </c>
      <c r="G62" s="78">
        <v>786</v>
      </c>
      <c r="H62" s="78">
        <v>3533</v>
      </c>
      <c r="I62" s="84">
        <v>1</v>
      </c>
      <c r="J62" s="84">
        <v>15</v>
      </c>
      <c r="K62" s="84">
        <v>65</v>
      </c>
      <c r="L62" s="84">
        <v>255</v>
      </c>
      <c r="M62" s="84">
        <v>422</v>
      </c>
      <c r="N62" s="84">
        <v>2329</v>
      </c>
      <c r="O62" s="84" t="s">
        <v>399</v>
      </c>
      <c r="P62" s="84" t="s">
        <v>399</v>
      </c>
      <c r="Q62" s="84">
        <v>12</v>
      </c>
      <c r="R62" s="84">
        <v>69</v>
      </c>
      <c r="S62" s="84">
        <v>189</v>
      </c>
      <c r="T62" s="84">
        <v>531</v>
      </c>
      <c r="U62" s="84">
        <v>3</v>
      </c>
      <c r="V62" s="84">
        <v>32</v>
      </c>
      <c r="W62" s="84">
        <v>1</v>
      </c>
      <c r="X62" s="84">
        <v>1</v>
      </c>
      <c r="Y62" s="84">
        <v>93</v>
      </c>
      <c r="Z62" s="84">
        <v>301</v>
      </c>
    </row>
    <row r="63" spans="1:26" ht="15.75" customHeight="1">
      <c r="A63" s="6"/>
      <c r="B63" s="144" t="s">
        <v>116</v>
      </c>
      <c r="C63" s="78">
        <f t="shared" si="20"/>
        <v>262</v>
      </c>
      <c r="D63" s="78">
        <f t="shared" si="20"/>
        <v>1018</v>
      </c>
      <c r="E63" s="84">
        <v>9</v>
      </c>
      <c r="F63" s="84">
        <v>53</v>
      </c>
      <c r="G63" s="78">
        <v>253</v>
      </c>
      <c r="H63" s="78">
        <v>965</v>
      </c>
      <c r="I63" s="78" t="s">
        <v>399</v>
      </c>
      <c r="J63" s="78" t="s">
        <v>399</v>
      </c>
      <c r="K63" s="84">
        <v>61</v>
      </c>
      <c r="L63" s="84">
        <v>198</v>
      </c>
      <c r="M63" s="84">
        <v>32</v>
      </c>
      <c r="N63" s="84">
        <v>304</v>
      </c>
      <c r="O63" s="84" t="s">
        <v>399</v>
      </c>
      <c r="P63" s="84" t="s">
        <v>399</v>
      </c>
      <c r="Q63" s="84">
        <v>5</v>
      </c>
      <c r="R63" s="84">
        <v>31</v>
      </c>
      <c r="S63" s="84">
        <v>74</v>
      </c>
      <c r="T63" s="84">
        <v>178</v>
      </c>
      <c r="U63" s="84">
        <v>1</v>
      </c>
      <c r="V63" s="84">
        <v>7</v>
      </c>
      <c r="W63" s="78" t="s">
        <v>399</v>
      </c>
      <c r="X63" s="78" t="s">
        <v>399</v>
      </c>
      <c r="Y63" s="84">
        <v>80</v>
      </c>
      <c r="Z63" s="84">
        <v>247</v>
      </c>
    </row>
    <row r="64" spans="1:26" ht="15.75" customHeight="1">
      <c r="A64" s="6"/>
      <c r="B64" s="144" t="s">
        <v>117</v>
      </c>
      <c r="C64" s="78">
        <f t="shared" si="20"/>
        <v>517</v>
      </c>
      <c r="D64" s="78">
        <f t="shared" si="20"/>
        <v>1989</v>
      </c>
      <c r="E64" s="84">
        <v>1</v>
      </c>
      <c r="F64" s="84">
        <v>1</v>
      </c>
      <c r="G64" s="78">
        <v>516</v>
      </c>
      <c r="H64" s="78">
        <v>1988</v>
      </c>
      <c r="I64" s="78" t="s">
        <v>399</v>
      </c>
      <c r="J64" s="78" t="s">
        <v>399</v>
      </c>
      <c r="K64" s="84">
        <v>48</v>
      </c>
      <c r="L64" s="84">
        <v>192</v>
      </c>
      <c r="M64" s="84">
        <v>225</v>
      </c>
      <c r="N64" s="84">
        <v>1095</v>
      </c>
      <c r="O64" s="84" t="s">
        <v>399</v>
      </c>
      <c r="P64" s="84" t="s">
        <v>399</v>
      </c>
      <c r="Q64" s="84">
        <v>11</v>
      </c>
      <c r="R64" s="84">
        <v>79</v>
      </c>
      <c r="S64" s="84">
        <v>144</v>
      </c>
      <c r="T64" s="84">
        <v>375</v>
      </c>
      <c r="U64" s="84">
        <v>3</v>
      </c>
      <c r="V64" s="84">
        <v>31</v>
      </c>
      <c r="W64" s="84">
        <v>2</v>
      </c>
      <c r="X64" s="84">
        <v>5</v>
      </c>
      <c r="Y64" s="84">
        <v>83</v>
      </c>
      <c r="Z64" s="84">
        <v>211</v>
      </c>
    </row>
    <row r="65" spans="1:26" ht="15" customHeight="1">
      <c r="A65" s="6"/>
      <c r="B65" s="144"/>
      <c r="C65" s="143"/>
      <c r="D65" s="143"/>
      <c r="E65" s="143"/>
      <c r="F65" s="143"/>
      <c r="G65" s="143"/>
      <c r="H65" s="143"/>
      <c r="I65" s="143"/>
      <c r="J65" s="143"/>
      <c r="K65" s="143"/>
      <c r="L65" s="143"/>
      <c r="M65" s="143"/>
      <c r="N65" s="143"/>
      <c r="O65" s="143"/>
      <c r="P65" s="143"/>
      <c r="Q65" s="143"/>
      <c r="R65" s="143"/>
      <c r="S65" s="143"/>
      <c r="T65" s="143"/>
      <c r="U65" s="143"/>
      <c r="V65" s="143"/>
      <c r="W65" s="143"/>
      <c r="X65" s="143"/>
      <c r="Y65" s="143"/>
      <c r="Z65" s="143"/>
    </row>
    <row r="66" spans="1:225" s="130" customFormat="1" ht="15.75" customHeight="1">
      <c r="A66" s="308" t="s">
        <v>118</v>
      </c>
      <c r="B66" s="346"/>
      <c r="C66" s="154">
        <f>SUM(C67:C70)</f>
        <v>2571</v>
      </c>
      <c r="D66" s="154">
        <f aca="true" t="shared" si="21" ref="D66:N66">SUM(D67:D70)</f>
        <v>14125</v>
      </c>
      <c r="E66" s="154">
        <f t="shared" si="21"/>
        <v>22</v>
      </c>
      <c r="F66" s="154">
        <f t="shared" si="21"/>
        <v>411</v>
      </c>
      <c r="G66" s="154">
        <f t="shared" si="21"/>
        <v>2549</v>
      </c>
      <c r="H66" s="154">
        <f t="shared" si="21"/>
        <v>13714</v>
      </c>
      <c r="I66" s="154">
        <f t="shared" si="21"/>
        <v>9</v>
      </c>
      <c r="J66" s="154">
        <f t="shared" si="21"/>
        <v>116</v>
      </c>
      <c r="K66" s="154">
        <f t="shared" si="21"/>
        <v>342</v>
      </c>
      <c r="L66" s="154">
        <f t="shared" si="21"/>
        <v>2581</v>
      </c>
      <c r="M66" s="154">
        <f t="shared" si="21"/>
        <v>274</v>
      </c>
      <c r="N66" s="154">
        <f t="shared" si="21"/>
        <v>4044</v>
      </c>
      <c r="O66" s="154">
        <f aca="true" t="shared" si="22" ref="O66:Z66">SUM(O67:O70)</f>
        <v>4</v>
      </c>
      <c r="P66" s="154">
        <f t="shared" si="22"/>
        <v>46</v>
      </c>
      <c r="Q66" s="154">
        <f t="shared" si="22"/>
        <v>58</v>
      </c>
      <c r="R66" s="154">
        <f t="shared" si="22"/>
        <v>468</v>
      </c>
      <c r="S66" s="154">
        <f t="shared" si="22"/>
        <v>1162</v>
      </c>
      <c r="T66" s="154">
        <f t="shared" si="22"/>
        <v>3561</v>
      </c>
      <c r="U66" s="154">
        <f t="shared" si="22"/>
        <v>32</v>
      </c>
      <c r="V66" s="154">
        <f t="shared" si="22"/>
        <v>393</v>
      </c>
      <c r="W66" s="154">
        <f t="shared" si="22"/>
        <v>6</v>
      </c>
      <c r="X66" s="154">
        <f t="shared" si="22"/>
        <v>13</v>
      </c>
      <c r="Y66" s="154">
        <f t="shared" si="22"/>
        <v>662</v>
      </c>
      <c r="Z66" s="154">
        <f t="shared" si="22"/>
        <v>2492</v>
      </c>
      <c r="AA66" s="152"/>
      <c r="AB66" s="152"/>
      <c r="AC66" s="152"/>
      <c r="AD66" s="152"/>
      <c r="AE66" s="152"/>
      <c r="AF66" s="152"/>
      <c r="AG66" s="152"/>
      <c r="AH66" s="152"/>
      <c r="AI66" s="152"/>
      <c r="AJ66" s="152"/>
      <c r="AK66" s="152"/>
      <c r="AL66" s="152"/>
      <c r="AM66" s="152"/>
      <c r="AN66" s="152"/>
      <c r="AO66" s="152"/>
      <c r="AP66" s="152"/>
      <c r="AQ66" s="152"/>
      <c r="AR66" s="152"/>
      <c r="AS66" s="152"/>
      <c r="AT66" s="152"/>
      <c r="AU66" s="152"/>
      <c r="AV66" s="152"/>
      <c r="AW66" s="152"/>
      <c r="AX66" s="152"/>
      <c r="AY66" s="152"/>
      <c r="AZ66" s="152"/>
      <c r="BA66" s="152"/>
      <c r="BB66" s="152"/>
      <c r="BC66" s="152"/>
      <c r="BD66" s="152"/>
      <c r="BE66" s="152"/>
      <c r="BF66" s="152"/>
      <c r="BG66" s="152"/>
      <c r="BH66" s="152"/>
      <c r="BI66" s="152"/>
      <c r="BJ66" s="152"/>
      <c r="BK66" s="152"/>
      <c r="BL66" s="152"/>
      <c r="BM66" s="152"/>
      <c r="BN66" s="152"/>
      <c r="BO66" s="152"/>
      <c r="BP66" s="152"/>
      <c r="BQ66" s="152"/>
      <c r="BR66" s="152"/>
      <c r="BS66" s="152"/>
      <c r="BT66" s="152"/>
      <c r="BU66" s="152"/>
      <c r="BV66" s="152"/>
      <c r="BW66" s="152"/>
      <c r="BX66" s="152"/>
      <c r="BY66" s="152"/>
      <c r="BZ66" s="152"/>
      <c r="CA66" s="152"/>
      <c r="CB66" s="152"/>
      <c r="CC66" s="152"/>
      <c r="CD66" s="152"/>
      <c r="CE66" s="152"/>
      <c r="CF66" s="152"/>
      <c r="CG66" s="152"/>
      <c r="CH66" s="152"/>
      <c r="CI66" s="152"/>
      <c r="CJ66" s="152"/>
      <c r="CK66" s="152"/>
      <c r="CL66" s="152"/>
      <c r="CM66" s="152"/>
      <c r="CN66" s="152"/>
      <c r="CO66" s="152"/>
      <c r="CP66" s="152"/>
      <c r="CQ66" s="152"/>
      <c r="CR66" s="152"/>
      <c r="CS66" s="152"/>
      <c r="CT66" s="152"/>
      <c r="CU66" s="152"/>
      <c r="CV66" s="152"/>
      <c r="CW66" s="152"/>
      <c r="CX66" s="152"/>
      <c r="CY66" s="152"/>
      <c r="CZ66" s="152"/>
      <c r="DA66" s="152"/>
      <c r="DB66" s="152"/>
      <c r="DC66" s="152"/>
      <c r="DD66" s="152"/>
      <c r="DE66" s="152"/>
      <c r="DF66" s="152"/>
      <c r="DG66" s="152"/>
      <c r="DH66" s="152"/>
      <c r="DI66" s="152"/>
      <c r="DJ66" s="152"/>
      <c r="DK66" s="152"/>
      <c r="DL66" s="152"/>
      <c r="DM66" s="152"/>
      <c r="DN66" s="152"/>
      <c r="DO66" s="152"/>
      <c r="DP66" s="152"/>
      <c r="DQ66" s="152"/>
      <c r="DR66" s="152"/>
      <c r="DS66" s="152"/>
      <c r="DT66" s="152"/>
      <c r="DU66" s="152"/>
      <c r="DV66" s="152"/>
      <c r="DW66" s="152"/>
      <c r="DX66" s="152"/>
      <c r="DY66" s="152"/>
      <c r="DZ66" s="152"/>
      <c r="EA66" s="152"/>
      <c r="EB66" s="152"/>
      <c r="EC66" s="152"/>
      <c r="ED66" s="152"/>
      <c r="EE66" s="152"/>
      <c r="EF66" s="152"/>
      <c r="EG66" s="152"/>
      <c r="EH66" s="152"/>
      <c r="EI66" s="152"/>
      <c r="EJ66" s="152"/>
      <c r="EK66" s="152"/>
      <c r="EL66" s="152"/>
      <c r="EM66" s="152"/>
      <c r="EN66" s="152"/>
      <c r="EO66" s="152"/>
      <c r="EP66" s="152"/>
      <c r="EQ66" s="152"/>
      <c r="ER66" s="152"/>
      <c r="ES66" s="152"/>
      <c r="ET66" s="152"/>
      <c r="EU66" s="152"/>
      <c r="EV66" s="152"/>
      <c r="EW66" s="152"/>
      <c r="EX66" s="152"/>
      <c r="EY66" s="152"/>
      <c r="EZ66" s="152"/>
      <c r="FA66" s="152"/>
      <c r="FB66" s="152"/>
      <c r="FC66" s="152"/>
      <c r="FD66" s="152"/>
      <c r="FE66" s="152"/>
      <c r="FF66" s="152"/>
      <c r="FG66" s="152"/>
      <c r="FH66" s="152"/>
      <c r="FI66" s="152"/>
      <c r="FJ66" s="152"/>
      <c r="FK66" s="152"/>
      <c r="FL66" s="152"/>
      <c r="FM66" s="152"/>
      <c r="FN66" s="152"/>
      <c r="FO66" s="152"/>
      <c r="FP66" s="152"/>
      <c r="FQ66" s="152"/>
      <c r="FR66" s="152"/>
      <c r="FS66" s="152"/>
      <c r="FT66" s="152"/>
      <c r="FU66" s="152"/>
      <c r="FV66" s="152"/>
      <c r="FW66" s="152"/>
      <c r="FX66" s="152"/>
      <c r="FY66" s="152"/>
      <c r="FZ66" s="152"/>
      <c r="GA66" s="152"/>
      <c r="GB66" s="152"/>
      <c r="GC66" s="152"/>
      <c r="GD66" s="152"/>
      <c r="GE66" s="152"/>
      <c r="GF66" s="152"/>
      <c r="GG66" s="152"/>
      <c r="GH66" s="152"/>
      <c r="GI66" s="152"/>
      <c r="GJ66" s="152"/>
      <c r="GK66" s="152"/>
      <c r="GL66" s="152"/>
      <c r="GM66" s="152"/>
      <c r="GN66" s="152"/>
      <c r="GO66" s="152"/>
      <c r="GP66" s="152"/>
      <c r="GQ66" s="152"/>
      <c r="GR66" s="152"/>
      <c r="GS66" s="152"/>
      <c r="GT66" s="152"/>
      <c r="GU66" s="152"/>
      <c r="GV66" s="152"/>
      <c r="GW66" s="152"/>
      <c r="GX66" s="152"/>
      <c r="GY66" s="152"/>
      <c r="GZ66" s="152"/>
      <c r="HA66" s="152"/>
      <c r="HB66" s="152"/>
      <c r="HC66" s="152"/>
      <c r="HD66" s="152"/>
      <c r="HE66" s="152"/>
      <c r="HF66" s="152"/>
      <c r="HG66" s="152"/>
      <c r="HH66" s="152"/>
      <c r="HI66" s="152"/>
      <c r="HJ66" s="152"/>
      <c r="HK66" s="152"/>
      <c r="HL66" s="152"/>
      <c r="HM66" s="152"/>
      <c r="HN66" s="152"/>
      <c r="HO66" s="152"/>
      <c r="HP66" s="152"/>
      <c r="HQ66" s="152"/>
    </row>
    <row r="67" spans="1:26" ht="15.75" customHeight="1">
      <c r="A67" s="6"/>
      <c r="B67" s="144" t="s">
        <v>119</v>
      </c>
      <c r="C67" s="78">
        <f aca="true" t="shared" si="23" ref="C67:D70">SUM(E67,G67)</f>
        <v>828</v>
      </c>
      <c r="D67" s="78">
        <f t="shared" si="23"/>
        <v>4528</v>
      </c>
      <c r="E67" s="84">
        <v>9</v>
      </c>
      <c r="F67" s="84">
        <v>130</v>
      </c>
      <c r="G67" s="78">
        <v>819</v>
      </c>
      <c r="H67" s="78">
        <v>4398</v>
      </c>
      <c r="I67" s="84">
        <v>1</v>
      </c>
      <c r="J67" s="84">
        <v>8</v>
      </c>
      <c r="K67" s="84">
        <v>74</v>
      </c>
      <c r="L67" s="84">
        <v>751</v>
      </c>
      <c r="M67" s="84">
        <v>91</v>
      </c>
      <c r="N67" s="84">
        <v>1126</v>
      </c>
      <c r="O67" s="84">
        <v>2</v>
      </c>
      <c r="P67" s="84">
        <v>28</v>
      </c>
      <c r="Q67" s="84">
        <v>26</v>
      </c>
      <c r="R67" s="84">
        <v>184</v>
      </c>
      <c r="S67" s="84">
        <v>397</v>
      </c>
      <c r="T67" s="84">
        <v>1359</v>
      </c>
      <c r="U67" s="84">
        <v>13</v>
      </c>
      <c r="V67" s="84">
        <v>118</v>
      </c>
      <c r="W67" s="84">
        <v>2</v>
      </c>
      <c r="X67" s="84">
        <v>9</v>
      </c>
      <c r="Y67" s="84">
        <v>213</v>
      </c>
      <c r="Z67" s="84">
        <v>815</v>
      </c>
    </row>
    <row r="68" spans="1:26" ht="15.75" customHeight="1">
      <c r="A68" s="6"/>
      <c r="B68" s="144" t="s">
        <v>120</v>
      </c>
      <c r="C68" s="78">
        <f t="shared" si="23"/>
        <v>625</v>
      </c>
      <c r="D68" s="78">
        <f t="shared" si="23"/>
        <v>3240</v>
      </c>
      <c r="E68" s="84">
        <v>5</v>
      </c>
      <c r="F68" s="84">
        <v>78</v>
      </c>
      <c r="G68" s="78">
        <v>620</v>
      </c>
      <c r="H68" s="78">
        <v>3162</v>
      </c>
      <c r="I68" s="84">
        <v>4</v>
      </c>
      <c r="J68" s="84">
        <v>67</v>
      </c>
      <c r="K68" s="84">
        <v>107</v>
      </c>
      <c r="L68" s="84">
        <v>634</v>
      </c>
      <c r="M68" s="84">
        <v>71</v>
      </c>
      <c r="N68" s="84">
        <v>1302</v>
      </c>
      <c r="O68" s="84">
        <v>1</v>
      </c>
      <c r="P68" s="84">
        <v>2</v>
      </c>
      <c r="Q68" s="84">
        <v>9</v>
      </c>
      <c r="R68" s="84">
        <v>24</v>
      </c>
      <c r="S68" s="84">
        <v>252</v>
      </c>
      <c r="T68" s="84">
        <v>643</v>
      </c>
      <c r="U68" s="84">
        <v>6</v>
      </c>
      <c r="V68" s="84">
        <v>54</v>
      </c>
      <c r="W68" s="78" t="s">
        <v>399</v>
      </c>
      <c r="X68" s="78" t="s">
        <v>399</v>
      </c>
      <c r="Y68" s="84">
        <v>170</v>
      </c>
      <c r="Z68" s="84">
        <v>436</v>
      </c>
    </row>
    <row r="69" spans="1:26" ht="15.75" customHeight="1">
      <c r="A69" s="6"/>
      <c r="B69" s="144" t="s">
        <v>121</v>
      </c>
      <c r="C69" s="78">
        <f t="shared" si="23"/>
        <v>857</v>
      </c>
      <c r="D69" s="78">
        <f t="shared" si="23"/>
        <v>4664</v>
      </c>
      <c r="E69" s="84">
        <v>6</v>
      </c>
      <c r="F69" s="84">
        <v>194</v>
      </c>
      <c r="G69" s="78">
        <v>851</v>
      </c>
      <c r="H69" s="78">
        <v>4470</v>
      </c>
      <c r="I69" s="84">
        <v>2</v>
      </c>
      <c r="J69" s="84">
        <v>27</v>
      </c>
      <c r="K69" s="84">
        <v>95</v>
      </c>
      <c r="L69" s="84">
        <v>759</v>
      </c>
      <c r="M69" s="84">
        <v>82</v>
      </c>
      <c r="N69" s="84">
        <v>1017</v>
      </c>
      <c r="O69" s="84">
        <v>1</v>
      </c>
      <c r="P69" s="84">
        <v>16</v>
      </c>
      <c r="Q69" s="84">
        <v>15</v>
      </c>
      <c r="R69" s="84">
        <v>234</v>
      </c>
      <c r="S69" s="84">
        <v>428</v>
      </c>
      <c r="T69" s="84">
        <v>1361</v>
      </c>
      <c r="U69" s="84">
        <v>11</v>
      </c>
      <c r="V69" s="84">
        <v>211</v>
      </c>
      <c r="W69" s="84">
        <v>4</v>
      </c>
      <c r="X69" s="84">
        <v>4</v>
      </c>
      <c r="Y69" s="84">
        <v>213</v>
      </c>
      <c r="Z69" s="84">
        <v>841</v>
      </c>
    </row>
    <row r="70" spans="1:26" ht="15.75" customHeight="1">
      <c r="A70" s="6"/>
      <c r="B70" s="144" t="s">
        <v>122</v>
      </c>
      <c r="C70" s="78">
        <f t="shared" si="23"/>
        <v>261</v>
      </c>
      <c r="D70" s="78">
        <f t="shared" si="23"/>
        <v>1693</v>
      </c>
      <c r="E70" s="84">
        <v>2</v>
      </c>
      <c r="F70" s="84">
        <v>9</v>
      </c>
      <c r="G70" s="78">
        <v>259</v>
      </c>
      <c r="H70" s="78">
        <v>1684</v>
      </c>
      <c r="I70" s="84">
        <v>2</v>
      </c>
      <c r="J70" s="84">
        <v>14</v>
      </c>
      <c r="K70" s="84">
        <v>66</v>
      </c>
      <c r="L70" s="84">
        <v>437</v>
      </c>
      <c r="M70" s="84">
        <v>30</v>
      </c>
      <c r="N70" s="84">
        <v>599</v>
      </c>
      <c r="O70" s="84" t="s">
        <v>399</v>
      </c>
      <c r="P70" s="84" t="s">
        <v>399</v>
      </c>
      <c r="Q70" s="84">
        <v>8</v>
      </c>
      <c r="R70" s="84">
        <v>26</v>
      </c>
      <c r="S70" s="84">
        <v>85</v>
      </c>
      <c r="T70" s="84">
        <v>198</v>
      </c>
      <c r="U70" s="84">
        <v>2</v>
      </c>
      <c r="V70" s="84">
        <v>10</v>
      </c>
      <c r="W70" s="78" t="s">
        <v>399</v>
      </c>
      <c r="X70" s="78" t="s">
        <v>399</v>
      </c>
      <c r="Y70" s="84">
        <v>66</v>
      </c>
      <c r="Z70" s="84">
        <v>400</v>
      </c>
    </row>
    <row r="71" spans="1:26" ht="15" customHeight="1">
      <c r="A71" s="6"/>
      <c r="B71" s="144"/>
      <c r="C71" s="143"/>
      <c r="D71" s="143"/>
      <c r="E71" s="143"/>
      <c r="F71" s="143"/>
      <c r="G71" s="143"/>
      <c r="H71" s="143"/>
      <c r="I71" s="143"/>
      <c r="J71" s="143"/>
      <c r="K71" s="143"/>
      <c r="L71" s="143"/>
      <c r="M71" s="143"/>
      <c r="N71" s="143"/>
      <c r="O71" s="143"/>
      <c r="P71" s="143"/>
      <c r="Q71" s="143"/>
      <c r="R71" s="143"/>
      <c r="S71" s="143"/>
      <c r="T71" s="143"/>
      <c r="U71" s="143"/>
      <c r="V71" s="143"/>
      <c r="W71" s="143"/>
      <c r="X71" s="143"/>
      <c r="Y71" s="143"/>
      <c r="Z71" s="143"/>
    </row>
    <row r="72" spans="1:225" s="157" customFormat="1" ht="15.75" customHeight="1">
      <c r="A72" s="308" t="s">
        <v>123</v>
      </c>
      <c r="B72" s="346"/>
      <c r="C72" s="154">
        <f>SUM(C73)</f>
        <v>542</v>
      </c>
      <c r="D72" s="154">
        <f aca="true" t="shared" si="24" ref="D72:N72">SUM(D73)</f>
        <v>3202</v>
      </c>
      <c r="E72" s="154">
        <f t="shared" si="24"/>
        <v>11</v>
      </c>
      <c r="F72" s="154">
        <f t="shared" si="24"/>
        <v>336</v>
      </c>
      <c r="G72" s="154">
        <f t="shared" si="24"/>
        <v>531</v>
      </c>
      <c r="H72" s="154">
        <f t="shared" si="24"/>
        <v>2866</v>
      </c>
      <c r="I72" s="154">
        <f t="shared" si="24"/>
        <v>1</v>
      </c>
      <c r="J72" s="154">
        <f t="shared" si="24"/>
        <v>5</v>
      </c>
      <c r="K72" s="154">
        <f t="shared" si="24"/>
        <v>68</v>
      </c>
      <c r="L72" s="154">
        <f t="shared" si="24"/>
        <v>427</v>
      </c>
      <c r="M72" s="154">
        <f t="shared" si="24"/>
        <v>51</v>
      </c>
      <c r="N72" s="154">
        <f t="shared" si="24"/>
        <v>802</v>
      </c>
      <c r="O72" s="154" t="s">
        <v>318</v>
      </c>
      <c r="P72" s="154" t="s">
        <v>318</v>
      </c>
      <c r="Q72" s="154">
        <f aca="true" t="shared" si="25" ref="Q72:Z72">SUM(Q73)</f>
        <v>11</v>
      </c>
      <c r="R72" s="154">
        <f t="shared" si="25"/>
        <v>61</v>
      </c>
      <c r="S72" s="154">
        <f t="shared" si="25"/>
        <v>247</v>
      </c>
      <c r="T72" s="154">
        <f t="shared" si="25"/>
        <v>779</v>
      </c>
      <c r="U72" s="154">
        <f t="shared" si="25"/>
        <v>5</v>
      </c>
      <c r="V72" s="154">
        <f t="shared" si="25"/>
        <v>42</v>
      </c>
      <c r="W72" s="154">
        <f t="shared" si="25"/>
        <v>3</v>
      </c>
      <c r="X72" s="154">
        <f t="shared" si="25"/>
        <v>32</v>
      </c>
      <c r="Y72" s="154">
        <f t="shared" si="25"/>
        <v>145</v>
      </c>
      <c r="Z72" s="154">
        <f t="shared" si="25"/>
        <v>718</v>
      </c>
      <c r="AA72" s="152"/>
      <c r="AB72" s="152"/>
      <c r="AC72" s="152"/>
      <c r="AD72" s="152"/>
      <c r="AE72" s="152"/>
      <c r="AF72" s="152"/>
      <c r="AG72" s="152"/>
      <c r="AH72" s="152"/>
      <c r="AI72" s="152"/>
      <c r="AJ72" s="152"/>
      <c r="AK72" s="152"/>
      <c r="AL72" s="152"/>
      <c r="AM72" s="152"/>
      <c r="AN72" s="152"/>
      <c r="AO72" s="152"/>
      <c r="AP72" s="152"/>
      <c r="AQ72" s="152"/>
      <c r="AR72" s="152"/>
      <c r="AS72" s="152"/>
      <c r="AT72" s="152"/>
      <c r="AU72" s="152"/>
      <c r="AV72" s="152"/>
      <c r="AW72" s="152"/>
      <c r="AX72" s="152"/>
      <c r="AY72" s="152"/>
      <c r="AZ72" s="152"/>
      <c r="BA72" s="152"/>
      <c r="BB72" s="152"/>
      <c r="BC72" s="152"/>
      <c r="BD72" s="152"/>
      <c r="BE72" s="152"/>
      <c r="BF72" s="152"/>
      <c r="BG72" s="152"/>
      <c r="BH72" s="152"/>
      <c r="BI72" s="152"/>
      <c r="BJ72" s="152"/>
      <c r="BK72" s="152"/>
      <c r="BL72" s="152"/>
      <c r="BM72" s="152"/>
      <c r="BN72" s="152"/>
      <c r="BO72" s="152"/>
      <c r="BP72" s="152"/>
      <c r="BQ72" s="152"/>
      <c r="BR72" s="152"/>
      <c r="BS72" s="152"/>
      <c r="BT72" s="152"/>
      <c r="BU72" s="152"/>
      <c r="BV72" s="152"/>
      <c r="BW72" s="152"/>
      <c r="BX72" s="152"/>
      <c r="BY72" s="152"/>
      <c r="BZ72" s="152"/>
      <c r="CA72" s="152"/>
      <c r="CB72" s="152"/>
      <c r="CC72" s="152"/>
      <c r="CD72" s="152"/>
      <c r="CE72" s="152"/>
      <c r="CF72" s="152"/>
      <c r="CG72" s="152"/>
      <c r="CH72" s="152"/>
      <c r="CI72" s="152"/>
      <c r="CJ72" s="152"/>
      <c r="CK72" s="152"/>
      <c r="CL72" s="152"/>
      <c r="CM72" s="152"/>
      <c r="CN72" s="152"/>
      <c r="CO72" s="152"/>
      <c r="CP72" s="152"/>
      <c r="CQ72" s="152"/>
      <c r="CR72" s="152"/>
      <c r="CS72" s="152"/>
      <c r="CT72" s="152"/>
      <c r="CU72" s="152"/>
      <c r="CV72" s="152"/>
      <c r="CW72" s="152"/>
      <c r="CX72" s="152"/>
      <c r="CY72" s="152"/>
      <c r="CZ72" s="152"/>
      <c r="DA72" s="152"/>
      <c r="DB72" s="152"/>
      <c r="DC72" s="152"/>
      <c r="DD72" s="152"/>
      <c r="DE72" s="152"/>
      <c r="DF72" s="152"/>
      <c r="DG72" s="152"/>
      <c r="DH72" s="152"/>
      <c r="DI72" s="152"/>
      <c r="DJ72" s="152"/>
      <c r="DK72" s="152"/>
      <c r="DL72" s="152"/>
      <c r="DM72" s="152"/>
      <c r="DN72" s="152"/>
      <c r="DO72" s="152"/>
      <c r="DP72" s="152"/>
      <c r="DQ72" s="152"/>
      <c r="DR72" s="152"/>
      <c r="DS72" s="152"/>
      <c r="DT72" s="152"/>
      <c r="DU72" s="152"/>
      <c r="DV72" s="152"/>
      <c r="DW72" s="152"/>
      <c r="DX72" s="152"/>
      <c r="DY72" s="152"/>
      <c r="DZ72" s="152"/>
      <c r="EA72" s="152"/>
      <c r="EB72" s="152"/>
      <c r="EC72" s="152"/>
      <c r="ED72" s="152"/>
      <c r="EE72" s="152"/>
      <c r="EF72" s="152"/>
      <c r="EG72" s="152"/>
      <c r="EH72" s="152"/>
      <c r="EI72" s="152"/>
      <c r="EJ72" s="152"/>
      <c r="EK72" s="152"/>
      <c r="EL72" s="152"/>
      <c r="EM72" s="152"/>
      <c r="EN72" s="152"/>
      <c r="EO72" s="152"/>
      <c r="EP72" s="152"/>
      <c r="EQ72" s="152"/>
      <c r="ER72" s="152"/>
      <c r="ES72" s="152"/>
      <c r="ET72" s="152"/>
      <c r="EU72" s="152"/>
      <c r="EV72" s="152"/>
      <c r="EW72" s="152"/>
      <c r="EX72" s="152"/>
      <c r="EY72" s="152"/>
      <c r="EZ72" s="152"/>
      <c r="FA72" s="152"/>
      <c r="FB72" s="152"/>
      <c r="FC72" s="152"/>
      <c r="FD72" s="152"/>
      <c r="FE72" s="152"/>
      <c r="FF72" s="152"/>
      <c r="FG72" s="152"/>
      <c r="FH72" s="152"/>
      <c r="FI72" s="152"/>
      <c r="FJ72" s="152"/>
      <c r="FK72" s="152"/>
      <c r="FL72" s="152"/>
      <c r="FM72" s="152"/>
      <c r="FN72" s="152"/>
      <c r="FO72" s="152"/>
      <c r="FP72" s="152"/>
      <c r="FQ72" s="152"/>
      <c r="FR72" s="152"/>
      <c r="FS72" s="152"/>
      <c r="FT72" s="152"/>
      <c r="FU72" s="152"/>
      <c r="FV72" s="152"/>
      <c r="FW72" s="152"/>
      <c r="FX72" s="152"/>
      <c r="FY72" s="152"/>
      <c r="FZ72" s="152"/>
      <c r="GA72" s="152"/>
      <c r="GB72" s="152"/>
      <c r="GC72" s="152"/>
      <c r="GD72" s="152"/>
      <c r="GE72" s="152"/>
      <c r="GF72" s="152"/>
      <c r="GG72" s="152"/>
      <c r="GH72" s="152"/>
      <c r="GI72" s="152"/>
      <c r="GJ72" s="152"/>
      <c r="GK72" s="152"/>
      <c r="GL72" s="152"/>
      <c r="GM72" s="152"/>
      <c r="GN72" s="152"/>
      <c r="GO72" s="152"/>
      <c r="GP72" s="152"/>
      <c r="GQ72" s="152"/>
      <c r="GR72" s="152"/>
      <c r="GS72" s="152"/>
      <c r="GT72" s="152"/>
      <c r="GU72" s="152"/>
      <c r="GV72" s="152"/>
      <c r="GW72" s="152"/>
      <c r="GX72" s="152"/>
      <c r="GY72" s="152"/>
      <c r="GZ72" s="152"/>
      <c r="HA72" s="152"/>
      <c r="HB72" s="152"/>
      <c r="HC72" s="152"/>
      <c r="HD72" s="152"/>
      <c r="HE72" s="152"/>
      <c r="HF72" s="152"/>
      <c r="HG72" s="152"/>
      <c r="HH72" s="152"/>
      <c r="HI72" s="152"/>
      <c r="HJ72" s="152"/>
      <c r="HK72" s="152"/>
      <c r="HL72" s="152"/>
      <c r="HM72" s="152"/>
      <c r="HN72" s="152"/>
      <c r="HO72" s="152"/>
      <c r="HP72" s="152"/>
      <c r="HQ72" s="152"/>
    </row>
    <row r="73" spans="1:26" ht="15.75" customHeight="1">
      <c r="A73" s="8"/>
      <c r="B73" s="147" t="s">
        <v>124</v>
      </c>
      <c r="C73" s="80">
        <f>SUM(E73,G73)</f>
        <v>542</v>
      </c>
      <c r="D73" s="81">
        <f>SUM(F73,H73)</f>
        <v>3202</v>
      </c>
      <c r="E73" s="85">
        <v>11</v>
      </c>
      <c r="F73" s="85">
        <v>336</v>
      </c>
      <c r="G73" s="85">
        <v>531</v>
      </c>
      <c r="H73" s="85">
        <v>2866</v>
      </c>
      <c r="I73" s="85">
        <v>1</v>
      </c>
      <c r="J73" s="85">
        <v>5</v>
      </c>
      <c r="K73" s="85">
        <v>68</v>
      </c>
      <c r="L73" s="85">
        <v>427</v>
      </c>
      <c r="M73" s="85">
        <v>51</v>
      </c>
      <c r="N73" s="85">
        <v>802</v>
      </c>
      <c r="O73" s="85" t="s">
        <v>399</v>
      </c>
      <c r="P73" s="85" t="s">
        <v>399</v>
      </c>
      <c r="Q73" s="85">
        <v>11</v>
      </c>
      <c r="R73" s="85">
        <v>61</v>
      </c>
      <c r="S73" s="85">
        <v>247</v>
      </c>
      <c r="T73" s="85">
        <v>779</v>
      </c>
      <c r="U73" s="85">
        <v>5</v>
      </c>
      <c r="V73" s="85">
        <v>42</v>
      </c>
      <c r="W73" s="85">
        <v>3</v>
      </c>
      <c r="X73" s="85">
        <v>32</v>
      </c>
      <c r="Y73" s="85">
        <v>145</v>
      </c>
      <c r="Z73" s="85">
        <v>718</v>
      </c>
    </row>
    <row r="74" spans="1:26" ht="15" customHeight="1">
      <c r="A74" s="100" t="s">
        <v>263</v>
      </c>
      <c r="E74" s="115"/>
      <c r="F74" s="115"/>
      <c r="I74" s="115"/>
      <c r="J74" s="115"/>
      <c r="K74" s="115"/>
      <c r="L74" s="115"/>
      <c r="M74" s="115"/>
      <c r="N74" s="115"/>
      <c r="O74" s="115"/>
      <c r="P74" s="115"/>
      <c r="Q74" s="115"/>
      <c r="R74" s="115"/>
      <c r="S74" s="115"/>
      <c r="T74" s="115"/>
      <c r="U74" s="115"/>
      <c r="V74" s="115"/>
      <c r="W74" s="115"/>
      <c r="X74" s="115"/>
      <c r="Y74" s="115"/>
      <c r="Z74" s="115"/>
    </row>
    <row r="75" spans="9:26" ht="15" customHeight="1">
      <c r="I75" s="101"/>
      <c r="J75" s="101"/>
      <c r="K75" s="101"/>
      <c r="L75" s="101"/>
      <c r="M75" s="101"/>
      <c r="N75" s="101"/>
      <c r="O75" s="101"/>
      <c r="P75" s="101"/>
      <c r="Q75" s="101"/>
      <c r="R75" s="101"/>
      <c r="S75" s="101"/>
      <c r="T75" s="101"/>
      <c r="U75" s="101"/>
      <c r="V75" s="101"/>
      <c r="W75" s="101"/>
      <c r="X75" s="101"/>
      <c r="Y75" s="101"/>
      <c r="Z75" s="101"/>
    </row>
  </sheetData>
  <sheetProtection/>
  <mergeCells count="59">
    <mergeCell ref="A3:Z3"/>
    <mergeCell ref="I9:I10"/>
    <mergeCell ref="J9:J10"/>
    <mergeCell ref="C9:C10"/>
    <mergeCell ref="D9:D10"/>
    <mergeCell ref="E9:E10"/>
    <mergeCell ref="F9:F10"/>
    <mergeCell ref="A7:B10"/>
    <mergeCell ref="E7:F8"/>
    <mergeCell ref="G7:H8"/>
    <mergeCell ref="G9:G10"/>
    <mergeCell ref="H9:H10"/>
    <mergeCell ref="N9:N10"/>
    <mergeCell ref="Y7:Z8"/>
    <mergeCell ref="A12:B12"/>
    <mergeCell ref="A13:B13"/>
    <mergeCell ref="M7:N8"/>
    <mergeCell ref="O7:P8"/>
    <mergeCell ref="K9:K10"/>
    <mergeCell ref="L9:L10"/>
    <mergeCell ref="A14:B14"/>
    <mergeCell ref="A16:B16"/>
    <mergeCell ref="C7:D8"/>
    <mergeCell ref="V9:V10"/>
    <mergeCell ref="Q9:Q10"/>
    <mergeCell ref="R9:R10"/>
    <mergeCell ref="S9:S10"/>
    <mergeCell ref="T9:T10"/>
    <mergeCell ref="I7:J8"/>
    <mergeCell ref="K7:L8"/>
    <mergeCell ref="A72:B72"/>
    <mergeCell ref="A26:B26"/>
    <mergeCell ref="A29:B29"/>
    <mergeCell ref="A35:B35"/>
    <mergeCell ref="A45:B45"/>
    <mergeCell ref="A19:B19"/>
    <mergeCell ref="A20:B20"/>
    <mergeCell ref="A5:Z5"/>
    <mergeCell ref="A52:B52"/>
    <mergeCell ref="A58:B58"/>
    <mergeCell ref="A66:B66"/>
    <mergeCell ref="A21:B21"/>
    <mergeCell ref="A22:B22"/>
    <mergeCell ref="A23:B23"/>
    <mergeCell ref="A24:B24"/>
    <mergeCell ref="A17:B17"/>
    <mergeCell ref="A18:B18"/>
    <mergeCell ref="O9:O10"/>
    <mergeCell ref="P9:P10"/>
    <mergeCell ref="M9:M10"/>
    <mergeCell ref="Q7:R8"/>
    <mergeCell ref="S7:T8"/>
    <mergeCell ref="U7:V8"/>
    <mergeCell ref="W7:X8"/>
    <mergeCell ref="Y9:Y10"/>
    <mergeCell ref="Z9:Z10"/>
    <mergeCell ref="W9:W10"/>
    <mergeCell ref="X9:X10"/>
    <mergeCell ref="U9:U10"/>
  </mergeCells>
  <printOptions horizontalCentered="1"/>
  <pageMargins left="0.7874015748031497" right="0.7874015748031497" top="0.3937007874015748" bottom="0.3937007874015748" header="0.35433070866141736" footer="0.35433070866141736"/>
  <pageSetup fitToHeight="1" fitToWidth="1" horizontalDpi="600" verticalDpi="600" orientation="landscape" paperSize="8" scale="66" r:id="rId1"/>
</worksheet>
</file>

<file path=xl/worksheets/sheet4.xml><?xml version="1.0" encoding="utf-8"?>
<worksheet xmlns="http://schemas.openxmlformats.org/spreadsheetml/2006/main" xmlns:r="http://schemas.openxmlformats.org/officeDocument/2006/relationships">
  <sheetPr>
    <pageSetUpPr fitToPage="1"/>
  </sheetPr>
  <dimension ref="A1:AB73"/>
  <sheetViews>
    <sheetView tabSelected="1" zoomScale="75" zoomScaleNormal="75" zoomScalePageLayoutView="0" workbookViewId="0" topLeftCell="A1">
      <selection activeCell="A1" sqref="A1"/>
    </sheetView>
  </sheetViews>
  <sheetFormatPr defaultColWidth="10.59765625" defaultRowHeight="15"/>
  <cols>
    <col min="1" max="1" width="2.59765625" style="100" customWidth="1"/>
    <col min="2" max="2" width="9.59765625" style="100" customWidth="1"/>
    <col min="3" max="12" width="10.59765625" style="100" customWidth="1"/>
    <col min="13" max="14" width="11.09765625" style="100" customWidth="1"/>
    <col min="15" max="28" width="10.59765625" style="100" customWidth="1"/>
    <col min="29" max="16384" width="10.59765625" style="100" customWidth="1"/>
  </cols>
  <sheetData>
    <row r="1" spans="1:28" s="98" customFormat="1" ht="19.5" customHeight="1">
      <c r="A1" s="4" t="s">
        <v>307</v>
      </c>
      <c r="AB1" s="5" t="s">
        <v>308</v>
      </c>
    </row>
    <row r="2" spans="1:28" ht="18" customHeight="1">
      <c r="A2" s="323" t="s">
        <v>402</v>
      </c>
      <c r="B2" s="323"/>
      <c r="C2" s="323"/>
      <c r="D2" s="323"/>
      <c r="E2" s="323"/>
      <c r="F2" s="323"/>
      <c r="G2" s="323"/>
      <c r="H2" s="323"/>
      <c r="I2" s="323"/>
      <c r="J2" s="323"/>
      <c r="K2" s="323"/>
      <c r="L2" s="323"/>
      <c r="M2" s="323"/>
      <c r="N2" s="323"/>
      <c r="O2" s="323"/>
      <c r="P2" s="323"/>
      <c r="Q2" s="323"/>
      <c r="R2" s="323"/>
      <c r="S2" s="323"/>
      <c r="T2" s="323"/>
      <c r="U2" s="323"/>
      <c r="V2" s="323"/>
      <c r="W2" s="323"/>
      <c r="X2" s="323"/>
      <c r="Y2" s="323"/>
      <c r="Z2" s="323"/>
      <c r="AA2" s="323"/>
      <c r="AB2" s="323"/>
    </row>
    <row r="3" spans="1:28" ht="18" customHeight="1">
      <c r="A3" s="139"/>
      <c r="B3" s="139"/>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row>
    <row r="4" spans="1:28" ht="18" customHeight="1">
      <c r="A4" s="304" t="s">
        <v>349</v>
      </c>
      <c r="B4" s="305"/>
      <c r="C4" s="305"/>
      <c r="D4" s="305"/>
      <c r="E4" s="305"/>
      <c r="F4" s="305"/>
      <c r="G4" s="305"/>
      <c r="H4" s="305"/>
      <c r="I4" s="305"/>
      <c r="J4" s="305"/>
      <c r="K4" s="305"/>
      <c r="L4" s="305"/>
      <c r="M4" s="305"/>
      <c r="N4" s="305"/>
      <c r="O4" s="305"/>
      <c r="P4" s="305"/>
      <c r="Q4" s="305"/>
      <c r="R4" s="305"/>
      <c r="S4" s="305"/>
      <c r="T4" s="305"/>
      <c r="U4" s="305"/>
      <c r="V4" s="305"/>
      <c r="W4" s="305"/>
      <c r="X4" s="305"/>
      <c r="Y4" s="305"/>
      <c r="Z4" s="305"/>
      <c r="AA4" s="305"/>
      <c r="AB4" s="305"/>
    </row>
    <row r="5" spans="1:28" ht="15" customHeight="1" thickBot="1">
      <c r="A5" s="140"/>
      <c r="B5" s="140"/>
      <c r="C5" s="140"/>
      <c r="D5" s="140"/>
      <c r="E5" s="140"/>
      <c r="F5" s="140"/>
      <c r="G5" s="140"/>
      <c r="H5" s="140"/>
      <c r="I5" s="140"/>
      <c r="J5" s="140"/>
      <c r="K5" s="140"/>
      <c r="L5" s="140"/>
      <c r="M5" s="140"/>
      <c r="N5" s="140"/>
      <c r="O5" s="140"/>
      <c r="P5" s="140"/>
      <c r="Q5" s="140"/>
      <c r="R5" s="140"/>
      <c r="S5" s="140"/>
      <c r="T5" s="140"/>
      <c r="U5" s="140"/>
      <c r="V5" s="140"/>
      <c r="W5" s="140"/>
      <c r="X5" s="140"/>
      <c r="Y5" s="140"/>
      <c r="Z5" s="140"/>
      <c r="AA5" s="140"/>
      <c r="AB5" s="140"/>
    </row>
    <row r="6" spans="1:28" ht="19.5" customHeight="1">
      <c r="A6" s="316" t="s">
        <v>188</v>
      </c>
      <c r="B6" s="317"/>
      <c r="C6" s="357" t="s">
        <v>289</v>
      </c>
      <c r="D6" s="358"/>
      <c r="E6" s="357" t="s">
        <v>290</v>
      </c>
      <c r="F6" s="358"/>
      <c r="G6" s="357" t="s">
        <v>291</v>
      </c>
      <c r="H6" s="358"/>
      <c r="I6" s="357" t="s">
        <v>292</v>
      </c>
      <c r="J6" s="358"/>
      <c r="K6" s="357" t="s">
        <v>293</v>
      </c>
      <c r="L6" s="358"/>
      <c r="M6" s="357" t="s">
        <v>294</v>
      </c>
      <c r="N6" s="358"/>
      <c r="O6" s="342" t="s">
        <v>350</v>
      </c>
      <c r="P6" s="365"/>
      <c r="Q6" s="357" t="s">
        <v>295</v>
      </c>
      <c r="R6" s="358"/>
      <c r="S6" s="370" t="s">
        <v>351</v>
      </c>
      <c r="T6" s="371"/>
      <c r="U6" s="366" t="s">
        <v>296</v>
      </c>
      <c r="V6" s="367"/>
      <c r="W6" s="366" t="s">
        <v>297</v>
      </c>
      <c r="X6" s="367"/>
      <c r="Y6" s="366" t="s">
        <v>298</v>
      </c>
      <c r="Z6" s="367"/>
      <c r="AA6" s="361" t="s">
        <v>352</v>
      </c>
      <c r="AB6" s="362"/>
    </row>
    <row r="7" spans="1:28" ht="19.5" customHeight="1">
      <c r="A7" s="318"/>
      <c r="B7" s="319"/>
      <c r="C7" s="359"/>
      <c r="D7" s="360"/>
      <c r="E7" s="359"/>
      <c r="F7" s="360"/>
      <c r="G7" s="359"/>
      <c r="H7" s="360"/>
      <c r="I7" s="359"/>
      <c r="J7" s="360"/>
      <c r="K7" s="359"/>
      <c r="L7" s="360"/>
      <c r="M7" s="359"/>
      <c r="N7" s="360"/>
      <c r="O7" s="344"/>
      <c r="P7" s="345"/>
      <c r="Q7" s="359"/>
      <c r="R7" s="360"/>
      <c r="S7" s="372"/>
      <c r="T7" s="373"/>
      <c r="U7" s="368"/>
      <c r="V7" s="369"/>
      <c r="W7" s="368"/>
      <c r="X7" s="369"/>
      <c r="Y7" s="368"/>
      <c r="Z7" s="369"/>
      <c r="AA7" s="363"/>
      <c r="AB7" s="364"/>
    </row>
    <row r="8" spans="1:28" ht="19.5" customHeight="1">
      <c r="A8" s="356"/>
      <c r="B8" s="319"/>
      <c r="C8" s="306" t="s">
        <v>125</v>
      </c>
      <c r="D8" s="306" t="s">
        <v>126</v>
      </c>
      <c r="E8" s="306" t="s">
        <v>125</v>
      </c>
      <c r="F8" s="306" t="s">
        <v>126</v>
      </c>
      <c r="G8" s="306" t="s">
        <v>125</v>
      </c>
      <c r="H8" s="306" t="s">
        <v>126</v>
      </c>
      <c r="I8" s="306" t="s">
        <v>125</v>
      </c>
      <c r="J8" s="306" t="s">
        <v>126</v>
      </c>
      <c r="K8" s="306" t="s">
        <v>125</v>
      </c>
      <c r="L8" s="306" t="s">
        <v>126</v>
      </c>
      <c r="M8" s="306" t="s">
        <v>125</v>
      </c>
      <c r="N8" s="306" t="s">
        <v>126</v>
      </c>
      <c r="O8" s="306" t="s">
        <v>125</v>
      </c>
      <c r="P8" s="306" t="s">
        <v>126</v>
      </c>
      <c r="Q8" s="306" t="s">
        <v>125</v>
      </c>
      <c r="R8" s="306" t="s">
        <v>126</v>
      </c>
      <c r="S8" s="306" t="s">
        <v>125</v>
      </c>
      <c r="T8" s="306" t="s">
        <v>126</v>
      </c>
      <c r="U8" s="306" t="s">
        <v>125</v>
      </c>
      <c r="V8" s="306" t="s">
        <v>126</v>
      </c>
      <c r="W8" s="306" t="s">
        <v>125</v>
      </c>
      <c r="X8" s="306" t="s">
        <v>126</v>
      </c>
      <c r="Y8" s="306" t="s">
        <v>125</v>
      </c>
      <c r="Z8" s="306" t="s">
        <v>126</v>
      </c>
      <c r="AA8" s="306" t="s">
        <v>125</v>
      </c>
      <c r="AB8" s="313" t="s">
        <v>126</v>
      </c>
    </row>
    <row r="9" spans="1:28" ht="19.5" customHeight="1">
      <c r="A9" s="321"/>
      <c r="B9" s="322"/>
      <c r="C9" s="307"/>
      <c r="D9" s="307"/>
      <c r="E9" s="307"/>
      <c r="F9" s="307"/>
      <c r="G9" s="307"/>
      <c r="H9" s="307"/>
      <c r="I9" s="307"/>
      <c r="J9" s="307"/>
      <c r="K9" s="307"/>
      <c r="L9" s="307"/>
      <c r="M9" s="307"/>
      <c r="N9" s="307"/>
      <c r="O9" s="307"/>
      <c r="P9" s="307"/>
      <c r="Q9" s="307"/>
      <c r="R9" s="307"/>
      <c r="S9" s="307"/>
      <c r="T9" s="307"/>
      <c r="U9" s="307"/>
      <c r="V9" s="307"/>
      <c r="W9" s="307"/>
      <c r="X9" s="307"/>
      <c r="Y9" s="307"/>
      <c r="Z9" s="307"/>
      <c r="AA9" s="307"/>
      <c r="AB9" s="314"/>
    </row>
    <row r="10" spans="1:28" ht="19.5" customHeight="1">
      <c r="A10" s="165"/>
      <c r="B10" s="166"/>
      <c r="C10" s="158"/>
      <c r="D10" s="143" t="s">
        <v>73</v>
      </c>
      <c r="E10" s="158"/>
      <c r="F10" s="143" t="s">
        <v>73</v>
      </c>
      <c r="G10" s="158"/>
      <c r="H10" s="143" t="s">
        <v>73</v>
      </c>
      <c r="I10" s="158"/>
      <c r="J10" s="143" t="s">
        <v>73</v>
      </c>
      <c r="K10" s="158"/>
      <c r="L10" s="143" t="s">
        <v>73</v>
      </c>
      <c r="M10" s="158"/>
      <c r="N10" s="143" t="s">
        <v>73</v>
      </c>
      <c r="O10" s="158"/>
      <c r="P10" s="143" t="s">
        <v>73</v>
      </c>
      <c r="Q10" s="158"/>
      <c r="R10" s="143" t="s">
        <v>73</v>
      </c>
      <c r="S10" s="158"/>
      <c r="T10" s="143" t="s">
        <v>73</v>
      </c>
      <c r="U10" s="158"/>
      <c r="V10" s="143" t="s">
        <v>73</v>
      </c>
      <c r="W10" s="158"/>
      <c r="X10" s="143" t="s">
        <v>73</v>
      </c>
      <c r="Y10" s="158"/>
      <c r="Z10" s="143" t="s">
        <v>73</v>
      </c>
      <c r="AA10" s="158"/>
      <c r="AB10" s="143" t="s">
        <v>73</v>
      </c>
    </row>
    <row r="11" spans="1:28" ht="19.5" customHeight="1">
      <c r="A11" s="300" t="s">
        <v>273</v>
      </c>
      <c r="B11" s="237"/>
      <c r="C11" s="78">
        <v>2607</v>
      </c>
      <c r="D11" s="78">
        <v>63078</v>
      </c>
      <c r="E11" s="78">
        <v>17</v>
      </c>
      <c r="F11" s="78">
        <v>120</v>
      </c>
      <c r="G11" s="78">
        <v>2590</v>
      </c>
      <c r="H11" s="78">
        <v>62958</v>
      </c>
      <c r="I11" s="7" t="s">
        <v>286</v>
      </c>
      <c r="J11" s="7" t="s">
        <v>286</v>
      </c>
      <c r="K11" s="78">
        <v>5</v>
      </c>
      <c r="L11" s="78">
        <v>288</v>
      </c>
      <c r="M11" s="78">
        <v>1</v>
      </c>
      <c r="N11" s="78">
        <v>512</v>
      </c>
      <c r="O11" s="78">
        <v>75</v>
      </c>
      <c r="P11" s="78">
        <v>1115</v>
      </c>
      <c r="Q11" s="78">
        <v>337</v>
      </c>
      <c r="R11" s="78">
        <v>13155</v>
      </c>
      <c r="S11" s="78">
        <v>28</v>
      </c>
      <c r="T11" s="78">
        <v>548</v>
      </c>
      <c r="U11" s="78">
        <v>1</v>
      </c>
      <c r="V11" s="78">
        <v>428</v>
      </c>
      <c r="W11" s="78">
        <v>6</v>
      </c>
      <c r="X11" s="78">
        <v>20</v>
      </c>
      <c r="Y11" s="78">
        <v>1513</v>
      </c>
      <c r="Z11" s="78">
        <v>29069</v>
      </c>
      <c r="AA11" s="78">
        <v>624</v>
      </c>
      <c r="AB11" s="78">
        <v>17823</v>
      </c>
    </row>
    <row r="12" spans="1:28" ht="19.5" customHeight="1">
      <c r="A12" s="300" t="s">
        <v>197</v>
      </c>
      <c r="B12" s="237"/>
      <c r="C12" s="78">
        <v>2600</v>
      </c>
      <c r="D12" s="78">
        <v>56710</v>
      </c>
      <c r="E12" s="78">
        <v>13</v>
      </c>
      <c r="F12" s="78">
        <v>96</v>
      </c>
      <c r="G12" s="78">
        <v>2587</v>
      </c>
      <c r="H12" s="78">
        <v>56614</v>
      </c>
      <c r="I12" s="78" t="s">
        <v>286</v>
      </c>
      <c r="J12" s="78" t="s">
        <v>286</v>
      </c>
      <c r="K12" s="78">
        <v>3</v>
      </c>
      <c r="L12" s="78">
        <v>55</v>
      </c>
      <c r="M12" s="78" t="s">
        <v>318</v>
      </c>
      <c r="N12" s="78" t="s">
        <v>82</v>
      </c>
      <c r="O12" s="78">
        <v>78</v>
      </c>
      <c r="P12" s="78">
        <v>1065</v>
      </c>
      <c r="Q12" s="78">
        <v>297</v>
      </c>
      <c r="R12" s="78">
        <v>6959</v>
      </c>
      <c r="S12" s="78">
        <v>24</v>
      </c>
      <c r="T12" s="78">
        <v>248</v>
      </c>
      <c r="U12" s="78">
        <v>2</v>
      </c>
      <c r="V12" s="78">
        <v>309</v>
      </c>
      <c r="W12" s="78">
        <v>9</v>
      </c>
      <c r="X12" s="78">
        <v>21</v>
      </c>
      <c r="Y12" s="78">
        <v>1543</v>
      </c>
      <c r="Z12" s="78">
        <v>29819</v>
      </c>
      <c r="AA12" s="78">
        <v>631</v>
      </c>
      <c r="AB12" s="78">
        <v>18138</v>
      </c>
    </row>
    <row r="13" spans="1:28" s="167" customFormat="1" ht="19.5" customHeight="1">
      <c r="A13" s="305" t="s">
        <v>305</v>
      </c>
      <c r="B13" s="347"/>
      <c r="C13" s="79">
        <v>-0.268507863444567</v>
      </c>
      <c r="D13" s="79">
        <v>-10.095437394971308</v>
      </c>
      <c r="E13" s="79">
        <v>-23.529411764705888</v>
      </c>
      <c r="F13" s="79">
        <v>-20</v>
      </c>
      <c r="G13" s="79">
        <v>-0.11583011583011782</v>
      </c>
      <c r="H13" s="79">
        <v>-10.076558975825156</v>
      </c>
      <c r="I13" s="79" t="s">
        <v>286</v>
      </c>
      <c r="J13" s="79" t="s">
        <v>286</v>
      </c>
      <c r="K13" s="79">
        <v>-40</v>
      </c>
      <c r="L13" s="79">
        <v>-80.90277777777779</v>
      </c>
      <c r="M13" s="79">
        <v>-100</v>
      </c>
      <c r="N13" s="79">
        <v>-100</v>
      </c>
      <c r="O13" s="79">
        <v>4</v>
      </c>
      <c r="P13" s="79">
        <v>-4.484304932735428</v>
      </c>
      <c r="Q13" s="79">
        <v>-11.869436201780415</v>
      </c>
      <c r="R13" s="79">
        <v>-47.09996199163816</v>
      </c>
      <c r="S13" s="79">
        <v>-14.28571428571429</v>
      </c>
      <c r="T13" s="79">
        <v>-54.74452554744526</v>
      </c>
      <c r="U13" s="79">
        <v>100</v>
      </c>
      <c r="V13" s="79">
        <v>-27.80373831775701</v>
      </c>
      <c r="W13" s="79">
        <v>50</v>
      </c>
      <c r="X13" s="79">
        <v>5</v>
      </c>
      <c r="Y13" s="79">
        <v>1.9828155981493678</v>
      </c>
      <c r="Z13" s="79">
        <v>2.580068113798206</v>
      </c>
      <c r="AA13" s="79">
        <v>1.1217948717948678</v>
      </c>
      <c r="AB13" s="79">
        <v>1.767379229086008</v>
      </c>
    </row>
    <row r="14" spans="1:28" ht="19.5" customHeight="1">
      <c r="A14" s="148"/>
      <c r="B14" s="110"/>
      <c r="C14" s="12"/>
      <c r="D14" s="12"/>
      <c r="E14" s="12"/>
      <c r="F14" s="12"/>
      <c r="G14" s="12"/>
      <c r="H14" s="12"/>
      <c r="I14" s="143"/>
      <c r="J14" s="143"/>
      <c r="K14" s="143"/>
      <c r="L14" s="143"/>
      <c r="M14" s="143"/>
      <c r="N14" s="143"/>
      <c r="O14" s="12"/>
      <c r="P14" s="12"/>
      <c r="Q14" s="12"/>
      <c r="R14" s="12"/>
      <c r="S14" s="12"/>
      <c r="T14" s="12"/>
      <c r="U14" s="12"/>
      <c r="V14" s="12"/>
      <c r="W14" s="12"/>
      <c r="X14" s="12"/>
      <c r="Y14" s="12"/>
      <c r="Z14" s="12"/>
      <c r="AA14" s="12"/>
      <c r="AB14" s="12"/>
    </row>
    <row r="15" spans="1:28" s="156" customFormat="1" ht="19.5" customHeight="1">
      <c r="A15" s="308" t="s">
        <v>74</v>
      </c>
      <c r="B15" s="346"/>
      <c r="C15" s="154">
        <f>SUM(E15,G15)</f>
        <v>2600</v>
      </c>
      <c r="D15" s="154">
        <f>SUM(F15,H15)</f>
        <v>56710</v>
      </c>
      <c r="E15" s="154">
        <f>SUM(E16:E23,E34,E44,E51,E71)</f>
        <v>13</v>
      </c>
      <c r="F15" s="154">
        <f>SUM(F16:F23,F34,F44,F51,F71)</f>
        <v>96</v>
      </c>
      <c r="G15" s="154">
        <f>SUM(G16:G23,G25,G28,G34,G44,G51,G57,G65,G71)</f>
        <v>2587</v>
      </c>
      <c r="H15" s="154">
        <f>SUM(H16:H23,H25,H28,H34,H44,H51,H57,H65,H71)</f>
        <v>56614</v>
      </c>
      <c r="I15" s="154" t="s">
        <v>400</v>
      </c>
      <c r="J15" s="154" t="s">
        <v>400</v>
      </c>
      <c r="K15" s="154">
        <f>SUM(K16,K25,K28,K34,K44,K51,K57,K65,K71)</f>
        <v>3</v>
      </c>
      <c r="L15" s="154">
        <f>SUM(L16:L23,L25,L28,L34,L44,L51,L57,L65,L71)</f>
        <v>55</v>
      </c>
      <c r="M15" s="154" t="s">
        <v>400</v>
      </c>
      <c r="N15" s="154" t="s">
        <v>400</v>
      </c>
      <c r="O15" s="154">
        <f aca="true" t="shared" si="0" ref="O15:AB15">SUM(O16:O23,O25,O28,O34,O44,O51,O57,O65,O71)</f>
        <v>78</v>
      </c>
      <c r="P15" s="154">
        <f t="shared" si="0"/>
        <v>1065</v>
      </c>
      <c r="Q15" s="154">
        <f t="shared" si="0"/>
        <v>297</v>
      </c>
      <c r="R15" s="154">
        <f t="shared" si="0"/>
        <v>6959</v>
      </c>
      <c r="S15" s="154">
        <f t="shared" si="0"/>
        <v>24</v>
      </c>
      <c r="T15" s="154">
        <f t="shared" si="0"/>
        <v>248</v>
      </c>
      <c r="U15" s="154">
        <f t="shared" si="0"/>
        <v>2</v>
      </c>
      <c r="V15" s="154">
        <f t="shared" si="0"/>
        <v>309</v>
      </c>
      <c r="W15" s="154">
        <f t="shared" si="0"/>
        <v>9</v>
      </c>
      <c r="X15" s="154">
        <f t="shared" si="0"/>
        <v>21</v>
      </c>
      <c r="Y15" s="154">
        <f t="shared" si="0"/>
        <v>1543</v>
      </c>
      <c r="Z15" s="154">
        <f t="shared" si="0"/>
        <v>29819</v>
      </c>
      <c r="AA15" s="154">
        <f t="shared" si="0"/>
        <v>631</v>
      </c>
      <c r="AB15" s="154">
        <f t="shared" si="0"/>
        <v>18138</v>
      </c>
    </row>
    <row r="16" spans="1:28" s="156" customFormat="1" ht="19.5" customHeight="1">
      <c r="A16" s="308" t="s">
        <v>75</v>
      </c>
      <c r="B16" s="346"/>
      <c r="C16" s="154">
        <f aca="true" t="shared" si="1" ref="C16:C23">SUM(E16,G16)</f>
        <v>515</v>
      </c>
      <c r="D16" s="154">
        <f aca="true" t="shared" si="2" ref="D16:D23">SUM(F16,H16)</f>
        <v>24785</v>
      </c>
      <c r="E16" s="154">
        <v>3</v>
      </c>
      <c r="F16" s="154">
        <v>40</v>
      </c>
      <c r="G16" s="154">
        <v>512</v>
      </c>
      <c r="H16" s="154">
        <v>24745</v>
      </c>
      <c r="I16" s="154" t="s">
        <v>400</v>
      </c>
      <c r="J16" s="154" t="s">
        <v>400</v>
      </c>
      <c r="K16" s="154">
        <v>3</v>
      </c>
      <c r="L16" s="154">
        <v>55</v>
      </c>
      <c r="M16" s="154" t="s">
        <v>400</v>
      </c>
      <c r="N16" s="154" t="s">
        <v>400</v>
      </c>
      <c r="O16" s="154">
        <v>12</v>
      </c>
      <c r="P16" s="154">
        <v>518</v>
      </c>
      <c r="Q16" s="154">
        <v>87</v>
      </c>
      <c r="R16" s="154">
        <v>3848</v>
      </c>
      <c r="S16" s="154">
        <v>11</v>
      </c>
      <c r="T16" s="154">
        <v>105</v>
      </c>
      <c r="U16" s="154">
        <v>1</v>
      </c>
      <c r="V16" s="154">
        <v>300</v>
      </c>
      <c r="W16" s="154">
        <v>4</v>
      </c>
      <c r="X16" s="154">
        <v>11</v>
      </c>
      <c r="Y16" s="154">
        <v>252</v>
      </c>
      <c r="Z16" s="154">
        <v>11031</v>
      </c>
      <c r="AA16" s="154">
        <v>142</v>
      </c>
      <c r="AB16" s="154">
        <v>8877</v>
      </c>
    </row>
    <row r="17" spans="1:28" s="156" customFormat="1" ht="19.5" customHeight="1">
      <c r="A17" s="308" t="s">
        <v>76</v>
      </c>
      <c r="B17" s="346"/>
      <c r="C17" s="154">
        <f t="shared" si="1"/>
        <v>163</v>
      </c>
      <c r="D17" s="154">
        <f t="shared" si="2"/>
        <v>3317</v>
      </c>
      <c r="E17" s="154" t="s">
        <v>400</v>
      </c>
      <c r="F17" s="154" t="s">
        <v>400</v>
      </c>
      <c r="G17" s="154">
        <v>163</v>
      </c>
      <c r="H17" s="154">
        <v>3317</v>
      </c>
      <c r="I17" s="154" t="s">
        <v>400</v>
      </c>
      <c r="J17" s="154" t="s">
        <v>400</v>
      </c>
      <c r="K17" s="154" t="s">
        <v>400</v>
      </c>
      <c r="L17" s="154" t="s">
        <v>400</v>
      </c>
      <c r="M17" s="154" t="s">
        <v>400</v>
      </c>
      <c r="N17" s="154" t="s">
        <v>400</v>
      </c>
      <c r="O17" s="154">
        <v>4</v>
      </c>
      <c r="P17" s="154">
        <v>37</v>
      </c>
      <c r="Q17" s="154">
        <v>22</v>
      </c>
      <c r="R17" s="154">
        <v>656</v>
      </c>
      <c r="S17" s="154" t="s">
        <v>400</v>
      </c>
      <c r="T17" s="154"/>
      <c r="U17" s="154" t="s">
        <v>400</v>
      </c>
      <c r="V17" s="154"/>
      <c r="W17" s="154"/>
      <c r="X17" s="154"/>
      <c r="Y17" s="154">
        <v>88</v>
      </c>
      <c r="Z17" s="154">
        <v>1822</v>
      </c>
      <c r="AA17" s="154">
        <v>49</v>
      </c>
      <c r="AB17" s="154">
        <v>802</v>
      </c>
    </row>
    <row r="18" spans="1:28" s="156" customFormat="1" ht="19.5" customHeight="1">
      <c r="A18" s="308" t="s">
        <v>77</v>
      </c>
      <c r="B18" s="346"/>
      <c r="C18" s="154">
        <f t="shared" si="1"/>
        <v>190</v>
      </c>
      <c r="D18" s="154">
        <f t="shared" si="2"/>
        <v>5419</v>
      </c>
      <c r="E18" s="154">
        <v>1</v>
      </c>
      <c r="F18" s="154">
        <v>9</v>
      </c>
      <c r="G18" s="154">
        <v>189</v>
      </c>
      <c r="H18" s="154">
        <v>5410</v>
      </c>
      <c r="I18" s="154" t="s">
        <v>400</v>
      </c>
      <c r="J18" s="154" t="s">
        <v>400</v>
      </c>
      <c r="K18" s="154" t="s">
        <v>400</v>
      </c>
      <c r="L18" s="154" t="s">
        <v>400</v>
      </c>
      <c r="M18" s="154" t="s">
        <v>400</v>
      </c>
      <c r="N18" s="154" t="s">
        <v>400</v>
      </c>
      <c r="O18" s="154">
        <v>3</v>
      </c>
      <c r="P18" s="154">
        <v>102</v>
      </c>
      <c r="Q18" s="154">
        <v>27</v>
      </c>
      <c r="R18" s="154">
        <v>319</v>
      </c>
      <c r="S18" s="154" t="s">
        <v>400</v>
      </c>
      <c r="T18" s="154"/>
      <c r="U18" s="154">
        <v>1</v>
      </c>
      <c r="V18" s="154">
        <v>9</v>
      </c>
      <c r="W18" s="154" t="s">
        <v>400</v>
      </c>
      <c r="X18" s="154" t="s">
        <v>400</v>
      </c>
      <c r="Y18" s="154">
        <v>110</v>
      </c>
      <c r="Z18" s="154">
        <v>2317</v>
      </c>
      <c r="AA18" s="154">
        <v>48</v>
      </c>
      <c r="AB18" s="154">
        <v>2663</v>
      </c>
    </row>
    <row r="19" spans="1:28" s="156" customFormat="1" ht="19.5" customHeight="1">
      <c r="A19" s="308" t="s">
        <v>78</v>
      </c>
      <c r="B19" s="346"/>
      <c r="C19" s="154">
        <f t="shared" si="1"/>
        <v>126</v>
      </c>
      <c r="D19" s="154">
        <f t="shared" si="2"/>
        <v>2125</v>
      </c>
      <c r="E19" s="154" t="s">
        <v>400</v>
      </c>
      <c r="F19" s="154" t="s">
        <v>400</v>
      </c>
      <c r="G19" s="154">
        <v>126</v>
      </c>
      <c r="H19" s="154">
        <v>2125</v>
      </c>
      <c r="I19" s="154" t="s">
        <v>400</v>
      </c>
      <c r="J19" s="154" t="s">
        <v>400</v>
      </c>
      <c r="K19" s="154" t="s">
        <v>400</v>
      </c>
      <c r="L19" s="154" t="s">
        <v>400</v>
      </c>
      <c r="M19" s="154" t="s">
        <v>400</v>
      </c>
      <c r="N19" s="154" t="s">
        <v>400</v>
      </c>
      <c r="O19" s="154">
        <v>2</v>
      </c>
      <c r="P19" s="154">
        <v>26</v>
      </c>
      <c r="Q19" s="154">
        <v>12</v>
      </c>
      <c r="R19" s="154">
        <v>134</v>
      </c>
      <c r="S19" s="154" t="s">
        <v>400</v>
      </c>
      <c r="T19" s="154"/>
      <c r="U19" s="154" t="s">
        <v>400</v>
      </c>
      <c r="V19" s="154" t="s">
        <v>400</v>
      </c>
      <c r="W19" s="154" t="s">
        <v>400</v>
      </c>
      <c r="X19" s="154" t="s">
        <v>400</v>
      </c>
      <c r="Y19" s="154">
        <v>76</v>
      </c>
      <c r="Z19" s="154">
        <v>1201</v>
      </c>
      <c r="AA19" s="154">
        <v>36</v>
      </c>
      <c r="AB19" s="154">
        <v>764</v>
      </c>
    </row>
    <row r="20" spans="1:28" s="156" customFormat="1" ht="19.5" customHeight="1">
      <c r="A20" s="308" t="s">
        <v>79</v>
      </c>
      <c r="B20" s="346"/>
      <c r="C20" s="154">
        <f t="shared" si="1"/>
        <v>119</v>
      </c>
      <c r="D20" s="154">
        <f t="shared" si="2"/>
        <v>1377</v>
      </c>
      <c r="E20" s="154">
        <v>2</v>
      </c>
      <c r="F20" s="154">
        <v>3</v>
      </c>
      <c r="G20" s="154">
        <v>117</v>
      </c>
      <c r="H20" s="154">
        <v>1374</v>
      </c>
      <c r="I20" s="154" t="s">
        <v>400</v>
      </c>
      <c r="J20" s="154" t="s">
        <v>400</v>
      </c>
      <c r="K20" s="154" t="s">
        <v>400</v>
      </c>
      <c r="L20" s="154" t="s">
        <v>400</v>
      </c>
      <c r="M20" s="154" t="s">
        <v>400</v>
      </c>
      <c r="N20" s="154" t="s">
        <v>400</v>
      </c>
      <c r="O20" s="154">
        <v>5</v>
      </c>
      <c r="P20" s="154">
        <v>17</v>
      </c>
      <c r="Q20" s="154">
        <v>13</v>
      </c>
      <c r="R20" s="154">
        <v>105</v>
      </c>
      <c r="S20" s="154" t="s">
        <v>400</v>
      </c>
      <c r="T20" s="154"/>
      <c r="U20" s="154"/>
      <c r="V20" s="154"/>
      <c r="W20" s="154"/>
      <c r="X20" s="154"/>
      <c r="Y20" s="154">
        <v>72</v>
      </c>
      <c r="Z20" s="154">
        <v>919</v>
      </c>
      <c r="AA20" s="154">
        <v>27</v>
      </c>
      <c r="AB20" s="154">
        <v>333</v>
      </c>
    </row>
    <row r="21" spans="1:28" s="156" customFormat="1" ht="19.5" customHeight="1">
      <c r="A21" s="308" t="s">
        <v>80</v>
      </c>
      <c r="B21" s="346"/>
      <c r="C21" s="154">
        <f t="shared" si="1"/>
        <v>150</v>
      </c>
      <c r="D21" s="154">
        <f t="shared" si="2"/>
        <v>2402</v>
      </c>
      <c r="E21" s="154">
        <v>2</v>
      </c>
      <c r="F21" s="154">
        <v>4</v>
      </c>
      <c r="G21" s="154">
        <v>148</v>
      </c>
      <c r="H21" s="154">
        <v>2398</v>
      </c>
      <c r="I21" s="154" t="s">
        <v>400</v>
      </c>
      <c r="J21" s="154" t="s">
        <v>400</v>
      </c>
      <c r="K21" s="154" t="s">
        <v>400</v>
      </c>
      <c r="L21" s="154" t="s">
        <v>400</v>
      </c>
      <c r="M21" s="154" t="s">
        <v>400</v>
      </c>
      <c r="N21" s="154" t="s">
        <v>400</v>
      </c>
      <c r="O21" s="154">
        <v>4</v>
      </c>
      <c r="P21" s="154">
        <v>48</v>
      </c>
      <c r="Q21" s="154">
        <v>14</v>
      </c>
      <c r="R21" s="154">
        <v>195</v>
      </c>
      <c r="S21" s="154" t="s">
        <v>400</v>
      </c>
      <c r="T21" s="154"/>
      <c r="U21" s="154" t="s">
        <v>400</v>
      </c>
      <c r="V21" s="154" t="s">
        <v>400</v>
      </c>
      <c r="W21" s="154">
        <v>3</v>
      </c>
      <c r="X21" s="154">
        <v>7</v>
      </c>
      <c r="Y21" s="154">
        <v>99</v>
      </c>
      <c r="Z21" s="154">
        <v>1670</v>
      </c>
      <c r="AA21" s="154">
        <v>28</v>
      </c>
      <c r="AB21" s="154">
        <v>478</v>
      </c>
    </row>
    <row r="22" spans="1:28" s="156" customFormat="1" ht="19.5" customHeight="1">
      <c r="A22" s="308" t="s">
        <v>81</v>
      </c>
      <c r="B22" s="346"/>
      <c r="C22" s="154">
        <f t="shared" si="1"/>
        <v>95</v>
      </c>
      <c r="D22" s="154">
        <f t="shared" si="2"/>
        <v>1491</v>
      </c>
      <c r="E22" s="154" t="s">
        <v>400</v>
      </c>
      <c r="F22" s="154" t="s">
        <v>400</v>
      </c>
      <c r="G22" s="154">
        <v>95</v>
      </c>
      <c r="H22" s="154">
        <v>1491</v>
      </c>
      <c r="I22" s="154" t="s">
        <v>400</v>
      </c>
      <c r="J22" s="154" t="s">
        <v>400</v>
      </c>
      <c r="K22" s="154" t="s">
        <v>400</v>
      </c>
      <c r="L22" s="154" t="s">
        <v>400</v>
      </c>
      <c r="M22" s="154" t="s">
        <v>400</v>
      </c>
      <c r="N22" s="154" t="s">
        <v>400</v>
      </c>
      <c r="O22" s="154">
        <v>2</v>
      </c>
      <c r="P22" s="154">
        <v>16</v>
      </c>
      <c r="Q22" s="154">
        <v>8</v>
      </c>
      <c r="R22" s="154">
        <v>116</v>
      </c>
      <c r="S22" s="154">
        <v>2</v>
      </c>
      <c r="T22" s="154">
        <v>35</v>
      </c>
      <c r="U22" s="154" t="s">
        <v>400</v>
      </c>
      <c r="V22" s="154" t="s">
        <v>400</v>
      </c>
      <c r="W22" s="154" t="s">
        <v>400</v>
      </c>
      <c r="X22" s="154" t="s">
        <v>400</v>
      </c>
      <c r="Y22" s="154">
        <v>62</v>
      </c>
      <c r="Z22" s="154">
        <v>958</v>
      </c>
      <c r="AA22" s="154">
        <v>21</v>
      </c>
      <c r="AB22" s="154">
        <v>366</v>
      </c>
    </row>
    <row r="23" spans="1:28" s="156" customFormat="1" ht="19.5" customHeight="1">
      <c r="A23" s="308" t="s">
        <v>83</v>
      </c>
      <c r="B23" s="346"/>
      <c r="C23" s="154">
        <f t="shared" si="1"/>
        <v>116</v>
      </c>
      <c r="D23" s="154">
        <f t="shared" si="2"/>
        <v>2221</v>
      </c>
      <c r="E23" s="164" t="s">
        <v>400</v>
      </c>
      <c r="F23" s="168" t="s">
        <v>400</v>
      </c>
      <c r="G23" s="154">
        <v>116</v>
      </c>
      <c r="H23" s="154">
        <v>2221</v>
      </c>
      <c r="I23" s="154" t="s">
        <v>400</v>
      </c>
      <c r="J23" s="154" t="s">
        <v>400</v>
      </c>
      <c r="K23" s="154" t="s">
        <v>400</v>
      </c>
      <c r="L23" s="154" t="s">
        <v>400</v>
      </c>
      <c r="M23" s="154" t="s">
        <v>400</v>
      </c>
      <c r="N23" s="154" t="s">
        <v>400</v>
      </c>
      <c r="O23" s="154">
        <v>5</v>
      </c>
      <c r="P23" s="154">
        <v>30</v>
      </c>
      <c r="Q23" s="154">
        <v>11</v>
      </c>
      <c r="R23" s="154">
        <v>598</v>
      </c>
      <c r="S23" s="154" t="s">
        <v>400</v>
      </c>
      <c r="T23" s="154"/>
      <c r="U23" s="154" t="s">
        <v>400</v>
      </c>
      <c r="V23" s="154" t="s">
        <v>400</v>
      </c>
      <c r="W23" s="154" t="s">
        <v>400</v>
      </c>
      <c r="X23" s="154" t="s">
        <v>400</v>
      </c>
      <c r="Y23" s="154">
        <v>79</v>
      </c>
      <c r="Z23" s="154">
        <v>1176</v>
      </c>
      <c r="AA23" s="154">
        <v>21</v>
      </c>
      <c r="AB23" s="154">
        <v>417</v>
      </c>
    </row>
    <row r="24" spans="1:28" ht="19.5" customHeight="1">
      <c r="A24" s="6"/>
      <c r="B24" s="32"/>
      <c r="C24" s="168"/>
      <c r="D24" s="168"/>
      <c r="E24" s="168"/>
      <c r="F24" s="168"/>
      <c r="G24" s="168"/>
      <c r="H24" s="168"/>
      <c r="I24" s="168"/>
      <c r="J24" s="168"/>
      <c r="K24" s="168"/>
      <c r="L24" s="168"/>
      <c r="M24" s="168"/>
      <c r="N24" s="168"/>
      <c r="O24" s="168"/>
      <c r="P24" s="168"/>
      <c r="Q24" s="168"/>
      <c r="R24" s="168"/>
      <c r="S24" s="168"/>
      <c r="T24" s="168"/>
      <c r="U24" s="168"/>
      <c r="V24" s="168"/>
      <c r="W24" s="168"/>
      <c r="X24" s="168"/>
      <c r="Y24" s="168"/>
      <c r="Z24" s="168"/>
      <c r="AA24" s="168"/>
      <c r="AB24" s="168"/>
    </row>
    <row r="25" spans="1:28" s="156" customFormat="1" ht="19.5" customHeight="1">
      <c r="A25" s="308" t="s">
        <v>84</v>
      </c>
      <c r="B25" s="346"/>
      <c r="C25" s="154">
        <f>SUM(C26)</f>
        <v>38</v>
      </c>
      <c r="D25" s="154">
        <f>SUM(D26)</f>
        <v>564</v>
      </c>
      <c r="E25" s="154" t="s">
        <v>318</v>
      </c>
      <c r="F25" s="154" t="s">
        <v>318</v>
      </c>
      <c r="G25" s="154">
        <f>SUM(G26)</f>
        <v>38</v>
      </c>
      <c r="H25" s="154">
        <f>SUM(H26)</f>
        <v>564</v>
      </c>
      <c r="I25" s="154" t="s">
        <v>318</v>
      </c>
      <c r="J25" s="154" t="s">
        <v>318</v>
      </c>
      <c r="K25" s="154" t="s">
        <v>318</v>
      </c>
      <c r="L25" s="154" t="s">
        <v>318</v>
      </c>
      <c r="M25" s="154" t="s">
        <v>318</v>
      </c>
      <c r="N25" s="154" t="s">
        <v>318</v>
      </c>
      <c r="O25" s="154">
        <f aca="true" t="shared" si="3" ref="O25:T25">SUM(O26)</f>
        <v>3</v>
      </c>
      <c r="P25" s="154">
        <f t="shared" si="3"/>
        <v>20</v>
      </c>
      <c r="Q25" s="154">
        <f t="shared" si="3"/>
        <v>3</v>
      </c>
      <c r="R25" s="154">
        <f t="shared" si="3"/>
        <v>28</v>
      </c>
      <c r="S25" s="154">
        <f t="shared" si="3"/>
        <v>1</v>
      </c>
      <c r="T25" s="154">
        <f t="shared" si="3"/>
        <v>12</v>
      </c>
      <c r="U25" s="164" t="s">
        <v>400</v>
      </c>
      <c r="V25" s="164" t="s">
        <v>400</v>
      </c>
      <c r="W25" s="164" t="s">
        <v>400</v>
      </c>
      <c r="X25" s="164" t="s">
        <v>400</v>
      </c>
      <c r="Y25" s="154">
        <f>SUM(Y26)</f>
        <v>24</v>
      </c>
      <c r="Z25" s="154">
        <f>SUM(Z26)</f>
        <v>382</v>
      </c>
      <c r="AA25" s="154">
        <f>SUM(AA26)</f>
        <v>7</v>
      </c>
      <c r="AB25" s="154">
        <f>SUM(AB26)</f>
        <v>122</v>
      </c>
    </row>
    <row r="26" spans="1:28" ht="19.5" customHeight="1">
      <c r="A26" s="6"/>
      <c r="B26" s="144" t="s">
        <v>85</v>
      </c>
      <c r="C26" s="84">
        <v>38</v>
      </c>
      <c r="D26" s="84">
        <v>564</v>
      </c>
      <c r="E26" s="78" t="s">
        <v>399</v>
      </c>
      <c r="F26" s="78" t="s">
        <v>399</v>
      </c>
      <c r="G26" s="78">
        <v>38</v>
      </c>
      <c r="H26" s="78">
        <v>564</v>
      </c>
      <c r="I26" s="78" t="s">
        <v>399</v>
      </c>
      <c r="J26" s="78" t="s">
        <v>399</v>
      </c>
      <c r="K26" s="78" t="s">
        <v>399</v>
      </c>
      <c r="L26" s="78" t="s">
        <v>399</v>
      </c>
      <c r="M26" s="78" t="s">
        <v>399</v>
      </c>
      <c r="N26" s="78" t="s">
        <v>399</v>
      </c>
      <c r="O26" s="84">
        <v>3</v>
      </c>
      <c r="P26" s="84">
        <v>20</v>
      </c>
      <c r="Q26" s="84">
        <v>3</v>
      </c>
      <c r="R26" s="84">
        <v>28</v>
      </c>
      <c r="S26" s="84">
        <v>1</v>
      </c>
      <c r="T26" s="84">
        <v>12</v>
      </c>
      <c r="U26" s="84" t="s">
        <v>399</v>
      </c>
      <c r="V26" s="84" t="s">
        <v>399</v>
      </c>
      <c r="W26" s="84" t="s">
        <v>399</v>
      </c>
      <c r="X26" s="84" t="s">
        <v>399</v>
      </c>
      <c r="Y26" s="84">
        <v>24</v>
      </c>
      <c r="Z26" s="84">
        <v>382</v>
      </c>
      <c r="AA26" s="84">
        <v>7</v>
      </c>
      <c r="AB26" s="84">
        <v>122</v>
      </c>
    </row>
    <row r="27" spans="1:28" ht="19.5" customHeight="1">
      <c r="A27" s="6"/>
      <c r="B27" s="144"/>
      <c r="C27" s="143"/>
      <c r="D27" s="143"/>
      <c r="E27" s="143"/>
      <c r="F27" s="143"/>
      <c r="G27" s="143"/>
      <c r="H27" s="143"/>
      <c r="I27" s="143"/>
      <c r="J27" s="143"/>
      <c r="K27" s="143"/>
      <c r="L27" s="143"/>
      <c r="M27" s="143"/>
      <c r="N27" s="143"/>
      <c r="O27" s="143"/>
      <c r="P27" s="143"/>
      <c r="Q27" s="143"/>
      <c r="R27" s="143"/>
      <c r="S27" s="143"/>
      <c r="T27" s="143"/>
      <c r="U27" s="143"/>
      <c r="V27" s="143"/>
      <c r="W27" s="143"/>
      <c r="X27" s="143"/>
      <c r="Y27" s="143"/>
      <c r="Z27" s="143"/>
      <c r="AA27" s="143"/>
      <c r="AB27" s="143"/>
    </row>
    <row r="28" spans="1:28" s="156" customFormat="1" ht="19.5" customHeight="1">
      <c r="A28" s="308" t="s">
        <v>86</v>
      </c>
      <c r="B28" s="346"/>
      <c r="C28" s="154">
        <f>SUM(C29:C32)</f>
        <v>131</v>
      </c>
      <c r="D28" s="154">
        <f>SUM(D29:D32)</f>
        <v>1386</v>
      </c>
      <c r="E28" s="154" t="s">
        <v>400</v>
      </c>
      <c r="F28" s="154" t="s">
        <v>400</v>
      </c>
      <c r="G28" s="154">
        <f>SUM(G29:G32)</f>
        <v>131</v>
      </c>
      <c r="H28" s="154">
        <f>SUM(H29:H32)</f>
        <v>1386</v>
      </c>
      <c r="I28" s="154" t="s">
        <v>400</v>
      </c>
      <c r="J28" s="154" t="s">
        <v>400</v>
      </c>
      <c r="K28" s="154" t="s">
        <v>400</v>
      </c>
      <c r="L28" s="154" t="s">
        <v>400</v>
      </c>
      <c r="M28" s="154" t="s">
        <v>400</v>
      </c>
      <c r="N28" s="154" t="s">
        <v>400</v>
      </c>
      <c r="O28" s="154">
        <f aca="true" t="shared" si="4" ref="O28:T28">SUM(O29:O32)</f>
        <v>4</v>
      </c>
      <c r="P28" s="154">
        <f t="shared" si="4"/>
        <v>14</v>
      </c>
      <c r="Q28" s="154">
        <f t="shared" si="4"/>
        <v>10</v>
      </c>
      <c r="R28" s="154">
        <f t="shared" si="4"/>
        <v>92</v>
      </c>
      <c r="S28" s="154">
        <f t="shared" si="4"/>
        <v>1</v>
      </c>
      <c r="T28" s="154">
        <f t="shared" si="4"/>
        <v>10</v>
      </c>
      <c r="U28" s="154" t="s">
        <v>400</v>
      </c>
      <c r="V28" s="154" t="s">
        <v>400</v>
      </c>
      <c r="W28" s="154">
        <f aca="true" t="shared" si="5" ref="W28:AB28">SUM(W29:W32)</f>
        <v>1</v>
      </c>
      <c r="X28" s="154">
        <f t="shared" si="5"/>
        <v>1</v>
      </c>
      <c r="Y28" s="154">
        <f t="shared" si="5"/>
        <v>91</v>
      </c>
      <c r="Z28" s="154">
        <f t="shared" si="5"/>
        <v>903</v>
      </c>
      <c r="AA28" s="154">
        <f t="shared" si="5"/>
        <v>24</v>
      </c>
      <c r="AB28" s="154">
        <f t="shared" si="5"/>
        <v>366</v>
      </c>
    </row>
    <row r="29" spans="1:28" ht="19.5" customHeight="1">
      <c r="A29" s="6"/>
      <c r="B29" s="144" t="s">
        <v>87</v>
      </c>
      <c r="C29" s="84">
        <v>47</v>
      </c>
      <c r="D29" s="84">
        <v>538</v>
      </c>
      <c r="E29" s="78" t="s">
        <v>399</v>
      </c>
      <c r="F29" s="78" t="s">
        <v>399</v>
      </c>
      <c r="G29" s="78">
        <v>47</v>
      </c>
      <c r="H29" s="78">
        <v>538</v>
      </c>
      <c r="I29" s="78" t="s">
        <v>399</v>
      </c>
      <c r="J29" s="78" t="s">
        <v>399</v>
      </c>
      <c r="K29" s="78" t="s">
        <v>399</v>
      </c>
      <c r="L29" s="78" t="s">
        <v>399</v>
      </c>
      <c r="M29" s="78" t="s">
        <v>399</v>
      </c>
      <c r="N29" s="78" t="s">
        <v>399</v>
      </c>
      <c r="O29" s="84">
        <v>1</v>
      </c>
      <c r="P29" s="84">
        <v>7</v>
      </c>
      <c r="Q29" s="84">
        <v>3</v>
      </c>
      <c r="R29" s="84">
        <v>40</v>
      </c>
      <c r="S29" s="84" t="s">
        <v>399</v>
      </c>
      <c r="T29" s="84" t="s">
        <v>399</v>
      </c>
      <c r="U29" s="84" t="s">
        <v>399</v>
      </c>
      <c r="V29" s="84" t="s">
        <v>399</v>
      </c>
      <c r="W29" s="84" t="s">
        <v>399</v>
      </c>
      <c r="X29" s="84" t="s">
        <v>399</v>
      </c>
      <c r="Y29" s="84">
        <v>37</v>
      </c>
      <c r="Z29" s="84">
        <v>378</v>
      </c>
      <c r="AA29" s="84">
        <v>6</v>
      </c>
      <c r="AB29" s="84">
        <v>113</v>
      </c>
    </row>
    <row r="30" spans="1:28" ht="19.5" customHeight="1">
      <c r="A30" s="6"/>
      <c r="B30" s="144" t="s">
        <v>88</v>
      </c>
      <c r="C30" s="84">
        <v>28</v>
      </c>
      <c r="D30" s="84">
        <v>436</v>
      </c>
      <c r="E30" s="84" t="s">
        <v>399</v>
      </c>
      <c r="F30" s="84" t="s">
        <v>399</v>
      </c>
      <c r="G30" s="78">
        <v>28</v>
      </c>
      <c r="H30" s="78">
        <v>436</v>
      </c>
      <c r="I30" s="84" t="s">
        <v>399</v>
      </c>
      <c r="J30" s="84" t="s">
        <v>399</v>
      </c>
      <c r="K30" s="84" t="s">
        <v>399</v>
      </c>
      <c r="L30" s="84" t="s">
        <v>399</v>
      </c>
      <c r="M30" s="84" t="s">
        <v>399</v>
      </c>
      <c r="N30" s="84" t="s">
        <v>399</v>
      </c>
      <c r="O30" s="84">
        <v>2</v>
      </c>
      <c r="P30" s="84">
        <v>6</v>
      </c>
      <c r="Q30" s="84">
        <v>3</v>
      </c>
      <c r="R30" s="84">
        <v>26</v>
      </c>
      <c r="S30" s="84" t="s">
        <v>399</v>
      </c>
      <c r="T30" s="84" t="s">
        <v>399</v>
      </c>
      <c r="U30" s="84" t="s">
        <v>399</v>
      </c>
      <c r="V30" s="84" t="s">
        <v>399</v>
      </c>
      <c r="W30" s="84">
        <v>1</v>
      </c>
      <c r="X30" s="84">
        <v>1</v>
      </c>
      <c r="Y30" s="84">
        <v>17</v>
      </c>
      <c r="Z30" s="84">
        <v>268</v>
      </c>
      <c r="AA30" s="84">
        <v>5</v>
      </c>
      <c r="AB30" s="84">
        <v>135</v>
      </c>
    </row>
    <row r="31" spans="1:28" ht="19.5" customHeight="1">
      <c r="A31" s="6"/>
      <c r="B31" s="144" t="s">
        <v>89</v>
      </c>
      <c r="C31" s="84">
        <v>38</v>
      </c>
      <c r="D31" s="84">
        <v>262</v>
      </c>
      <c r="E31" s="84" t="s">
        <v>399</v>
      </c>
      <c r="F31" s="84" t="s">
        <v>399</v>
      </c>
      <c r="G31" s="78">
        <v>38</v>
      </c>
      <c r="H31" s="78">
        <v>262</v>
      </c>
      <c r="I31" s="84" t="s">
        <v>399</v>
      </c>
      <c r="J31" s="84" t="s">
        <v>399</v>
      </c>
      <c r="K31" s="84" t="s">
        <v>399</v>
      </c>
      <c r="L31" s="84" t="s">
        <v>399</v>
      </c>
      <c r="M31" s="84" t="s">
        <v>399</v>
      </c>
      <c r="N31" s="84" t="s">
        <v>399</v>
      </c>
      <c r="O31" s="84">
        <v>1</v>
      </c>
      <c r="P31" s="84">
        <v>1</v>
      </c>
      <c r="Q31" s="84">
        <v>4</v>
      </c>
      <c r="R31" s="84">
        <v>26</v>
      </c>
      <c r="S31" s="84">
        <v>1</v>
      </c>
      <c r="T31" s="84">
        <v>10</v>
      </c>
      <c r="U31" s="84" t="s">
        <v>399</v>
      </c>
      <c r="V31" s="84" t="s">
        <v>399</v>
      </c>
      <c r="W31" s="84" t="s">
        <v>399</v>
      </c>
      <c r="X31" s="84" t="s">
        <v>399</v>
      </c>
      <c r="Y31" s="84">
        <v>25</v>
      </c>
      <c r="Z31" s="84">
        <v>162</v>
      </c>
      <c r="AA31" s="84">
        <v>7</v>
      </c>
      <c r="AB31" s="84">
        <v>63</v>
      </c>
    </row>
    <row r="32" spans="1:28" ht="19.5" customHeight="1">
      <c r="A32" s="6"/>
      <c r="B32" s="144" t="s">
        <v>90</v>
      </c>
      <c r="C32" s="84">
        <v>18</v>
      </c>
      <c r="D32" s="84">
        <v>150</v>
      </c>
      <c r="E32" s="78" t="s">
        <v>399</v>
      </c>
      <c r="F32" s="78" t="s">
        <v>399</v>
      </c>
      <c r="G32" s="78">
        <v>18</v>
      </c>
      <c r="H32" s="78">
        <v>150</v>
      </c>
      <c r="I32" s="84" t="s">
        <v>399</v>
      </c>
      <c r="J32" s="84" t="s">
        <v>399</v>
      </c>
      <c r="K32" s="84" t="s">
        <v>399</v>
      </c>
      <c r="L32" s="84" t="s">
        <v>399</v>
      </c>
      <c r="M32" s="84" t="s">
        <v>399</v>
      </c>
      <c r="N32" s="84" t="s">
        <v>399</v>
      </c>
      <c r="O32" s="78" t="s">
        <v>399</v>
      </c>
      <c r="P32" s="78" t="s">
        <v>399</v>
      </c>
      <c r="Q32" s="84" t="s">
        <v>399</v>
      </c>
      <c r="R32" s="84" t="s">
        <v>399</v>
      </c>
      <c r="S32" s="84" t="s">
        <v>399</v>
      </c>
      <c r="T32" s="84" t="s">
        <v>399</v>
      </c>
      <c r="U32" s="84" t="s">
        <v>399</v>
      </c>
      <c r="V32" s="84" t="s">
        <v>399</v>
      </c>
      <c r="W32" s="78" t="s">
        <v>399</v>
      </c>
      <c r="X32" s="78" t="s">
        <v>399</v>
      </c>
      <c r="Y32" s="84">
        <v>12</v>
      </c>
      <c r="Z32" s="84">
        <v>95</v>
      </c>
      <c r="AA32" s="84">
        <v>6</v>
      </c>
      <c r="AB32" s="84">
        <v>55</v>
      </c>
    </row>
    <row r="33" spans="1:28" ht="19.5" customHeight="1">
      <c r="A33" s="6"/>
      <c r="B33" s="144"/>
      <c r="C33" s="143"/>
      <c r="D33" s="143"/>
      <c r="E33" s="143"/>
      <c r="F33" s="143"/>
      <c r="G33" s="143"/>
      <c r="H33" s="143"/>
      <c r="I33" s="143"/>
      <c r="J33" s="143"/>
      <c r="K33" s="143"/>
      <c r="L33" s="143"/>
      <c r="M33" s="143"/>
      <c r="N33" s="143"/>
      <c r="O33" s="143"/>
      <c r="P33" s="143"/>
      <c r="Q33" s="143"/>
      <c r="R33" s="143"/>
      <c r="S33" s="143"/>
      <c r="T33" s="143"/>
      <c r="U33" s="143"/>
      <c r="V33" s="143"/>
      <c r="W33" s="143"/>
      <c r="X33" s="143"/>
      <c r="Y33" s="143"/>
      <c r="Z33" s="143"/>
      <c r="AA33" s="143"/>
      <c r="AB33" s="143"/>
    </row>
    <row r="34" spans="1:28" s="156" customFormat="1" ht="19.5" customHeight="1">
      <c r="A34" s="308" t="s">
        <v>91</v>
      </c>
      <c r="B34" s="346"/>
      <c r="C34" s="154">
        <f aca="true" t="shared" si="6" ref="C34:H34">SUM(C35:C42)</f>
        <v>202</v>
      </c>
      <c r="D34" s="154">
        <f t="shared" si="6"/>
        <v>2697</v>
      </c>
      <c r="E34" s="154">
        <f t="shared" si="6"/>
        <v>2</v>
      </c>
      <c r="F34" s="154">
        <f t="shared" si="6"/>
        <v>2</v>
      </c>
      <c r="G34" s="154">
        <f t="shared" si="6"/>
        <v>200</v>
      </c>
      <c r="H34" s="154">
        <f t="shared" si="6"/>
        <v>2695</v>
      </c>
      <c r="I34" s="154" t="s">
        <v>400</v>
      </c>
      <c r="J34" s="154" t="s">
        <v>400</v>
      </c>
      <c r="K34" s="154" t="s">
        <v>400</v>
      </c>
      <c r="L34" s="154" t="s">
        <v>400</v>
      </c>
      <c r="M34" s="154" t="s">
        <v>400</v>
      </c>
      <c r="N34" s="154" t="s">
        <v>400</v>
      </c>
      <c r="O34" s="154">
        <f>SUM(O35:O42)</f>
        <v>8</v>
      </c>
      <c r="P34" s="154">
        <f>SUM(P35:P42)</f>
        <v>81</v>
      </c>
      <c r="Q34" s="154">
        <f>SUM(Q35:Q42)</f>
        <v>16</v>
      </c>
      <c r="R34" s="154">
        <f>SUM(R35:R42)</f>
        <v>120</v>
      </c>
      <c r="S34" s="154" t="s">
        <v>400</v>
      </c>
      <c r="T34" s="154" t="s">
        <v>400</v>
      </c>
      <c r="U34" s="154" t="s">
        <v>400</v>
      </c>
      <c r="V34" s="154" t="s">
        <v>400</v>
      </c>
      <c r="W34" s="154">
        <f aca="true" t="shared" si="7" ref="W34:AB34">SUM(W35:W42)</f>
        <v>1</v>
      </c>
      <c r="X34" s="154">
        <f t="shared" si="7"/>
        <v>2</v>
      </c>
      <c r="Y34" s="154">
        <f t="shared" si="7"/>
        <v>130</v>
      </c>
      <c r="Z34" s="154">
        <f t="shared" si="7"/>
        <v>1830</v>
      </c>
      <c r="AA34" s="154">
        <f t="shared" si="7"/>
        <v>45</v>
      </c>
      <c r="AB34" s="154">
        <f t="shared" si="7"/>
        <v>662</v>
      </c>
    </row>
    <row r="35" spans="1:28" ht="19.5" customHeight="1">
      <c r="A35" s="6"/>
      <c r="B35" s="144" t="s">
        <v>92</v>
      </c>
      <c r="C35" s="84">
        <v>30</v>
      </c>
      <c r="D35" s="84">
        <v>306</v>
      </c>
      <c r="E35" s="78" t="s">
        <v>399</v>
      </c>
      <c r="F35" s="78" t="s">
        <v>399</v>
      </c>
      <c r="G35" s="78">
        <v>30</v>
      </c>
      <c r="H35" s="78">
        <v>306</v>
      </c>
      <c r="I35" s="84" t="s">
        <v>399</v>
      </c>
      <c r="J35" s="84" t="s">
        <v>399</v>
      </c>
      <c r="K35" s="84" t="s">
        <v>399</v>
      </c>
      <c r="L35" s="84" t="s">
        <v>399</v>
      </c>
      <c r="M35" s="84" t="s">
        <v>399</v>
      </c>
      <c r="N35" s="84" t="s">
        <v>399</v>
      </c>
      <c r="O35" s="84">
        <v>2</v>
      </c>
      <c r="P35" s="84">
        <v>9</v>
      </c>
      <c r="Q35" s="84">
        <v>3</v>
      </c>
      <c r="R35" s="84">
        <v>37</v>
      </c>
      <c r="S35" s="84" t="s">
        <v>399</v>
      </c>
      <c r="T35" s="84" t="s">
        <v>399</v>
      </c>
      <c r="U35" s="84" t="s">
        <v>399</v>
      </c>
      <c r="V35" s="84" t="s">
        <v>399</v>
      </c>
      <c r="W35" s="84" t="s">
        <v>399</v>
      </c>
      <c r="X35" s="84" t="s">
        <v>399</v>
      </c>
      <c r="Y35" s="84">
        <v>18</v>
      </c>
      <c r="Z35" s="84">
        <v>164</v>
      </c>
      <c r="AA35" s="84">
        <v>7</v>
      </c>
      <c r="AB35" s="84">
        <v>96</v>
      </c>
    </row>
    <row r="36" spans="1:28" ht="19.5" customHeight="1">
      <c r="A36" s="6"/>
      <c r="B36" s="144" t="s">
        <v>93</v>
      </c>
      <c r="C36" s="84">
        <v>46</v>
      </c>
      <c r="D36" s="84">
        <v>794</v>
      </c>
      <c r="E36" s="84">
        <v>1</v>
      </c>
      <c r="F36" s="84">
        <v>1</v>
      </c>
      <c r="G36" s="78">
        <v>45</v>
      </c>
      <c r="H36" s="78">
        <v>793</v>
      </c>
      <c r="I36" s="84" t="s">
        <v>399</v>
      </c>
      <c r="J36" s="84" t="s">
        <v>399</v>
      </c>
      <c r="K36" s="84" t="s">
        <v>399</v>
      </c>
      <c r="L36" s="84" t="s">
        <v>399</v>
      </c>
      <c r="M36" s="84" t="s">
        <v>399</v>
      </c>
      <c r="N36" s="84" t="s">
        <v>399</v>
      </c>
      <c r="O36" s="84">
        <v>2</v>
      </c>
      <c r="P36" s="84">
        <v>56</v>
      </c>
      <c r="Q36" s="84">
        <v>3</v>
      </c>
      <c r="R36" s="84">
        <v>31</v>
      </c>
      <c r="S36" s="84" t="s">
        <v>399</v>
      </c>
      <c r="T36" s="84" t="s">
        <v>399</v>
      </c>
      <c r="U36" s="84" t="s">
        <v>399</v>
      </c>
      <c r="V36" s="84" t="s">
        <v>399</v>
      </c>
      <c r="W36" s="84" t="s">
        <v>399</v>
      </c>
      <c r="X36" s="84" t="s">
        <v>399</v>
      </c>
      <c r="Y36" s="84">
        <v>30</v>
      </c>
      <c r="Z36" s="84">
        <v>536</v>
      </c>
      <c r="AA36" s="84">
        <v>10</v>
      </c>
      <c r="AB36" s="84">
        <v>170</v>
      </c>
    </row>
    <row r="37" spans="1:28" ht="19.5" customHeight="1">
      <c r="A37" s="6"/>
      <c r="B37" s="144" t="s">
        <v>94</v>
      </c>
      <c r="C37" s="84">
        <v>47</v>
      </c>
      <c r="D37" s="84">
        <v>1059</v>
      </c>
      <c r="E37" s="84" t="s">
        <v>399</v>
      </c>
      <c r="F37" s="84" t="s">
        <v>399</v>
      </c>
      <c r="G37" s="78">
        <v>47</v>
      </c>
      <c r="H37" s="78">
        <v>1059</v>
      </c>
      <c r="I37" s="84" t="s">
        <v>399</v>
      </c>
      <c r="J37" s="84" t="s">
        <v>399</v>
      </c>
      <c r="K37" s="84" t="s">
        <v>399</v>
      </c>
      <c r="L37" s="84" t="s">
        <v>399</v>
      </c>
      <c r="M37" s="84" t="s">
        <v>399</v>
      </c>
      <c r="N37" s="84" t="s">
        <v>399</v>
      </c>
      <c r="O37" s="84">
        <v>2</v>
      </c>
      <c r="P37" s="84">
        <v>13</v>
      </c>
      <c r="Q37" s="84">
        <v>5</v>
      </c>
      <c r="R37" s="84">
        <v>21</v>
      </c>
      <c r="S37" s="84" t="s">
        <v>399</v>
      </c>
      <c r="T37" s="84" t="s">
        <v>399</v>
      </c>
      <c r="U37" s="84" t="s">
        <v>399</v>
      </c>
      <c r="V37" s="84" t="s">
        <v>399</v>
      </c>
      <c r="W37" s="84" t="s">
        <v>399</v>
      </c>
      <c r="X37" s="84" t="s">
        <v>399</v>
      </c>
      <c r="Y37" s="84">
        <v>34</v>
      </c>
      <c r="Z37" s="84">
        <v>852</v>
      </c>
      <c r="AA37" s="84">
        <v>6</v>
      </c>
      <c r="AB37" s="84">
        <v>173</v>
      </c>
    </row>
    <row r="38" spans="1:28" ht="19.5" customHeight="1">
      <c r="A38" s="6"/>
      <c r="B38" s="144" t="s">
        <v>95</v>
      </c>
      <c r="C38" s="84">
        <v>8</v>
      </c>
      <c r="D38" s="84">
        <v>60</v>
      </c>
      <c r="E38" s="84" t="s">
        <v>399</v>
      </c>
      <c r="F38" s="84" t="s">
        <v>399</v>
      </c>
      <c r="G38" s="78">
        <v>8</v>
      </c>
      <c r="H38" s="78">
        <v>60</v>
      </c>
      <c r="I38" s="84" t="s">
        <v>399</v>
      </c>
      <c r="J38" s="84" t="s">
        <v>399</v>
      </c>
      <c r="K38" s="84" t="s">
        <v>399</v>
      </c>
      <c r="L38" s="84" t="s">
        <v>399</v>
      </c>
      <c r="M38" s="84" t="s">
        <v>399</v>
      </c>
      <c r="N38" s="84" t="s">
        <v>399</v>
      </c>
      <c r="O38" s="78" t="s">
        <v>399</v>
      </c>
      <c r="P38" s="78" t="s">
        <v>399</v>
      </c>
      <c r="Q38" s="84">
        <v>1</v>
      </c>
      <c r="R38" s="84">
        <v>2</v>
      </c>
      <c r="S38" s="84" t="s">
        <v>399</v>
      </c>
      <c r="T38" s="84" t="s">
        <v>399</v>
      </c>
      <c r="U38" s="84" t="s">
        <v>399</v>
      </c>
      <c r="V38" s="84" t="s">
        <v>399</v>
      </c>
      <c r="W38" s="84" t="s">
        <v>399</v>
      </c>
      <c r="X38" s="84" t="s">
        <v>399</v>
      </c>
      <c r="Y38" s="84">
        <v>4</v>
      </c>
      <c r="Z38" s="84">
        <v>25</v>
      </c>
      <c r="AA38" s="84">
        <v>3</v>
      </c>
      <c r="AB38" s="84">
        <v>33</v>
      </c>
    </row>
    <row r="39" spans="1:28" ht="19.5" customHeight="1">
      <c r="A39" s="6"/>
      <c r="B39" s="144" t="s">
        <v>96</v>
      </c>
      <c r="C39" s="84">
        <v>13</v>
      </c>
      <c r="D39" s="84">
        <v>124</v>
      </c>
      <c r="E39" s="84" t="s">
        <v>399</v>
      </c>
      <c r="F39" s="84" t="s">
        <v>399</v>
      </c>
      <c r="G39" s="78">
        <v>13</v>
      </c>
      <c r="H39" s="78">
        <v>124</v>
      </c>
      <c r="I39" s="84" t="s">
        <v>399</v>
      </c>
      <c r="J39" s="84" t="s">
        <v>399</v>
      </c>
      <c r="K39" s="84" t="s">
        <v>399</v>
      </c>
      <c r="L39" s="84" t="s">
        <v>399</v>
      </c>
      <c r="M39" s="84" t="s">
        <v>399</v>
      </c>
      <c r="N39" s="84" t="s">
        <v>399</v>
      </c>
      <c r="O39" s="84" t="s">
        <v>399</v>
      </c>
      <c r="P39" s="84" t="s">
        <v>399</v>
      </c>
      <c r="Q39" s="84">
        <v>1</v>
      </c>
      <c r="R39" s="84">
        <v>15</v>
      </c>
      <c r="S39" s="84" t="s">
        <v>399</v>
      </c>
      <c r="T39" s="84" t="s">
        <v>399</v>
      </c>
      <c r="U39" s="84" t="s">
        <v>399</v>
      </c>
      <c r="V39" s="84" t="s">
        <v>399</v>
      </c>
      <c r="W39" s="84" t="s">
        <v>399</v>
      </c>
      <c r="X39" s="84" t="s">
        <v>399</v>
      </c>
      <c r="Y39" s="84">
        <v>8</v>
      </c>
      <c r="Z39" s="84">
        <v>61</v>
      </c>
      <c r="AA39" s="84">
        <v>4</v>
      </c>
      <c r="AB39" s="84">
        <v>48</v>
      </c>
    </row>
    <row r="40" spans="1:28" ht="19.5" customHeight="1">
      <c r="A40" s="6"/>
      <c r="B40" s="144" t="s">
        <v>97</v>
      </c>
      <c r="C40" s="84">
        <v>21</v>
      </c>
      <c r="D40" s="84">
        <v>126</v>
      </c>
      <c r="E40" s="78" t="s">
        <v>399</v>
      </c>
      <c r="F40" s="78" t="s">
        <v>399</v>
      </c>
      <c r="G40" s="78">
        <v>21</v>
      </c>
      <c r="H40" s="78">
        <v>126</v>
      </c>
      <c r="I40" s="84" t="s">
        <v>399</v>
      </c>
      <c r="J40" s="84" t="s">
        <v>399</v>
      </c>
      <c r="K40" s="84" t="s">
        <v>399</v>
      </c>
      <c r="L40" s="84" t="s">
        <v>399</v>
      </c>
      <c r="M40" s="84" t="s">
        <v>399</v>
      </c>
      <c r="N40" s="84" t="s">
        <v>399</v>
      </c>
      <c r="O40" s="84">
        <v>1</v>
      </c>
      <c r="P40" s="84">
        <v>2</v>
      </c>
      <c r="Q40" s="84">
        <v>1</v>
      </c>
      <c r="R40" s="84">
        <v>3</v>
      </c>
      <c r="S40" s="84" t="s">
        <v>399</v>
      </c>
      <c r="T40" s="84" t="s">
        <v>399</v>
      </c>
      <c r="U40" s="84" t="s">
        <v>399</v>
      </c>
      <c r="V40" s="84" t="s">
        <v>399</v>
      </c>
      <c r="W40" s="84">
        <v>1</v>
      </c>
      <c r="X40" s="84">
        <v>2</v>
      </c>
      <c r="Y40" s="84">
        <v>12</v>
      </c>
      <c r="Z40" s="84">
        <v>67</v>
      </c>
      <c r="AA40" s="84">
        <v>6</v>
      </c>
      <c r="AB40" s="84">
        <v>52</v>
      </c>
    </row>
    <row r="41" spans="1:28" ht="19.5" customHeight="1">
      <c r="A41" s="6"/>
      <c r="B41" s="144" t="s">
        <v>98</v>
      </c>
      <c r="C41" s="84">
        <v>15</v>
      </c>
      <c r="D41" s="84">
        <v>113</v>
      </c>
      <c r="E41" s="78" t="s">
        <v>399</v>
      </c>
      <c r="F41" s="78" t="s">
        <v>399</v>
      </c>
      <c r="G41" s="78">
        <v>15</v>
      </c>
      <c r="H41" s="78">
        <v>113</v>
      </c>
      <c r="I41" s="84" t="s">
        <v>399</v>
      </c>
      <c r="J41" s="84" t="s">
        <v>399</v>
      </c>
      <c r="K41" s="84" t="s">
        <v>399</v>
      </c>
      <c r="L41" s="84" t="s">
        <v>399</v>
      </c>
      <c r="M41" s="84" t="s">
        <v>399</v>
      </c>
      <c r="N41" s="84" t="s">
        <v>399</v>
      </c>
      <c r="O41" s="84" t="s">
        <v>399</v>
      </c>
      <c r="P41" s="84" t="s">
        <v>399</v>
      </c>
      <c r="Q41" s="84">
        <v>1</v>
      </c>
      <c r="R41" s="84">
        <v>2</v>
      </c>
      <c r="S41" s="84" t="s">
        <v>399</v>
      </c>
      <c r="T41" s="84" t="s">
        <v>399</v>
      </c>
      <c r="U41" s="84" t="s">
        <v>399</v>
      </c>
      <c r="V41" s="84" t="s">
        <v>399</v>
      </c>
      <c r="W41" s="84" t="s">
        <v>399</v>
      </c>
      <c r="X41" s="84" t="s">
        <v>399</v>
      </c>
      <c r="Y41" s="84">
        <v>10</v>
      </c>
      <c r="Z41" s="84">
        <v>69</v>
      </c>
      <c r="AA41" s="84">
        <v>4</v>
      </c>
      <c r="AB41" s="84">
        <v>42</v>
      </c>
    </row>
    <row r="42" spans="1:28" ht="19.5" customHeight="1">
      <c r="A42" s="6"/>
      <c r="B42" s="144" t="s">
        <v>99</v>
      </c>
      <c r="C42" s="84">
        <v>22</v>
      </c>
      <c r="D42" s="84">
        <v>115</v>
      </c>
      <c r="E42" s="84">
        <v>1</v>
      </c>
      <c r="F42" s="84">
        <v>1</v>
      </c>
      <c r="G42" s="78">
        <v>21</v>
      </c>
      <c r="H42" s="78">
        <v>114</v>
      </c>
      <c r="I42" s="84" t="s">
        <v>399</v>
      </c>
      <c r="J42" s="84" t="s">
        <v>399</v>
      </c>
      <c r="K42" s="84" t="s">
        <v>399</v>
      </c>
      <c r="L42" s="84" t="s">
        <v>399</v>
      </c>
      <c r="M42" s="84" t="s">
        <v>399</v>
      </c>
      <c r="N42" s="84" t="s">
        <v>399</v>
      </c>
      <c r="O42" s="78">
        <v>1</v>
      </c>
      <c r="P42" s="78">
        <v>1</v>
      </c>
      <c r="Q42" s="84">
        <v>1</v>
      </c>
      <c r="R42" s="84">
        <v>9</v>
      </c>
      <c r="S42" s="84" t="s">
        <v>399</v>
      </c>
      <c r="T42" s="84" t="s">
        <v>399</v>
      </c>
      <c r="U42" s="84" t="s">
        <v>399</v>
      </c>
      <c r="V42" s="84" t="s">
        <v>399</v>
      </c>
      <c r="W42" s="84" t="s">
        <v>399</v>
      </c>
      <c r="X42" s="84" t="s">
        <v>399</v>
      </c>
      <c r="Y42" s="84">
        <v>14</v>
      </c>
      <c r="Z42" s="84">
        <v>56</v>
      </c>
      <c r="AA42" s="84">
        <v>5</v>
      </c>
      <c r="AB42" s="84">
        <v>48</v>
      </c>
    </row>
    <row r="43" spans="1:28" ht="19.5" customHeight="1">
      <c r="A43" s="6"/>
      <c r="B43" s="144"/>
      <c r="C43" s="143"/>
      <c r="D43" s="143"/>
      <c r="E43" s="143"/>
      <c r="F43" s="143"/>
      <c r="G43" s="143"/>
      <c r="H43" s="78"/>
      <c r="I43" s="143"/>
      <c r="J43" s="143"/>
      <c r="K43" s="143"/>
      <c r="L43" s="143"/>
      <c r="M43" s="143"/>
      <c r="N43" s="143"/>
      <c r="O43" s="143"/>
      <c r="P43" s="143"/>
      <c r="Q43" s="143"/>
      <c r="R43" s="143"/>
      <c r="S43" s="143"/>
      <c r="T43" s="143"/>
      <c r="U43" s="143"/>
      <c r="V43" s="143"/>
      <c r="W43" s="143"/>
      <c r="X43" s="143"/>
      <c r="Y43" s="143"/>
      <c r="Z43" s="143"/>
      <c r="AA43" s="143"/>
      <c r="AB43" s="143"/>
    </row>
    <row r="44" spans="1:28" s="156" customFormat="1" ht="19.5" customHeight="1">
      <c r="A44" s="308" t="s">
        <v>100</v>
      </c>
      <c r="B44" s="346"/>
      <c r="C44" s="154">
        <f aca="true" t="shared" si="8" ref="C44:H44">SUM(C45:C49)</f>
        <v>197</v>
      </c>
      <c r="D44" s="154">
        <f t="shared" si="8"/>
        <v>2740</v>
      </c>
      <c r="E44" s="154">
        <f t="shared" si="8"/>
        <v>1</v>
      </c>
      <c r="F44" s="154">
        <f t="shared" si="8"/>
        <v>1</v>
      </c>
      <c r="G44" s="154">
        <f t="shared" si="8"/>
        <v>196</v>
      </c>
      <c r="H44" s="154">
        <f t="shared" si="8"/>
        <v>2739</v>
      </c>
      <c r="I44" s="154" t="s">
        <v>400</v>
      </c>
      <c r="J44" s="154" t="s">
        <v>400</v>
      </c>
      <c r="K44" s="154" t="s">
        <v>400</v>
      </c>
      <c r="L44" s="154" t="s">
        <v>400</v>
      </c>
      <c r="M44" s="154" t="s">
        <v>400</v>
      </c>
      <c r="N44" s="154" t="s">
        <v>400</v>
      </c>
      <c r="O44" s="154">
        <f aca="true" t="shared" si="9" ref="O44:T44">SUM(O45:O49)</f>
        <v>8</v>
      </c>
      <c r="P44" s="154">
        <f t="shared" si="9"/>
        <v>59</v>
      </c>
      <c r="Q44" s="154">
        <f t="shared" si="9"/>
        <v>15</v>
      </c>
      <c r="R44" s="154">
        <f t="shared" si="9"/>
        <v>139</v>
      </c>
      <c r="S44" s="154">
        <f t="shared" si="9"/>
        <v>3</v>
      </c>
      <c r="T44" s="154">
        <f t="shared" si="9"/>
        <v>32</v>
      </c>
      <c r="U44" s="154" t="s">
        <v>400</v>
      </c>
      <c r="V44" s="154" t="s">
        <v>400</v>
      </c>
      <c r="W44" s="154" t="s">
        <v>400</v>
      </c>
      <c r="X44" s="154" t="s">
        <v>400</v>
      </c>
      <c r="Y44" s="154">
        <f>SUM(Y45:Y49)</f>
        <v>134</v>
      </c>
      <c r="Z44" s="154">
        <f>SUM(Z45:Z49)</f>
        <v>1873</v>
      </c>
      <c r="AA44" s="154">
        <f>SUM(AA45:AA49)</f>
        <v>36</v>
      </c>
      <c r="AB44" s="154">
        <f>SUM(AB45:AB49)</f>
        <v>636</v>
      </c>
    </row>
    <row r="45" spans="1:28" ht="19.5" customHeight="1">
      <c r="A45" s="6"/>
      <c r="B45" s="144" t="s">
        <v>101</v>
      </c>
      <c r="C45" s="84">
        <v>62</v>
      </c>
      <c r="D45" s="84">
        <v>1110</v>
      </c>
      <c r="E45" s="84">
        <v>1</v>
      </c>
      <c r="F45" s="84">
        <v>1</v>
      </c>
      <c r="G45" s="78">
        <v>61</v>
      </c>
      <c r="H45" s="78">
        <v>1109</v>
      </c>
      <c r="I45" s="84" t="s">
        <v>399</v>
      </c>
      <c r="J45" s="84" t="s">
        <v>399</v>
      </c>
      <c r="K45" s="84" t="s">
        <v>399</v>
      </c>
      <c r="L45" s="84" t="s">
        <v>399</v>
      </c>
      <c r="M45" s="84" t="s">
        <v>399</v>
      </c>
      <c r="N45" s="84" t="s">
        <v>399</v>
      </c>
      <c r="O45" s="84">
        <v>2</v>
      </c>
      <c r="P45" s="84">
        <v>33</v>
      </c>
      <c r="Q45" s="84">
        <v>7</v>
      </c>
      <c r="R45" s="84">
        <v>73</v>
      </c>
      <c r="S45" s="84" t="s">
        <v>399</v>
      </c>
      <c r="T45" s="84" t="s">
        <v>399</v>
      </c>
      <c r="U45" s="84" t="s">
        <v>399</v>
      </c>
      <c r="V45" s="84" t="s">
        <v>399</v>
      </c>
      <c r="W45" s="84" t="s">
        <v>399</v>
      </c>
      <c r="X45" s="84" t="s">
        <v>399</v>
      </c>
      <c r="Y45" s="84">
        <v>42</v>
      </c>
      <c r="Z45" s="84">
        <v>784</v>
      </c>
      <c r="AA45" s="84">
        <v>10</v>
      </c>
      <c r="AB45" s="84">
        <v>219</v>
      </c>
    </row>
    <row r="46" spans="1:28" ht="19.5" customHeight="1">
      <c r="A46" s="6"/>
      <c r="B46" s="144" t="s">
        <v>102</v>
      </c>
      <c r="C46" s="84">
        <v>26</v>
      </c>
      <c r="D46" s="84">
        <v>519</v>
      </c>
      <c r="E46" s="84" t="s">
        <v>399</v>
      </c>
      <c r="F46" s="84" t="s">
        <v>399</v>
      </c>
      <c r="G46" s="78">
        <v>26</v>
      </c>
      <c r="H46" s="78">
        <v>519</v>
      </c>
      <c r="I46" s="84" t="s">
        <v>399</v>
      </c>
      <c r="J46" s="84" t="s">
        <v>399</v>
      </c>
      <c r="K46" s="84" t="s">
        <v>399</v>
      </c>
      <c r="L46" s="84" t="s">
        <v>399</v>
      </c>
      <c r="M46" s="84" t="s">
        <v>399</v>
      </c>
      <c r="N46" s="84" t="s">
        <v>399</v>
      </c>
      <c r="O46" s="84">
        <v>1</v>
      </c>
      <c r="P46" s="84">
        <v>5</v>
      </c>
      <c r="Q46" s="84">
        <v>2</v>
      </c>
      <c r="R46" s="84">
        <v>22</v>
      </c>
      <c r="S46" s="84">
        <v>1</v>
      </c>
      <c r="T46" s="84">
        <v>6</v>
      </c>
      <c r="U46" s="84" t="s">
        <v>399</v>
      </c>
      <c r="V46" s="84" t="s">
        <v>399</v>
      </c>
      <c r="W46" s="84" t="s">
        <v>399</v>
      </c>
      <c r="X46" s="84" t="s">
        <v>399</v>
      </c>
      <c r="Y46" s="84">
        <v>16</v>
      </c>
      <c r="Z46" s="84">
        <v>389</v>
      </c>
      <c r="AA46" s="84">
        <v>6</v>
      </c>
      <c r="AB46" s="84">
        <v>97</v>
      </c>
    </row>
    <row r="47" spans="1:28" ht="19.5" customHeight="1">
      <c r="A47" s="6"/>
      <c r="B47" s="144" t="s">
        <v>103</v>
      </c>
      <c r="C47" s="84">
        <v>23</v>
      </c>
      <c r="D47" s="84">
        <v>221</v>
      </c>
      <c r="E47" s="84" t="s">
        <v>399</v>
      </c>
      <c r="F47" s="84" t="s">
        <v>399</v>
      </c>
      <c r="G47" s="78">
        <v>23</v>
      </c>
      <c r="H47" s="78">
        <v>221</v>
      </c>
      <c r="I47" s="84" t="s">
        <v>399</v>
      </c>
      <c r="J47" s="84" t="s">
        <v>399</v>
      </c>
      <c r="K47" s="84" t="s">
        <v>399</v>
      </c>
      <c r="L47" s="84" t="s">
        <v>399</v>
      </c>
      <c r="M47" s="84" t="s">
        <v>399</v>
      </c>
      <c r="N47" s="84" t="s">
        <v>399</v>
      </c>
      <c r="O47" s="84">
        <v>1</v>
      </c>
      <c r="P47" s="84">
        <v>3</v>
      </c>
      <c r="Q47" s="84">
        <v>2</v>
      </c>
      <c r="R47" s="84">
        <v>7</v>
      </c>
      <c r="S47" s="84" t="s">
        <v>399</v>
      </c>
      <c r="T47" s="84" t="s">
        <v>399</v>
      </c>
      <c r="U47" s="84" t="s">
        <v>399</v>
      </c>
      <c r="V47" s="84" t="s">
        <v>399</v>
      </c>
      <c r="W47" s="84" t="s">
        <v>399</v>
      </c>
      <c r="X47" s="84" t="s">
        <v>399</v>
      </c>
      <c r="Y47" s="84">
        <v>15</v>
      </c>
      <c r="Z47" s="84">
        <v>149</v>
      </c>
      <c r="AA47" s="84">
        <v>5</v>
      </c>
      <c r="AB47" s="84">
        <v>62</v>
      </c>
    </row>
    <row r="48" spans="1:28" ht="19.5" customHeight="1">
      <c r="A48" s="6"/>
      <c r="B48" s="144" t="s">
        <v>104</v>
      </c>
      <c r="C48" s="84">
        <v>31</v>
      </c>
      <c r="D48" s="84">
        <v>408</v>
      </c>
      <c r="E48" s="84" t="s">
        <v>399</v>
      </c>
      <c r="F48" s="84" t="s">
        <v>399</v>
      </c>
      <c r="G48" s="78">
        <v>31</v>
      </c>
      <c r="H48" s="78">
        <v>408</v>
      </c>
      <c r="I48" s="84" t="s">
        <v>399</v>
      </c>
      <c r="J48" s="84" t="s">
        <v>399</v>
      </c>
      <c r="K48" s="84" t="s">
        <v>399</v>
      </c>
      <c r="L48" s="84" t="s">
        <v>399</v>
      </c>
      <c r="M48" s="84" t="s">
        <v>399</v>
      </c>
      <c r="N48" s="84" t="s">
        <v>399</v>
      </c>
      <c r="O48" s="84">
        <v>2</v>
      </c>
      <c r="P48" s="84">
        <v>8</v>
      </c>
      <c r="Q48" s="84">
        <v>1</v>
      </c>
      <c r="R48" s="84">
        <v>27</v>
      </c>
      <c r="S48" s="84">
        <v>1</v>
      </c>
      <c r="T48" s="84">
        <v>7</v>
      </c>
      <c r="U48" s="84" t="s">
        <v>399</v>
      </c>
      <c r="V48" s="84" t="s">
        <v>399</v>
      </c>
      <c r="W48" s="84" t="s">
        <v>399</v>
      </c>
      <c r="X48" s="84" t="s">
        <v>399</v>
      </c>
      <c r="Y48" s="84">
        <v>20</v>
      </c>
      <c r="Z48" s="84">
        <v>244</v>
      </c>
      <c r="AA48" s="84">
        <v>7</v>
      </c>
      <c r="AB48" s="84">
        <v>122</v>
      </c>
    </row>
    <row r="49" spans="1:28" ht="19.5" customHeight="1">
      <c r="A49" s="6"/>
      <c r="B49" s="144" t="s">
        <v>105</v>
      </c>
      <c r="C49" s="84">
        <v>55</v>
      </c>
      <c r="D49" s="84">
        <v>482</v>
      </c>
      <c r="E49" s="84" t="s">
        <v>399</v>
      </c>
      <c r="F49" s="84" t="s">
        <v>399</v>
      </c>
      <c r="G49" s="78">
        <v>55</v>
      </c>
      <c r="H49" s="78">
        <v>482</v>
      </c>
      <c r="I49" s="84" t="s">
        <v>399</v>
      </c>
      <c r="J49" s="84" t="s">
        <v>399</v>
      </c>
      <c r="K49" s="84" t="s">
        <v>399</v>
      </c>
      <c r="L49" s="84" t="s">
        <v>399</v>
      </c>
      <c r="M49" s="84" t="s">
        <v>399</v>
      </c>
      <c r="N49" s="84" t="s">
        <v>399</v>
      </c>
      <c r="O49" s="84">
        <v>2</v>
      </c>
      <c r="P49" s="84">
        <v>10</v>
      </c>
      <c r="Q49" s="84">
        <v>3</v>
      </c>
      <c r="R49" s="84">
        <v>10</v>
      </c>
      <c r="S49" s="84">
        <v>1</v>
      </c>
      <c r="T49" s="84">
        <v>19</v>
      </c>
      <c r="U49" s="84" t="s">
        <v>399</v>
      </c>
      <c r="V49" s="84" t="s">
        <v>399</v>
      </c>
      <c r="W49" s="84" t="s">
        <v>399</v>
      </c>
      <c r="X49" s="84" t="s">
        <v>399</v>
      </c>
      <c r="Y49" s="84">
        <v>41</v>
      </c>
      <c r="Z49" s="84">
        <v>307</v>
      </c>
      <c r="AA49" s="84">
        <v>8</v>
      </c>
      <c r="AB49" s="84">
        <v>136</v>
      </c>
    </row>
    <row r="50" spans="1:28" ht="19.5" customHeight="1">
      <c r="A50" s="6"/>
      <c r="B50" s="144"/>
      <c r="C50" s="143"/>
      <c r="D50" s="143"/>
      <c r="E50" s="143"/>
      <c r="F50" s="143"/>
      <c r="G50" s="143"/>
      <c r="H50" s="143"/>
      <c r="I50" s="143"/>
      <c r="J50" s="143"/>
      <c r="K50" s="143"/>
      <c r="L50" s="143"/>
      <c r="M50" s="143"/>
      <c r="N50" s="143"/>
      <c r="O50" s="143"/>
      <c r="P50" s="143"/>
      <c r="Q50" s="143"/>
      <c r="R50" s="143"/>
      <c r="S50" s="143"/>
      <c r="T50" s="143"/>
      <c r="U50" s="143"/>
      <c r="V50" s="143"/>
      <c r="W50" s="143"/>
      <c r="X50" s="143"/>
      <c r="Y50" s="143"/>
      <c r="Z50" s="143"/>
      <c r="AA50" s="143"/>
      <c r="AB50" s="143"/>
    </row>
    <row r="51" spans="1:28" s="156" customFormat="1" ht="19.5" customHeight="1">
      <c r="A51" s="308" t="s">
        <v>106</v>
      </c>
      <c r="B51" s="346"/>
      <c r="C51" s="154">
        <f aca="true" t="shared" si="10" ref="C51:H51">SUM(C52:C55)</f>
        <v>148</v>
      </c>
      <c r="D51" s="154">
        <f t="shared" si="10"/>
        <v>1654</v>
      </c>
      <c r="E51" s="154">
        <f t="shared" si="10"/>
        <v>1</v>
      </c>
      <c r="F51" s="154">
        <f t="shared" si="10"/>
        <v>10</v>
      </c>
      <c r="G51" s="154">
        <f t="shared" si="10"/>
        <v>147</v>
      </c>
      <c r="H51" s="154">
        <f t="shared" si="10"/>
        <v>1644</v>
      </c>
      <c r="I51" s="154" t="s">
        <v>400</v>
      </c>
      <c r="J51" s="154" t="s">
        <v>400</v>
      </c>
      <c r="K51" s="154" t="s">
        <v>400</v>
      </c>
      <c r="L51" s="154" t="s">
        <v>400</v>
      </c>
      <c r="M51" s="154" t="s">
        <v>400</v>
      </c>
      <c r="N51" s="154" t="s">
        <v>400</v>
      </c>
      <c r="O51" s="154">
        <f aca="true" t="shared" si="11" ref="O51:T51">SUM(O52:O55)</f>
        <v>4</v>
      </c>
      <c r="P51" s="154">
        <f t="shared" si="11"/>
        <v>36</v>
      </c>
      <c r="Q51" s="154">
        <f t="shared" si="11"/>
        <v>14</v>
      </c>
      <c r="R51" s="154">
        <f t="shared" si="11"/>
        <v>124</v>
      </c>
      <c r="S51" s="154">
        <f t="shared" si="11"/>
        <v>2</v>
      </c>
      <c r="T51" s="154">
        <f t="shared" si="11"/>
        <v>32</v>
      </c>
      <c r="U51" s="154" t="s">
        <v>400</v>
      </c>
      <c r="V51" s="154" t="s">
        <v>400</v>
      </c>
      <c r="W51" s="154" t="s">
        <v>400</v>
      </c>
      <c r="X51" s="154" t="s">
        <v>400</v>
      </c>
      <c r="Y51" s="154">
        <f>SUM(Y52:Y55)</f>
        <v>81</v>
      </c>
      <c r="Z51" s="154">
        <f>SUM(Z52:Z55)</f>
        <v>1017</v>
      </c>
      <c r="AA51" s="154">
        <f>SUM(AA52:AA55)</f>
        <v>46</v>
      </c>
      <c r="AB51" s="154">
        <f>SUM(AB52:AB55)</f>
        <v>435</v>
      </c>
    </row>
    <row r="52" spans="1:28" ht="19.5" customHeight="1">
      <c r="A52" s="146"/>
      <c r="B52" s="144" t="s">
        <v>107</v>
      </c>
      <c r="C52" s="84">
        <v>57</v>
      </c>
      <c r="D52" s="84">
        <v>518</v>
      </c>
      <c r="E52" s="84" t="s">
        <v>399</v>
      </c>
      <c r="F52" s="84" t="s">
        <v>399</v>
      </c>
      <c r="G52" s="78">
        <v>57</v>
      </c>
      <c r="H52" s="78">
        <v>518</v>
      </c>
      <c r="I52" s="84" t="s">
        <v>399</v>
      </c>
      <c r="J52" s="84" t="s">
        <v>399</v>
      </c>
      <c r="K52" s="84" t="s">
        <v>399</v>
      </c>
      <c r="L52" s="84" t="s">
        <v>399</v>
      </c>
      <c r="M52" s="84" t="s">
        <v>399</v>
      </c>
      <c r="N52" s="84" t="s">
        <v>399</v>
      </c>
      <c r="O52" s="84">
        <v>1</v>
      </c>
      <c r="P52" s="84">
        <v>21</v>
      </c>
      <c r="Q52" s="84">
        <v>7</v>
      </c>
      <c r="R52" s="84">
        <v>46</v>
      </c>
      <c r="S52" s="84">
        <v>1</v>
      </c>
      <c r="T52" s="84">
        <v>13</v>
      </c>
      <c r="U52" s="84" t="s">
        <v>399</v>
      </c>
      <c r="V52" s="84" t="s">
        <v>399</v>
      </c>
      <c r="W52" s="84" t="s">
        <v>399</v>
      </c>
      <c r="X52" s="84" t="s">
        <v>399</v>
      </c>
      <c r="Y52" s="84">
        <v>30</v>
      </c>
      <c r="Z52" s="84">
        <v>311</v>
      </c>
      <c r="AA52" s="84">
        <v>18</v>
      </c>
      <c r="AB52" s="84">
        <v>127</v>
      </c>
    </row>
    <row r="53" spans="1:28" ht="19.5" customHeight="1">
      <c r="A53" s="146"/>
      <c r="B53" s="144" t="s">
        <v>108</v>
      </c>
      <c r="C53" s="84">
        <v>25</v>
      </c>
      <c r="D53" s="84">
        <v>308</v>
      </c>
      <c r="E53" s="84" t="s">
        <v>399</v>
      </c>
      <c r="F53" s="84" t="s">
        <v>399</v>
      </c>
      <c r="G53" s="78">
        <v>25</v>
      </c>
      <c r="H53" s="78">
        <v>308</v>
      </c>
      <c r="I53" s="84" t="s">
        <v>399</v>
      </c>
      <c r="J53" s="84" t="s">
        <v>399</v>
      </c>
      <c r="K53" s="84" t="s">
        <v>399</v>
      </c>
      <c r="L53" s="84" t="s">
        <v>399</v>
      </c>
      <c r="M53" s="84" t="s">
        <v>399</v>
      </c>
      <c r="N53" s="84" t="s">
        <v>399</v>
      </c>
      <c r="O53" s="84">
        <v>1</v>
      </c>
      <c r="P53" s="84">
        <v>4</v>
      </c>
      <c r="Q53" s="84">
        <v>1</v>
      </c>
      <c r="R53" s="84">
        <v>18</v>
      </c>
      <c r="S53" s="84" t="s">
        <v>399</v>
      </c>
      <c r="T53" s="84" t="s">
        <v>399</v>
      </c>
      <c r="U53" s="84" t="s">
        <v>399</v>
      </c>
      <c r="V53" s="84" t="s">
        <v>399</v>
      </c>
      <c r="W53" s="84" t="s">
        <v>399</v>
      </c>
      <c r="X53" s="84" t="s">
        <v>399</v>
      </c>
      <c r="Y53" s="84">
        <v>14</v>
      </c>
      <c r="Z53" s="84">
        <v>206</v>
      </c>
      <c r="AA53" s="84">
        <v>9</v>
      </c>
      <c r="AB53" s="84">
        <v>80</v>
      </c>
    </row>
    <row r="54" spans="1:28" ht="19.5" customHeight="1">
      <c r="A54" s="146"/>
      <c r="B54" s="144" t="s">
        <v>109</v>
      </c>
      <c r="C54" s="84">
        <v>40</v>
      </c>
      <c r="D54" s="84">
        <v>505</v>
      </c>
      <c r="E54" s="84">
        <v>1</v>
      </c>
      <c r="F54" s="84">
        <v>10</v>
      </c>
      <c r="G54" s="78">
        <v>39</v>
      </c>
      <c r="H54" s="78">
        <v>495</v>
      </c>
      <c r="I54" s="84" t="s">
        <v>399</v>
      </c>
      <c r="J54" s="84" t="s">
        <v>399</v>
      </c>
      <c r="K54" s="84" t="s">
        <v>399</v>
      </c>
      <c r="L54" s="84" t="s">
        <v>399</v>
      </c>
      <c r="M54" s="84" t="s">
        <v>399</v>
      </c>
      <c r="N54" s="84" t="s">
        <v>399</v>
      </c>
      <c r="O54" s="84">
        <v>1</v>
      </c>
      <c r="P54" s="84">
        <v>6</v>
      </c>
      <c r="Q54" s="84">
        <v>4</v>
      </c>
      <c r="R54" s="84">
        <v>40</v>
      </c>
      <c r="S54" s="84">
        <v>1</v>
      </c>
      <c r="T54" s="84">
        <v>19</v>
      </c>
      <c r="U54" s="84" t="s">
        <v>399</v>
      </c>
      <c r="V54" s="84" t="s">
        <v>399</v>
      </c>
      <c r="W54" s="84" t="s">
        <v>399</v>
      </c>
      <c r="X54" s="84" t="s">
        <v>399</v>
      </c>
      <c r="Y54" s="84">
        <v>22</v>
      </c>
      <c r="Z54" s="84">
        <v>279</v>
      </c>
      <c r="AA54" s="84">
        <v>11</v>
      </c>
      <c r="AB54" s="84">
        <v>151</v>
      </c>
    </row>
    <row r="55" spans="1:28" ht="19.5" customHeight="1">
      <c r="A55" s="146"/>
      <c r="B55" s="144" t="s">
        <v>110</v>
      </c>
      <c r="C55" s="84">
        <v>26</v>
      </c>
      <c r="D55" s="84">
        <v>323</v>
      </c>
      <c r="E55" s="84" t="s">
        <v>399</v>
      </c>
      <c r="F55" s="84" t="s">
        <v>399</v>
      </c>
      <c r="G55" s="78">
        <v>26</v>
      </c>
      <c r="H55" s="78">
        <v>323</v>
      </c>
      <c r="I55" s="84" t="s">
        <v>399</v>
      </c>
      <c r="J55" s="84" t="s">
        <v>399</v>
      </c>
      <c r="K55" s="84" t="s">
        <v>399</v>
      </c>
      <c r="L55" s="84" t="s">
        <v>399</v>
      </c>
      <c r="M55" s="84" t="s">
        <v>399</v>
      </c>
      <c r="N55" s="84" t="s">
        <v>399</v>
      </c>
      <c r="O55" s="84">
        <v>1</v>
      </c>
      <c r="P55" s="84">
        <v>5</v>
      </c>
      <c r="Q55" s="84">
        <v>2</v>
      </c>
      <c r="R55" s="84">
        <v>20</v>
      </c>
      <c r="S55" s="84" t="s">
        <v>399</v>
      </c>
      <c r="T55" s="84" t="s">
        <v>399</v>
      </c>
      <c r="U55" s="84" t="s">
        <v>399</v>
      </c>
      <c r="V55" s="84" t="s">
        <v>399</v>
      </c>
      <c r="W55" s="84" t="s">
        <v>399</v>
      </c>
      <c r="X55" s="84" t="s">
        <v>399</v>
      </c>
      <c r="Y55" s="84">
        <v>15</v>
      </c>
      <c r="Z55" s="84">
        <v>221</v>
      </c>
      <c r="AA55" s="84">
        <v>8</v>
      </c>
      <c r="AB55" s="84">
        <v>77</v>
      </c>
    </row>
    <row r="56" spans="1:28" ht="19.5" customHeight="1">
      <c r="A56" s="146"/>
      <c r="B56" s="144"/>
      <c r="C56" s="143"/>
      <c r="D56" s="143"/>
      <c r="E56" s="143"/>
      <c r="F56" s="143"/>
      <c r="G56" s="143"/>
      <c r="H56" s="143"/>
      <c r="I56" s="143"/>
      <c r="J56" s="143"/>
      <c r="K56" s="143"/>
      <c r="L56" s="143"/>
      <c r="M56" s="143"/>
      <c r="N56" s="143"/>
      <c r="O56" s="143"/>
      <c r="P56" s="143"/>
      <c r="Q56" s="143"/>
      <c r="R56" s="143"/>
      <c r="S56" s="143"/>
      <c r="T56" s="143"/>
      <c r="U56" s="143"/>
      <c r="V56" s="143"/>
      <c r="W56" s="143"/>
      <c r="X56" s="143"/>
      <c r="Y56" s="143"/>
      <c r="Z56" s="143"/>
      <c r="AA56" s="143"/>
      <c r="AB56" s="143"/>
    </row>
    <row r="57" spans="1:28" s="156" customFormat="1" ht="19.5" customHeight="1">
      <c r="A57" s="308" t="s">
        <v>111</v>
      </c>
      <c r="B57" s="346"/>
      <c r="C57" s="154">
        <f>SUM(C58:C63)</f>
        <v>165</v>
      </c>
      <c r="D57" s="154">
        <f>SUM(D58:D63)</f>
        <v>1584</v>
      </c>
      <c r="E57" s="154" t="s">
        <v>400</v>
      </c>
      <c r="F57" s="154" t="s">
        <v>400</v>
      </c>
      <c r="G57" s="154">
        <f>SUM(G58:G63)</f>
        <v>165</v>
      </c>
      <c r="H57" s="154">
        <f>SUM(H58:H63)</f>
        <v>1584</v>
      </c>
      <c r="I57" s="154" t="s">
        <v>400</v>
      </c>
      <c r="J57" s="154" t="s">
        <v>400</v>
      </c>
      <c r="K57" s="154" t="s">
        <v>400</v>
      </c>
      <c r="L57" s="154" t="s">
        <v>400</v>
      </c>
      <c r="M57" s="154" t="s">
        <v>400</v>
      </c>
      <c r="N57" s="154" t="s">
        <v>400</v>
      </c>
      <c r="O57" s="154">
        <f aca="true" t="shared" si="12" ref="O57:T57">SUM(O58:O63)</f>
        <v>6</v>
      </c>
      <c r="P57" s="154">
        <f t="shared" si="12"/>
        <v>25</v>
      </c>
      <c r="Q57" s="154">
        <f t="shared" si="12"/>
        <v>16</v>
      </c>
      <c r="R57" s="154">
        <f t="shared" si="12"/>
        <v>125</v>
      </c>
      <c r="S57" s="154">
        <f t="shared" si="12"/>
        <v>2</v>
      </c>
      <c r="T57" s="154">
        <f t="shared" si="12"/>
        <v>15</v>
      </c>
      <c r="U57" s="154" t="s">
        <v>400</v>
      </c>
      <c r="V57" s="154" t="s">
        <v>400</v>
      </c>
      <c r="W57" s="154" t="s">
        <v>400</v>
      </c>
      <c r="X57" s="154" t="s">
        <v>400</v>
      </c>
      <c r="Y57" s="154">
        <f>SUM(Y58:Y63)</f>
        <v>100</v>
      </c>
      <c r="Z57" s="154">
        <f>SUM(Z58:Z63)</f>
        <v>985</v>
      </c>
      <c r="AA57" s="154">
        <f>SUM(AA58:AA63)</f>
        <v>41</v>
      </c>
      <c r="AB57" s="154">
        <f>SUM(AB58:AB63)</f>
        <v>434</v>
      </c>
    </row>
    <row r="58" spans="1:28" ht="19.5" customHeight="1">
      <c r="A58" s="6"/>
      <c r="B58" s="144" t="s">
        <v>112</v>
      </c>
      <c r="C58" s="84">
        <v>29</v>
      </c>
      <c r="D58" s="84">
        <v>306</v>
      </c>
      <c r="E58" s="78" t="s">
        <v>399</v>
      </c>
      <c r="F58" s="78" t="s">
        <v>399</v>
      </c>
      <c r="G58" s="78">
        <v>29</v>
      </c>
      <c r="H58" s="78">
        <v>306</v>
      </c>
      <c r="I58" s="84" t="s">
        <v>399</v>
      </c>
      <c r="J58" s="84" t="s">
        <v>399</v>
      </c>
      <c r="K58" s="84" t="s">
        <v>399</v>
      </c>
      <c r="L58" s="84" t="s">
        <v>399</v>
      </c>
      <c r="M58" s="84" t="s">
        <v>399</v>
      </c>
      <c r="N58" s="84" t="s">
        <v>399</v>
      </c>
      <c r="O58" s="84">
        <v>1</v>
      </c>
      <c r="P58" s="84">
        <v>5</v>
      </c>
      <c r="Q58" s="84">
        <v>1</v>
      </c>
      <c r="R58" s="84">
        <v>16</v>
      </c>
      <c r="S58" s="84">
        <v>1</v>
      </c>
      <c r="T58" s="84">
        <v>10</v>
      </c>
      <c r="U58" s="84" t="s">
        <v>399</v>
      </c>
      <c r="V58" s="84" t="s">
        <v>399</v>
      </c>
      <c r="W58" s="78" t="s">
        <v>399</v>
      </c>
      <c r="X58" s="78" t="s">
        <v>399</v>
      </c>
      <c r="Y58" s="84">
        <v>18</v>
      </c>
      <c r="Z58" s="84">
        <v>204</v>
      </c>
      <c r="AA58" s="84">
        <v>8</v>
      </c>
      <c r="AB58" s="84">
        <v>71</v>
      </c>
    </row>
    <row r="59" spans="1:28" ht="19.5" customHeight="1">
      <c r="A59" s="6"/>
      <c r="B59" s="144" t="s">
        <v>113</v>
      </c>
      <c r="C59" s="84">
        <v>16</v>
      </c>
      <c r="D59" s="84">
        <v>184</v>
      </c>
      <c r="E59" s="78" t="s">
        <v>399</v>
      </c>
      <c r="F59" s="78" t="s">
        <v>399</v>
      </c>
      <c r="G59" s="78">
        <v>16</v>
      </c>
      <c r="H59" s="78">
        <v>184</v>
      </c>
      <c r="I59" s="84" t="s">
        <v>399</v>
      </c>
      <c r="J59" s="84" t="s">
        <v>399</v>
      </c>
      <c r="K59" s="84" t="s">
        <v>399</v>
      </c>
      <c r="L59" s="84" t="s">
        <v>399</v>
      </c>
      <c r="M59" s="84" t="s">
        <v>399</v>
      </c>
      <c r="N59" s="84" t="s">
        <v>399</v>
      </c>
      <c r="O59" s="84">
        <v>1</v>
      </c>
      <c r="P59" s="84">
        <v>4</v>
      </c>
      <c r="Q59" s="84">
        <v>1</v>
      </c>
      <c r="R59" s="84">
        <v>19</v>
      </c>
      <c r="S59" s="84" t="s">
        <v>399</v>
      </c>
      <c r="T59" s="84" t="s">
        <v>399</v>
      </c>
      <c r="U59" s="84" t="s">
        <v>399</v>
      </c>
      <c r="V59" s="84" t="s">
        <v>399</v>
      </c>
      <c r="W59" s="84" t="s">
        <v>399</v>
      </c>
      <c r="X59" s="84" t="s">
        <v>399</v>
      </c>
      <c r="Y59" s="84">
        <v>8</v>
      </c>
      <c r="Z59" s="84">
        <v>93</v>
      </c>
      <c r="AA59" s="84">
        <v>6</v>
      </c>
      <c r="AB59" s="84">
        <v>68</v>
      </c>
    </row>
    <row r="60" spans="1:28" ht="19.5" customHeight="1">
      <c r="A60" s="6"/>
      <c r="B60" s="144" t="s">
        <v>114</v>
      </c>
      <c r="C60" s="84">
        <v>35</v>
      </c>
      <c r="D60" s="84">
        <v>348</v>
      </c>
      <c r="E60" s="84" t="s">
        <v>399</v>
      </c>
      <c r="F60" s="84" t="s">
        <v>399</v>
      </c>
      <c r="G60" s="78">
        <v>35</v>
      </c>
      <c r="H60" s="78">
        <v>348</v>
      </c>
      <c r="I60" s="84" t="s">
        <v>399</v>
      </c>
      <c r="J60" s="84" t="s">
        <v>399</v>
      </c>
      <c r="K60" s="84" t="s">
        <v>399</v>
      </c>
      <c r="L60" s="84" t="s">
        <v>399</v>
      </c>
      <c r="M60" s="84" t="s">
        <v>399</v>
      </c>
      <c r="N60" s="84" t="s">
        <v>399</v>
      </c>
      <c r="O60" s="84">
        <v>1</v>
      </c>
      <c r="P60" s="84">
        <v>6</v>
      </c>
      <c r="Q60" s="84">
        <v>5</v>
      </c>
      <c r="R60" s="84">
        <v>29</v>
      </c>
      <c r="S60" s="84" t="s">
        <v>399</v>
      </c>
      <c r="T60" s="84" t="s">
        <v>399</v>
      </c>
      <c r="U60" s="84" t="s">
        <v>399</v>
      </c>
      <c r="V60" s="84" t="s">
        <v>399</v>
      </c>
      <c r="W60" s="84" t="s">
        <v>399</v>
      </c>
      <c r="X60" s="84" t="s">
        <v>399</v>
      </c>
      <c r="Y60" s="84">
        <v>20</v>
      </c>
      <c r="Z60" s="84">
        <v>220</v>
      </c>
      <c r="AA60" s="84">
        <v>9</v>
      </c>
      <c r="AB60" s="84">
        <v>93</v>
      </c>
    </row>
    <row r="61" spans="1:28" ht="19.5" customHeight="1">
      <c r="A61" s="6"/>
      <c r="B61" s="144" t="s">
        <v>115</v>
      </c>
      <c r="C61" s="84">
        <v>36</v>
      </c>
      <c r="D61" s="84">
        <v>303</v>
      </c>
      <c r="E61" s="78" t="s">
        <v>399</v>
      </c>
      <c r="F61" s="78" t="s">
        <v>399</v>
      </c>
      <c r="G61" s="78">
        <v>36</v>
      </c>
      <c r="H61" s="78">
        <v>303</v>
      </c>
      <c r="I61" s="84" t="s">
        <v>399</v>
      </c>
      <c r="J61" s="84" t="s">
        <v>399</v>
      </c>
      <c r="K61" s="84" t="s">
        <v>399</v>
      </c>
      <c r="L61" s="84" t="s">
        <v>399</v>
      </c>
      <c r="M61" s="84" t="s">
        <v>399</v>
      </c>
      <c r="N61" s="84" t="s">
        <v>399</v>
      </c>
      <c r="O61" s="84">
        <v>1</v>
      </c>
      <c r="P61" s="84">
        <v>3</v>
      </c>
      <c r="Q61" s="84">
        <v>3</v>
      </c>
      <c r="R61" s="84">
        <v>17</v>
      </c>
      <c r="S61" s="84" t="s">
        <v>399</v>
      </c>
      <c r="T61" s="84" t="s">
        <v>399</v>
      </c>
      <c r="U61" s="84" t="s">
        <v>399</v>
      </c>
      <c r="V61" s="84" t="s">
        <v>399</v>
      </c>
      <c r="W61" s="84" t="s">
        <v>399</v>
      </c>
      <c r="X61" s="84" t="s">
        <v>399</v>
      </c>
      <c r="Y61" s="84">
        <v>23</v>
      </c>
      <c r="Z61" s="84">
        <v>193</v>
      </c>
      <c r="AA61" s="84">
        <v>9</v>
      </c>
      <c r="AB61" s="84">
        <v>90</v>
      </c>
    </row>
    <row r="62" spans="1:28" ht="19.5" customHeight="1">
      <c r="A62" s="6"/>
      <c r="B62" s="144" t="s">
        <v>116</v>
      </c>
      <c r="C62" s="84">
        <v>23</v>
      </c>
      <c r="D62" s="84">
        <v>196</v>
      </c>
      <c r="E62" s="84" t="s">
        <v>399</v>
      </c>
      <c r="F62" s="84" t="s">
        <v>399</v>
      </c>
      <c r="G62" s="78">
        <v>23</v>
      </c>
      <c r="H62" s="78">
        <v>196</v>
      </c>
      <c r="I62" s="84" t="s">
        <v>399</v>
      </c>
      <c r="J62" s="84" t="s">
        <v>399</v>
      </c>
      <c r="K62" s="84" t="s">
        <v>399</v>
      </c>
      <c r="L62" s="84" t="s">
        <v>399</v>
      </c>
      <c r="M62" s="84" t="s">
        <v>399</v>
      </c>
      <c r="N62" s="84" t="s">
        <v>399</v>
      </c>
      <c r="O62" s="84">
        <v>1</v>
      </c>
      <c r="P62" s="84">
        <v>3</v>
      </c>
      <c r="Q62" s="84">
        <v>4</v>
      </c>
      <c r="R62" s="84">
        <v>18</v>
      </c>
      <c r="S62" s="84">
        <v>1</v>
      </c>
      <c r="T62" s="84">
        <v>5</v>
      </c>
      <c r="U62" s="84" t="s">
        <v>399</v>
      </c>
      <c r="V62" s="84" t="s">
        <v>399</v>
      </c>
      <c r="W62" s="84" t="s">
        <v>399</v>
      </c>
      <c r="X62" s="84" t="s">
        <v>399</v>
      </c>
      <c r="Y62" s="84">
        <v>13</v>
      </c>
      <c r="Z62" s="84">
        <v>106</v>
      </c>
      <c r="AA62" s="84">
        <v>4</v>
      </c>
      <c r="AB62" s="84">
        <v>64</v>
      </c>
    </row>
    <row r="63" spans="1:28" ht="19.5" customHeight="1">
      <c r="A63" s="6"/>
      <c r="B63" s="144" t="s">
        <v>117</v>
      </c>
      <c r="C63" s="84">
        <v>26</v>
      </c>
      <c r="D63" s="84">
        <v>247</v>
      </c>
      <c r="E63" s="84" t="s">
        <v>399</v>
      </c>
      <c r="F63" s="84" t="s">
        <v>399</v>
      </c>
      <c r="G63" s="78">
        <v>26</v>
      </c>
      <c r="H63" s="78">
        <v>247</v>
      </c>
      <c r="I63" s="84" t="s">
        <v>399</v>
      </c>
      <c r="J63" s="84" t="s">
        <v>399</v>
      </c>
      <c r="K63" s="84" t="s">
        <v>399</v>
      </c>
      <c r="L63" s="84" t="s">
        <v>399</v>
      </c>
      <c r="M63" s="84" t="s">
        <v>399</v>
      </c>
      <c r="N63" s="84" t="s">
        <v>399</v>
      </c>
      <c r="O63" s="84">
        <v>1</v>
      </c>
      <c r="P63" s="84">
        <v>4</v>
      </c>
      <c r="Q63" s="84">
        <v>2</v>
      </c>
      <c r="R63" s="84">
        <v>26</v>
      </c>
      <c r="S63" s="84" t="s">
        <v>399</v>
      </c>
      <c r="T63" s="84" t="s">
        <v>399</v>
      </c>
      <c r="U63" s="84" t="s">
        <v>399</v>
      </c>
      <c r="V63" s="84" t="s">
        <v>399</v>
      </c>
      <c r="W63" s="84" t="s">
        <v>399</v>
      </c>
      <c r="X63" s="84" t="s">
        <v>399</v>
      </c>
      <c r="Y63" s="84">
        <v>18</v>
      </c>
      <c r="Z63" s="84">
        <v>169</v>
      </c>
      <c r="AA63" s="84">
        <v>5</v>
      </c>
      <c r="AB63" s="84">
        <v>48</v>
      </c>
    </row>
    <row r="64" spans="1:28" ht="19.5" customHeight="1">
      <c r="A64" s="6"/>
      <c r="B64" s="144"/>
      <c r="C64" s="143"/>
      <c r="D64" s="143"/>
      <c r="E64" s="143"/>
      <c r="F64" s="143"/>
      <c r="G64" s="143"/>
      <c r="H64" s="143"/>
      <c r="I64" s="143"/>
      <c r="J64" s="143"/>
      <c r="K64" s="143"/>
      <c r="L64" s="143"/>
      <c r="M64" s="143"/>
      <c r="N64" s="143"/>
      <c r="O64" s="143"/>
      <c r="P64" s="143"/>
      <c r="Q64" s="143"/>
      <c r="R64" s="143"/>
      <c r="S64" s="143"/>
      <c r="T64" s="143"/>
      <c r="U64" s="143"/>
      <c r="V64" s="143"/>
      <c r="W64" s="143"/>
      <c r="X64" s="143"/>
      <c r="Y64" s="143"/>
      <c r="Z64" s="143"/>
      <c r="AA64" s="143"/>
      <c r="AB64" s="143"/>
    </row>
    <row r="65" spans="1:28" s="156" customFormat="1" ht="19.5" customHeight="1">
      <c r="A65" s="308" t="s">
        <v>118</v>
      </c>
      <c r="B65" s="346"/>
      <c r="C65" s="154">
        <f>SUM(C66:C69)</f>
        <v>199</v>
      </c>
      <c r="D65" s="154">
        <f>SUM(D66:D69)</f>
        <v>2520</v>
      </c>
      <c r="E65" s="154" t="s">
        <v>400</v>
      </c>
      <c r="F65" s="154" t="s">
        <v>400</v>
      </c>
      <c r="G65" s="154">
        <f>SUM(G66:G69)</f>
        <v>199</v>
      </c>
      <c r="H65" s="154">
        <f>SUM(H66:H69)</f>
        <v>2520</v>
      </c>
      <c r="I65" s="154" t="s">
        <v>400</v>
      </c>
      <c r="J65" s="154" t="s">
        <v>400</v>
      </c>
      <c r="K65" s="154" t="s">
        <v>400</v>
      </c>
      <c r="L65" s="154" t="s">
        <v>400</v>
      </c>
      <c r="M65" s="154" t="s">
        <v>400</v>
      </c>
      <c r="N65" s="154" t="s">
        <v>400</v>
      </c>
      <c r="O65" s="154">
        <f aca="true" t="shared" si="13" ref="O65:T65">SUM(O66:O69)</f>
        <v>6</v>
      </c>
      <c r="P65" s="154">
        <f t="shared" si="13"/>
        <v>29</v>
      </c>
      <c r="Q65" s="154">
        <f t="shared" si="13"/>
        <v>25</v>
      </c>
      <c r="R65" s="154">
        <f t="shared" si="13"/>
        <v>324</v>
      </c>
      <c r="S65" s="154">
        <f t="shared" si="13"/>
        <v>1</v>
      </c>
      <c r="T65" s="154">
        <f t="shared" si="13"/>
        <v>2</v>
      </c>
      <c r="U65" s="154" t="s">
        <v>400</v>
      </c>
      <c r="V65" s="154" t="s">
        <v>400</v>
      </c>
      <c r="W65" s="154" t="s">
        <v>400</v>
      </c>
      <c r="X65" s="154" t="s">
        <v>400</v>
      </c>
      <c r="Y65" s="154">
        <f>SUM(Y66:Y69)</f>
        <v>119</v>
      </c>
      <c r="Z65" s="154">
        <f>SUM(Z66:Z69)</f>
        <v>1509</v>
      </c>
      <c r="AA65" s="154">
        <f>SUM(AA66:AA69)</f>
        <v>48</v>
      </c>
      <c r="AB65" s="154">
        <f>SUM(AB66:AB69)</f>
        <v>656</v>
      </c>
    </row>
    <row r="66" spans="1:28" ht="19.5" customHeight="1">
      <c r="A66" s="6"/>
      <c r="B66" s="144" t="s">
        <v>119</v>
      </c>
      <c r="C66" s="84">
        <v>55</v>
      </c>
      <c r="D66" s="84">
        <v>956</v>
      </c>
      <c r="E66" s="84" t="s">
        <v>399</v>
      </c>
      <c r="F66" s="84" t="s">
        <v>399</v>
      </c>
      <c r="G66" s="78">
        <v>55</v>
      </c>
      <c r="H66" s="78">
        <v>956</v>
      </c>
      <c r="I66" s="84" t="s">
        <v>399</v>
      </c>
      <c r="J66" s="84" t="s">
        <v>399</v>
      </c>
      <c r="K66" s="84" t="s">
        <v>399</v>
      </c>
      <c r="L66" s="84" t="s">
        <v>399</v>
      </c>
      <c r="M66" s="84" t="s">
        <v>399</v>
      </c>
      <c r="N66" s="84" t="s">
        <v>399</v>
      </c>
      <c r="O66" s="84">
        <v>1</v>
      </c>
      <c r="P66" s="84">
        <v>10</v>
      </c>
      <c r="Q66" s="84">
        <v>8</v>
      </c>
      <c r="R66" s="84">
        <v>183</v>
      </c>
      <c r="S66" s="84" t="s">
        <v>399</v>
      </c>
      <c r="T66" s="84" t="s">
        <v>399</v>
      </c>
      <c r="U66" s="84" t="s">
        <v>399</v>
      </c>
      <c r="V66" s="84" t="s">
        <v>399</v>
      </c>
      <c r="W66" s="84" t="s">
        <v>399</v>
      </c>
      <c r="X66" s="84" t="s">
        <v>399</v>
      </c>
      <c r="Y66" s="84">
        <v>30</v>
      </c>
      <c r="Z66" s="84">
        <v>503</v>
      </c>
      <c r="AA66" s="84">
        <v>16</v>
      </c>
      <c r="AB66" s="84">
        <v>260</v>
      </c>
    </row>
    <row r="67" spans="1:28" ht="19.5" customHeight="1">
      <c r="A67" s="6"/>
      <c r="B67" s="144" t="s">
        <v>120</v>
      </c>
      <c r="C67" s="84">
        <v>47</v>
      </c>
      <c r="D67" s="84">
        <v>440</v>
      </c>
      <c r="E67" s="84" t="s">
        <v>399</v>
      </c>
      <c r="F67" s="84" t="s">
        <v>399</v>
      </c>
      <c r="G67" s="78">
        <v>47</v>
      </c>
      <c r="H67" s="78">
        <v>440</v>
      </c>
      <c r="I67" s="84" t="s">
        <v>399</v>
      </c>
      <c r="J67" s="84" t="s">
        <v>399</v>
      </c>
      <c r="K67" s="84" t="s">
        <v>399</v>
      </c>
      <c r="L67" s="84" t="s">
        <v>399</v>
      </c>
      <c r="M67" s="84" t="s">
        <v>399</v>
      </c>
      <c r="N67" s="84" t="s">
        <v>399</v>
      </c>
      <c r="O67" s="84">
        <v>1</v>
      </c>
      <c r="P67" s="84">
        <v>6</v>
      </c>
      <c r="Q67" s="84">
        <v>8</v>
      </c>
      <c r="R67" s="84">
        <v>66</v>
      </c>
      <c r="S67" s="84" t="s">
        <v>399</v>
      </c>
      <c r="T67" s="84" t="s">
        <v>399</v>
      </c>
      <c r="U67" s="84" t="s">
        <v>399</v>
      </c>
      <c r="V67" s="84" t="s">
        <v>399</v>
      </c>
      <c r="W67" s="84" t="s">
        <v>399</v>
      </c>
      <c r="X67" s="84" t="s">
        <v>399</v>
      </c>
      <c r="Y67" s="84">
        <v>28</v>
      </c>
      <c r="Z67" s="84">
        <v>232</v>
      </c>
      <c r="AA67" s="84">
        <v>10</v>
      </c>
      <c r="AB67" s="84">
        <v>136</v>
      </c>
    </row>
    <row r="68" spans="1:28" ht="19.5" customHeight="1">
      <c r="A68" s="6"/>
      <c r="B68" s="144" t="s">
        <v>121</v>
      </c>
      <c r="C68" s="84">
        <v>63</v>
      </c>
      <c r="D68" s="84">
        <v>827</v>
      </c>
      <c r="E68" s="84" t="s">
        <v>399</v>
      </c>
      <c r="F68" s="84" t="s">
        <v>399</v>
      </c>
      <c r="G68" s="78">
        <v>63</v>
      </c>
      <c r="H68" s="78">
        <v>827</v>
      </c>
      <c r="I68" s="84" t="s">
        <v>399</v>
      </c>
      <c r="J68" s="84" t="s">
        <v>399</v>
      </c>
      <c r="K68" s="84" t="s">
        <v>399</v>
      </c>
      <c r="L68" s="84" t="s">
        <v>399</v>
      </c>
      <c r="M68" s="84" t="s">
        <v>399</v>
      </c>
      <c r="N68" s="84" t="s">
        <v>399</v>
      </c>
      <c r="O68" s="84">
        <v>2</v>
      </c>
      <c r="P68" s="84">
        <v>10</v>
      </c>
      <c r="Q68" s="84">
        <v>8</v>
      </c>
      <c r="R68" s="84">
        <v>59</v>
      </c>
      <c r="S68" s="84">
        <v>1</v>
      </c>
      <c r="T68" s="84">
        <v>2</v>
      </c>
      <c r="U68" s="84" t="s">
        <v>399</v>
      </c>
      <c r="V68" s="84" t="s">
        <v>399</v>
      </c>
      <c r="W68" s="84" t="s">
        <v>399</v>
      </c>
      <c r="X68" s="84" t="s">
        <v>399</v>
      </c>
      <c r="Y68" s="84">
        <v>38</v>
      </c>
      <c r="Z68" s="84">
        <v>578</v>
      </c>
      <c r="AA68" s="84">
        <v>14</v>
      </c>
      <c r="AB68" s="84">
        <v>178</v>
      </c>
    </row>
    <row r="69" spans="1:28" ht="19.5" customHeight="1">
      <c r="A69" s="6"/>
      <c r="B69" s="144" t="s">
        <v>122</v>
      </c>
      <c r="C69" s="84">
        <v>34</v>
      </c>
      <c r="D69" s="84">
        <v>297</v>
      </c>
      <c r="E69" s="84" t="s">
        <v>399</v>
      </c>
      <c r="F69" s="84" t="s">
        <v>399</v>
      </c>
      <c r="G69" s="78">
        <v>34</v>
      </c>
      <c r="H69" s="78">
        <v>297</v>
      </c>
      <c r="I69" s="84" t="s">
        <v>399</v>
      </c>
      <c r="J69" s="84" t="s">
        <v>399</v>
      </c>
      <c r="K69" s="84" t="s">
        <v>399</v>
      </c>
      <c r="L69" s="84" t="s">
        <v>399</v>
      </c>
      <c r="M69" s="84" t="s">
        <v>399</v>
      </c>
      <c r="N69" s="84" t="s">
        <v>399</v>
      </c>
      <c r="O69" s="84">
        <v>2</v>
      </c>
      <c r="P69" s="84">
        <v>3</v>
      </c>
      <c r="Q69" s="84">
        <v>1</v>
      </c>
      <c r="R69" s="84">
        <v>16</v>
      </c>
      <c r="S69" s="84" t="s">
        <v>399</v>
      </c>
      <c r="T69" s="84" t="s">
        <v>399</v>
      </c>
      <c r="U69" s="84" t="s">
        <v>399</v>
      </c>
      <c r="V69" s="84" t="s">
        <v>399</v>
      </c>
      <c r="W69" s="84" t="s">
        <v>399</v>
      </c>
      <c r="X69" s="84" t="s">
        <v>399</v>
      </c>
      <c r="Y69" s="84">
        <v>23</v>
      </c>
      <c r="Z69" s="84">
        <v>196</v>
      </c>
      <c r="AA69" s="84">
        <v>8</v>
      </c>
      <c r="AB69" s="84">
        <v>82</v>
      </c>
    </row>
    <row r="70" spans="1:28" ht="19.5" customHeight="1">
      <c r="A70" s="6"/>
      <c r="B70" s="144"/>
      <c r="C70" s="143"/>
      <c r="D70" s="143"/>
      <c r="E70" s="143"/>
      <c r="F70" s="143"/>
      <c r="G70" s="143"/>
      <c r="H70" s="143"/>
      <c r="I70" s="143"/>
      <c r="J70" s="143"/>
      <c r="K70" s="143"/>
      <c r="L70" s="143"/>
      <c r="M70" s="143"/>
      <c r="N70" s="143"/>
      <c r="O70" s="143"/>
      <c r="P70" s="143"/>
      <c r="Q70" s="143"/>
      <c r="R70" s="143"/>
      <c r="S70" s="143"/>
      <c r="T70" s="143"/>
      <c r="U70" s="143"/>
      <c r="V70" s="143"/>
      <c r="W70" s="143"/>
      <c r="X70" s="143"/>
      <c r="Y70" s="143"/>
      <c r="Z70" s="143"/>
      <c r="AA70" s="143"/>
      <c r="AB70" s="143"/>
    </row>
    <row r="71" spans="1:28" s="156" customFormat="1" ht="19.5" customHeight="1">
      <c r="A71" s="308" t="s">
        <v>123</v>
      </c>
      <c r="B71" s="346"/>
      <c r="C71" s="154">
        <f aca="true" t="shared" si="14" ref="C71:H71">SUM(C72)</f>
        <v>46</v>
      </c>
      <c r="D71" s="154">
        <f t="shared" si="14"/>
        <v>428</v>
      </c>
      <c r="E71" s="154">
        <f t="shared" si="14"/>
        <v>1</v>
      </c>
      <c r="F71" s="154">
        <f t="shared" si="14"/>
        <v>27</v>
      </c>
      <c r="G71" s="154">
        <f t="shared" si="14"/>
        <v>45</v>
      </c>
      <c r="H71" s="154">
        <f t="shared" si="14"/>
        <v>401</v>
      </c>
      <c r="I71" s="154" t="s">
        <v>318</v>
      </c>
      <c r="J71" s="154" t="s">
        <v>318</v>
      </c>
      <c r="K71" s="154" t="s">
        <v>318</v>
      </c>
      <c r="L71" s="154" t="s">
        <v>318</v>
      </c>
      <c r="M71" s="154" t="s">
        <v>318</v>
      </c>
      <c r="N71" s="154" t="s">
        <v>318</v>
      </c>
      <c r="O71" s="154">
        <f aca="true" t="shared" si="15" ref="O71:T71">SUM(O72)</f>
        <v>2</v>
      </c>
      <c r="P71" s="154">
        <f t="shared" si="15"/>
        <v>7</v>
      </c>
      <c r="Q71" s="154">
        <f t="shared" si="15"/>
        <v>4</v>
      </c>
      <c r="R71" s="154">
        <f t="shared" si="15"/>
        <v>36</v>
      </c>
      <c r="S71" s="154">
        <f t="shared" si="15"/>
        <v>1</v>
      </c>
      <c r="T71" s="154">
        <f t="shared" si="15"/>
        <v>5</v>
      </c>
      <c r="U71" s="154" t="s">
        <v>318</v>
      </c>
      <c r="V71" s="154" t="s">
        <v>318</v>
      </c>
      <c r="W71" s="154" t="s">
        <v>318</v>
      </c>
      <c r="X71" s="154" t="s">
        <v>318</v>
      </c>
      <c r="Y71" s="154">
        <f>SUM(Y72)</f>
        <v>26</v>
      </c>
      <c r="Z71" s="154">
        <f>SUM(Z72)</f>
        <v>226</v>
      </c>
      <c r="AA71" s="154">
        <f>SUM(AA72)</f>
        <v>12</v>
      </c>
      <c r="AB71" s="154">
        <f>SUM(AB72)</f>
        <v>127</v>
      </c>
    </row>
    <row r="72" spans="1:28" ht="19.5" customHeight="1">
      <c r="A72" s="8"/>
      <c r="B72" s="147" t="s">
        <v>124</v>
      </c>
      <c r="C72" s="85">
        <v>46</v>
      </c>
      <c r="D72" s="85">
        <v>428</v>
      </c>
      <c r="E72" s="85">
        <v>1</v>
      </c>
      <c r="F72" s="85">
        <v>27</v>
      </c>
      <c r="G72" s="85">
        <v>45</v>
      </c>
      <c r="H72" s="85">
        <v>401</v>
      </c>
      <c r="I72" s="85" t="s">
        <v>340</v>
      </c>
      <c r="J72" s="85" t="s">
        <v>340</v>
      </c>
      <c r="K72" s="85" t="s">
        <v>340</v>
      </c>
      <c r="L72" s="85" t="s">
        <v>340</v>
      </c>
      <c r="M72" s="85" t="s">
        <v>340</v>
      </c>
      <c r="N72" s="85" t="s">
        <v>340</v>
      </c>
      <c r="O72" s="85">
        <v>2</v>
      </c>
      <c r="P72" s="85">
        <v>7</v>
      </c>
      <c r="Q72" s="85">
        <v>4</v>
      </c>
      <c r="R72" s="85">
        <v>36</v>
      </c>
      <c r="S72" s="85">
        <v>1</v>
      </c>
      <c r="T72" s="85">
        <v>5</v>
      </c>
      <c r="U72" s="85" t="s">
        <v>340</v>
      </c>
      <c r="V72" s="85" t="s">
        <v>340</v>
      </c>
      <c r="W72" s="85" t="s">
        <v>340</v>
      </c>
      <c r="X72" s="85" t="s">
        <v>340</v>
      </c>
      <c r="Y72" s="85">
        <v>26</v>
      </c>
      <c r="Z72" s="85">
        <v>226</v>
      </c>
      <c r="AA72" s="85">
        <v>12</v>
      </c>
      <c r="AB72" s="85">
        <v>127</v>
      </c>
    </row>
    <row r="73" ht="20.25" customHeight="1">
      <c r="A73" s="100" t="s">
        <v>263</v>
      </c>
    </row>
    <row r="74" ht="15" customHeight="1"/>
  </sheetData>
  <sheetProtection/>
  <mergeCells count="62">
    <mergeCell ref="A2:AB2"/>
    <mergeCell ref="A4:AB4"/>
    <mergeCell ref="O8:O9"/>
    <mergeCell ref="P8:P9"/>
    <mergeCell ref="Q8:Q9"/>
    <mergeCell ref="R8:R9"/>
    <mergeCell ref="S8:S9"/>
    <mergeCell ref="Y8:Y9"/>
    <mergeCell ref="Z8:Z9"/>
    <mergeCell ref="W6:X7"/>
    <mergeCell ref="Y6:Z7"/>
    <mergeCell ref="S6:T7"/>
    <mergeCell ref="U6:V7"/>
    <mergeCell ref="Q6:R7"/>
    <mergeCell ref="N8:N9"/>
    <mergeCell ref="E6:F7"/>
    <mergeCell ref="G6:H7"/>
    <mergeCell ref="I6:J7"/>
    <mergeCell ref="K6:L7"/>
    <mergeCell ref="M6:N7"/>
    <mergeCell ref="O6:P7"/>
    <mergeCell ref="X8:X9"/>
    <mergeCell ref="U8:U9"/>
    <mergeCell ref="V8:V9"/>
    <mergeCell ref="W8:W9"/>
    <mergeCell ref="L8:L9"/>
    <mergeCell ref="T8:T9"/>
    <mergeCell ref="M8:M9"/>
    <mergeCell ref="A12:B12"/>
    <mergeCell ref="A15:B15"/>
    <mergeCell ref="A16:B16"/>
    <mergeCell ref="A34:B34"/>
    <mergeCell ref="A11:B11"/>
    <mergeCell ref="A18:B18"/>
    <mergeCell ref="A19:B19"/>
    <mergeCell ref="A44:B44"/>
    <mergeCell ref="A17:B17"/>
    <mergeCell ref="A51:B51"/>
    <mergeCell ref="A57:B57"/>
    <mergeCell ref="A21:B21"/>
    <mergeCell ref="A22:B22"/>
    <mergeCell ref="A20:B20"/>
    <mergeCell ref="AA6:AB7"/>
    <mergeCell ref="C8:C9"/>
    <mergeCell ref="D8:D9"/>
    <mergeCell ref="E8:E9"/>
    <mergeCell ref="F8:F9"/>
    <mergeCell ref="G8:G9"/>
    <mergeCell ref="K8:K9"/>
    <mergeCell ref="H8:H9"/>
    <mergeCell ref="I8:I9"/>
    <mergeCell ref="J8:J9"/>
    <mergeCell ref="A65:B65"/>
    <mergeCell ref="A71:B71"/>
    <mergeCell ref="AA8:AA9"/>
    <mergeCell ref="AB8:AB9"/>
    <mergeCell ref="A13:B13"/>
    <mergeCell ref="A23:B23"/>
    <mergeCell ref="A6:B9"/>
    <mergeCell ref="C6:D7"/>
    <mergeCell ref="A25:B25"/>
    <mergeCell ref="A28:B28"/>
  </mergeCells>
  <printOptions horizontalCentered="1"/>
  <pageMargins left="0.7874015748031497" right="0.7874015748031497" top="0.3937007874015748" bottom="0.3937007874015748" header="0.35433070866141736" footer="0.35433070866141736"/>
  <pageSetup fitToHeight="1" fitToWidth="1" horizontalDpi="600" verticalDpi="600" orientation="landscape" paperSize="8" scale="59" r:id="rId1"/>
</worksheet>
</file>

<file path=xl/worksheets/sheet5.xml><?xml version="1.0" encoding="utf-8"?>
<worksheet xmlns="http://schemas.openxmlformats.org/spreadsheetml/2006/main" xmlns:r="http://schemas.openxmlformats.org/officeDocument/2006/relationships">
  <sheetPr>
    <pageSetUpPr fitToPage="1"/>
  </sheetPr>
  <dimension ref="A1:HZ50"/>
  <sheetViews>
    <sheetView tabSelected="1" zoomScale="75" zoomScaleNormal="75" zoomScalePageLayoutView="0" workbookViewId="0" topLeftCell="A1">
      <selection activeCell="A1" sqref="A1"/>
    </sheetView>
  </sheetViews>
  <sheetFormatPr defaultColWidth="10.59765625" defaultRowHeight="15"/>
  <cols>
    <col min="1" max="2" width="2.09765625" style="73" customWidth="1"/>
    <col min="3" max="3" width="41.19921875" style="73" customWidth="1"/>
    <col min="4" max="5" width="10.59765625" style="73" customWidth="1"/>
    <col min="6" max="17" width="9.69921875" style="73" customWidth="1"/>
    <col min="18" max="21" width="10.09765625" style="73" customWidth="1"/>
    <col min="22" max="16384" width="10.59765625" style="73" customWidth="1"/>
  </cols>
  <sheetData>
    <row r="1" spans="1:21" s="37" customFormat="1" ht="19.5" customHeight="1">
      <c r="A1" s="37" t="s">
        <v>312</v>
      </c>
      <c r="U1" s="9" t="s">
        <v>313</v>
      </c>
    </row>
    <row r="2" s="37" customFormat="1" ht="19.5" customHeight="1">
      <c r="U2" s="9"/>
    </row>
    <row r="3" s="37" customFormat="1" ht="19.5" customHeight="1">
      <c r="U3" s="9"/>
    </row>
    <row r="4" spans="1:22" ht="19.5" customHeight="1">
      <c r="A4" s="380" t="s">
        <v>404</v>
      </c>
      <c r="B4" s="380"/>
      <c r="C4" s="380"/>
      <c r="D4" s="380"/>
      <c r="E4" s="380"/>
      <c r="F4" s="380"/>
      <c r="G4" s="380"/>
      <c r="H4" s="380"/>
      <c r="I4" s="380"/>
      <c r="J4" s="380"/>
      <c r="K4" s="380"/>
      <c r="L4" s="380"/>
      <c r="M4" s="380"/>
      <c r="N4" s="380"/>
      <c r="O4" s="380"/>
      <c r="P4" s="380"/>
      <c r="Q4" s="380"/>
      <c r="R4" s="380"/>
      <c r="S4" s="380"/>
      <c r="T4" s="380"/>
      <c r="U4" s="380"/>
      <c r="V4" s="74"/>
    </row>
    <row r="5" spans="2:22" ht="18" customHeight="1" thickBot="1">
      <c r="B5" s="169"/>
      <c r="C5" s="169"/>
      <c r="D5" s="170"/>
      <c r="E5" s="170"/>
      <c r="F5" s="170"/>
      <c r="G5" s="170"/>
      <c r="H5" s="170"/>
      <c r="I5" s="170"/>
      <c r="J5" s="170"/>
      <c r="K5" s="170"/>
      <c r="L5" s="170"/>
      <c r="M5" s="170"/>
      <c r="N5" s="170"/>
      <c r="O5" s="170"/>
      <c r="P5" s="170"/>
      <c r="Q5" s="170"/>
      <c r="R5" s="170"/>
      <c r="S5" s="170"/>
      <c r="T5" s="171"/>
      <c r="U5" s="171"/>
      <c r="V5" s="74"/>
    </row>
    <row r="6" spans="1:22" ht="21.75" customHeight="1">
      <c r="A6" s="390" t="s">
        <v>354</v>
      </c>
      <c r="B6" s="391"/>
      <c r="C6" s="392"/>
      <c r="D6" s="404" t="s">
        <v>288</v>
      </c>
      <c r="E6" s="382"/>
      <c r="F6" s="381" t="s">
        <v>355</v>
      </c>
      <c r="G6" s="382"/>
      <c r="H6" s="381" t="s">
        <v>356</v>
      </c>
      <c r="I6" s="382"/>
      <c r="J6" s="381" t="s">
        <v>357</v>
      </c>
      <c r="K6" s="382"/>
      <c r="L6" s="381" t="s">
        <v>358</v>
      </c>
      <c r="M6" s="382"/>
      <c r="N6" s="381" t="s">
        <v>359</v>
      </c>
      <c r="O6" s="382"/>
      <c r="P6" s="381" t="s">
        <v>360</v>
      </c>
      <c r="Q6" s="382"/>
      <c r="R6" s="381" t="s">
        <v>361</v>
      </c>
      <c r="S6" s="399"/>
      <c r="T6" s="383" t="s">
        <v>362</v>
      </c>
      <c r="U6" s="384"/>
      <c r="V6" s="74"/>
    </row>
    <row r="7" spans="1:22" ht="21.75" customHeight="1">
      <c r="A7" s="393"/>
      <c r="B7" s="393"/>
      <c r="C7" s="394"/>
      <c r="D7" s="378" t="s">
        <v>127</v>
      </c>
      <c r="E7" s="378" t="s">
        <v>126</v>
      </c>
      <c r="F7" s="378" t="s">
        <v>127</v>
      </c>
      <c r="G7" s="406" t="s">
        <v>126</v>
      </c>
      <c r="H7" s="378" t="s">
        <v>127</v>
      </c>
      <c r="I7" s="378" t="s">
        <v>126</v>
      </c>
      <c r="J7" s="378" t="s">
        <v>127</v>
      </c>
      <c r="K7" s="378" t="s">
        <v>126</v>
      </c>
      <c r="L7" s="378" t="s">
        <v>127</v>
      </c>
      <c r="M7" s="378" t="s">
        <v>126</v>
      </c>
      <c r="N7" s="378" t="s">
        <v>127</v>
      </c>
      <c r="O7" s="378" t="s">
        <v>126</v>
      </c>
      <c r="P7" s="378" t="s">
        <v>127</v>
      </c>
      <c r="Q7" s="378" t="s">
        <v>126</v>
      </c>
      <c r="R7" s="378" t="s">
        <v>127</v>
      </c>
      <c r="S7" s="400" t="s">
        <v>126</v>
      </c>
      <c r="T7" s="405" t="s">
        <v>127</v>
      </c>
      <c r="U7" s="385" t="s">
        <v>126</v>
      </c>
      <c r="V7" s="74"/>
    </row>
    <row r="8" spans="1:22" ht="21.75" customHeight="1">
      <c r="A8" s="395"/>
      <c r="B8" s="395"/>
      <c r="C8" s="396"/>
      <c r="D8" s="379"/>
      <c r="E8" s="379"/>
      <c r="F8" s="379"/>
      <c r="G8" s="379"/>
      <c r="H8" s="379"/>
      <c r="I8" s="379"/>
      <c r="J8" s="379"/>
      <c r="K8" s="379"/>
      <c r="L8" s="379"/>
      <c r="M8" s="379"/>
      <c r="N8" s="379"/>
      <c r="O8" s="379"/>
      <c r="P8" s="379"/>
      <c r="Q8" s="379"/>
      <c r="R8" s="379"/>
      <c r="S8" s="386"/>
      <c r="T8" s="379"/>
      <c r="U8" s="386"/>
      <c r="V8" s="74"/>
    </row>
    <row r="9" spans="1:22" ht="21.75" customHeight="1">
      <c r="A9" s="172"/>
      <c r="B9" s="172"/>
      <c r="C9" s="173"/>
      <c r="E9" s="86" t="s">
        <v>73</v>
      </c>
      <c r="F9" s="174"/>
      <c r="G9" s="86" t="s">
        <v>73</v>
      </c>
      <c r="H9" s="174"/>
      <c r="I9" s="86" t="s">
        <v>73</v>
      </c>
      <c r="J9" s="174"/>
      <c r="K9" s="86" t="s">
        <v>73</v>
      </c>
      <c r="L9" s="86"/>
      <c r="M9" s="86"/>
      <c r="N9" s="174"/>
      <c r="O9" s="86" t="s">
        <v>73</v>
      </c>
      <c r="P9" s="174"/>
      <c r="Q9" s="86" t="s">
        <v>73</v>
      </c>
      <c r="R9" s="174"/>
      <c r="S9" s="86" t="s">
        <v>73</v>
      </c>
      <c r="V9" s="74"/>
    </row>
    <row r="10" spans="1:234" s="74" customFormat="1" ht="21.75" customHeight="1">
      <c r="A10" s="397" t="s">
        <v>273</v>
      </c>
      <c r="B10" s="397"/>
      <c r="C10" s="398"/>
      <c r="D10" s="90">
        <v>76188</v>
      </c>
      <c r="E10" s="90">
        <v>476088</v>
      </c>
      <c r="F10" s="86">
        <v>36214</v>
      </c>
      <c r="G10" s="86">
        <v>56750</v>
      </c>
      <c r="H10" s="86">
        <v>18298</v>
      </c>
      <c r="I10" s="86">
        <v>62144</v>
      </c>
      <c r="J10" s="86">
        <v>12365</v>
      </c>
      <c r="K10" s="86">
        <v>79160</v>
      </c>
      <c r="L10" s="86">
        <v>7158</v>
      </c>
      <c r="M10" s="86">
        <v>112540</v>
      </c>
      <c r="N10" s="86">
        <v>1125</v>
      </c>
      <c r="O10" s="86">
        <v>42017</v>
      </c>
      <c r="P10" s="86">
        <v>666</v>
      </c>
      <c r="Q10" s="86">
        <v>45233</v>
      </c>
      <c r="R10" s="86">
        <v>315</v>
      </c>
      <c r="S10" s="86">
        <v>48924</v>
      </c>
      <c r="T10" s="86">
        <v>47</v>
      </c>
      <c r="U10" s="86">
        <v>29320</v>
      </c>
      <c r="W10" s="73"/>
      <c r="X10" s="73"/>
      <c r="Y10" s="73"/>
      <c r="Z10" s="73"/>
      <c r="AA10" s="73"/>
      <c r="AB10" s="73"/>
      <c r="AC10" s="73"/>
      <c r="AD10" s="73"/>
      <c r="AE10" s="73"/>
      <c r="AF10" s="73"/>
      <c r="AG10" s="73"/>
      <c r="AH10" s="73"/>
      <c r="AI10" s="73"/>
      <c r="AJ10" s="73"/>
      <c r="AK10" s="73"/>
      <c r="AL10" s="73"/>
      <c r="AM10" s="73"/>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0"/>
      <c r="FN10" s="10"/>
      <c r="FO10" s="10"/>
      <c r="FP10" s="10"/>
      <c r="FQ10" s="10"/>
      <c r="FR10" s="10"/>
      <c r="FS10" s="10"/>
      <c r="FT10" s="10"/>
      <c r="FU10" s="10"/>
      <c r="FV10" s="10"/>
      <c r="FW10" s="10"/>
      <c r="FX10" s="10"/>
      <c r="FY10" s="10"/>
      <c r="FZ10" s="10"/>
      <c r="GA10" s="10"/>
      <c r="GB10" s="10"/>
      <c r="GC10" s="10"/>
      <c r="GD10" s="10"/>
      <c r="GE10" s="10"/>
      <c r="GF10" s="10"/>
      <c r="GG10" s="10"/>
      <c r="GH10" s="10"/>
      <c r="GI10" s="10"/>
      <c r="GJ10" s="10"/>
      <c r="GK10" s="10"/>
      <c r="GL10" s="10"/>
      <c r="GM10" s="10"/>
      <c r="GN10" s="10"/>
      <c r="GO10" s="10"/>
      <c r="GP10" s="10"/>
      <c r="GQ10" s="10"/>
      <c r="GR10" s="10"/>
      <c r="GS10" s="10"/>
      <c r="GT10" s="10"/>
      <c r="GU10" s="10"/>
      <c r="GV10" s="10"/>
      <c r="GW10" s="10"/>
      <c r="GX10" s="10"/>
      <c r="GY10" s="10"/>
      <c r="GZ10" s="10"/>
      <c r="HA10" s="10"/>
      <c r="HB10" s="10"/>
      <c r="HC10" s="10"/>
      <c r="HD10" s="10"/>
      <c r="HE10" s="10"/>
      <c r="HF10" s="10"/>
      <c r="HG10" s="10"/>
      <c r="HH10" s="10"/>
      <c r="HI10" s="10"/>
      <c r="HJ10" s="10"/>
      <c r="HK10" s="10"/>
      <c r="HL10" s="10"/>
      <c r="HM10" s="10"/>
      <c r="HN10" s="10"/>
      <c r="HO10" s="10"/>
      <c r="HP10" s="10"/>
      <c r="HQ10" s="10"/>
      <c r="HR10" s="10"/>
      <c r="HS10" s="10"/>
      <c r="HT10" s="10"/>
      <c r="HU10" s="10"/>
      <c r="HV10" s="10"/>
      <c r="HW10" s="10"/>
      <c r="HX10" s="10"/>
      <c r="HY10" s="10"/>
      <c r="HZ10" s="10"/>
    </row>
    <row r="11" spans="1:234" ht="21.75" customHeight="1">
      <c r="A11" s="401" t="s">
        <v>270</v>
      </c>
      <c r="B11" s="402"/>
      <c r="C11" s="403"/>
      <c r="D11" s="90">
        <v>78879</v>
      </c>
      <c r="E11" s="90">
        <v>504217</v>
      </c>
      <c r="F11" s="90">
        <v>38179</v>
      </c>
      <c r="G11" s="90">
        <v>59133</v>
      </c>
      <c r="H11" s="90">
        <v>18087</v>
      </c>
      <c r="I11" s="90">
        <v>61355</v>
      </c>
      <c r="J11" s="90">
        <v>12676</v>
      </c>
      <c r="K11" s="90">
        <v>81478</v>
      </c>
      <c r="L11" s="90">
        <v>7570</v>
      </c>
      <c r="M11" s="90">
        <v>118434</v>
      </c>
      <c r="N11" s="90">
        <v>1230</v>
      </c>
      <c r="O11" s="90">
        <v>45933</v>
      </c>
      <c r="P11" s="90">
        <v>736</v>
      </c>
      <c r="Q11" s="90">
        <v>50649</v>
      </c>
      <c r="R11" s="90">
        <v>353</v>
      </c>
      <c r="S11" s="90">
        <v>56125</v>
      </c>
      <c r="T11" s="90">
        <v>48</v>
      </c>
      <c r="U11" s="90">
        <v>31110</v>
      </c>
      <c r="V11" s="74"/>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0"/>
      <c r="FN11" s="10"/>
      <c r="FO11" s="10"/>
      <c r="FP11" s="10"/>
      <c r="FQ11" s="10"/>
      <c r="FR11" s="10"/>
      <c r="FS11" s="10"/>
      <c r="FT11" s="10"/>
      <c r="FU11" s="10"/>
      <c r="FV11" s="10"/>
      <c r="FW11" s="10"/>
      <c r="FX11" s="10"/>
      <c r="FY11" s="10"/>
      <c r="FZ11" s="10"/>
      <c r="GA11" s="10"/>
      <c r="GB11" s="10"/>
      <c r="GC11" s="10"/>
      <c r="GD11" s="10"/>
      <c r="GE11" s="10"/>
      <c r="GF11" s="10"/>
      <c r="GG11" s="10"/>
      <c r="GH11" s="10"/>
      <c r="GI11" s="10"/>
      <c r="GJ11" s="10"/>
      <c r="GK11" s="10"/>
      <c r="GL11" s="10"/>
      <c r="GM11" s="10"/>
      <c r="GN11" s="10"/>
      <c r="GO11" s="10"/>
      <c r="GP11" s="10"/>
      <c r="GQ11" s="10"/>
      <c r="GR11" s="10"/>
      <c r="GS11" s="10"/>
      <c r="GT11" s="10"/>
      <c r="GU11" s="10"/>
      <c r="GV11" s="10"/>
      <c r="GW11" s="10"/>
      <c r="GX11" s="10"/>
      <c r="GY11" s="10"/>
      <c r="GZ11" s="10"/>
      <c r="HA11" s="10"/>
      <c r="HB11" s="10"/>
      <c r="HC11" s="10"/>
      <c r="HD11" s="10"/>
      <c r="HE11" s="10"/>
      <c r="HF11" s="10"/>
      <c r="HG11" s="10"/>
      <c r="HH11" s="10"/>
      <c r="HI11" s="10"/>
      <c r="HJ11" s="10"/>
      <c r="HK11" s="10"/>
      <c r="HL11" s="10"/>
      <c r="HM11" s="10"/>
      <c r="HN11" s="10"/>
      <c r="HO11" s="10"/>
      <c r="HP11" s="10"/>
      <c r="HQ11" s="10"/>
      <c r="HR11" s="10"/>
      <c r="HS11" s="10"/>
      <c r="HT11" s="10"/>
      <c r="HU11" s="10"/>
      <c r="HV11" s="10"/>
      <c r="HW11" s="10"/>
      <c r="HX11" s="10"/>
      <c r="HY11" s="10"/>
      <c r="HZ11" s="10"/>
    </row>
    <row r="12" spans="1:234" ht="21.75" customHeight="1">
      <c r="A12" s="387" t="s">
        <v>353</v>
      </c>
      <c r="B12" s="388"/>
      <c r="C12" s="389"/>
      <c r="D12" s="91">
        <v>3.5</v>
      </c>
      <c r="E12" s="91">
        <v>5.9</v>
      </c>
      <c r="F12" s="91">
        <v>5.4</v>
      </c>
      <c r="G12" s="91">
        <v>4.2</v>
      </c>
      <c r="H12" s="91">
        <v>-1.2</v>
      </c>
      <c r="I12" s="91">
        <v>-1.3</v>
      </c>
      <c r="J12" s="91">
        <v>2.5</v>
      </c>
      <c r="K12" s="91">
        <v>2.9</v>
      </c>
      <c r="L12" s="91">
        <v>5.8</v>
      </c>
      <c r="M12" s="91">
        <v>5.2</v>
      </c>
      <c r="N12" s="91">
        <v>9.3</v>
      </c>
      <c r="O12" s="91">
        <v>9.3</v>
      </c>
      <c r="P12" s="91">
        <v>10.5</v>
      </c>
      <c r="Q12" s="91">
        <v>12</v>
      </c>
      <c r="R12" s="92">
        <v>12.1</v>
      </c>
      <c r="S12" s="91">
        <v>14.7</v>
      </c>
      <c r="T12" s="91">
        <v>2.1</v>
      </c>
      <c r="U12" s="91">
        <v>6.1</v>
      </c>
      <c r="V12" s="74"/>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0"/>
      <c r="FN12" s="10"/>
      <c r="FO12" s="10"/>
      <c r="FP12" s="10"/>
      <c r="FQ12" s="10"/>
      <c r="FR12" s="10"/>
      <c r="FS12" s="10"/>
      <c r="FT12" s="10"/>
      <c r="FU12" s="10"/>
      <c r="FV12" s="10"/>
      <c r="FW12" s="10"/>
      <c r="FX12" s="10"/>
      <c r="FY12" s="10"/>
      <c r="FZ12" s="10"/>
      <c r="GA12" s="10"/>
      <c r="GB12" s="10"/>
      <c r="GC12" s="10"/>
      <c r="GD12" s="10"/>
      <c r="GE12" s="10"/>
      <c r="GF12" s="10"/>
      <c r="GG12" s="10"/>
      <c r="GH12" s="10"/>
      <c r="GI12" s="10"/>
      <c r="GJ12" s="10"/>
      <c r="GK12" s="10"/>
      <c r="GL12" s="10"/>
      <c r="GM12" s="10"/>
      <c r="GN12" s="10"/>
      <c r="GO12" s="10"/>
      <c r="GP12" s="10"/>
      <c r="GQ12" s="10"/>
      <c r="GR12" s="10"/>
      <c r="GS12" s="10"/>
      <c r="GT12" s="10"/>
      <c r="GU12" s="10"/>
      <c r="GV12" s="10"/>
      <c r="GW12" s="10"/>
      <c r="GX12" s="10"/>
      <c r="GY12" s="10"/>
      <c r="GZ12" s="10"/>
      <c r="HA12" s="10"/>
      <c r="HB12" s="10"/>
      <c r="HC12" s="10"/>
      <c r="HD12" s="10"/>
      <c r="HE12" s="10"/>
      <c r="HF12" s="10"/>
      <c r="HG12" s="10"/>
      <c r="HH12" s="10"/>
      <c r="HI12" s="10"/>
      <c r="HJ12" s="10"/>
      <c r="HK12" s="10"/>
      <c r="HL12" s="10"/>
      <c r="HM12" s="10"/>
      <c r="HN12" s="10"/>
      <c r="HO12" s="10"/>
      <c r="HP12" s="10"/>
      <c r="HQ12" s="10"/>
      <c r="HR12" s="10"/>
      <c r="HS12" s="10"/>
      <c r="HT12" s="10"/>
      <c r="HU12" s="10"/>
      <c r="HV12" s="10"/>
      <c r="HW12" s="10"/>
      <c r="HX12" s="10"/>
      <c r="HY12" s="10"/>
      <c r="HZ12" s="10"/>
    </row>
    <row r="13" spans="1:234" s="74" customFormat="1" ht="21.75" customHeight="1">
      <c r="A13" s="172"/>
      <c r="B13" s="376"/>
      <c r="C13" s="377"/>
      <c r="D13" s="11"/>
      <c r="E13" s="11"/>
      <c r="F13" s="11"/>
      <c r="G13" s="11"/>
      <c r="H13" s="11"/>
      <c r="I13" s="11"/>
      <c r="J13" s="11"/>
      <c r="K13" s="11"/>
      <c r="L13" s="11"/>
      <c r="M13" s="11"/>
      <c r="N13" s="11"/>
      <c r="O13" s="11"/>
      <c r="P13" s="11"/>
      <c r="Q13" s="11"/>
      <c r="R13" s="11"/>
      <c r="S13" s="11"/>
      <c r="T13" s="73"/>
      <c r="U13" s="73"/>
      <c r="W13" s="73"/>
      <c r="X13" s="73"/>
      <c r="Y13" s="73"/>
      <c r="Z13" s="73"/>
      <c r="AA13" s="73"/>
      <c r="AB13" s="73"/>
      <c r="AC13" s="73"/>
      <c r="AD13" s="73"/>
      <c r="AE13" s="73"/>
      <c r="AF13" s="73"/>
      <c r="AG13" s="73"/>
      <c r="AH13" s="73"/>
      <c r="AI13" s="73"/>
      <c r="AJ13" s="73"/>
      <c r="AK13" s="73"/>
      <c r="AL13" s="73"/>
      <c r="AM13" s="73"/>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0"/>
      <c r="FN13" s="10"/>
      <c r="FO13" s="10"/>
      <c r="FP13" s="10"/>
      <c r="FQ13" s="10"/>
      <c r="FR13" s="10"/>
      <c r="FS13" s="10"/>
      <c r="FT13" s="10"/>
      <c r="FU13" s="10"/>
      <c r="FV13" s="10"/>
      <c r="FW13" s="10"/>
      <c r="FX13" s="10"/>
      <c r="FY13" s="10"/>
      <c r="FZ13" s="10"/>
      <c r="GA13" s="10"/>
      <c r="GB13" s="10"/>
      <c r="GC13" s="10"/>
      <c r="GD13" s="10"/>
      <c r="GE13" s="10"/>
      <c r="GF13" s="10"/>
      <c r="GG13" s="10"/>
      <c r="GH13" s="10"/>
      <c r="GI13" s="10"/>
      <c r="GJ13" s="10"/>
      <c r="GK13" s="10"/>
      <c r="GL13" s="10"/>
      <c r="GM13" s="10"/>
      <c r="GN13" s="10"/>
      <c r="GO13" s="10"/>
      <c r="GP13" s="10"/>
      <c r="GQ13" s="10"/>
      <c r="GR13" s="10"/>
      <c r="GS13" s="10"/>
      <c r="GT13" s="10"/>
      <c r="GU13" s="10"/>
      <c r="GV13" s="10"/>
      <c r="GW13" s="10"/>
      <c r="GX13" s="10"/>
      <c r="GY13" s="10"/>
      <c r="GZ13" s="10"/>
      <c r="HA13" s="10"/>
      <c r="HB13" s="10"/>
      <c r="HC13" s="10"/>
      <c r="HD13" s="10"/>
      <c r="HE13" s="10"/>
      <c r="HF13" s="10"/>
      <c r="HG13" s="10"/>
      <c r="HH13" s="10"/>
      <c r="HI13" s="10"/>
      <c r="HJ13" s="10"/>
      <c r="HK13" s="10"/>
      <c r="HL13" s="10"/>
      <c r="HM13" s="10"/>
      <c r="HN13" s="10"/>
      <c r="HO13" s="10"/>
      <c r="HP13" s="10"/>
      <c r="HQ13" s="10"/>
      <c r="HR13" s="10"/>
      <c r="HS13" s="10"/>
      <c r="HT13" s="10"/>
      <c r="HU13" s="10"/>
      <c r="HV13" s="10"/>
      <c r="HW13" s="10"/>
      <c r="HX13" s="10"/>
      <c r="HY13" s="10"/>
      <c r="HZ13" s="10"/>
    </row>
    <row r="14" spans="1:22" s="132" customFormat="1" ht="21.75" customHeight="1">
      <c r="A14" s="374" t="s">
        <v>9</v>
      </c>
      <c r="B14" s="374"/>
      <c r="C14" s="375"/>
      <c r="D14" s="180">
        <f>SUM(D15:D17)</f>
        <v>205</v>
      </c>
      <c r="E14" s="180">
        <f aca="true" t="shared" si="0" ref="E14:J14">SUM(E15:E17)</f>
        <v>2606</v>
      </c>
      <c r="F14" s="180">
        <f t="shared" si="0"/>
        <v>45</v>
      </c>
      <c r="G14" s="180">
        <f t="shared" si="0"/>
        <v>61</v>
      </c>
      <c r="H14" s="180">
        <f t="shared" si="0"/>
        <v>26</v>
      </c>
      <c r="I14" s="180">
        <f t="shared" si="0"/>
        <v>89</v>
      </c>
      <c r="J14" s="180">
        <f t="shared" si="0"/>
        <v>49</v>
      </c>
      <c r="K14" s="180">
        <f aca="true" t="shared" si="1" ref="K14:Q14">SUM(K15:K17)</f>
        <v>336</v>
      </c>
      <c r="L14" s="180">
        <f t="shared" si="1"/>
        <v>66</v>
      </c>
      <c r="M14" s="180">
        <f t="shared" si="1"/>
        <v>1191</v>
      </c>
      <c r="N14" s="180">
        <f t="shared" si="1"/>
        <v>11</v>
      </c>
      <c r="O14" s="180">
        <f t="shared" si="1"/>
        <v>393</v>
      </c>
      <c r="P14" s="180">
        <f t="shared" si="1"/>
        <v>8</v>
      </c>
      <c r="Q14" s="180">
        <f t="shared" si="1"/>
        <v>536</v>
      </c>
      <c r="R14" s="180" t="s">
        <v>400</v>
      </c>
      <c r="S14" s="180" t="s">
        <v>400</v>
      </c>
      <c r="T14" s="180" t="s">
        <v>400</v>
      </c>
      <c r="U14" s="180" t="s">
        <v>400</v>
      </c>
      <c r="V14" s="178"/>
    </row>
    <row r="15" spans="1:22" s="132" customFormat="1" ht="21.75" customHeight="1">
      <c r="A15" s="179" t="s">
        <v>128</v>
      </c>
      <c r="B15" s="374" t="s">
        <v>129</v>
      </c>
      <c r="C15" s="375"/>
      <c r="D15" s="180">
        <f aca="true" t="shared" si="2" ref="D15:E17">SUM(F15,H15,J15,L15,N15,P15,R15,T15)</f>
        <v>100</v>
      </c>
      <c r="E15" s="180">
        <f t="shared" si="2"/>
        <v>598</v>
      </c>
      <c r="F15" s="180">
        <v>40</v>
      </c>
      <c r="G15" s="180">
        <v>54</v>
      </c>
      <c r="H15" s="180">
        <v>16</v>
      </c>
      <c r="I15" s="180">
        <v>56</v>
      </c>
      <c r="J15" s="180">
        <v>24</v>
      </c>
      <c r="K15" s="180">
        <v>155</v>
      </c>
      <c r="L15" s="180">
        <v>19</v>
      </c>
      <c r="M15" s="180">
        <v>299</v>
      </c>
      <c r="N15" s="180">
        <v>1</v>
      </c>
      <c r="O15" s="180">
        <v>34</v>
      </c>
      <c r="P15" s="180" t="s">
        <v>400</v>
      </c>
      <c r="Q15" s="180" t="s">
        <v>400</v>
      </c>
      <c r="R15" s="180" t="s">
        <v>400</v>
      </c>
      <c r="S15" s="180" t="s">
        <v>400</v>
      </c>
      <c r="T15" s="180" t="s">
        <v>400</v>
      </c>
      <c r="U15" s="180" t="s">
        <v>400</v>
      </c>
      <c r="V15" s="178"/>
    </row>
    <row r="16" spans="1:21" s="132" customFormat="1" ht="21.75" customHeight="1">
      <c r="A16" s="179"/>
      <c r="B16" s="374" t="s">
        <v>130</v>
      </c>
      <c r="C16" s="375"/>
      <c r="D16" s="180">
        <f t="shared" si="2"/>
        <v>33</v>
      </c>
      <c r="E16" s="180">
        <f t="shared" si="2"/>
        <v>638</v>
      </c>
      <c r="F16" s="180">
        <v>3</v>
      </c>
      <c r="G16" s="180">
        <v>5</v>
      </c>
      <c r="H16" s="180">
        <v>5</v>
      </c>
      <c r="I16" s="180">
        <v>16</v>
      </c>
      <c r="J16" s="180">
        <v>3</v>
      </c>
      <c r="K16" s="180">
        <v>23</v>
      </c>
      <c r="L16" s="180">
        <v>16</v>
      </c>
      <c r="M16" s="180">
        <v>321</v>
      </c>
      <c r="N16" s="180">
        <v>5</v>
      </c>
      <c r="O16" s="180">
        <v>180</v>
      </c>
      <c r="P16" s="180">
        <v>1</v>
      </c>
      <c r="Q16" s="180">
        <v>93</v>
      </c>
      <c r="R16" s="180" t="s">
        <v>400</v>
      </c>
      <c r="S16" s="180" t="s">
        <v>400</v>
      </c>
      <c r="T16" s="180" t="s">
        <v>400</v>
      </c>
      <c r="U16" s="180" t="s">
        <v>400</v>
      </c>
    </row>
    <row r="17" spans="1:21" s="132" customFormat="1" ht="21.75" customHeight="1">
      <c r="A17" s="179"/>
      <c r="B17" s="374" t="s">
        <v>131</v>
      </c>
      <c r="C17" s="375"/>
      <c r="D17" s="180">
        <f t="shared" si="2"/>
        <v>72</v>
      </c>
      <c r="E17" s="180">
        <f t="shared" si="2"/>
        <v>1370</v>
      </c>
      <c r="F17" s="180">
        <v>2</v>
      </c>
      <c r="G17" s="180">
        <v>2</v>
      </c>
      <c r="H17" s="180">
        <v>5</v>
      </c>
      <c r="I17" s="180">
        <v>17</v>
      </c>
      <c r="J17" s="180">
        <v>22</v>
      </c>
      <c r="K17" s="180">
        <v>158</v>
      </c>
      <c r="L17" s="180">
        <v>31</v>
      </c>
      <c r="M17" s="180">
        <v>571</v>
      </c>
      <c r="N17" s="180">
        <v>5</v>
      </c>
      <c r="O17" s="180">
        <v>179</v>
      </c>
      <c r="P17" s="180">
        <v>7</v>
      </c>
      <c r="Q17" s="180">
        <v>443</v>
      </c>
      <c r="R17" s="180" t="s">
        <v>400</v>
      </c>
      <c r="S17" s="180" t="s">
        <v>400</v>
      </c>
      <c r="T17" s="181" t="s">
        <v>400</v>
      </c>
      <c r="U17" s="181" t="s">
        <v>400</v>
      </c>
    </row>
    <row r="18" spans="1:234" s="178" customFormat="1" ht="21.75" customHeight="1">
      <c r="A18" s="179"/>
      <c r="B18" s="179"/>
      <c r="C18" s="182"/>
      <c r="D18" s="195"/>
      <c r="E18" s="195"/>
      <c r="F18" s="180"/>
      <c r="G18" s="180"/>
      <c r="H18" s="181"/>
      <c r="I18" s="181"/>
      <c r="J18" s="181"/>
      <c r="K18" s="181"/>
      <c r="L18" s="181"/>
      <c r="M18" s="180"/>
      <c r="N18" s="180"/>
      <c r="O18" s="180"/>
      <c r="P18" s="180"/>
      <c r="Q18" s="180"/>
      <c r="R18" s="180"/>
      <c r="S18" s="180"/>
      <c r="T18" s="181"/>
      <c r="U18" s="181"/>
      <c r="V18" s="132"/>
      <c r="W18" s="132"/>
      <c r="X18" s="132"/>
      <c r="Y18" s="132"/>
      <c r="Z18" s="132"/>
      <c r="AA18" s="132"/>
      <c r="AB18" s="132"/>
      <c r="AC18" s="132"/>
      <c r="AD18" s="132"/>
      <c r="AE18" s="132"/>
      <c r="AF18" s="132"/>
      <c r="AG18" s="132"/>
      <c r="AH18" s="132"/>
      <c r="AI18" s="132"/>
      <c r="AJ18" s="132"/>
      <c r="AK18" s="132"/>
      <c r="AL18" s="132"/>
      <c r="AM18" s="132"/>
      <c r="AN18" s="183"/>
      <c r="AO18" s="183"/>
      <c r="AP18" s="183"/>
      <c r="AQ18" s="183"/>
      <c r="AR18" s="183"/>
      <c r="AS18" s="183"/>
      <c r="AT18" s="183"/>
      <c r="AU18" s="183"/>
      <c r="AV18" s="183"/>
      <c r="AW18" s="183"/>
      <c r="AX18" s="183"/>
      <c r="AY18" s="183"/>
      <c r="AZ18" s="183"/>
      <c r="BA18" s="183"/>
      <c r="BB18" s="183"/>
      <c r="BC18" s="183"/>
      <c r="BD18" s="183"/>
      <c r="BE18" s="183"/>
      <c r="BF18" s="183"/>
      <c r="BG18" s="183"/>
      <c r="BH18" s="183"/>
      <c r="BI18" s="183"/>
      <c r="BJ18" s="183"/>
      <c r="BK18" s="183"/>
      <c r="BL18" s="183"/>
      <c r="BM18" s="183"/>
      <c r="BN18" s="183"/>
      <c r="BO18" s="183"/>
      <c r="BP18" s="183"/>
      <c r="BQ18" s="183"/>
      <c r="BR18" s="183"/>
      <c r="BS18" s="183"/>
      <c r="BT18" s="183"/>
      <c r="BU18" s="183"/>
      <c r="BV18" s="183"/>
      <c r="BW18" s="183"/>
      <c r="BX18" s="183"/>
      <c r="BY18" s="183"/>
      <c r="BZ18" s="183"/>
      <c r="CA18" s="183"/>
      <c r="CB18" s="183"/>
      <c r="CC18" s="183"/>
      <c r="CD18" s="183"/>
      <c r="CE18" s="183"/>
      <c r="CF18" s="183"/>
      <c r="CG18" s="183"/>
      <c r="CH18" s="183"/>
      <c r="CI18" s="183"/>
      <c r="CJ18" s="183"/>
      <c r="CK18" s="183"/>
      <c r="CL18" s="183"/>
      <c r="CM18" s="183"/>
      <c r="CN18" s="183"/>
      <c r="CO18" s="183"/>
      <c r="CP18" s="183"/>
      <c r="CQ18" s="183"/>
      <c r="CR18" s="183"/>
      <c r="CS18" s="183"/>
      <c r="CT18" s="183"/>
      <c r="CU18" s="183"/>
      <c r="CV18" s="183"/>
      <c r="CW18" s="183"/>
      <c r="CX18" s="183"/>
      <c r="CY18" s="183"/>
      <c r="CZ18" s="183"/>
      <c r="DA18" s="183"/>
      <c r="DB18" s="183"/>
      <c r="DC18" s="183"/>
      <c r="DD18" s="183"/>
      <c r="DE18" s="183"/>
      <c r="DF18" s="183"/>
      <c r="DG18" s="183"/>
      <c r="DH18" s="183"/>
      <c r="DI18" s="183"/>
      <c r="DJ18" s="183"/>
      <c r="DK18" s="183"/>
      <c r="DL18" s="183"/>
      <c r="DM18" s="183"/>
      <c r="DN18" s="183"/>
      <c r="DO18" s="183"/>
      <c r="DP18" s="183"/>
      <c r="DQ18" s="183"/>
      <c r="DR18" s="183"/>
      <c r="DS18" s="183"/>
      <c r="DT18" s="183"/>
      <c r="DU18" s="183"/>
      <c r="DV18" s="183"/>
      <c r="DW18" s="183"/>
      <c r="DX18" s="183"/>
      <c r="DY18" s="183"/>
      <c r="DZ18" s="183"/>
      <c r="EA18" s="183"/>
      <c r="EB18" s="183"/>
      <c r="EC18" s="183"/>
      <c r="ED18" s="183"/>
      <c r="EE18" s="183"/>
      <c r="EF18" s="183"/>
      <c r="EG18" s="183"/>
      <c r="EH18" s="183"/>
      <c r="EI18" s="183"/>
      <c r="EJ18" s="183"/>
      <c r="EK18" s="183"/>
      <c r="EL18" s="183"/>
      <c r="EM18" s="183"/>
      <c r="EN18" s="183"/>
      <c r="EO18" s="183"/>
      <c r="EP18" s="183"/>
      <c r="EQ18" s="183"/>
      <c r="ER18" s="183"/>
      <c r="ES18" s="183"/>
      <c r="ET18" s="183"/>
      <c r="EU18" s="183"/>
      <c r="EV18" s="183"/>
      <c r="EW18" s="183"/>
      <c r="EX18" s="183"/>
      <c r="EY18" s="183"/>
      <c r="EZ18" s="183"/>
      <c r="FA18" s="183"/>
      <c r="FB18" s="183"/>
      <c r="FC18" s="183"/>
      <c r="FD18" s="183"/>
      <c r="FE18" s="183"/>
      <c r="FF18" s="183"/>
      <c r="FG18" s="183"/>
      <c r="FH18" s="183"/>
      <c r="FI18" s="183"/>
      <c r="FJ18" s="183"/>
      <c r="FK18" s="183"/>
      <c r="FL18" s="183"/>
      <c r="FM18" s="183"/>
      <c r="FN18" s="183"/>
      <c r="FO18" s="183"/>
      <c r="FP18" s="183"/>
      <c r="FQ18" s="183"/>
      <c r="FR18" s="183"/>
      <c r="FS18" s="183"/>
      <c r="FT18" s="183"/>
      <c r="FU18" s="183"/>
      <c r="FV18" s="183"/>
      <c r="FW18" s="183"/>
      <c r="FX18" s="183"/>
      <c r="FY18" s="183"/>
      <c r="FZ18" s="183"/>
      <c r="GA18" s="183"/>
      <c r="GB18" s="183"/>
      <c r="GC18" s="183"/>
      <c r="GD18" s="183"/>
      <c r="GE18" s="183"/>
      <c r="GF18" s="183"/>
      <c r="GG18" s="183"/>
      <c r="GH18" s="183"/>
      <c r="GI18" s="183"/>
      <c r="GJ18" s="183"/>
      <c r="GK18" s="183"/>
      <c r="GL18" s="183"/>
      <c r="GM18" s="183"/>
      <c r="GN18" s="183"/>
      <c r="GO18" s="183"/>
      <c r="GP18" s="183"/>
      <c r="GQ18" s="183"/>
      <c r="GR18" s="183"/>
      <c r="GS18" s="183"/>
      <c r="GT18" s="183"/>
      <c r="GU18" s="183"/>
      <c r="GV18" s="183"/>
      <c r="GW18" s="183"/>
      <c r="GX18" s="183"/>
      <c r="GY18" s="183"/>
      <c r="GZ18" s="183"/>
      <c r="HA18" s="183"/>
      <c r="HB18" s="183"/>
      <c r="HC18" s="183"/>
      <c r="HD18" s="183"/>
      <c r="HE18" s="183"/>
      <c r="HF18" s="183"/>
      <c r="HG18" s="183"/>
      <c r="HH18" s="183"/>
      <c r="HI18" s="183"/>
      <c r="HJ18" s="183"/>
      <c r="HK18" s="183"/>
      <c r="HL18" s="183"/>
      <c r="HM18" s="183"/>
      <c r="HN18" s="183"/>
      <c r="HO18" s="183"/>
      <c r="HP18" s="183"/>
      <c r="HQ18" s="183"/>
      <c r="HR18" s="183"/>
      <c r="HS18" s="183"/>
      <c r="HT18" s="183"/>
      <c r="HU18" s="183"/>
      <c r="HV18" s="183"/>
      <c r="HW18" s="183"/>
      <c r="HX18" s="183"/>
      <c r="HY18" s="183"/>
      <c r="HZ18" s="183"/>
    </row>
    <row r="19" spans="1:21" s="132" customFormat="1" ht="21.75" customHeight="1">
      <c r="A19" s="374" t="s">
        <v>11</v>
      </c>
      <c r="B19" s="374"/>
      <c r="C19" s="375"/>
      <c r="D19" s="180">
        <f>SUM(F19,H19,J19,L19,N19,P19,R19,T19)</f>
        <v>78674</v>
      </c>
      <c r="E19" s="180">
        <f>SUM(G19,I19,K19,M19,O19,Q19,S19,U19)</f>
        <v>501611</v>
      </c>
      <c r="F19" s="180">
        <v>38134</v>
      </c>
      <c r="G19" s="180">
        <v>59072</v>
      </c>
      <c r="H19" s="180">
        <v>18061</v>
      </c>
      <c r="I19" s="180">
        <v>61266</v>
      </c>
      <c r="J19" s="180">
        <v>12627</v>
      </c>
      <c r="K19" s="180">
        <v>81142</v>
      </c>
      <c r="L19" s="180">
        <v>7504</v>
      </c>
      <c r="M19" s="180">
        <v>117243</v>
      </c>
      <c r="N19" s="180">
        <v>1219</v>
      </c>
      <c r="O19" s="180">
        <v>45540</v>
      </c>
      <c r="P19" s="180">
        <v>728</v>
      </c>
      <c r="Q19" s="180">
        <v>50113</v>
      </c>
      <c r="R19" s="180">
        <v>353</v>
      </c>
      <c r="S19" s="180">
        <v>56125</v>
      </c>
      <c r="T19" s="180">
        <v>48</v>
      </c>
      <c r="U19" s="180">
        <v>31110</v>
      </c>
    </row>
    <row r="20" spans="1:21" ht="21.75" customHeight="1">
      <c r="A20" s="31"/>
      <c r="B20" s="31"/>
      <c r="C20" s="211" t="s">
        <v>394</v>
      </c>
      <c r="D20" s="180"/>
      <c r="E20" s="180"/>
      <c r="F20" s="180"/>
      <c r="G20" s="180"/>
      <c r="H20" s="180"/>
      <c r="I20" s="180"/>
      <c r="J20" s="180"/>
      <c r="K20" s="180"/>
      <c r="L20" s="180"/>
      <c r="M20" s="180"/>
      <c r="N20" s="180"/>
      <c r="O20" s="180"/>
      <c r="P20" s="180"/>
      <c r="Q20" s="180"/>
      <c r="R20" s="180"/>
      <c r="S20" s="180"/>
      <c r="T20" s="180"/>
      <c r="U20" s="180"/>
    </row>
    <row r="21" spans="1:21" s="132" customFormat="1" ht="21.75" customHeight="1">
      <c r="A21" s="133"/>
      <c r="B21" s="374" t="s">
        <v>12</v>
      </c>
      <c r="C21" s="375"/>
      <c r="D21" s="180">
        <f>SUM(F21,H21,J21,L21,N21,P21,R21,T21)</f>
        <v>64</v>
      </c>
      <c r="E21" s="180">
        <f>SUM(G21,I21,K21,M21,O21,Q21,S21,U21)</f>
        <v>688</v>
      </c>
      <c r="F21" s="180">
        <v>17</v>
      </c>
      <c r="G21" s="180">
        <v>27</v>
      </c>
      <c r="H21" s="180">
        <v>5</v>
      </c>
      <c r="I21" s="180">
        <v>17</v>
      </c>
      <c r="J21" s="180">
        <v>18</v>
      </c>
      <c r="K21" s="180">
        <v>124</v>
      </c>
      <c r="L21" s="180">
        <v>21</v>
      </c>
      <c r="M21" s="180">
        <v>308</v>
      </c>
      <c r="N21" s="180">
        <v>2</v>
      </c>
      <c r="O21" s="180">
        <v>69</v>
      </c>
      <c r="P21" s="180" t="s">
        <v>400</v>
      </c>
      <c r="Q21" s="180" t="s">
        <v>400</v>
      </c>
      <c r="R21" s="180">
        <v>1</v>
      </c>
      <c r="S21" s="180">
        <v>143</v>
      </c>
      <c r="T21" s="180" t="s">
        <v>400</v>
      </c>
      <c r="U21" s="180" t="s">
        <v>400</v>
      </c>
    </row>
    <row r="22" spans="1:21" s="132" customFormat="1" ht="21.75" customHeight="1">
      <c r="A22" s="133"/>
      <c r="B22" s="374" t="s">
        <v>14</v>
      </c>
      <c r="C22" s="375"/>
      <c r="D22" s="180">
        <f>SUM(F22,H22,J22,L22,N22,P22,R22,T22)</f>
        <v>8179</v>
      </c>
      <c r="E22" s="180">
        <f>SUM(G22,I22,K22,M22,O22,Q22,S22,U22)</f>
        <v>53271</v>
      </c>
      <c r="F22" s="180">
        <v>3408</v>
      </c>
      <c r="G22" s="180">
        <v>4892</v>
      </c>
      <c r="H22" s="180">
        <v>1702</v>
      </c>
      <c r="I22" s="180">
        <v>5844</v>
      </c>
      <c r="J22" s="180">
        <v>1684</v>
      </c>
      <c r="K22" s="180">
        <v>10942</v>
      </c>
      <c r="L22" s="180">
        <v>1130</v>
      </c>
      <c r="M22" s="180">
        <v>17391</v>
      </c>
      <c r="N22" s="180">
        <v>145</v>
      </c>
      <c r="O22" s="180">
        <v>5324</v>
      </c>
      <c r="P22" s="180">
        <v>90</v>
      </c>
      <c r="Q22" s="180">
        <v>6035</v>
      </c>
      <c r="R22" s="180">
        <v>20</v>
      </c>
      <c r="S22" s="180">
        <v>2843</v>
      </c>
      <c r="T22" s="180" t="s">
        <v>400</v>
      </c>
      <c r="U22" s="180" t="s">
        <v>400</v>
      </c>
    </row>
    <row r="23" spans="1:21" s="132" customFormat="1" ht="21.75" customHeight="1">
      <c r="A23" s="133"/>
      <c r="B23" s="374" t="s">
        <v>16</v>
      </c>
      <c r="C23" s="375"/>
      <c r="D23" s="180">
        <f>SUM(D24:D46)</f>
        <v>15355</v>
      </c>
      <c r="E23" s="180">
        <f aca="true" t="shared" si="3" ref="E23:O23">SUM(E24:E46)</f>
        <v>144443</v>
      </c>
      <c r="F23" s="180">
        <f>SUM(F24:F46)</f>
        <v>5819</v>
      </c>
      <c r="G23" s="180">
        <f t="shared" si="3"/>
        <v>9931</v>
      </c>
      <c r="H23" s="180">
        <f t="shared" si="3"/>
        <v>4156</v>
      </c>
      <c r="I23" s="180">
        <f t="shared" si="3"/>
        <v>14193</v>
      </c>
      <c r="J23" s="180">
        <f t="shared" si="3"/>
        <v>2855</v>
      </c>
      <c r="K23" s="180">
        <f t="shared" si="3"/>
        <v>18367</v>
      </c>
      <c r="L23" s="180">
        <f t="shared" si="3"/>
        <v>1775</v>
      </c>
      <c r="M23" s="180">
        <f>SUM(M24:M46)</f>
        <v>28759</v>
      </c>
      <c r="N23" s="180">
        <f t="shared" si="3"/>
        <v>355</v>
      </c>
      <c r="O23" s="180">
        <f t="shared" si="3"/>
        <v>13323</v>
      </c>
      <c r="P23" s="180">
        <f aca="true" t="shared" si="4" ref="P23:U23">SUM(P24:P46)</f>
        <v>234</v>
      </c>
      <c r="Q23" s="180">
        <f t="shared" si="4"/>
        <v>16228</v>
      </c>
      <c r="R23" s="180">
        <f t="shared" si="4"/>
        <v>131</v>
      </c>
      <c r="S23" s="180">
        <f t="shared" si="4"/>
        <v>21664</v>
      </c>
      <c r="T23" s="180">
        <f t="shared" si="4"/>
        <v>30</v>
      </c>
      <c r="U23" s="180">
        <f t="shared" si="4"/>
        <v>21978</v>
      </c>
    </row>
    <row r="24" spans="1:21" ht="21.75" customHeight="1">
      <c r="A24" s="172"/>
      <c r="B24" s="172"/>
      <c r="C24" s="184" t="s">
        <v>132</v>
      </c>
      <c r="D24" s="86">
        <v>969</v>
      </c>
      <c r="E24" s="86">
        <v>10710</v>
      </c>
      <c r="F24" s="86">
        <v>267</v>
      </c>
      <c r="G24" s="86">
        <v>491</v>
      </c>
      <c r="H24" s="86">
        <v>219</v>
      </c>
      <c r="I24" s="86">
        <v>755</v>
      </c>
      <c r="J24" s="86">
        <v>223</v>
      </c>
      <c r="K24" s="86">
        <v>1494</v>
      </c>
      <c r="L24" s="86">
        <v>187</v>
      </c>
      <c r="M24" s="86">
        <v>3051</v>
      </c>
      <c r="N24" s="86">
        <v>32</v>
      </c>
      <c r="O24" s="86">
        <v>1189</v>
      </c>
      <c r="P24" s="86">
        <v>31</v>
      </c>
      <c r="Q24" s="86">
        <v>2182</v>
      </c>
      <c r="R24" s="86">
        <v>9</v>
      </c>
      <c r="S24" s="86">
        <v>1238</v>
      </c>
      <c r="T24" s="175">
        <v>1</v>
      </c>
      <c r="U24" s="175">
        <v>310</v>
      </c>
    </row>
    <row r="25" spans="1:234" s="74" customFormat="1" ht="21.75" customHeight="1">
      <c r="A25" s="172"/>
      <c r="B25" s="172"/>
      <c r="C25" s="184" t="s">
        <v>133</v>
      </c>
      <c r="D25" s="86">
        <v>80</v>
      </c>
      <c r="E25" s="86">
        <v>1356</v>
      </c>
      <c r="F25" s="86">
        <v>9</v>
      </c>
      <c r="G25" s="86">
        <v>14</v>
      </c>
      <c r="H25" s="86">
        <v>13</v>
      </c>
      <c r="I25" s="86">
        <v>51</v>
      </c>
      <c r="J25" s="86">
        <v>28</v>
      </c>
      <c r="K25" s="86">
        <v>189</v>
      </c>
      <c r="L25" s="86">
        <v>22</v>
      </c>
      <c r="M25" s="86">
        <v>322</v>
      </c>
      <c r="N25" s="86">
        <v>5</v>
      </c>
      <c r="O25" s="86">
        <v>184</v>
      </c>
      <c r="P25" s="86">
        <v>1</v>
      </c>
      <c r="Q25" s="86">
        <v>61</v>
      </c>
      <c r="R25" s="86">
        <v>1</v>
      </c>
      <c r="S25" s="86">
        <v>106</v>
      </c>
      <c r="T25" s="175">
        <v>1</v>
      </c>
      <c r="U25" s="175">
        <v>429</v>
      </c>
      <c r="V25" s="73"/>
      <c r="W25" s="73"/>
      <c r="X25" s="73"/>
      <c r="Y25" s="73"/>
      <c r="Z25" s="73"/>
      <c r="AA25" s="73"/>
      <c r="AB25" s="73"/>
      <c r="AC25" s="73"/>
      <c r="AD25" s="73"/>
      <c r="AE25" s="73"/>
      <c r="AF25" s="73"/>
      <c r="AG25" s="73"/>
      <c r="AH25" s="73"/>
      <c r="AI25" s="73"/>
      <c r="AJ25" s="73"/>
      <c r="AK25" s="73"/>
      <c r="AL25" s="73"/>
      <c r="AM25" s="73"/>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c r="DW25" s="10"/>
      <c r="DX25" s="10"/>
      <c r="DY25" s="10"/>
      <c r="DZ25" s="10"/>
      <c r="EA25" s="10"/>
      <c r="EB25" s="10"/>
      <c r="EC25" s="10"/>
      <c r="ED25" s="10"/>
      <c r="EE25" s="10"/>
      <c r="EF25" s="10"/>
      <c r="EG25" s="10"/>
      <c r="EH25" s="10"/>
      <c r="EI25" s="10"/>
      <c r="EJ25" s="10"/>
      <c r="EK25" s="10"/>
      <c r="EL25" s="10"/>
      <c r="EM25" s="10"/>
      <c r="EN25" s="10"/>
      <c r="EO25" s="10"/>
      <c r="EP25" s="10"/>
      <c r="EQ25" s="10"/>
      <c r="ER25" s="10"/>
      <c r="ES25" s="10"/>
      <c r="ET25" s="10"/>
      <c r="EU25" s="10"/>
      <c r="EV25" s="10"/>
      <c r="EW25" s="10"/>
      <c r="EX25" s="10"/>
      <c r="EY25" s="10"/>
      <c r="EZ25" s="10"/>
      <c r="FA25" s="10"/>
      <c r="FB25" s="10"/>
      <c r="FC25" s="10"/>
      <c r="FD25" s="10"/>
      <c r="FE25" s="10"/>
      <c r="FF25" s="10"/>
      <c r="FG25" s="10"/>
      <c r="FH25" s="10"/>
      <c r="FI25" s="10"/>
      <c r="FJ25" s="10"/>
      <c r="FK25" s="10"/>
      <c r="FL25" s="10"/>
      <c r="FM25" s="10"/>
      <c r="FN25" s="10"/>
      <c r="FO25" s="10"/>
      <c r="FP25" s="10"/>
      <c r="FQ25" s="10"/>
      <c r="FR25" s="10"/>
      <c r="FS25" s="10"/>
      <c r="FT25" s="10"/>
      <c r="FU25" s="10"/>
      <c r="FV25" s="10"/>
      <c r="FW25" s="10"/>
      <c r="FX25" s="10"/>
      <c r="FY25" s="10"/>
      <c r="FZ25" s="10"/>
      <c r="GA25" s="10"/>
      <c r="GB25" s="10"/>
      <c r="GC25" s="10"/>
      <c r="GD25" s="10"/>
      <c r="GE25" s="10"/>
      <c r="GF25" s="10"/>
      <c r="GG25" s="10"/>
      <c r="GH25" s="10"/>
      <c r="GI25" s="10"/>
      <c r="GJ25" s="10"/>
      <c r="GK25" s="10"/>
      <c r="GL25" s="10"/>
      <c r="GM25" s="10"/>
      <c r="GN25" s="10"/>
      <c r="GO25" s="10"/>
      <c r="GP25" s="10"/>
      <c r="GQ25" s="10"/>
      <c r="GR25" s="10"/>
      <c r="GS25" s="10"/>
      <c r="GT25" s="10"/>
      <c r="GU25" s="10"/>
      <c r="GV25" s="10"/>
      <c r="GW25" s="10"/>
      <c r="GX25" s="10"/>
      <c r="GY25" s="10"/>
      <c r="GZ25" s="10"/>
      <c r="HA25" s="10"/>
      <c r="HB25" s="10"/>
      <c r="HC25" s="10"/>
      <c r="HD25" s="10"/>
      <c r="HE25" s="10"/>
      <c r="HF25" s="10"/>
      <c r="HG25" s="10"/>
      <c r="HH25" s="10"/>
      <c r="HI25" s="10"/>
      <c r="HJ25" s="10"/>
      <c r="HK25" s="10"/>
      <c r="HL25" s="10"/>
      <c r="HM25" s="10"/>
      <c r="HN25" s="10"/>
      <c r="HO25" s="10"/>
      <c r="HP25" s="10"/>
      <c r="HQ25" s="10"/>
      <c r="HR25" s="10"/>
      <c r="HS25" s="10"/>
      <c r="HT25" s="10"/>
      <c r="HU25" s="10"/>
      <c r="HV25" s="10"/>
      <c r="HW25" s="10"/>
      <c r="HX25" s="10"/>
      <c r="HY25" s="10"/>
      <c r="HZ25" s="10"/>
    </row>
    <row r="26" spans="1:234" ht="21.75" customHeight="1">
      <c r="A26" s="172"/>
      <c r="B26" s="172"/>
      <c r="C26" s="186" t="s">
        <v>134</v>
      </c>
      <c r="D26" s="86">
        <v>5709</v>
      </c>
      <c r="E26" s="86">
        <v>35327</v>
      </c>
      <c r="F26" s="86">
        <v>2183</v>
      </c>
      <c r="G26" s="86">
        <v>3927</v>
      </c>
      <c r="H26" s="86">
        <v>1944</v>
      </c>
      <c r="I26" s="86">
        <v>6631</v>
      </c>
      <c r="J26" s="86">
        <v>1057</v>
      </c>
      <c r="K26" s="86">
        <v>6631</v>
      </c>
      <c r="L26" s="86">
        <v>390</v>
      </c>
      <c r="M26" s="86">
        <v>6081</v>
      </c>
      <c r="N26" s="86">
        <v>64</v>
      </c>
      <c r="O26" s="86">
        <v>2398</v>
      </c>
      <c r="P26" s="86">
        <v>38</v>
      </c>
      <c r="Q26" s="86">
        <v>2597</v>
      </c>
      <c r="R26" s="86">
        <v>29</v>
      </c>
      <c r="S26" s="86">
        <v>4550</v>
      </c>
      <c r="T26" s="175">
        <v>4</v>
      </c>
      <c r="U26" s="175">
        <v>2512</v>
      </c>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c r="DS26" s="10"/>
      <c r="DT26" s="10"/>
      <c r="DU26" s="10"/>
      <c r="DV26" s="10"/>
      <c r="DW26" s="10"/>
      <c r="DX26" s="10"/>
      <c r="DY26" s="10"/>
      <c r="DZ26" s="10"/>
      <c r="EA26" s="10"/>
      <c r="EB26" s="10"/>
      <c r="EC26" s="10"/>
      <c r="ED26" s="10"/>
      <c r="EE26" s="10"/>
      <c r="EF26" s="10"/>
      <c r="EG26" s="10"/>
      <c r="EH26" s="10"/>
      <c r="EI26" s="10"/>
      <c r="EJ26" s="10"/>
      <c r="EK26" s="10"/>
      <c r="EL26" s="10"/>
      <c r="EM26" s="10"/>
      <c r="EN26" s="10"/>
      <c r="EO26" s="10"/>
      <c r="EP26" s="10"/>
      <c r="EQ26" s="10"/>
      <c r="ER26" s="10"/>
      <c r="ES26" s="10"/>
      <c r="ET26" s="10"/>
      <c r="EU26" s="10"/>
      <c r="EV26" s="10"/>
      <c r="EW26" s="10"/>
      <c r="EX26" s="10"/>
      <c r="EY26" s="10"/>
      <c r="EZ26" s="10"/>
      <c r="FA26" s="10"/>
      <c r="FB26" s="10"/>
      <c r="FC26" s="10"/>
      <c r="FD26" s="10"/>
      <c r="FE26" s="10"/>
      <c r="FF26" s="10"/>
      <c r="FG26" s="10"/>
      <c r="FH26" s="10"/>
      <c r="FI26" s="10"/>
      <c r="FJ26" s="10"/>
      <c r="FK26" s="10"/>
      <c r="FL26" s="10"/>
      <c r="FM26" s="10"/>
      <c r="FN26" s="10"/>
      <c r="FO26" s="10"/>
      <c r="FP26" s="10"/>
      <c r="FQ26" s="10"/>
      <c r="FR26" s="10"/>
      <c r="FS26" s="10"/>
      <c r="FT26" s="10"/>
      <c r="FU26" s="10"/>
      <c r="FV26" s="10"/>
      <c r="FW26" s="10"/>
      <c r="FX26" s="10"/>
      <c r="FY26" s="10"/>
      <c r="FZ26" s="10"/>
      <c r="GA26" s="10"/>
      <c r="GB26" s="10"/>
      <c r="GC26" s="10"/>
      <c r="GD26" s="10"/>
      <c r="GE26" s="10"/>
      <c r="GF26" s="10"/>
      <c r="GG26" s="10"/>
      <c r="GH26" s="10"/>
      <c r="GI26" s="10"/>
      <c r="GJ26" s="10"/>
      <c r="GK26" s="10"/>
      <c r="GL26" s="10"/>
      <c r="GM26" s="10"/>
      <c r="GN26" s="10"/>
      <c r="GO26" s="10"/>
      <c r="GP26" s="10"/>
      <c r="GQ26" s="10"/>
      <c r="GR26" s="10"/>
      <c r="GS26" s="10"/>
      <c r="GT26" s="10"/>
      <c r="GU26" s="10"/>
      <c r="GV26" s="10"/>
      <c r="GW26" s="10"/>
      <c r="GX26" s="10"/>
      <c r="GY26" s="10"/>
      <c r="GZ26" s="10"/>
      <c r="HA26" s="10"/>
      <c r="HB26" s="10"/>
      <c r="HC26" s="10"/>
      <c r="HD26" s="10"/>
      <c r="HE26" s="10"/>
      <c r="HF26" s="10"/>
      <c r="HG26" s="10"/>
      <c r="HH26" s="10"/>
      <c r="HI26" s="10"/>
      <c r="HJ26" s="10"/>
      <c r="HK26" s="10"/>
      <c r="HL26" s="10"/>
      <c r="HM26" s="10"/>
      <c r="HN26" s="10"/>
      <c r="HO26" s="10"/>
      <c r="HP26" s="10"/>
      <c r="HQ26" s="10"/>
      <c r="HR26" s="10"/>
      <c r="HS26" s="10"/>
      <c r="HT26" s="10"/>
      <c r="HU26" s="10"/>
      <c r="HV26" s="10"/>
      <c r="HW26" s="10"/>
      <c r="HX26" s="10"/>
      <c r="HY26" s="10"/>
      <c r="HZ26" s="10"/>
    </row>
    <row r="27" spans="1:234" s="74" customFormat="1" ht="21.75" customHeight="1">
      <c r="A27" s="172"/>
      <c r="C27" s="184" t="s">
        <v>135</v>
      </c>
      <c r="D27" s="86">
        <v>570</v>
      </c>
      <c r="E27" s="86">
        <v>9319</v>
      </c>
      <c r="F27" s="86">
        <v>184</v>
      </c>
      <c r="G27" s="86">
        <v>268</v>
      </c>
      <c r="H27" s="86">
        <v>72</v>
      </c>
      <c r="I27" s="86">
        <v>243</v>
      </c>
      <c r="J27" s="86">
        <v>103</v>
      </c>
      <c r="K27" s="86">
        <v>690</v>
      </c>
      <c r="L27" s="86">
        <v>124</v>
      </c>
      <c r="M27" s="86">
        <v>2241</v>
      </c>
      <c r="N27" s="86">
        <v>41</v>
      </c>
      <c r="O27" s="86">
        <v>1579</v>
      </c>
      <c r="P27" s="86">
        <v>34</v>
      </c>
      <c r="Q27" s="86">
        <v>2349</v>
      </c>
      <c r="R27" s="86">
        <v>12</v>
      </c>
      <c r="S27" s="86">
        <v>1949</v>
      </c>
      <c r="T27" s="175" t="s">
        <v>399</v>
      </c>
      <c r="U27" s="175" t="s">
        <v>399</v>
      </c>
      <c r="V27" s="73"/>
      <c r="W27" s="73"/>
      <c r="X27" s="73"/>
      <c r="Y27" s="73"/>
      <c r="Z27" s="73"/>
      <c r="AA27" s="73"/>
      <c r="AB27" s="73"/>
      <c r="AC27" s="73"/>
      <c r="AD27" s="73"/>
      <c r="AE27" s="73"/>
      <c r="AF27" s="73"/>
      <c r="AG27" s="73"/>
      <c r="AH27" s="73"/>
      <c r="AI27" s="73"/>
      <c r="AJ27" s="73"/>
      <c r="AK27" s="73"/>
      <c r="AL27" s="73"/>
      <c r="AM27" s="73"/>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c r="DK27" s="10"/>
      <c r="DL27" s="10"/>
      <c r="DM27" s="10"/>
      <c r="DN27" s="10"/>
      <c r="DO27" s="10"/>
      <c r="DP27" s="10"/>
      <c r="DQ27" s="10"/>
      <c r="DR27" s="10"/>
      <c r="DS27" s="10"/>
      <c r="DT27" s="10"/>
      <c r="DU27" s="10"/>
      <c r="DV27" s="10"/>
      <c r="DW27" s="10"/>
      <c r="DX27" s="10"/>
      <c r="DY27" s="10"/>
      <c r="DZ27" s="10"/>
      <c r="EA27" s="10"/>
      <c r="EB27" s="10"/>
      <c r="EC27" s="10"/>
      <c r="ED27" s="10"/>
      <c r="EE27" s="10"/>
      <c r="EF27" s="10"/>
      <c r="EG27" s="10"/>
      <c r="EH27" s="10"/>
      <c r="EI27" s="10"/>
      <c r="EJ27" s="10"/>
      <c r="EK27" s="10"/>
      <c r="EL27" s="10"/>
      <c r="EM27" s="10"/>
      <c r="EN27" s="10"/>
      <c r="EO27" s="10"/>
      <c r="EP27" s="10"/>
      <c r="EQ27" s="10"/>
      <c r="ER27" s="10"/>
      <c r="ES27" s="10"/>
      <c r="ET27" s="10"/>
      <c r="EU27" s="10"/>
      <c r="EV27" s="10"/>
      <c r="EW27" s="10"/>
      <c r="EX27" s="10"/>
      <c r="EY27" s="10"/>
      <c r="EZ27" s="10"/>
      <c r="FA27" s="10"/>
      <c r="FB27" s="10"/>
      <c r="FC27" s="10"/>
      <c r="FD27" s="10"/>
      <c r="FE27" s="10"/>
      <c r="FF27" s="10"/>
      <c r="FG27" s="10"/>
      <c r="FH27" s="10"/>
      <c r="FI27" s="10"/>
      <c r="FJ27" s="10"/>
      <c r="FK27" s="10"/>
      <c r="FL27" s="10"/>
      <c r="FM27" s="10"/>
      <c r="FN27" s="10"/>
      <c r="FO27" s="10"/>
      <c r="FP27" s="10"/>
      <c r="FQ27" s="10"/>
      <c r="FR27" s="10"/>
      <c r="FS27" s="10"/>
      <c r="FT27" s="10"/>
      <c r="FU27" s="10"/>
      <c r="FV27" s="10"/>
      <c r="FW27" s="10"/>
      <c r="FX27" s="10"/>
      <c r="FY27" s="10"/>
      <c r="FZ27" s="10"/>
      <c r="GA27" s="10"/>
      <c r="GB27" s="10"/>
      <c r="GC27" s="10"/>
      <c r="GD27" s="10"/>
      <c r="GE27" s="10"/>
      <c r="GF27" s="10"/>
      <c r="GG27" s="10"/>
      <c r="GH27" s="10"/>
      <c r="GI27" s="10"/>
      <c r="GJ27" s="10"/>
      <c r="GK27" s="10"/>
      <c r="GL27" s="10"/>
      <c r="GM27" s="10"/>
      <c r="GN27" s="10"/>
      <c r="GO27" s="10"/>
      <c r="GP27" s="10"/>
      <c r="GQ27" s="10"/>
      <c r="GR27" s="10"/>
      <c r="GS27" s="10"/>
      <c r="GT27" s="10"/>
      <c r="GU27" s="10"/>
      <c r="GV27" s="10"/>
      <c r="GW27" s="10"/>
      <c r="GX27" s="10"/>
      <c r="GY27" s="10"/>
      <c r="GZ27" s="10"/>
      <c r="HA27" s="10"/>
      <c r="HB27" s="10"/>
      <c r="HC27" s="10"/>
      <c r="HD27" s="10"/>
      <c r="HE27" s="10"/>
      <c r="HF27" s="10"/>
      <c r="HG27" s="10"/>
      <c r="HH27" s="10"/>
      <c r="HI27" s="10"/>
      <c r="HJ27" s="10"/>
      <c r="HK27" s="10"/>
      <c r="HL27" s="10"/>
      <c r="HM27" s="10"/>
      <c r="HN27" s="10"/>
      <c r="HO27" s="10"/>
      <c r="HP27" s="10"/>
      <c r="HQ27" s="10"/>
      <c r="HR27" s="10"/>
      <c r="HS27" s="10"/>
      <c r="HT27" s="10"/>
      <c r="HU27" s="10"/>
      <c r="HV27" s="10"/>
      <c r="HW27" s="10"/>
      <c r="HX27" s="10"/>
      <c r="HY27" s="10"/>
      <c r="HZ27" s="10"/>
    </row>
    <row r="28" spans="1:234" s="74" customFormat="1" ht="21.75" customHeight="1">
      <c r="A28" s="176"/>
      <c r="B28" s="176"/>
      <c r="C28" s="184" t="s">
        <v>136</v>
      </c>
      <c r="D28" s="86">
        <v>664</v>
      </c>
      <c r="E28" s="86">
        <v>3616</v>
      </c>
      <c r="F28" s="86">
        <v>299</v>
      </c>
      <c r="G28" s="86">
        <v>470</v>
      </c>
      <c r="H28" s="86">
        <v>142</v>
      </c>
      <c r="I28" s="86">
        <v>483</v>
      </c>
      <c r="J28" s="86">
        <v>130</v>
      </c>
      <c r="K28" s="86">
        <v>827</v>
      </c>
      <c r="L28" s="86">
        <v>82</v>
      </c>
      <c r="M28" s="86">
        <v>1159</v>
      </c>
      <c r="N28" s="86">
        <v>7</v>
      </c>
      <c r="O28" s="86">
        <v>260</v>
      </c>
      <c r="P28" s="86">
        <v>3</v>
      </c>
      <c r="Q28" s="86">
        <v>188</v>
      </c>
      <c r="R28" s="86">
        <v>1</v>
      </c>
      <c r="S28" s="86">
        <v>229</v>
      </c>
      <c r="T28" s="175" t="s">
        <v>399</v>
      </c>
      <c r="U28" s="175" t="s">
        <v>399</v>
      </c>
      <c r="V28" s="73"/>
      <c r="W28" s="73"/>
      <c r="X28" s="73"/>
      <c r="Y28" s="73"/>
      <c r="Z28" s="73"/>
      <c r="AA28" s="73"/>
      <c r="AB28" s="73"/>
      <c r="AC28" s="73"/>
      <c r="AD28" s="73"/>
      <c r="AE28" s="73"/>
      <c r="AF28" s="73"/>
      <c r="AG28" s="73"/>
      <c r="AH28" s="73"/>
      <c r="AI28" s="73"/>
      <c r="AJ28" s="73"/>
      <c r="AK28" s="73"/>
      <c r="AL28" s="73"/>
      <c r="AM28" s="73"/>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c r="DS28" s="10"/>
      <c r="DT28" s="10"/>
      <c r="DU28" s="10"/>
      <c r="DV28" s="10"/>
      <c r="DW28" s="10"/>
      <c r="DX28" s="10"/>
      <c r="DY28" s="10"/>
      <c r="DZ28" s="10"/>
      <c r="EA28" s="10"/>
      <c r="EB28" s="10"/>
      <c r="EC28" s="10"/>
      <c r="ED28" s="10"/>
      <c r="EE28" s="10"/>
      <c r="EF28" s="10"/>
      <c r="EG28" s="10"/>
      <c r="EH28" s="10"/>
      <c r="EI28" s="10"/>
      <c r="EJ28" s="10"/>
      <c r="EK28" s="10"/>
      <c r="EL28" s="10"/>
      <c r="EM28" s="10"/>
      <c r="EN28" s="10"/>
      <c r="EO28" s="10"/>
      <c r="EP28" s="10"/>
      <c r="EQ28" s="10"/>
      <c r="ER28" s="10"/>
      <c r="ES28" s="10"/>
      <c r="ET28" s="10"/>
      <c r="EU28" s="10"/>
      <c r="EV28" s="10"/>
      <c r="EW28" s="10"/>
      <c r="EX28" s="10"/>
      <c r="EY28" s="10"/>
      <c r="EZ28" s="10"/>
      <c r="FA28" s="10"/>
      <c r="FB28" s="10"/>
      <c r="FC28" s="10"/>
      <c r="FD28" s="10"/>
      <c r="FE28" s="10"/>
      <c r="FF28" s="10"/>
      <c r="FG28" s="10"/>
      <c r="FH28" s="10"/>
      <c r="FI28" s="10"/>
      <c r="FJ28" s="10"/>
      <c r="FK28" s="10"/>
      <c r="FL28" s="10"/>
      <c r="FM28" s="10"/>
      <c r="FN28" s="10"/>
      <c r="FO28" s="10"/>
      <c r="FP28" s="10"/>
      <c r="FQ28" s="10"/>
      <c r="FR28" s="10"/>
      <c r="FS28" s="10"/>
      <c r="FT28" s="10"/>
      <c r="FU28" s="10"/>
      <c r="FV28" s="10"/>
      <c r="FW28" s="10"/>
      <c r="FX28" s="10"/>
      <c r="FY28" s="10"/>
      <c r="FZ28" s="10"/>
      <c r="GA28" s="10"/>
      <c r="GB28" s="10"/>
      <c r="GC28" s="10"/>
      <c r="GD28" s="10"/>
      <c r="GE28" s="10"/>
      <c r="GF28" s="10"/>
      <c r="GG28" s="10"/>
      <c r="GH28" s="10"/>
      <c r="GI28" s="10"/>
      <c r="GJ28" s="10"/>
      <c r="GK28" s="10"/>
      <c r="GL28" s="10"/>
      <c r="GM28" s="10"/>
      <c r="GN28" s="10"/>
      <c r="GO28" s="10"/>
      <c r="GP28" s="10"/>
      <c r="GQ28" s="10"/>
      <c r="GR28" s="10"/>
      <c r="GS28" s="10"/>
      <c r="GT28" s="10"/>
      <c r="GU28" s="10"/>
      <c r="GV28" s="10"/>
      <c r="GW28" s="10"/>
      <c r="GX28" s="10"/>
      <c r="GY28" s="10"/>
      <c r="GZ28" s="10"/>
      <c r="HA28" s="10"/>
      <c r="HB28" s="10"/>
      <c r="HC28" s="10"/>
      <c r="HD28" s="10"/>
      <c r="HE28" s="10"/>
      <c r="HF28" s="10"/>
      <c r="HG28" s="10"/>
      <c r="HH28" s="10"/>
      <c r="HI28" s="10"/>
      <c r="HJ28" s="10"/>
      <c r="HK28" s="10"/>
      <c r="HL28" s="10"/>
      <c r="HM28" s="10"/>
      <c r="HN28" s="10"/>
      <c r="HO28" s="10"/>
      <c r="HP28" s="10"/>
      <c r="HQ28" s="10"/>
      <c r="HR28" s="10"/>
      <c r="HS28" s="10"/>
      <c r="HT28" s="10"/>
      <c r="HU28" s="10"/>
      <c r="HV28" s="10"/>
      <c r="HW28" s="10"/>
      <c r="HX28" s="10"/>
      <c r="HY28" s="10"/>
      <c r="HZ28" s="10"/>
    </row>
    <row r="29" spans="1:21" ht="21.75" customHeight="1">
      <c r="A29" s="176"/>
      <c r="B29" s="176"/>
      <c r="C29" s="184" t="s">
        <v>137</v>
      </c>
      <c r="D29" s="86">
        <v>783</v>
      </c>
      <c r="E29" s="86">
        <v>2774</v>
      </c>
      <c r="F29" s="86">
        <v>459</v>
      </c>
      <c r="G29" s="86">
        <v>665</v>
      </c>
      <c r="H29" s="86">
        <v>196</v>
      </c>
      <c r="I29" s="86">
        <v>651</v>
      </c>
      <c r="J29" s="86">
        <v>86</v>
      </c>
      <c r="K29" s="86">
        <v>543</v>
      </c>
      <c r="L29" s="86">
        <v>39</v>
      </c>
      <c r="M29" s="86">
        <v>573</v>
      </c>
      <c r="N29" s="86">
        <v>2</v>
      </c>
      <c r="O29" s="86">
        <v>76</v>
      </c>
      <c r="P29" s="86" t="s">
        <v>399</v>
      </c>
      <c r="Q29" s="86" t="s">
        <v>399</v>
      </c>
      <c r="R29" s="86">
        <v>1</v>
      </c>
      <c r="S29" s="86">
        <v>266</v>
      </c>
      <c r="T29" s="175" t="s">
        <v>399</v>
      </c>
      <c r="U29" s="175" t="s">
        <v>399</v>
      </c>
    </row>
    <row r="30" spans="1:21" ht="21.75" customHeight="1">
      <c r="A30" s="176"/>
      <c r="B30" s="176"/>
      <c r="C30" s="184" t="s">
        <v>138</v>
      </c>
      <c r="D30" s="86">
        <v>182</v>
      </c>
      <c r="E30" s="86">
        <v>1984</v>
      </c>
      <c r="F30" s="86">
        <v>31</v>
      </c>
      <c r="G30" s="86">
        <v>57</v>
      </c>
      <c r="H30" s="86">
        <v>41</v>
      </c>
      <c r="I30" s="86">
        <v>137</v>
      </c>
      <c r="J30" s="86">
        <v>54</v>
      </c>
      <c r="K30" s="86">
        <v>343</v>
      </c>
      <c r="L30" s="86">
        <v>45</v>
      </c>
      <c r="M30" s="86">
        <v>706</v>
      </c>
      <c r="N30" s="86">
        <v>6</v>
      </c>
      <c r="O30" s="86">
        <v>210</v>
      </c>
      <c r="P30" s="86">
        <v>3</v>
      </c>
      <c r="Q30" s="86">
        <v>225</v>
      </c>
      <c r="R30" s="86">
        <v>2</v>
      </c>
      <c r="S30" s="86">
        <v>306</v>
      </c>
      <c r="T30" s="175" t="s">
        <v>399</v>
      </c>
      <c r="U30" s="175" t="s">
        <v>399</v>
      </c>
    </row>
    <row r="31" spans="1:21" ht="21.75" customHeight="1">
      <c r="A31" s="172"/>
      <c r="B31" s="172"/>
      <c r="C31" s="184" t="s">
        <v>139</v>
      </c>
      <c r="D31" s="86">
        <v>587</v>
      </c>
      <c r="E31" s="86">
        <v>5857</v>
      </c>
      <c r="F31" s="86">
        <v>185</v>
      </c>
      <c r="G31" s="86">
        <v>321</v>
      </c>
      <c r="H31" s="86">
        <v>151</v>
      </c>
      <c r="I31" s="86">
        <v>527</v>
      </c>
      <c r="J31" s="86">
        <v>131</v>
      </c>
      <c r="K31" s="86">
        <v>873</v>
      </c>
      <c r="L31" s="86">
        <v>81</v>
      </c>
      <c r="M31" s="86">
        <v>1286</v>
      </c>
      <c r="N31" s="86">
        <v>21</v>
      </c>
      <c r="O31" s="86">
        <v>735</v>
      </c>
      <c r="P31" s="86">
        <v>11</v>
      </c>
      <c r="Q31" s="86">
        <v>723</v>
      </c>
      <c r="R31" s="86">
        <v>6</v>
      </c>
      <c r="S31" s="86">
        <v>960</v>
      </c>
      <c r="T31" s="175">
        <v>1</v>
      </c>
      <c r="U31" s="175">
        <v>432</v>
      </c>
    </row>
    <row r="32" spans="1:21" ht="21.75" customHeight="1">
      <c r="A32" s="172"/>
      <c r="B32" s="172"/>
      <c r="C32" s="184" t="s">
        <v>140</v>
      </c>
      <c r="D32" s="86">
        <v>44</v>
      </c>
      <c r="E32" s="86">
        <v>1122</v>
      </c>
      <c r="F32" s="86">
        <v>5</v>
      </c>
      <c r="G32" s="86">
        <v>9</v>
      </c>
      <c r="H32" s="86">
        <v>13</v>
      </c>
      <c r="I32" s="86">
        <v>47</v>
      </c>
      <c r="J32" s="86">
        <v>7</v>
      </c>
      <c r="K32" s="86">
        <v>46</v>
      </c>
      <c r="L32" s="86">
        <v>10</v>
      </c>
      <c r="M32" s="86">
        <v>150</v>
      </c>
      <c r="N32" s="86">
        <v>3</v>
      </c>
      <c r="O32" s="86">
        <v>122</v>
      </c>
      <c r="P32" s="86">
        <v>3</v>
      </c>
      <c r="Q32" s="86">
        <v>175</v>
      </c>
      <c r="R32" s="86">
        <v>2</v>
      </c>
      <c r="S32" s="86">
        <v>238</v>
      </c>
      <c r="T32" s="175">
        <v>1</v>
      </c>
      <c r="U32" s="175">
        <v>335</v>
      </c>
    </row>
    <row r="33" spans="1:21" ht="21.75" customHeight="1">
      <c r="A33" s="172"/>
      <c r="B33" s="172"/>
      <c r="C33" s="184" t="s">
        <v>141</v>
      </c>
      <c r="D33" s="86">
        <v>11</v>
      </c>
      <c r="E33" s="86">
        <v>94</v>
      </c>
      <c r="F33" s="86" t="s">
        <v>399</v>
      </c>
      <c r="G33" s="86" t="s">
        <v>399</v>
      </c>
      <c r="H33" s="86">
        <v>2</v>
      </c>
      <c r="I33" s="86">
        <v>7</v>
      </c>
      <c r="J33" s="86">
        <v>6</v>
      </c>
      <c r="K33" s="86">
        <v>43</v>
      </c>
      <c r="L33" s="86">
        <v>3</v>
      </c>
      <c r="M33" s="86">
        <v>44</v>
      </c>
      <c r="N33" s="86" t="s">
        <v>399</v>
      </c>
      <c r="O33" s="86" t="s">
        <v>399</v>
      </c>
      <c r="P33" s="86" t="s">
        <v>399</v>
      </c>
      <c r="Q33" s="86" t="s">
        <v>399</v>
      </c>
      <c r="R33" s="86" t="s">
        <v>399</v>
      </c>
      <c r="S33" s="86" t="s">
        <v>399</v>
      </c>
      <c r="T33" s="175" t="s">
        <v>399</v>
      </c>
      <c r="U33" s="175" t="s">
        <v>399</v>
      </c>
    </row>
    <row r="34" spans="1:21" ht="21.75" customHeight="1">
      <c r="A34" s="172"/>
      <c r="B34" s="172"/>
      <c r="C34" s="184" t="s">
        <v>142</v>
      </c>
      <c r="D34" s="86">
        <v>329</v>
      </c>
      <c r="E34" s="86">
        <v>3028</v>
      </c>
      <c r="F34" s="86">
        <v>152</v>
      </c>
      <c r="G34" s="86">
        <v>260</v>
      </c>
      <c r="H34" s="86">
        <v>58</v>
      </c>
      <c r="I34" s="86">
        <v>195</v>
      </c>
      <c r="J34" s="86">
        <v>61</v>
      </c>
      <c r="K34" s="86">
        <v>406</v>
      </c>
      <c r="L34" s="86">
        <v>38</v>
      </c>
      <c r="M34" s="86">
        <v>630</v>
      </c>
      <c r="N34" s="86">
        <v>12</v>
      </c>
      <c r="O34" s="86">
        <v>442</v>
      </c>
      <c r="P34" s="86">
        <v>5</v>
      </c>
      <c r="Q34" s="86">
        <v>337</v>
      </c>
      <c r="R34" s="86">
        <v>2</v>
      </c>
      <c r="S34" s="86">
        <v>296</v>
      </c>
      <c r="T34" s="175">
        <v>1</v>
      </c>
      <c r="U34" s="175">
        <v>462</v>
      </c>
    </row>
    <row r="35" spans="1:21" ht="21.75" customHeight="1">
      <c r="A35" s="172"/>
      <c r="B35" s="172"/>
      <c r="C35" s="184" t="s">
        <v>143</v>
      </c>
      <c r="D35" s="86">
        <v>24</v>
      </c>
      <c r="E35" s="86">
        <v>212</v>
      </c>
      <c r="F35" s="86">
        <v>4</v>
      </c>
      <c r="G35" s="86">
        <v>8</v>
      </c>
      <c r="H35" s="86">
        <v>6</v>
      </c>
      <c r="I35" s="86">
        <v>20</v>
      </c>
      <c r="J35" s="86">
        <v>5</v>
      </c>
      <c r="K35" s="86">
        <v>26</v>
      </c>
      <c r="L35" s="86">
        <v>9</v>
      </c>
      <c r="M35" s="86">
        <v>158</v>
      </c>
      <c r="N35" s="86" t="s">
        <v>399</v>
      </c>
      <c r="O35" s="86" t="s">
        <v>399</v>
      </c>
      <c r="P35" s="86" t="s">
        <v>399</v>
      </c>
      <c r="Q35" s="86" t="s">
        <v>399</v>
      </c>
      <c r="R35" s="86" t="s">
        <v>399</v>
      </c>
      <c r="S35" s="86" t="s">
        <v>399</v>
      </c>
      <c r="T35" s="175" t="s">
        <v>399</v>
      </c>
      <c r="U35" s="175" t="s">
        <v>399</v>
      </c>
    </row>
    <row r="36" spans="1:21" ht="21.75" customHeight="1">
      <c r="A36" s="172"/>
      <c r="B36" s="172"/>
      <c r="C36" s="184" t="s">
        <v>144</v>
      </c>
      <c r="D36" s="86">
        <v>13</v>
      </c>
      <c r="E36" s="86">
        <v>97</v>
      </c>
      <c r="F36" s="86">
        <v>5</v>
      </c>
      <c r="G36" s="86">
        <v>6</v>
      </c>
      <c r="H36" s="86">
        <v>1</v>
      </c>
      <c r="I36" s="86">
        <v>4</v>
      </c>
      <c r="J36" s="86">
        <v>5</v>
      </c>
      <c r="K36" s="86">
        <v>31</v>
      </c>
      <c r="L36" s="86">
        <v>1</v>
      </c>
      <c r="M36" s="86">
        <v>26</v>
      </c>
      <c r="N36" s="86">
        <v>1</v>
      </c>
      <c r="O36" s="86">
        <v>30</v>
      </c>
      <c r="P36" s="86" t="s">
        <v>399</v>
      </c>
      <c r="Q36" s="86" t="s">
        <v>399</v>
      </c>
      <c r="R36" s="86" t="s">
        <v>399</v>
      </c>
      <c r="S36" s="86" t="s">
        <v>399</v>
      </c>
      <c r="T36" s="175" t="s">
        <v>399</v>
      </c>
      <c r="U36" s="175" t="s">
        <v>399</v>
      </c>
    </row>
    <row r="37" spans="1:21" ht="21.75" customHeight="1">
      <c r="A37" s="172"/>
      <c r="B37" s="172"/>
      <c r="C37" s="184" t="s">
        <v>145</v>
      </c>
      <c r="D37" s="86">
        <v>782</v>
      </c>
      <c r="E37" s="86">
        <v>6652</v>
      </c>
      <c r="F37" s="86">
        <v>351</v>
      </c>
      <c r="G37" s="86">
        <v>586</v>
      </c>
      <c r="H37" s="86">
        <v>153</v>
      </c>
      <c r="I37" s="86">
        <v>523</v>
      </c>
      <c r="J37" s="86">
        <v>116</v>
      </c>
      <c r="K37" s="86">
        <v>768</v>
      </c>
      <c r="L37" s="86">
        <v>130</v>
      </c>
      <c r="M37" s="86">
        <v>2227</v>
      </c>
      <c r="N37" s="86">
        <v>20</v>
      </c>
      <c r="O37" s="86">
        <v>717</v>
      </c>
      <c r="P37" s="86">
        <v>8</v>
      </c>
      <c r="Q37" s="86">
        <v>538</v>
      </c>
      <c r="R37" s="86">
        <v>3</v>
      </c>
      <c r="S37" s="86">
        <v>501</v>
      </c>
      <c r="T37" s="175">
        <v>1</v>
      </c>
      <c r="U37" s="175">
        <v>792</v>
      </c>
    </row>
    <row r="38" spans="1:21" ht="21.75" customHeight="1">
      <c r="A38" s="172"/>
      <c r="B38" s="172"/>
      <c r="C38" s="184" t="s">
        <v>146</v>
      </c>
      <c r="D38" s="86">
        <v>122</v>
      </c>
      <c r="E38" s="86">
        <v>1833</v>
      </c>
      <c r="F38" s="86">
        <v>34</v>
      </c>
      <c r="G38" s="86">
        <v>59</v>
      </c>
      <c r="H38" s="86">
        <v>19</v>
      </c>
      <c r="I38" s="86">
        <v>67</v>
      </c>
      <c r="J38" s="86">
        <v>18</v>
      </c>
      <c r="K38" s="86">
        <v>109</v>
      </c>
      <c r="L38" s="86">
        <v>36</v>
      </c>
      <c r="M38" s="86">
        <v>559</v>
      </c>
      <c r="N38" s="86">
        <v>6</v>
      </c>
      <c r="O38" s="86">
        <v>227</v>
      </c>
      <c r="P38" s="86">
        <v>7</v>
      </c>
      <c r="Q38" s="86">
        <v>549</v>
      </c>
      <c r="R38" s="86">
        <v>2</v>
      </c>
      <c r="S38" s="86">
        <v>263</v>
      </c>
      <c r="T38" s="175" t="s">
        <v>399</v>
      </c>
      <c r="U38" s="175" t="s">
        <v>399</v>
      </c>
    </row>
    <row r="39" spans="1:21" ht="21.75" customHeight="1">
      <c r="A39" s="172"/>
      <c r="B39" s="172"/>
      <c r="C39" s="184" t="s">
        <v>147</v>
      </c>
      <c r="D39" s="86">
        <v>43</v>
      </c>
      <c r="E39" s="86">
        <v>401</v>
      </c>
      <c r="F39" s="86">
        <v>7</v>
      </c>
      <c r="G39" s="86">
        <v>14</v>
      </c>
      <c r="H39" s="86">
        <v>10</v>
      </c>
      <c r="I39" s="86">
        <v>37</v>
      </c>
      <c r="J39" s="86">
        <v>13</v>
      </c>
      <c r="K39" s="86">
        <v>86</v>
      </c>
      <c r="L39" s="86">
        <v>11</v>
      </c>
      <c r="M39" s="86">
        <v>172</v>
      </c>
      <c r="N39" s="86">
        <v>1</v>
      </c>
      <c r="O39" s="86">
        <v>40</v>
      </c>
      <c r="P39" s="86">
        <v>1</v>
      </c>
      <c r="Q39" s="86">
        <v>52</v>
      </c>
      <c r="R39" s="86" t="s">
        <v>399</v>
      </c>
      <c r="S39" s="86" t="s">
        <v>399</v>
      </c>
      <c r="T39" s="175" t="s">
        <v>399</v>
      </c>
      <c r="U39" s="175" t="s">
        <v>399</v>
      </c>
    </row>
    <row r="40" spans="1:21" ht="21.75" customHeight="1">
      <c r="A40" s="172"/>
      <c r="B40" s="172"/>
      <c r="C40" s="184" t="s">
        <v>148</v>
      </c>
      <c r="D40" s="86">
        <v>1004</v>
      </c>
      <c r="E40" s="86">
        <v>7512</v>
      </c>
      <c r="F40" s="86">
        <v>361</v>
      </c>
      <c r="G40" s="86">
        <v>588</v>
      </c>
      <c r="H40" s="86">
        <v>262</v>
      </c>
      <c r="I40" s="86">
        <v>902</v>
      </c>
      <c r="J40" s="86">
        <v>219</v>
      </c>
      <c r="K40" s="86">
        <v>1444</v>
      </c>
      <c r="L40" s="86">
        <v>131</v>
      </c>
      <c r="M40" s="86">
        <v>2107</v>
      </c>
      <c r="N40" s="86">
        <v>19</v>
      </c>
      <c r="O40" s="86">
        <v>737</v>
      </c>
      <c r="P40" s="86">
        <v>6</v>
      </c>
      <c r="Q40" s="86">
        <v>362</v>
      </c>
      <c r="R40" s="86">
        <v>5</v>
      </c>
      <c r="S40" s="86">
        <v>834</v>
      </c>
      <c r="T40" s="175">
        <v>1</v>
      </c>
      <c r="U40" s="175">
        <v>538</v>
      </c>
    </row>
    <row r="41" spans="1:21" ht="21.75" customHeight="1">
      <c r="A41" s="172"/>
      <c r="B41" s="172"/>
      <c r="C41" s="184" t="s">
        <v>149</v>
      </c>
      <c r="D41" s="86">
        <v>1475</v>
      </c>
      <c r="E41" s="86">
        <v>26404</v>
      </c>
      <c r="F41" s="86">
        <v>453</v>
      </c>
      <c r="G41" s="86">
        <v>775</v>
      </c>
      <c r="H41" s="86">
        <v>370</v>
      </c>
      <c r="I41" s="86">
        <v>1264</v>
      </c>
      <c r="J41" s="86">
        <v>308</v>
      </c>
      <c r="K41" s="86">
        <v>1996</v>
      </c>
      <c r="L41" s="86">
        <v>216</v>
      </c>
      <c r="M41" s="86">
        <v>3635</v>
      </c>
      <c r="N41" s="86">
        <v>58</v>
      </c>
      <c r="O41" s="86">
        <v>2169</v>
      </c>
      <c r="P41" s="86">
        <v>45</v>
      </c>
      <c r="Q41" s="86">
        <v>3134</v>
      </c>
      <c r="R41" s="86">
        <v>17</v>
      </c>
      <c r="S41" s="86">
        <v>3098</v>
      </c>
      <c r="T41" s="175">
        <v>8</v>
      </c>
      <c r="U41" s="175">
        <v>10333</v>
      </c>
    </row>
    <row r="42" spans="1:21" ht="21.75" customHeight="1">
      <c r="A42" s="172"/>
      <c r="B42" s="172"/>
      <c r="C42" s="184" t="s">
        <v>150</v>
      </c>
      <c r="D42" s="87">
        <v>344</v>
      </c>
      <c r="E42" s="86">
        <v>16255</v>
      </c>
      <c r="F42" s="86">
        <v>42</v>
      </c>
      <c r="G42" s="86">
        <v>75</v>
      </c>
      <c r="H42" s="86">
        <v>39</v>
      </c>
      <c r="I42" s="86">
        <v>130</v>
      </c>
      <c r="J42" s="86">
        <v>64</v>
      </c>
      <c r="K42" s="86">
        <v>427</v>
      </c>
      <c r="L42" s="86">
        <v>94</v>
      </c>
      <c r="M42" s="86">
        <v>1652</v>
      </c>
      <c r="N42" s="86">
        <v>38</v>
      </c>
      <c r="O42" s="86">
        <v>1472</v>
      </c>
      <c r="P42" s="86">
        <v>25</v>
      </c>
      <c r="Q42" s="86">
        <v>1848</v>
      </c>
      <c r="R42" s="86">
        <v>32</v>
      </c>
      <c r="S42" s="86">
        <v>5554</v>
      </c>
      <c r="T42" s="75">
        <v>10</v>
      </c>
      <c r="U42" s="75">
        <v>5097</v>
      </c>
    </row>
    <row r="43" spans="1:21" ht="21.75" customHeight="1">
      <c r="A43" s="172"/>
      <c r="B43" s="172"/>
      <c r="C43" s="184" t="s">
        <v>151</v>
      </c>
      <c r="D43" s="87">
        <v>155</v>
      </c>
      <c r="E43" s="86">
        <v>3002</v>
      </c>
      <c r="F43" s="86">
        <v>38</v>
      </c>
      <c r="G43" s="86">
        <v>63</v>
      </c>
      <c r="H43" s="86">
        <v>27</v>
      </c>
      <c r="I43" s="86">
        <v>93</v>
      </c>
      <c r="J43" s="86">
        <v>30</v>
      </c>
      <c r="K43" s="86">
        <v>216</v>
      </c>
      <c r="L43" s="86">
        <v>43</v>
      </c>
      <c r="M43" s="86">
        <v>751</v>
      </c>
      <c r="N43" s="86">
        <v>9</v>
      </c>
      <c r="O43" s="86">
        <v>344</v>
      </c>
      <c r="P43" s="86">
        <v>4</v>
      </c>
      <c r="Q43" s="86">
        <v>314</v>
      </c>
      <c r="R43" s="86">
        <v>3</v>
      </c>
      <c r="S43" s="86">
        <v>483</v>
      </c>
      <c r="T43" s="75">
        <v>1</v>
      </c>
      <c r="U43" s="75">
        <v>738</v>
      </c>
    </row>
    <row r="44" spans="1:21" ht="21.75" customHeight="1">
      <c r="A44" s="172"/>
      <c r="B44" s="172"/>
      <c r="C44" s="184" t="s">
        <v>152</v>
      </c>
      <c r="D44" s="87">
        <v>19</v>
      </c>
      <c r="E44" s="86">
        <v>455</v>
      </c>
      <c r="F44" s="86">
        <v>1</v>
      </c>
      <c r="G44" s="86">
        <v>1</v>
      </c>
      <c r="H44" s="86">
        <v>7</v>
      </c>
      <c r="I44" s="86">
        <v>26</v>
      </c>
      <c r="J44" s="86">
        <v>4</v>
      </c>
      <c r="K44" s="86">
        <v>24</v>
      </c>
      <c r="L44" s="86">
        <v>5</v>
      </c>
      <c r="M44" s="86">
        <v>66</v>
      </c>
      <c r="N44" s="86">
        <v>1</v>
      </c>
      <c r="O44" s="86">
        <v>42</v>
      </c>
      <c r="P44" s="86" t="s">
        <v>399</v>
      </c>
      <c r="Q44" s="86" t="s">
        <v>399</v>
      </c>
      <c r="R44" s="86">
        <v>1</v>
      </c>
      <c r="S44" s="86">
        <v>296</v>
      </c>
      <c r="T44" s="75" t="s">
        <v>399</v>
      </c>
      <c r="U44" s="75" t="s">
        <v>399</v>
      </c>
    </row>
    <row r="45" spans="1:21" ht="21.75" customHeight="1">
      <c r="A45" s="172"/>
      <c r="B45" s="172"/>
      <c r="C45" s="184" t="s">
        <v>153</v>
      </c>
      <c r="D45" s="87" t="s">
        <v>403</v>
      </c>
      <c r="E45" s="86" t="s">
        <v>403</v>
      </c>
      <c r="F45" s="86" t="s">
        <v>399</v>
      </c>
      <c r="G45" s="86" t="s">
        <v>399</v>
      </c>
      <c r="H45" s="86" t="s">
        <v>399</v>
      </c>
      <c r="I45" s="86" t="s">
        <v>399</v>
      </c>
      <c r="J45" s="86" t="s">
        <v>399</v>
      </c>
      <c r="K45" s="86" t="s">
        <v>399</v>
      </c>
      <c r="L45" s="86" t="s">
        <v>399</v>
      </c>
      <c r="M45" s="86" t="s">
        <v>399</v>
      </c>
      <c r="N45" s="86" t="s">
        <v>399</v>
      </c>
      <c r="O45" s="86" t="s">
        <v>399</v>
      </c>
      <c r="P45" s="86" t="s">
        <v>399</v>
      </c>
      <c r="Q45" s="86" t="s">
        <v>399</v>
      </c>
      <c r="R45" s="86" t="s">
        <v>399</v>
      </c>
      <c r="S45" s="86" t="s">
        <v>399</v>
      </c>
      <c r="T45" s="75" t="s">
        <v>399</v>
      </c>
      <c r="U45" s="75" t="s">
        <v>399</v>
      </c>
    </row>
    <row r="46" spans="1:21" ht="21.75" customHeight="1">
      <c r="A46" s="177"/>
      <c r="B46" s="177"/>
      <c r="C46" s="185" t="s">
        <v>154</v>
      </c>
      <c r="D46" s="88">
        <v>1446</v>
      </c>
      <c r="E46" s="89">
        <v>6433</v>
      </c>
      <c r="F46" s="89">
        <v>749</v>
      </c>
      <c r="G46" s="89">
        <v>1274</v>
      </c>
      <c r="H46" s="89">
        <v>411</v>
      </c>
      <c r="I46" s="89">
        <v>1400</v>
      </c>
      <c r="J46" s="89">
        <v>187</v>
      </c>
      <c r="K46" s="89">
        <v>1155</v>
      </c>
      <c r="L46" s="89">
        <v>78</v>
      </c>
      <c r="M46" s="89">
        <v>1163</v>
      </c>
      <c r="N46" s="89">
        <v>9</v>
      </c>
      <c r="O46" s="89">
        <v>350</v>
      </c>
      <c r="P46" s="89">
        <v>9</v>
      </c>
      <c r="Q46" s="89">
        <v>594</v>
      </c>
      <c r="R46" s="89">
        <v>3</v>
      </c>
      <c r="S46" s="89">
        <v>497</v>
      </c>
      <c r="T46" s="76" t="s">
        <v>399</v>
      </c>
      <c r="U46" s="76" t="s">
        <v>399</v>
      </c>
    </row>
    <row r="47" spans="1:3" ht="15" customHeight="1">
      <c r="A47" s="172" t="s">
        <v>263</v>
      </c>
      <c r="B47" s="172"/>
      <c r="C47" s="172"/>
    </row>
    <row r="48" spans="2:3" ht="15" customHeight="1">
      <c r="B48" s="172"/>
      <c r="C48" s="172"/>
    </row>
    <row r="49" spans="2:3" ht="15" customHeight="1">
      <c r="B49" s="172"/>
      <c r="C49" s="172"/>
    </row>
    <row r="50" spans="1:3" ht="14.25">
      <c r="A50" s="172"/>
      <c r="B50" s="172"/>
      <c r="C50" s="172"/>
    </row>
    <row r="53" ht="15" customHeight="1"/>
    <row r="54" ht="15" customHeight="1"/>
  </sheetData>
  <sheetProtection/>
  <mergeCells count="41">
    <mergeCell ref="T7:T8"/>
    <mergeCell ref="J7:J8"/>
    <mergeCell ref="I7:I8"/>
    <mergeCell ref="G7:G8"/>
    <mergeCell ref="H7:H8"/>
    <mergeCell ref="E7:E8"/>
    <mergeCell ref="R6:S6"/>
    <mergeCell ref="M7:M8"/>
    <mergeCell ref="S7:S8"/>
    <mergeCell ref="A11:C11"/>
    <mergeCell ref="R7:R8"/>
    <mergeCell ref="O7:O8"/>
    <mergeCell ref="D6:E6"/>
    <mergeCell ref="L7:L8"/>
    <mergeCell ref="B23:C23"/>
    <mergeCell ref="B22:C22"/>
    <mergeCell ref="P7:P8"/>
    <mergeCell ref="B15:C15"/>
    <mergeCell ref="B16:C16"/>
    <mergeCell ref="A12:C12"/>
    <mergeCell ref="A6:C8"/>
    <mergeCell ref="A10:C10"/>
    <mergeCell ref="A19:C19"/>
    <mergeCell ref="J6:K6"/>
    <mergeCell ref="A4:U4"/>
    <mergeCell ref="F6:G6"/>
    <mergeCell ref="H6:I6"/>
    <mergeCell ref="L6:M6"/>
    <mergeCell ref="F7:F8"/>
    <mergeCell ref="K7:K8"/>
    <mergeCell ref="T6:U6"/>
    <mergeCell ref="U7:U8"/>
    <mergeCell ref="N6:O6"/>
    <mergeCell ref="P6:Q6"/>
    <mergeCell ref="B21:C21"/>
    <mergeCell ref="B13:C13"/>
    <mergeCell ref="A14:C14"/>
    <mergeCell ref="Q7:Q8"/>
    <mergeCell ref="D7:D8"/>
    <mergeCell ref="N7:N8"/>
    <mergeCell ref="B17:C17"/>
  </mergeCells>
  <printOptions horizontalCentered="1"/>
  <pageMargins left="0.7874015748031497" right="0.7874015748031497" top="0.3937007874015748" bottom="0.3937007874015748" header="0.35433070866141736" footer="0.35433070866141736"/>
  <pageSetup fitToHeight="1" fitToWidth="1" horizontalDpi="600" verticalDpi="600" orientation="landscape" paperSize="8" scale="80" r:id="rId1"/>
</worksheet>
</file>

<file path=xl/worksheets/sheet6.xml><?xml version="1.0" encoding="utf-8"?>
<worksheet xmlns="http://schemas.openxmlformats.org/spreadsheetml/2006/main" xmlns:r="http://schemas.openxmlformats.org/officeDocument/2006/relationships">
  <sheetPr>
    <pageSetUpPr fitToPage="1"/>
  </sheetPr>
  <dimension ref="A1:HY54"/>
  <sheetViews>
    <sheetView tabSelected="1" zoomScale="75" zoomScaleNormal="75" zoomScalePageLayoutView="0" workbookViewId="0" topLeftCell="A1">
      <selection activeCell="A1" sqref="A1"/>
    </sheetView>
  </sheetViews>
  <sheetFormatPr defaultColWidth="10.59765625" defaultRowHeight="15"/>
  <cols>
    <col min="1" max="1" width="2.09765625" style="100" customWidth="1"/>
    <col min="2" max="2" width="40.59765625" style="100" customWidth="1"/>
    <col min="3" max="3" width="8.59765625" style="100" customWidth="1"/>
    <col min="4" max="4" width="10.09765625" style="100" customWidth="1"/>
    <col min="5" max="18" width="8.59765625" style="100" customWidth="1"/>
    <col min="19" max="19" width="9.59765625" style="100" customWidth="1"/>
    <col min="20" max="16384" width="10.59765625" style="100" customWidth="1"/>
  </cols>
  <sheetData>
    <row r="1" spans="1:20" s="98" customFormat="1" ht="19.5" customHeight="1">
      <c r="A1" s="4" t="s">
        <v>284</v>
      </c>
      <c r="T1" s="5" t="s">
        <v>285</v>
      </c>
    </row>
    <row r="2" spans="1:20" s="98" customFormat="1" ht="19.5" customHeight="1">
      <c r="A2" s="4"/>
      <c r="T2" s="5"/>
    </row>
    <row r="3" spans="1:20" ht="19.5" customHeight="1">
      <c r="A3" s="407" t="s">
        <v>405</v>
      </c>
      <c r="B3" s="407"/>
      <c r="C3" s="407"/>
      <c r="D3" s="407"/>
      <c r="E3" s="407"/>
      <c r="F3" s="407"/>
      <c r="G3" s="407"/>
      <c r="H3" s="407"/>
      <c r="I3" s="407"/>
      <c r="J3" s="407"/>
      <c r="K3" s="407"/>
      <c r="L3" s="407"/>
      <c r="M3" s="407"/>
      <c r="N3" s="407"/>
      <c r="O3" s="407"/>
      <c r="P3" s="407"/>
      <c r="Q3" s="407"/>
      <c r="R3" s="407"/>
      <c r="S3" s="407"/>
      <c r="T3" s="407"/>
    </row>
    <row r="4" spans="2:20" ht="18" customHeight="1" thickBot="1">
      <c r="B4" s="187"/>
      <c r="C4" s="188"/>
      <c r="D4" s="188"/>
      <c r="E4" s="188"/>
      <c r="F4" s="188"/>
      <c r="G4" s="188"/>
      <c r="H4" s="188"/>
      <c r="I4" s="188"/>
      <c r="J4" s="188"/>
      <c r="K4" s="188"/>
      <c r="L4" s="188"/>
      <c r="M4" s="188"/>
      <c r="N4" s="188"/>
      <c r="O4" s="188"/>
      <c r="P4" s="188"/>
      <c r="Q4" s="188"/>
      <c r="R4" s="188"/>
      <c r="S4" s="122"/>
      <c r="T4" s="122"/>
    </row>
    <row r="5" spans="1:21" ht="22.5" customHeight="1">
      <c r="A5" s="408" t="s">
        <v>354</v>
      </c>
      <c r="B5" s="409"/>
      <c r="C5" s="278" t="s">
        <v>288</v>
      </c>
      <c r="D5" s="414"/>
      <c r="E5" s="381" t="s">
        <v>363</v>
      </c>
      <c r="F5" s="416"/>
      <c r="G5" s="381" t="s">
        <v>364</v>
      </c>
      <c r="H5" s="416"/>
      <c r="I5" s="381" t="s">
        <v>365</v>
      </c>
      <c r="J5" s="416"/>
      <c r="K5" s="381" t="s">
        <v>366</v>
      </c>
      <c r="L5" s="416"/>
      <c r="M5" s="381" t="s">
        <v>367</v>
      </c>
      <c r="N5" s="416"/>
      <c r="O5" s="381" t="s">
        <v>368</v>
      </c>
      <c r="P5" s="416"/>
      <c r="Q5" s="381" t="s">
        <v>369</v>
      </c>
      <c r="R5" s="419"/>
      <c r="S5" s="383" t="s">
        <v>370</v>
      </c>
      <c r="T5" s="417"/>
      <c r="U5" s="101"/>
    </row>
    <row r="6" spans="1:20" ht="16.5" customHeight="1">
      <c r="A6" s="410"/>
      <c r="B6" s="411"/>
      <c r="C6" s="415" t="s">
        <v>127</v>
      </c>
      <c r="D6" s="415" t="s">
        <v>126</v>
      </c>
      <c r="E6" s="415" t="s">
        <v>127</v>
      </c>
      <c r="F6" s="415" t="s">
        <v>126</v>
      </c>
      <c r="G6" s="415" t="s">
        <v>127</v>
      </c>
      <c r="H6" s="415" t="s">
        <v>126</v>
      </c>
      <c r="I6" s="415" t="s">
        <v>127</v>
      </c>
      <c r="J6" s="415" t="s">
        <v>126</v>
      </c>
      <c r="K6" s="415" t="s">
        <v>127</v>
      </c>
      <c r="L6" s="415" t="s">
        <v>126</v>
      </c>
      <c r="M6" s="415" t="s">
        <v>127</v>
      </c>
      <c r="N6" s="415" t="s">
        <v>126</v>
      </c>
      <c r="O6" s="415" t="s">
        <v>127</v>
      </c>
      <c r="P6" s="415" t="s">
        <v>126</v>
      </c>
      <c r="Q6" s="415" t="s">
        <v>127</v>
      </c>
      <c r="R6" s="418" t="s">
        <v>126</v>
      </c>
      <c r="S6" s="415" t="s">
        <v>127</v>
      </c>
      <c r="T6" s="418" t="s">
        <v>126</v>
      </c>
    </row>
    <row r="7" spans="1:20" ht="16.5" customHeight="1">
      <c r="A7" s="412"/>
      <c r="B7" s="413"/>
      <c r="C7" s="307"/>
      <c r="D7" s="307"/>
      <c r="E7" s="307"/>
      <c r="F7" s="307"/>
      <c r="G7" s="307"/>
      <c r="H7" s="307"/>
      <c r="I7" s="307"/>
      <c r="J7" s="307"/>
      <c r="K7" s="307"/>
      <c r="L7" s="307"/>
      <c r="M7" s="307"/>
      <c r="N7" s="307"/>
      <c r="O7" s="307"/>
      <c r="P7" s="307"/>
      <c r="Q7" s="307"/>
      <c r="R7" s="314"/>
      <c r="S7" s="307"/>
      <c r="T7" s="314"/>
    </row>
    <row r="8" spans="1:20" s="138" customFormat="1" ht="16.5" customHeight="1">
      <c r="A8" s="191"/>
      <c r="B8" s="192"/>
      <c r="D8" s="193" t="s">
        <v>73</v>
      </c>
      <c r="E8" s="194"/>
      <c r="F8" s="193" t="s">
        <v>73</v>
      </c>
      <c r="G8" s="194"/>
      <c r="H8" s="193" t="s">
        <v>73</v>
      </c>
      <c r="I8" s="194"/>
      <c r="J8" s="193" t="s">
        <v>73</v>
      </c>
      <c r="K8" s="193"/>
      <c r="L8" s="193"/>
      <c r="M8" s="194"/>
      <c r="N8" s="193" t="s">
        <v>73</v>
      </c>
      <c r="O8" s="194"/>
      <c r="P8" s="193" t="s">
        <v>73</v>
      </c>
      <c r="Q8" s="194"/>
      <c r="R8" s="193" t="s">
        <v>73</v>
      </c>
      <c r="T8" s="193" t="s">
        <v>73</v>
      </c>
    </row>
    <row r="9" spans="2:233" s="157" customFormat="1" ht="17.25" customHeight="1">
      <c r="B9" s="197" t="s">
        <v>155</v>
      </c>
      <c r="C9" s="222">
        <f aca="true" t="shared" si="0" ref="C9:D11">SUM(E9,G9,I9,K9,M9,O9,Q9,S9)</f>
        <v>56</v>
      </c>
      <c r="D9" s="180">
        <f t="shared" si="0"/>
        <v>1384</v>
      </c>
      <c r="E9" s="180">
        <v>18</v>
      </c>
      <c r="F9" s="180">
        <v>28</v>
      </c>
      <c r="G9" s="154">
        <v>1</v>
      </c>
      <c r="H9" s="154">
        <v>3</v>
      </c>
      <c r="I9" s="154">
        <v>2</v>
      </c>
      <c r="J9" s="154">
        <v>12</v>
      </c>
      <c r="K9" s="154">
        <v>20</v>
      </c>
      <c r="L9" s="154">
        <v>320</v>
      </c>
      <c r="M9" s="154">
        <v>10</v>
      </c>
      <c r="N9" s="154">
        <v>362</v>
      </c>
      <c r="O9" s="154">
        <v>3</v>
      </c>
      <c r="P9" s="154">
        <v>217</v>
      </c>
      <c r="Q9" s="154">
        <v>2</v>
      </c>
      <c r="R9" s="154">
        <v>442</v>
      </c>
      <c r="S9" s="195" t="s">
        <v>400</v>
      </c>
      <c r="T9" s="195" t="s">
        <v>400</v>
      </c>
      <c r="U9" s="130"/>
      <c r="V9" s="130"/>
      <c r="W9" s="130"/>
      <c r="X9" s="130"/>
      <c r="Y9" s="130"/>
      <c r="Z9" s="130"/>
      <c r="AA9" s="130"/>
      <c r="AB9" s="130"/>
      <c r="AC9" s="130"/>
      <c r="AD9" s="130"/>
      <c r="AE9" s="130"/>
      <c r="AF9" s="130"/>
      <c r="AG9" s="130"/>
      <c r="AH9" s="130"/>
      <c r="AI9" s="130"/>
      <c r="AJ9" s="130"/>
      <c r="AK9" s="130"/>
      <c r="AL9" s="130"/>
      <c r="AM9" s="153"/>
      <c r="AN9" s="153"/>
      <c r="AO9" s="153"/>
      <c r="AP9" s="153"/>
      <c r="AQ9" s="153"/>
      <c r="AR9" s="153"/>
      <c r="AS9" s="153"/>
      <c r="AT9" s="153"/>
      <c r="AU9" s="153"/>
      <c r="AV9" s="153"/>
      <c r="AW9" s="153"/>
      <c r="AX9" s="153"/>
      <c r="AY9" s="153"/>
      <c r="AZ9" s="153"/>
      <c r="BA9" s="153"/>
      <c r="BB9" s="153"/>
      <c r="BC9" s="153"/>
      <c r="BD9" s="153"/>
      <c r="BE9" s="153"/>
      <c r="BF9" s="153"/>
      <c r="BG9" s="153"/>
      <c r="BH9" s="153"/>
      <c r="BI9" s="153"/>
      <c r="BJ9" s="153"/>
      <c r="BK9" s="153"/>
      <c r="BL9" s="153"/>
      <c r="BM9" s="153"/>
      <c r="BN9" s="153"/>
      <c r="BO9" s="153"/>
      <c r="BP9" s="153"/>
      <c r="BQ9" s="153"/>
      <c r="BR9" s="153"/>
      <c r="BS9" s="153"/>
      <c r="BT9" s="153"/>
      <c r="BU9" s="153"/>
      <c r="BV9" s="153"/>
      <c r="BW9" s="153"/>
      <c r="BX9" s="153"/>
      <c r="BY9" s="153"/>
      <c r="BZ9" s="153"/>
      <c r="CA9" s="153"/>
      <c r="CB9" s="153"/>
      <c r="CC9" s="153"/>
      <c r="CD9" s="153"/>
      <c r="CE9" s="153"/>
      <c r="CF9" s="153"/>
      <c r="CG9" s="153"/>
      <c r="CH9" s="153"/>
      <c r="CI9" s="153"/>
      <c r="CJ9" s="153"/>
      <c r="CK9" s="153"/>
      <c r="CL9" s="153"/>
      <c r="CM9" s="153"/>
      <c r="CN9" s="153"/>
      <c r="CO9" s="153"/>
      <c r="CP9" s="153"/>
      <c r="CQ9" s="153"/>
      <c r="CR9" s="153"/>
      <c r="CS9" s="153"/>
      <c r="CT9" s="153"/>
      <c r="CU9" s="153"/>
      <c r="CV9" s="153"/>
      <c r="CW9" s="153"/>
      <c r="CX9" s="153"/>
      <c r="CY9" s="153"/>
      <c r="CZ9" s="153"/>
      <c r="DA9" s="153"/>
      <c r="DB9" s="153"/>
      <c r="DC9" s="153"/>
      <c r="DD9" s="153"/>
      <c r="DE9" s="153"/>
      <c r="DF9" s="153"/>
      <c r="DG9" s="153"/>
      <c r="DH9" s="153"/>
      <c r="DI9" s="153"/>
      <c r="DJ9" s="153"/>
      <c r="DK9" s="153"/>
      <c r="DL9" s="153"/>
      <c r="DM9" s="153"/>
      <c r="DN9" s="153"/>
      <c r="DO9" s="153"/>
      <c r="DP9" s="153"/>
      <c r="DQ9" s="153"/>
      <c r="DR9" s="153"/>
      <c r="DS9" s="153"/>
      <c r="DT9" s="153"/>
      <c r="DU9" s="153"/>
      <c r="DV9" s="153"/>
      <c r="DW9" s="153"/>
      <c r="DX9" s="153"/>
      <c r="DY9" s="153"/>
      <c r="DZ9" s="153"/>
      <c r="EA9" s="153"/>
      <c r="EB9" s="153"/>
      <c r="EC9" s="153"/>
      <c r="ED9" s="153"/>
      <c r="EE9" s="153"/>
      <c r="EF9" s="153"/>
      <c r="EG9" s="153"/>
      <c r="EH9" s="153"/>
      <c r="EI9" s="153"/>
      <c r="EJ9" s="153"/>
      <c r="EK9" s="153"/>
      <c r="EL9" s="153"/>
      <c r="EM9" s="153"/>
      <c r="EN9" s="153"/>
      <c r="EO9" s="153"/>
      <c r="EP9" s="153"/>
      <c r="EQ9" s="153"/>
      <c r="ER9" s="153"/>
      <c r="ES9" s="153"/>
      <c r="ET9" s="153"/>
      <c r="EU9" s="153"/>
      <c r="EV9" s="153"/>
      <c r="EW9" s="153"/>
      <c r="EX9" s="153"/>
      <c r="EY9" s="153"/>
      <c r="EZ9" s="153"/>
      <c r="FA9" s="153"/>
      <c r="FB9" s="153"/>
      <c r="FC9" s="153"/>
      <c r="FD9" s="153"/>
      <c r="FE9" s="153"/>
      <c r="FF9" s="153"/>
      <c r="FG9" s="153"/>
      <c r="FH9" s="153"/>
      <c r="FI9" s="153"/>
      <c r="FJ9" s="153"/>
      <c r="FK9" s="153"/>
      <c r="FL9" s="153"/>
      <c r="FM9" s="153"/>
      <c r="FN9" s="153"/>
      <c r="FO9" s="153"/>
      <c r="FP9" s="153"/>
      <c r="FQ9" s="153"/>
      <c r="FR9" s="153"/>
      <c r="FS9" s="153"/>
      <c r="FT9" s="153"/>
      <c r="FU9" s="153"/>
      <c r="FV9" s="153"/>
      <c r="FW9" s="153"/>
      <c r="FX9" s="153"/>
      <c r="FY9" s="153"/>
      <c r="FZ9" s="153"/>
      <c r="GA9" s="153"/>
      <c r="GB9" s="153"/>
      <c r="GC9" s="153"/>
      <c r="GD9" s="153"/>
      <c r="GE9" s="153"/>
      <c r="GF9" s="153"/>
      <c r="GG9" s="153"/>
      <c r="GH9" s="153"/>
      <c r="GI9" s="153"/>
      <c r="GJ9" s="153"/>
      <c r="GK9" s="153"/>
      <c r="GL9" s="153"/>
      <c r="GM9" s="153"/>
      <c r="GN9" s="153"/>
      <c r="GO9" s="153"/>
      <c r="GP9" s="153"/>
      <c r="GQ9" s="153"/>
      <c r="GR9" s="153"/>
      <c r="GS9" s="153"/>
      <c r="GT9" s="153"/>
      <c r="GU9" s="153"/>
      <c r="GV9" s="153"/>
      <c r="GW9" s="153"/>
      <c r="GX9" s="153"/>
      <c r="GY9" s="153"/>
      <c r="GZ9" s="153"/>
      <c r="HA9" s="153"/>
      <c r="HB9" s="153"/>
      <c r="HC9" s="153"/>
      <c r="HD9" s="153"/>
      <c r="HE9" s="153"/>
      <c r="HF9" s="153"/>
      <c r="HG9" s="153"/>
      <c r="HH9" s="153"/>
      <c r="HI9" s="153"/>
      <c r="HJ9" s="153"/>
      <c r="HK9" s="153"/>
      <c r="HL9" s="153"/>
      <c r="HM9" s="153"/>
      <c r="HN9" s="153"/>
      <c r="HO9" s="153"/>
      <c r="HP9" s="153"/>
      <c r="HQ9" s="153"/>
      <c r="HR9" s="153"/>
      <c r="HS9" s="153"/>
      <c r="HT9" s="153"/>
      <c r="HU9" s="153"/>
      <c r="HV9" s="153"/>
      <c r="HW9" s="153"/>
      <c r="HX9" s="153"/>
      <c r="HY9" s="153"/>
    </row>
    <row r="10" spans="2:233" s="130" customFormat="1" ht="17.25" customHeight="1">
      <c r="B10" s="197" t="s">
        <v>156</v>
      </c>
      <c r="C10" s="222">
        <f t="shared" si="0"/>
        <v>1665</v>
      </c>
      <c r="D10" s="180">
        <f t="shared" si="0"/>
        <v>25207</v>
      </c>
      <c r="E10" s="180">
        <v>712</v>
      </c>
      <c r="F10" s="180">
        <v>972</v>
      </c>
      <c r="G10" s="154">
        <v>164</v>
      </c>
      <c r="H10" s="154">
        <v>560</v>
      </c>
      <c r="I10" s="154">
        <v>245</v>
      </c>
      <c r="J10" s="154">
        <v>1618</v>
      </c>
      <c r="K10" s="154">
        <v>336</v>
      </c>
      <c r="L10" s="154">
        <v>5797</v>
      </c>
      <c r="M10" s="154">
        <v>111</v>
      </c>
      <c r="N10" s="154">
        <v>4123</v>
      </c>
      <c r="O10" s="154">
        <v>57</v>
      </c>
      <c r="P10" s="154">
        <v>3959</v>
      </c>
      <c r="Q10" s="154">
        <v>36</v>
      </c>
      <c r="R10" s="154">
        <v>6227</v>
      </c>
      <c r="S10" s="195">
        <v>4</v>
      </c>
      <c r="T10" s="195">
        <v>1951</v>
      </c>
      <c r="AM10" s="153"/>
      <c r="AN10" s="153"/>
      <c r="AO10" s="153"/>
      <c r="AP10" s="153"/>
      <c r="AQ10" s="153"/>
      <c r="AR10" s="153"/>
      <c r="AS10" s="153"/>
      <c r="AT10" s="153"/>
      <c r="AU10" s="153"/>
      <c r="AV10" s="153"/>
      <c r="AW10" s="153"/>
      <c r="AX10" s="153"/>
      <c r="AY10" s="153"/>
      <c r="AZ10" s="153"/>
      <c r="BA10" s="153"/>
      <c r="BB10" s="153"/>
      <c r="BC10" s="153"/>
      <c r="BD10" s="153"/>
      <c r="BE10" s="153"/>
      <c r="BF10" s="153"/>
      <c r="BG10" s="153"/>
      <c r="BH10" s="153"/>
      <c r="BI10" s="153"/>
      <c r="BJ10" s="153"/>
      <c r="BK10" s="153"/>
      <c r="BL10" s="153"/>
      <c r="BM10" s="153"/>
      <c r="BN10" s="153"/>
      <c r="BO10" s="153"/>
      <c r="BP10" s="153"/>
      <c r="BQ10" s="153"/>
      <c r="BR10" s="153"/>
      <c r="BS10" s="153"/>
      <c r="BT10" s="153"/>
      <c r="BU10" s="153"/>
      <c r="BV10" s="153"/>
      <c r="BW10" s="153"/>
      <c r="BX10" s="153"/>
      <c r="BY10" s="153"/>
      <c r="BZ10" s="153"/>
      <c r="CA10" s="153"/>
      <c r="CB10" s="153"/>
      <c r="CC10" s="153"/>
      <c r="CD10" s="153"/>
      <c r="CE10" s="153"/>
      <c r="CF10" s="153"/>
      <c r="CG10" s="153"/>
      <c r="CH10" s="153"/>
      <c r="CI10" s="153"/>
      <c r="CJ10" s="153"/>
      <c r="CK10" s="153"/>
      <c r="CL10" s="153"/>
      <c r="CM10" s="153"/>
      <c r="CN10" s="153"/>
      <c r="CO10" s="153"/>
      <c r="CP10" s="153"/>
      <c r="CQ10" s="153"/>
      <c r="CR10" s="153"/>
      <c r="CS10" s="153"/>
      <c r="CT10" s="153"/>
      <c r="CU10" s="153"/>
      <c r="CV10" s="153"/>
      <c r="CW10" s="153"/>
      <c r="CX10" s="153"/>
      <c r="CY10" s="153"/>
      <c r="CZ10" s="153"/>
      <c r="DA10" s="153"/>
      <c r="DB10" s="153"/>
      <c r="DC10" s="153"/>
      <c r="DD10" s="153"/>
      <c r="DE10" s="153"/>
      <c r="DF10" s="153"/>
      <c r="DG10" s="153"/>
      <c r="DH10" s="153"/>
      <c r="DI10" s="153"/>
      <c r="DJ10" s="153"/>
      <c r="DK10" s="153"/>
      <c r="DL10" s="153"/>
      <c r="DM10" s="153"/>
      <c r="DN10" s="153"/>
      <c r="DO10" s="153"/>
      <c r="DP10" s="153"/>
      <c r="DQ10" s="153"/>
      <c r="DR10" s="153"/>
      <c r="DS10" s="153"/>
      <c r="DT10" s="153"/>
      <c r="DU10" s="153"/>
      <c r="DV10" s="153"/>
      <c r="DW10" s="153"/>
      <c r="DX10" s="153"/>
      <c r="DY10" s="153"/>
      <c r="DZ10" s="153"/>
      <c r="EA10" s="153"/>
      <c r="EB10" s="153"/>
      <c r="EC10" s="153"/>
      <c r="ED10" s="153"/>
      <c r="EE10" s="153"/>
      <c r="EF10" s="153"/>
      <c r="EG10" s="153"/>
      <c r="EH10" s="153"/>
      <c r="EI10" s="153"/>
      <c r="EJ10" s="153"/>
      <c r="EK10" s="153"/>
      <c r="EL10" s="153"/>
      <c r="EM10" s="153"/>
      <c r="EN10" s="153"/>
      <c r="EO10" s="153"/>
      <c r="EP10" s="153"/>
      <c r="EQ10" s="153"/>
      <c r="ER10" s="153"/>
      <c r="ES10" s="153"/>
      <c r="ET10" s="153"/>
      <c r="EU10" s="153"/>
      <c r="EV10" s="153"/>
      <c r="EW10" s="153"/>
      <c r="EX10" s="153"/>
      <c r="EY10" s="153"/>
      <c r="EZ10" s="153"/>
      <c r="FA10" s="153"/>
      <c r="FB10" s="153"/>
      <c r="FC10" s="153"/>
      <c r="FD10" s="153"/>
      <c r="FE10" s="153"/>
      <c r="FF10" s="153"/>
      <c r="FG10" s="153"/>
      <c r="FH10" s="153"/>
      <c r="FI10" s="153"/>
      <c r="FJ10" s="153"/>
      <c r="FK10" s="153"/>
      <c r="FL10" s="153"/>
      <c r="FM10" s="153"/>
      <c r="FN10" s="153"/>
      <c r="FO10" s="153"/>
      <c r="FP10" s="153"/>
      <c r="FQ10" s="153"/>
      <c r="FR10" s="153"/>
      <c r="FS10" s="153"/>
      <c r="FT10" s="153"/>
      <c r="FU10" s="153"/>
      <c r="FV10" s="153"/>
      <c r="FW10" s="153"/>
      <c r="FX10" s="153"/>
      <c r="FY10" s="153"/>
      <c r="FZ10" s="153"/>
      <c r="GA10" s="153"/>
      <c r="GB10" s="153"/>
      <c r="GC10" s="153"/>
      <c r="GD10" s="153"/>
      <c r="GE10" s="153"/>
      <c r="GF10" s="153"/>
      <c r="GG10" s="153"/>
      <c r="GH10" s="153"/>
      <c r="GI10" s="153"/>
      <c r="GJ10" s="153"/>
      <c r="GK10" s="153"/>
      <c r="GL10" s="153"/>
      <c r="GM10" s="153"/>
      <c r="GN10" s="153"/>
      <c r="GO10" s="153"/>
      <c r="GP10" s="153"/>
      <c r="GQ10" s="153"/>
      <c r="GR10" s="153"/>
      <c r="GS10" s="153"/>
      <c r="GT10" s="153"/>
      <c r="GU10" s="153"/>
      <c r="GV10" s="153"/>
      <c r="GW10" s="153"/>
      <c r="GX10" s="153"/>
      <c r="GY10" s="153"/>
      <c r="GZ10" s="153"/>
      <c r="HA10" s="153"/>
      <c r="HB10" s="153"/>
      <c r="HC10" s="153"/>
      <c r="HD10" s="153"/>
      <c r="HE10" s="153"/>
      <c r="HF10" s="153"/>
      <c r="HG10" s="153"/>
      <c r="HH10" s="153"/>
      <c r="HI10" s="153"/>
      <c r="HJ10" s="153"/>
      <c r="HK10" s="153"/>
      <c r="HL10" s="153"/>
      <c r="HM10" s="153"/>
      <c r="HN10" s="153"/>
      <c r="HO10" s="153"/>
      <c r="HP10" s="153"/>
      <c r="HQ10" s="153"/>
      <c r="HR10" s="153"/>
      <c r="HS10" s="153"/>
      <c r="HT10" s="153"/>
      <c r="HU10" s="153"/>
      <c r="HV10" s="153"/>
      <c r="HW10" s="153"/>
      <c r="HX10" s="153"/>
      <c r="HY10" s="153"/>
    </row>
    <row r="11" spans="2:233" s="130" customFormat="1" ht="17.25" customHeight="1">
      <c r="B11" s="197" t="s">
        <v>157</v>
      </c>
      <c r="C11" s="222">
        <f t="shared" si="0"/>
        <v>32521</v>
      </c>
      <c r="D11" s="180">
        <f t="shared" si="0"/>
        <v>151691</v>
      </c>
      <c r="E11" s="154">
        <v>16134</v>
      </c>
      <c r="F11" s="154">
        <v>26097</v>
      </c>
      <c r="G11" s="154">
        <v>8410</v>
      </c>
      <c r="H11" s="154">
        <v>28384</v>
      </c>
      <c r="I11" s="154">
        <v>5112</v>
      </c>
      <c r="J11" s="154">
        <v>32383</v>
      </c>
      <c r="K11" s="154">
        <v>2360</v>
      </c>
      <c r="L11" s="154">
        <v>35595</v>
      </c>
      <c r="M11" s="154">
        <v>330</v>
      </c>
      <c r="N11" s="154">
        <v>12262</v>
      </c>
      <c r="O11" s="154">
        <v>129</v>
      </c>
      <c r="P11" s="154">
        <v>8662</v>
      </c>
      <c r="Q11" s="154">
        <v>42</v>
      </c>
      <c r="R11" s="154">
        <v>6245</v>
      </c>
      <c r="S11" s="154">
        <v>4</v>
      </c>
      <c r="T11" s="154">
        <v>2063</v>
      </c>
      <c r="AM11" s="153"/>
      <c r="AN11" s="153"/>
      <c r="AO11" s="153"/>
      <c r="AP11" s="153"/>
      <c r="AQ11" s="153"/>
      <c r="AR11" s="153"/>
      <c r="AS11" s="153"/>
      <c r="AT11" s="153"/>
      <c r="AU11" s="153"/>
      <c r="AV11" s="153"/>
      <c r="AW11" s="153"/>
      <c r="AX11" s="153"/>
      <c r="AY11" s="153"/>
      <c r="AZ11" s="153"/>
      <c r="BA11" s="153"/>
      <c r="BB11" s="153"/>
      <c r="BC11" s="153"/>
      <c r="BD11" s="153"/>
      <c r="BE11" s="153"/>
      <c r="BF11" s="153"/>
      <c r="BG11" s="153"/>
      <c r="BH11" s="153"/>
      <c r="BI11" s="153"/>
      <c r="BJ11" s="153"/>
      <c r="BK11" s="153"/>
      <c r="BL11" s="153"/>
      <c r="BM11" s="153"/>
      <c r="BN11" s="153"/>
      <c r="BO11" s="153"/>
      <c r="BP11" s="153"/>
      <c r="BQ11" s="153"/>
      <c r="BR11" s="153"/>
      <c r="BS11" s="153"/>
      <c r="BT11" s="153"/>
      <c r="BU11" s="153"/>
      <c r="BV11" s="153"/>
      <c r="BW11" s="153"/>
      <c r="BX11" s="153"/>
      <c r="BY11" s="153"/>
      <c r="BZ11" s="153"/>
      <c r="CA11" s="153"/>
      <c r="CB11" s="153"/>
      <c r="CC11" s="153"/>
      <c r="CD11" s="153"/>
      <c r="CE11" s="153"/>
      <c r="CF11" s="153"/>
      <c r="CG11" s="153"/>
      <c r="CH11" s="153"/>
      <c r="CI11" s="153"/>
      <c r="CJ11" s="153"/>
      <c r="CK11" s="153"/>
      <c r="CL11" s="153"/>
      <c r="CM11" s="153"/>
      <c r="CN11" s="153"/>
      <c r="CO11" s="153"/>
      <c r="CP11" s="153"/>
      <c r="CQ11" s="153"/>
      <c r="CR11" s="153"/>
      <c r="CS11" s="153"/>
      <c r="CT11" s="153"/>
      <c r="CU11" s="153"/>
      <c r="CV11" s="153"/>
      <c r="CW11" s="153"/>
      <c r="CX11" s="153"/>
      <c r="CY11" s="153"/>
      <c r="CZ11" s="153"/>
      <c r="DA11" s="153"/>
      <c r="DB11" s="153"/>
      <c r="DC11" s="153"/>
      <c r="DD11" s="153"/>
      <c r="DE11" s="153"/>
      <c r="DF11" s="153"/>
      <c r="DG11" s="153"/>
      <c r="DH11" s="153"/>
      <c r="DI11" s="153"/>
      <c r="DJ11" s="153"/>
      <c r="DK11" s="153"/>
      <c r="DL11" s="153"/>
      <c r="DM11" s="153"/>
      <c r="DN11" s="153"/>
      <c r="DO11" s="153"/>
      <c r="DP11" s="153"/>
      <c r="DQ11" s="153"/>
      <c r="DR11" s="153"/>
      <c r="DS11" s="153"/>
      <c r="DT11" s="153"/>
      <c r="DU11" s="153"/>
      <c r="DV11" s="153"/>
      <c r="DW11" s="153"/>
      <c r="DX11" s="153"/>
      <c r="DY11" s="153"/>
      <c r="DZ11" s="153"/>
      <c r="EA11" s="153"/>
      <c r="EB11" s="153"/>
      <c r="EC11" s="153"/>
      <c r="ED11" s="153"/>
      <c r="EE11" s="153"/>
      <c r="EF11" s="153"/>
      <c r="EG11" s="153"/>
      <c r="EH11" s="153"/>
      <c r="EI11" s="153"/>
      <c r="EJ11" s="153"/>
      <c r="EK11" s="153"/>
      <c r="EL11" s="153"/>
      <c r="EM11" s="153"/>
      <c r="EN11" s="153"/>
      <c r="EO11" s="153"/>
      <c r="EP11" s="153"/>
      <c r="EQ11" s="153"/>
      <c r="ER11" s="153"/>
      <c r="ES11" s="153"/>
      <c r="ET11" s="153"/>
      <c r="EU11" s="153"/>
      <c r="EV11" s="153"/>
      <c r="EW11" s="153"/>
      <c r="EX11" s="153"/>
      <c r="EY11" s="153"/>
      <c r="EZ11" s="153"/>
      <c r="FA11" s="153"/>
      <c r="FB11" s="153"/>
      <c r="FC11" s="153"/>
      <c r="FD11" s="153"/>
      <c r="FE11" s="153"/>
      <c r="FF11" s="153"/>
      <c r="FG11" s="153"/>
      <c r="FH11" s="153"/>
      <c r="FI11" s="153"/>
      <c r="FJ11" s="153"/>
      <c r="FK11" s="153"/>
      <c r="FL11" s="153"/>
      <c r="FM11" s="153"/>
      <c r="FN11" s="153"/>
      <c r="FO11" s="153"/>
      <c r="FP11" s="153"/>
      <c r="FQ11" s="153"/>
      <c r="FR11" s="153"/>
      <c r="FS11" s="153"/>
      <c r="FT11" s="153"/>
      <c r="FU11" s="153"/>
      <c r="FV11" s="153"/>
      <c r="FW11" s="153"/>
      <c r="FX11" s="153"/>
      <c r="FY11" s="153"/>
      <c r="FZ11" s="153"/>
      <c r="GA11" s="153"/>
      <c r="GB11" s="153"/>
      <c r="GC11" s="153"/>
      <c r="GD11" s="153"/>
      <c r="GE11" s="153"/>
      <c r="GF11" s="153"/>
      <c r="GG11" s="153"/>
      <c r="GH11" s="153"/>
      <c r="GI11" s="153"/>
      <c r="GJ11" s="153"/>
      <c r="GK11" s="153"/>
      <c r="GL11" s="153"/>
      <c r="GM11" s="153"/>
      <c r="GN11" s="153"/>
      <c r="GO11" s="153"/>
      <c r="GP11" s="153"/>
      <c r="GQ11" s="153"/>
      <c r="GR11" s="153"/>
      <c r="GS11" s="153"/>
      <c r="GT11" s="153"/>
      <c r="GU11" s="153"/>
      <c r="GV11" s="153"/>
      <c r="GW11" s="153"/>
      <c r="GX11" s="153"/>
      <c r="GY11" s="153"/>
      <c r="GZ11" s="153"/>
      <c r="HA11" s="153"/>
      <c r="HB11" s="153"/>
      <c r="HC11" s="153"/>
      <c r="HD11" s="153"/>
      <c r="HE11" s="153"/>
      <c r="HF11" s="153"/>
      <c r="HG11" s="153"/>
      <c r="HH11" s="153"/>
      <c r="HI11" s="153"/>
      <c r="HJ11" s="153"/>
      <c r="HK11" s="153"/>
      <c r="HL11" s="153"/>
      <c r="HM11" s="153"/>
      <c r="HN11" s="153"/>
      <c r="HO11" s="153"/>
      <c r="HP11" s="153"/>
      <c r="HQ11" s="153"/>
      <c r="HR11" s="153"/>
      <c r="HS11" s="153"/>
      <c r="HT11" s="153"/>
      <c r="HU11" s="153"/>
      <c r="HV11" s="153"/>
      <c r="HW11" s="153"/>
      <c r="HX11" s="153"/>
      <c r="HY11" s="153"/>
    </row>
    <row r="12" spans="1:233" s="157" customFormat="1" ht="17.25" customHeight="1">
      <c r="A12" s="196"/>
      <c r="B12" s="198"/>
      <c r="C12" s="78">
        <f>SUM(C13:C16)</f>
        <v>5097</v>
      </c>
      <c r="D12" s="78">
        <f aca="true" t="shared" si="1" ref="D12:S12">SUM(D13:D16)</f>
        <v>43978</v>
      </c>
      <c r="E12" s="78">
        <f t="shared" si="1"/>
        <v>1183</v>
      </c>
      <c r="F12" s="78">
        <f t="shared" si="1"/>
        <v>2018</v>
      </c>
      <c r="G12" s="78">
        <f t="shared" si="1"/>
        <v>1283</v>
      </c>
      <c r="H12" s="78">
        <f t="shared" si="1"/>
        <v>4418</v>
      </c>
      <c r="I12" s="78">
        <f t="shared" si="1"/>
        <v>1434</v>
      </c>
      <c r="J12" s="78">
        <f t="shared" si="1"/>
        <v>9288</v>
      </c>
      <c r="K12" s="78">
        <f t="shared" si="1"/>
        <v>966</v>
      </c>
      <c r="L12" s="78">
        <f t="shared" si="1"/>
        <v>14795</v>
      </c>
      <c r="M12" s="78">
        <f t="shared" si="1"/>
        <v>145</v>
      </c>
      <c r="N12" s="78">
        <f t="shared" si="1"/>
        <v>5422</v>
      </c>
      <c r="O12" s="78">
        <f t="shared" si="1"/>
        <v>65</v>
      </c>
      <c r="P12" s="78">
        <f t="shared" si="1"/>
        <v>4577</v>
      </c>
      <c r="Q12" s="78">
        <f t="shared" si="1"/>
        <v>20</v>
      </c>
      <c r="R12" s="78">
        <f t="shared" si="1"/>
        <v>2689</v>
      </c>
      <c r="S12" s="78">
        <f t="shared" si="1"/>
        <v>1</v>
      </c>
      <c r="T12" s="78">
        <f>SUM(T13:T16)</f>
        <v>771</v>
      </c>
      <c r="U12" s="130"/>
      <c r="V12" s="130"/>
      <c r="W12" s="130"/>
      <c r="X12" s="130"/>
      <c r="Y12" s="130"/>
      <c r="Z12" s="130"/>
      <c r="AA12" s="130"/>
      <c r="AB12" s="130"/>
      <c r="AC12" s="130"/>
      <c r="AD12" s="130"/>
      <c r="AE12" s="130"/>
      <c r="AF12" s="130"/>
      <c r="AG12" s="130"/>
      <c r="AH12" s="130"/>
      <c r="AI12" s="130"/>
      <c r="AJ12" s="130"/>
      <c r="AK12" s="130"/>
      <c r="AL12" s="130"/>
      <c r="AM12" s="153"/>
      <c r="AN12" s="153"/>
      <c r="AO12" s="153"/>
      <c r="AP12" s="153"/>
      <c r="AQ12" s="153"/>
      <c r="AR12" s="153"/>
      <c r="AS12" s="153"/>
      <c r="AT12" s="153"/>
      <c r="AU12" s="153"/>
      <c r="AV12" s="153"/>
      <c r="AW12" s="153"/>
      <c r="AX12" s="153"/>
      <c r="AY12" s="153"/>
      <c r="AZ12" s="153"/>
      <c r="BA12" s="153"/>
      <c r="BB12" s="153"/>
      <c r="BC12" s="153"/>
      <c r="BD12" s="153"/>
      <c r="BE12" s="153"/>
      <c r="BF12" s="153"/>
      <c r="BG12" s="153"/>
      <c r="BH12" s="153"/>
      <c r="BI12" s="153"/>
      <c r="BJ12" s="153"/>
      <c r="BK12" s="153"/>
      <c r="BL12" s="153"/>
      <c r="BM12" s="153"/>
      <c r="BN12" s="153"/>
      <c r="BO12" s="153"/>
      <c r="BP12" s="153"/>
      <c r="BQ12" s="153"/>
      <c r="BR12" s="153"/>
      <c r="BS12" s="153"/>
      <c r="BT12" s="153"/>
      <c r="BU12" s="153"/>
      <c r="BV12" s="153"/>
      <c r="BW12" s="153"/>
      <c r="BX12" s="153"/>
      <c r="BY12" s="153"/>
      <c r="BZ12" s="153"/>
      <c r="CA12" s="153"/>
      <c r="CB12" s="153"/>
      <c r="CC12" s="153"/>
      <c r="CD12" s="153"/>
      <c r="CE12" s="153"/>
      <c r="CF12" s="153"/>
      <c r="CG12" s="153"/>
      <c r="CH12" s="153"/>
      <c r="CI12" s="153"/>
      <c r="CJ12" s="153"/>
      <c r="CK12" s="153"/>
      <c r="CL12" s="153"/>
      <c r="CM12" s="153"/>
      <c r="CN12" s="153"/>
      <c r="CO12" s="153"/>
      <c r="CP12" s="153"/>
      <c r="CQ12" s="153"/>
      <c r="CR12" s="153"/>
      <c r="CS12" s="153"/>
      <c r="CT12" s="153"/>
      <c r="CU12" s="153"/>
      <c r="CV12" s="153"/>
      <c r="CW12" s="153"/>
      <c r="CX12" s="153"/>
      <c r="CY12" s="153"/>
      <c r="CZ12" s="153"/>
      <c r="DA12" s="153"/>
      <c r="DB12" s="153"/>
      <c r="DC12" s="153"/>
      <c r="DD12" s="153"/>
      <c r="DE12" s="153"/>
      <c r="DF12" s="153"/>
      <c r="DG12" s="153"/>
      <c r="DH12" s="153"/>
      <c r="DI12" s="153"/>
      <c r="DJ12" s="153"/>
      <c r="DK12" s="153"/>
      <c r="DL12" s="153"/>
      <c r="DM12" s="153"/>
      <c r="DN12" s="153"/>
      <c r="DO12" s="153"/>
      <c r="DP12" s="153"/>
      <c r="DQ12" s="153"/>
      <c r="DR12" s="153"/>
      <c r="DS12" s="153"/>
      <c r="DT12" s="153"/>
      <c r="DU12" s="153"/>
      <c r="DV12" s="153"/>
      <c r="DW12" s="153"/>
      <c r="DX12" s="153"/>
      <c r="DY12" s="153"/>
      <c r="DZ12" s="153"/>
      <c r="EA12" s="153"/>
      <c r="EB12" s="153"/>
      <c r="EC12" s="153"/>
      <c r="ED12" s="153"/>
      <c r="EE12" s="153"/>
      <c r="EF12" s="153"/>
      <c r="EG12" s="153"/>
      <c r="EH12" s="153"/>
      <c r="EI12" s="153"/>
      <c r="EJ12" s="153"/>
      <c r="EK12" s="153"/>
      <c r="EL12" s="153"/>
      <c r="EM12" s="153"/>
      <c r="EN12" s="153"/>
      <c r="EO12" s="153"/>
      <c r="EP12" s="153"/>
      <c r="EQ12" s="153"/>
      <c r="ER12" s="153"/>
      <c r="ES12" s="153"/>
      <c r="ET12" s="153"/>
      <c r="EU12" s="153"/>
      <c r="EV12" s="153"/>
      <c r="EW12" s="153"/>
      <c r="EX12" s="153"/>
      <c r="EY12" s="153"/>
      <c r="EZ12" s="153"/>
      <c r="FA12" s="153"/>
      <c r="FB12" s="153"/>
      <c r="FC12" s="153"/>
      <c r="FD12" s="153"/>
      <c r="FE12" s="153"/>
      <c r="FF12" s="153"/>
      <c r="FG12" s="153"/>
      <c r="FH12" s="153"/>
      <c r="FI12" s="153"/>
      <c r="FJ12" s="153"/>
      <c r="FK12" s="153"/>
      <c r="FL12" s="153"/>
      <c r="FM12" s="153"/>
      <c r="FN12" s="153"/>
      <c r="FO12" s="153"/>
      <c r="FP12" s="153"/>
      <c r="FQ12" s="153"/>
      <c r="FR12" s="153"/>
      <c r="FS12" s="153"/>
      <c r="FT12" s="153"/>
      <c r="FU12" s="153"/>
      <c r="FV12" s="153"/>
      <c r="FW12" s="153"/>
      <c r="FX12" s="153"/>
      <c r="FY12" s="153"/>
      <c r="FZ12" s="153"/>
      <c r="GA12" s="153"/>
      <c r="GB12" s="153"/>
      <c r="GC12" s="153"/>
      <c r="GD12" s="153"/>
      <c r="GE12" s="153"/>
      <c r="GF12" s="153"/>
      <c r="GG12" s="153"/>
      <c r="GH12" s="153"/>
      <c r="GI12" s="153"/>
      <c r="GJ12" s="153"/>
      <c r="GK12" s="153"/>
      <c r="GL12" s="153"/>
      <c r="GM12" s="153"/>
      <c r="GN12" s="153"/>
      <c r="GO12" s="153"/>
      <c r="GP12" s="153"/>
      <c r="GQ12" s="153"/>
      <c r="GR12" s="153"/>
      <c r="GS12" s="153"/>
      <c r="GT12" s="153"/>
      <c r="GU12" s="153"/>
      <c r="GV12" s="153"/>
      <c r="GW12" s="153"/>
      <c r="GX12" s="153"/>
      <c r="GY12" s="153"/>
      <c r="GZ12" s="153"/>
      <c r="HA12" s="153"/>
      <c r="HB12" s="153"/>
      <c r="HC12" s="153"/>
      <c r="HD12" s="153"/>
      <c r="HE12" s="153"/>
      <c r="HF12" s="153"/>
      <c r="HG12" s="153"/>
      <c r="HH12" s="153"/>
      <c r="HI12" s="153"/>
      <c r="HJ12" s="153"/>
      <c r="HK12" s="153"/>
      <c r="HL12" s="153"/>
      <c r="HM12" s="153"/>
      <c r="HN12" s="153"/>
      <c r="HO12" s="153"/>
      <c r="HP12" s="153"/>
      <c r="HQ12" s="153"/>
      <c r="HR12" s="153"/>
      <c r="HS12" s="153"/>
      <c r="HT12" s="153"/>
      <c r="HU12" s="153"/>
      <c r="HV12" s="153"/>
      <c r="HW12" s="153"/>
      <c r="HX12" s="153"/>
      <c r="HY12" s="153"/>
    </row>
    <row r="13" spans="2:20" ht="17.25" customHeight="1">
      <c r="B13" s="199" t="s">
        <v>158</v>
      </c>
      <c r="C13" s="78">
        <v>13</v>
      </c>
      <c r="D13" s="93">
        <v>307</v>
      </c>
      <c r="E13" s="93">
        <v>4</v>
      </c>
      <c r="F13" s="93">
        <v>6</v>
      </c>
      <c r="G13" s="78">
        <v>2</v>
      </c>
      <c r="H13" s="78">
        <v>7</v>
      </c>
      <c r="I13" s="78">
        <v>1</v>
      </c>
      <c r="J13" s="78">
        <v>5</v>
      </c>
      <c r="K13" s="78">
        <v>5</v>
      </c>
      <c r="L13" s="78">
        <v>79</v>
      </c>
      <c r="M13" s="78" t="s">
        <v>399</v>
      </c>
      <c r="N13" s="78" t="s">
        <v>399</v>
      </c>
      <c r="O13" s="78" t="s">
        <v>399</v>
      </c>
      <c r="P13" s="78" t="s">
        <v>399</v>
      </c>
      <c r="Q13" s="78">
        <v>1</v>
      </c>
      <c r="R13" s="78">
        <v>210</v>
      </c>
      <c r="S13" s="78" t="s">
        <v>399</v>
      </c>
      <c r="T13" s="78" t="s">
        <v>399</v>
      </c>
    </row>
    <row r="14" spans="2:20" ht="17.25" customHeight="1">
      <c r="B14" s="199" t="s">
        <v>191</v>
      </c>
      <c r="C14" s="78">
        <v>2856</v>
      </c>
      <c r="D14" s="93">
        <v>22193</v>
      </c>
      <c r="E14" s="93">
        <v>688</v>
      </c>
      <c r="F14" s="93">
        <v>1156</v>
      </c>
      <c r="G14" s="78">
        <v>762</v>
      </c>
      <c r="H14" s="78">
        <v>2644</v>
      </c>
      <c r="I14" s="78">
        <v>854</v>
      </c>
      <c r="J14" s="78">
        <v>5484</v>
      </c>
      <c r="K14" s="78">
        <v>448</v>
      </c>
      <c r="L14" s="78">
        <v>6789</v>
      </c>
      <c r="M14" s="78">
        <v>59</v>
      </c>
      <c r="N14" s="78">
        <v>2233</v>
      </c>
      <c r="O14" s="78">
        <v>30</v>
      </c>
      <c r="P14" s="78">
        <v>2024</v>
      </c>
      <c r="Q14" s="78">
        <v>15</v>
      </c>
      <c r="R14" s="78">
        <v>1863</v>
      </c>
      <c r="S14" s="78" t="s">
        <v>399</v>
      </c>
      <c r="T14" s="78" t="s">
        <v>399</v>
      </c>
    </row>
    <row r="15" spans="2:20" ht="17.25" customHeight="1">
      <c r="B15" s="199" t="s">
        <v>192</v>
      </c>
      <c r="C15" s="78">
        <v>2200</v>
      </c>
      <c r="D15" s="93">
        <v>21339</v>
      </c>
      <c r="E15" s="93">
        <v>477</v>
      </c>
      <c r="F15" s="93">
        <v>835</v>
      </c>
      <c r="G15" s="78">
        <v>513</v>
      </c>
      <c r="H15" s="78">
        <v>1747</v>
      </c>
      <c r="I15" s="78">
        <v>574</v>
      </c>
      <c r="J15" s="78">
        <v>3761</v>
      </c>
      <c r="K15" s="78">
        <v>510</v>
      </c>
      <c r="L15" s="78">
        <v>7867</v>
      </c>
      <c r="M15" s="78">
        <v>86</v>
      </c>
      <c r="N15" s="78">
        <v>3189</v>
      </c>
      <c r="O15" s="78">
        <v>35</v>
      </c>
      <c r="P15" s="78">
        <v>2553</v>
      </c>
      <c r="Q15" s="78">
        <v>4</v>
      </c>
      <c r="R15" s="78">
        <v>616</v>
      </c>
      <c r="S15" s="78">
        <v>1</v>
      </c>
      <c r="T15" s="78">
        <v>771</v>
      </c>
    </row>
    <row r="16" spans="2:20" ht="17.25" customHeight="1">
      <c r="B16" s="199" t="s">
        <v>193</v>
      </c>
      <c r="C16" s="78">
        <v>28</v>
      </c>
      <c r="D16" s="93">
        <v>139</v>
      </c>
      <c r="E16" s="93">
        <v>14</v>
      </c>
      <c r="F16" s="93">
        <v>21</v>
      </c>
      <c r="G16" s="78">
        <v>6</v>
      </c>
      <c r="H16" s="78">
        <v>20</v>
      </c>
      <c r="I16" s="78">
        <v>5</v>
      </c>
      <c r="J16" s="78">
        <v>38</v>
      </c>
      <c r="K16" s="78">
        <v>3</v>
      </c>
      <c r="L16" s="78">
        <v>60</v>
      </c>
      <c r="M16" s="78" t="s">
        <v>399</v>
      </c>
      <c r="N16" s="78" t="s">
        <v>399</v>
      </c>
      <c r="O16" s="78" t="s">
        <v>399</v>
      </c>
      <c r="P16" s="78" t="s">
        <v>399</v>
      </c>
      <c r="Q16" s="78" t="s">
        <v>399</v>
      </c>
      <c r="R16" s="78" t="s">
        <v>399</v>
      </c>
      <c r="S16" s="78" t="s">
        <v>399</v>
      </c>
      <c r="T16" s="78" t="s">
        <v>399</v>
      </c>
    </row>
    <row r="17" spans="1:233" s="157" customFormat="1" ht="17.25" customHeight="1">
      <c r="A17" s="130"/>
      <c r="B17" s="198"/>
      <c r="C17" s="78">
        <f>SUM(C18:C23)</f>
        <v>18953</v>
      </c>
      <c r="D17" s="78">
        <f aca="true" t="shared" si="2" ref="D17:T17">SUM(D18:D23)</f>
        <v>78449</v>
      </c>
      <c r="E17" s="78">
        <f t="shared" si="2"/>
        <v>10237</v>
      </c>
      <c r="F17" s="78">
        <f t="shared" si="2"/>
        <v>16511</v>
      </c>
      <c r="G17" s="78">
        <f t="shared" si="2"/>
        <v>4870</v>
      </c>
      <c r="H17" s="78">
        <f t="shared" si="2"/>
        <v>16404</v>
      </c>
      <c r="I17" s="78">
        <f t="shared" si="2"/>
        <v>2559</v>
      </c>
      <c r="J17" s="78">
        <f t="shared" si="2"/>
        <v>16090</v>
      </c>
      <c r="K17" s="78">
        <f t="shared" si="2"/>
        <v>1055</v>
      </c>
      <c r="L17" s="78">
        <f t="shared" si="2"/>
        <v>15733</v>
      </c>
      <c r="M17" s="78">
        <f t="shared" si="2"/>
        <v>154</v>
      </c>
      <c r="N17" s="78">
        <f t="shared" si="2"/>
        <v>5674</v>
      </c>
      <c r="O17" s="78">
        <f t="shared" si="2"/>
        <v>55</v>
      </c>
      <c r="P17" s="78">
        <f t="shared" si="2"/>
        <v>3495</v>
      </c>
      <c r="Q17" s="78">
        <f t="shared" si="2"/>
        <v>20</v>
      </c>
      <c r="R17" s="78">
        <f t="shared" si="2"/>
        <v>3250</v>
      </c>
      <c r="S17" s="78">
        <f t="shared" si="2"/>
        <v>3</v>
      </c>
      <c r="T17" s="78">
        <f t="shared" si="2"/>
        <v>1292</v>
      </c>
      <c r="U17" s="130"/>
      <c r="V17" s="130"/>
      <c r="W17" s="130"/>
      <c r="X17" s="130"/>
      <c r="Y17" s="130"/>
      <c r="Z17" s="130"/>
      <c r="AA17" s="130"/>
      <c r="AB17" s="130"/>
      <c r="AC17" s="130"/>
      <c r="AD17" s="130"/>
      <c r="AE17" s="130"/>
      <c r="AF17" s="130"/>
      <c r="AG17" s="130"/>
      <c r="AH17" s="130"/>
      <c r="AI17" s="130"/>
      <c r="AJ17" s="130"/>
      <c r="AK17" s="130"/>
      <c r="AL17" s="130"/>
      <c r="AM17" s="153"/>
      <c r="AN17" s="153"/>
      <c r="AO17" s="153"/>
      <c r="AP17" s="153"/>
      <c r="AQ17" s="153"/>
      <c r="AR17" s="153"/>
      <c r="AS17" s="153"/>
      <c r="AT17" s="153"/>
      <c r="AU17" s="153"/>
      <c r="AV17" s="153"/>
      <c r="AW17" s="153"/>
      <c r="AX17" s="153"/>
      <c r="AY17" s="153"/>
      <c r="AZ17" s="153"/>
      <c r="BA17" s="153"/>
      <c r="BB17" s="153"/>
      <c r="BC17" s="153"/>
      <c r="BD17" s="153"/>
      <c r="BE17" s="153"/>
      <c r="BF17" s="153"/>
      <c r="BG17" s="153"/>
      <c r="BH17" s="153"/>
      <c r="BI17" s="153"/>
      <c r="BJ17" s="153"/>
      <c r="BK17" s="153"/>
      <c r="BL17" s="153"/>
      <c r="BM17" s="153"/>
      <c r="BN17" s="153"/>
      <c r="BO17" s="153"/>
      <c r="BP17" s="153"/>
      <c r="BQ17" s="153"/>
      <c r="BR17" s="153"/>
      <c r="BS17" s="153"/>
      <c r="BT17" s="153"/>
      <c r="BU17" s="153"/>
      <c r="BV17" s="153"/>
      <c r="BW17" s="153"/>
      <c r="BX17" s="153"/>
      <c r="BY17" s="153"/>
      <c r="BZ17" s="153"/>
      <c r="CA17" s="153"/>
      <c r="CB17" s="153"/>
      <c r="CC17" s="153"/>
      <c r="CD17" s="153"/>
      <c r="CE17" s="153"/>
      <c r="CF17" s="153"/>
      <c r="CG17" s="153"/>
      <c r="CH17" s="153"/>
      <c r="CI17" s="153"/>
      <c r="CJ17" s="153"/>
      <c r="CK17" s="153"/>
      <c r="CL17" s="153"/>
      <c r="CM17" s="153"/>
      <c r="CN17" s="153"/>
      <c r="CO17" s="153"/>
      <c r="CP17" s="153"/>
      <c r="CQ17" s="153"/>
      <c r="CR17" s="153"/>
      <c r="CS17" s="153"/>
      <c r="CT17" s="153"/>
      <c r="CU17" s="153"/>
      <c r="CV17" s="153"/>
      <c r="CW17" s="153"/>
      <c r="CX17" s="153"/>
      <c r="CY17" s="153"/>
      <c r="CZ17" s="153"/>
      <c r="DA17" s="153"/>
      <c r="DB17" s="153"/>
      <c r="DC17" s="153"/>
      <c r="DD17" s="153"/>
      <c r="DE17" s="153"/>
      <c r="DF17" s="153"/>
      <c r="DG17" s="153"/>
      <c r="DH17" s="153"/>
      <c r="DI17" s="153"/>
      <c r="DJ17" s="153"/>
      <c r="DK17" s="153"/>
      <c r="DL17" s="153"/>
      <c r="DM17" s="153"/>
      <c r="DN17" s="153"/>
      <c r="DO17" s="153"/>
      <c r="DP17" s="153"/>
      <c r="DQ17" s="153"/>
      <c r="DR17" s="153"/>
      <c r="DS17" s="153"/>
      <c r="DT17" s="153"/>
      <c r="DU17" s="153"/>
      <c r="DV17" s="153"/>
      <c r="DW17" s="153"/>
      <c r="DX17" s="153"/>
      <c r="DY17" s="153"/>
      <c r="DZ17" s="153"/>
      <c r="EA17" s="153"/>
      <c r="EB17" s="153"/>
      <c r="EC17" s="153"/>
      <c r="ED17" s="153"/>
      <c r="EE17" s="153"/>
      <c r="EF17" s="153"/>
      <c r="EG17" s="153"/>
      <c r="EH17" s="153"/>
      <c r="EI17" s="153"/>
      <c r="EJ17" s="153"/>
      <c r="EK17" s="153"/>
      <c r="EL17" s="153"/>
      <c r="EM17" s="153"/>
      <c r="EN17" s="153"/>
      <c r="EO17" s="153"/>
      <c r="EP17" s="153"/>
      <c r="EQ17" s="153"/>
      <c r="ER17" s="153"/>
      <c r="ES17" s="153"/>
      <c r="ET17" s="153"/>
      <c r="EU17" s="153"/>
      <c r="EV17" s="153"/>
      <c r="EW17" s="153"/>
      <c r="EX17" s="153"/>
      <c r="EY17" s="153"/>
      <c r="EZ17" s="153"/>
      <c r="FA17" s="153"/>
      <c r="FB17" s="153"/>
      <c r="FC17" s="153"/>
      <c r="FD17" s="153"/>
      <c r="FE17" s="153"/>
      <c r="FF17" s="153"/>
      <c r="FG17" s="153"/>
      <c r="FH17" s="153"/>
      <c r="FI17" s="153"/>
      <c r="FJ17" s="153"/>
      <c r="FK17" s="153"/>
      <c r="FL17" s="153"/>
      <c r="FM17" s="153"/>
      <c r="FN17" s="153"/>
      <c r="FO17" s="153"/>
      <c r="FP17" s="153"/>
      <c r="FQ17" s="153"/>
      <c r="FR17" s="153"/>
      <c r="FS17" s="153"/>
      <c r="FT17" s="153"/>
      <c r="FU17" s="153"/>
      <c r="FV17" s="153"/>
      <c r="FW17" s="153"/>
      <c r="FX17" s="153"/>
      <c r="FY17" s="153"/>
      <c r="FZ17" s="153"/>
      <c r="GA17" s="153"/>
      <c r="GB17" s="153"/>
      <c r="GC17" s="153"/>
      <c r="GD17" s="153"/>
      <c r="GE17" s="153"/>
      <c r="GF17" s="153"/>
      <c r="GG17" s="153"/>
      <c r="GH17" s="153"/>
      <c r="GI17" s="153"/>
      <c r="GJ17" s="153"/>
      <c r="GK17" s="153"/>
      <c r="GL17" s="153"/>
      <c r="GM17" s="153"/>
      <c r="GN17" s="153"/>
      <c r="GO17" s="153"/>
      <c r="GP17" s="153"/>
      <c r="GQ17" s="153"/>
      <c r="GR17" s="153"/>
      <c r="GS17" s="153"/>
      <c r="GT17" s="153"/>
      <c r="GU17" s="153"/>
      <c r="GV17" s="153"/>
      <c r="GW17" s="153"/>
      <c r="GX17" s="153"/>
      <c r="GY17" s="153"/>
      <c r="GZ17" s="153"/>
      <c r="HA17" s="153"/>
      <c r="HB17" s="153"/>
      <c r="HC17" s="153"/>
      <c r="HD17" s="153"/>
      <c r="HE17" s="153"/>
      <c r="HF17" s="153"/>
      <c r="HG17" s="153"/>
      <c r="HH17" s="153"/>
      <c r="HI17" s="153"/>
      <c r="HJ17" s="153"/>
      <c r="HK17" s="153"/>
      <c r="HL17" s="153"/>
      <c r="HM17" s="153"/>
      <c r="HN17" s="153"/>
      <c r="HO17" s="153"/>
      <c r="HP17" s="153"/>
      <c r="HQ17" s="153"/>
      <c r="HR17" s="153"/>
      <c r="HS17" s="153"/>
      <c r="HT17" s="153"/>
      <c r="HU17" s="153"/>
      <c r="HV17" s="153"/>
      <c r="HW17" s="153"/>
      <c r="HX17" s="153"/>
      <c r="HY17" s="153"/>
    </row>
    <row r="18" spans="2:20" ht="17.25" customHeight="1">
      <c r="B18" s="199" t="s">
        <v>159</v>
      </c>
      <c r="C18" s="78">
        <v>57</v>
      </c>
      <c r="D18" s="78">
        <v>3713</v>
      </c>
      <c r="E18" s="93">
        <v>9</v>
      </c>
      <c r="F18" s="93">
        <v>13</v>
      </c>
      <c r="G18" s="78">
        <v>10</v>
      </c>
      <c r="H18" s="78">
        <v>35</v>
      </c>
      <c r="I18" s="78">
        <v>5</v>
      </c>
      <c r="J18" s="78">
        <v>31</v>
      </c>
      <c r="K18" s="78">
        <v>10</v>
      </c>
      <c r="L18" s="78">
        <v>178</v>
      </c>
      <c r="M18" s="78">
        <v>4</v>
      </c>
      <c r="N18" s="78">
        <v>171</v>
      </c>
      <c r="O18" s="78">
        <v>6</v>
      </c>
      <c r="P18" s="78">
        <v>422</v>
      </c>
      <c r="Q18" s="78">
        <v>11</v>
      </c>
      <c r="R18" s="78">
        <v>1903</v>
      </c>
      <c r="S18" s="78">
        <v>2</v>
      </c>
      <c r="T18" s="78">
        <v>960</v>
      </c>
    </row>
    <row r="19" spans="2:20" ht="17.25" customHeight="1">
      <c r="B19" s="199" t="s">
        <v>160</v>
      </c>
      <c r="C19" s="78">
        <v>2995</v>
      </c>
      <c r="D19" s="93">
        <v>9894</v>
      </c>
      <c r="E19" s="93">
        <v>1680</v>
      </c>
      <c r="F19" s="93">
        <v>2736</v>
      </c>
      <c r="G19" s="78">
        <v>814</v>
      </c>
      <c r="H19" s="78">
        <v>2733</v>
      </c>
      <c r="I19" s="78">
        <v>377</v>
      </c>
      <c r="J19" s="78">
        <v>2310</v>
      </c>
      <c r="K19" s="78">
        <v>110</v>
      </c>
      <c r="L19" s="78">
        <v>1580</v>
      </c>
      <c r="M19" s="78">
        <v>12</v>
      </c>
      <c r="N19" s="78">
        <v>418</v>
      </c>
      <c r="O19" s="78">
        <v>2</v>
      </c>
      <c r="P19" s="78">
        <v>117</v>
      </c>
      <c r="Q19" s="78" t="s">
        <v>399</v>
      </c>
      <c r="R19" s="78" t="s">
        <v>399</v>
      </c>
      <c r="S19" s="78" t="s">
        <v>399</v>
      </c>
      <c r="T19" s="78" t="s">
        <v>399</v>
      </c>
    </row>
    <row r="20" spans="2:20" ht="17.25" customHeight="1">
      <c r="B20" s="199" t="s">
        <v>161</v>
      </c>
      <c r="C20" s="78">
        <v>7302</v>
      </c>
      <c r="D20" s="93">
        <v>28028</v>
      </c>
      <c r="E20" s="93">
        <v>4173</v>
      </c>
      <c r="F20" s="93">
        <v>6708</v>
      </c>
      <c r="G20" s="78">
        <v>1904</v>
      </c>
      <c r="H20" s="78">
        <v>6389</v>
      </c>
      <c r="I20" s="78">
        <v>796</v>
      </c>
      <c r="J20" s="78">
        <v>5034</v>
      </c>
      <c r="K20" s="78">
        <v>321</v>
      </c>
      <c r="L20" s="78">
        <v>4984</v>
      </c>
      <c r="M20" s="78">
        <v>77</v>
      </c>
      <c r="N20" s="78">
        <v>2824</v>
      </c>
      <c r="O20" s="78">
        <v>30</v>
      </c>
      <c r="P20" s="78">
        <v>1861</v>
      </c>
      <c r="Q20" s="78">
        <v>1</v>
      </c>
      <c r="R20" s="78">
        <v>228</v>
      </c>
      <c r="S20" s="78" t="s">
        <v>399</v>
      </c>
      <c r="T20" s="78" t="s">
        <v>399</v>
      </c>
    </row>
    <row r="21" spans="2:20" ht="17.25" customHeight="1">
      <c r="B21" s="199" t="s">
        <v>162</v>
      </c>
      <c r="C21" s="78">
        <v>1210</v>
      </c>
      <c r="D21" s="93">
        <v>8344</v>
      </c>
      <c r="E21" s="93">
        <v>455</v>
      </c>
      <c r="F21" s="93">
        <v>761</v>
      </c>
      <c r="G21" s="78">
        <v>300</v>
      </c>
      <c r="H21" s="78">
        <v>1012</v>
      </c>
      <c r="I21" s="78">
        <v>235</v>
      </c>
      <c r="J21" s="78">
        <v>1546</v>
      </c>
      <c r="K21" s="78">
        <v>194</v>
      </c>
      <c r="L21" s="78">
        <v>2822</v>
      </c>
      <c r="M21" s="78">
        <v>11</v>
      </c>
      <c r="N21" s="78">
        <v>412</v>
      </c>
      <c r="O21" s="78">
        <v>7</v>
      </c>
      <c r="P21" s="78">
        <v>459</v>
      </c>
      <c r="Q21" s="78">
        <v>7</v>
      </c>
      <c r="R21" s="78">
        <v>1000</v>
      </c>
      <c r="S21" s="78">
        <v>1</v>
      </c>
      <c r="T21" s="78">
        <v>332</v>
      </c>
    </row>
    <row r="22" spans="2:20" ht="17.25" customHeight="1">
      <c r="B22" s="199" t="s">
        <v>320</v>
      </c>
      <c r="C22" s="78">
        <v>2226</v>
      </c>
      <c r="D22" s="93">
        <v>7654</v>
      </c>
      <c r="E22" s="93">
        <v>1304</v>
      </c>
      <c r="F22" s="93">
        <v>2171</v>
      </c>
      <c r="G22" s="78">
        <v>531</v>
      </c>
      <c r="H22" s="78">
        <v>1799</v>
      </c>
      <c r="I22" s="78">
        <v>289</v>
      </c>
      <c r="J22" s="78">
        <v>1833</v>
      </c>
      <c r="K22" s="78">
        <v>88</v>
      </c>
      <c r="L22" s="78">
        <v>1284</v>
      </c>
      <c r="M22" s="78">
        <v>12</v>
      </c>
      <c r="N22" s="78">
        <v>426</v>
      </c>
      <c r="O22" s="78">
        <v>2</v>
      </c>
      <c r="P22" s="78">
        <v>141</v>
      </c>
      <c r="Q22" s="78" t="s">
        <v>399</v>
      </c>
      <c r="R22" s="78" t="s">
        <v>399</v>
      </c>
      <c r="S22" s="78" t="s">
        <v>399</v>
      </c>
      <c r="T22" s="78" t="s">
        <v>399</v>
      </c>
    </row>
    <row r="23" spans="2:20" ht="17.25" customHeight="1">
      <c r="B23" s="209" t="s">
        <v>163</v>
      </c>
      <c r="C23" s="149">
        <v>5163</v>
      </c>
      <c r="D23" s="93">
        <v>20816</v>
      </c>
      <c r="E23" s="93">
        <v>2616</v>
      </c>
      <c r="F23" s="93">
        <v>4122</v>
      </c>
      <c r="G23" s="78">
        <v>1311</v>
      </c>
      <c r="H23" s="78">
        <v>4436</v>
      </c>
      <c r="I23" s="78">
        <v>857</v>
      </c>
      <c r="J23" s="78">
        <v>5336</v>
      </c>
      <c r="K23" s="78">
        <v>332</v>
      </c>
      <c r="L23" s="78">
        <v>4885</v>
      </c>
      <c r="M23" s="78">
        <v>38</v>
      </c>
      <c r="N23" s="78">
        <v>1423</v>
      </c>
      <c r="O23" s="78">
        <v>8</v>
      </c>
      <c r="P23" s="78">
        <v>495</v>
      </c>
      <c r="Q23" s="78">
        <v>1</v>
      </c>
      <c r="R23" s="78">
        <v>119</v>
      </c>
      <c r="S23" s="78" t="s">
        <v>399</v>
      </c>
      <c r="T23" s="78" t="s">
        <v>399</v>
      </c>
    </row>
    <row r="24" spans="1:233" s="157" customFormat="1" ht="17.25" customHeight="1">
      <c r="A24" s="130"/>
      <c r="B24" s="197"/>
      <c r="C24" s="149">
        <f aca="true" t="shared" si="3" ref="C24:D26">SUM(E24,G24,I24,K24,M24,O24,Q24,S24)</f>
        <v>8471</v>
      </c>
      <c r="D24" s="93">
        <f t="shared" si="3"/>
        <v>29264</v>
      </c>
      <c r="E24" s="93">
        <v>4714</v>
      </c>
      <c r="F24" s="93">
        <v>7568</v>
      </c>
      <c r="G24" s="78">
        <v>2257</v>
      </c>
      <c r="H24" s="78">
        <v>7562</v>
      </c>
      <c r="I24" s="78">
        <v>1119</v>
      </c>
      <c r="J24" s="78">
        <v>7005</v>
      </c>
      <c r="K24" s="78">
        <v>339</v>
      </c>
      <c r="L24" s="78">
        <v>5067</v>
      </c>
      <c r="M24" s="78">
        <v>31</v>
      </c>
      <c r="N24" s="78">
        <v>1166</v>
      </c>
      <c r="O24" s="78">
        <v>9</v>
      </c>
      <c r="P24" s="78">
        <v>590</v>
      </c>
      <c r="Q24" s="78">
        <v>2</v>
      </c>
      <c r="R24" s="78">
        <v>306</v>
      </c>
      <c r="S24" s="78" t="s">
        <v>399</v>
      </c>
      <c r="T24" s="78" t="s">
        <v>399</v>
      </c>
      <c r="U24" s="130"/>
      <c r="V24" s="130"/>
      <c r="W24" s="130"/>
      <c r="X24" s="130"/>
      <c r="Y24" s="130"/>
      <c r="Z24" s="130"/>
      <c r="AA24" s="130"/>
      <c r="AB24" s="130"/>
      <c r="AC24" s="130"/>
      <c r="AD24" s="130"/>
      <c r="AE24" s="130"/>
      <c r="AF24" s="130"/>
      <c r="AG24" s="130"/>
      <c r="AH24" s="130"/>
      <c r="AI24" s="130"/>
      <c r="AJ24" s="130"/>
      <c r="AK24" s="130"/>
      <c r="AL24" s="130"/>
      <c r="AM24" s="153"/>
      <c r="AN24" s="153"/>
      <c r="AO24" s="153"/>
      <c r="AP24" s="153"/>
      <c r="AQ24" s="153"/>
      <c r="AR24" s="153"/>
      <c r="AS24" s="153"/>
      <c r="AT24" s="153"/>
      <c r="AU24" s="153"/>
      <c r="AV24" s="153"/>
      <c r="AW24" s="153"/>
      <c r="AX24" s="153"/>
      <c r="AY24" s="153"/>
      <c r="AZ24" s="153"/>
      <c r="BA24" s="153"/>
      <c r="BB24" s="153"/>
      <c r="BC24" s="153"/>
      <c r="BD24" s="153"/>
      <c r="BE24" s="153"/>
      <c r="BF24" s="153"/>
      <c r="BG24" s="153"/>
      <c r="BH24" s="153"/>
      <c r="BI24" s="153"/>
      <c r="BJ24" s="153"/>
      <c r="BK24" s="153"/>
      <c r="BL24" s="153"/>
      <c r="BM24" s="153"/>
      <c r="BN24" s="153"/>
      <c r="BO24" s="153"/>
      <c r="BP24" s="153"/>
      <c r="BQ24" s="153"/>
      <c r="BR24" s="153"/>
      <c r="BS24" s="153"/>
      <c r="BT24" s="153"/>
      <c r="BU24" s="153"/>
      <c r="BV24" s="153"/>
      <c r="BW24" s="153"/>
      <c r="BX24" s="153"/>
      <c r="BY24" s="153"/>
      <c r="BZ24" s="153"/>
      <c r="CA24" s="153"/>
      <c r="CB24" s="153"/>
      <c r="CC24" s="153"/>
      <c r="CD24" s="153"/>
      <c r="CE24" s="153"/>
      <c r="CF24" s="153"/>
      <c r="CG24" s="153"/>
      <c r="CH24" s="153"/>
      <c r="CI24" s="153"/>
      <c r="CJ24" s="153"/>
      <c r="CK24" s="153"/>
      <c r="CL24" s="153"/>
      <c r="CM24" s="153"/>
      <c r="CN24" s="153"/>
      <c r="CO24" s="153"/>
      <c r="CP24" s="153"/>
      <c r="CQ24" s="153"/>
      <c r="CR24" s="153"/>
      <c r="CS24" s="153"/>
      <c r="CT24" s="153"/>
      <c r="CU24" s="153"/>
      <c r="CV24" s="153"/>
      <c r="CW24" s="153"/>
      <c r="CX24" s="153"/>
      <c r="CY24" s="153"/>
      <c r="CZ24" s="153"/>
      <c r="DA24" s="153"/>
      <c r="DB24" s="153"/>
      <c r="DC24" s="153"/>
      <c r="DD24" s="153"/>
      <c r="DE24" s="153"/>
      <c r="DF24" s="153"/>
      <c r="DG24" s="153"/>
      <c r="DH24" s="153"/>
      <c r="DI24" s="153"/>
      <c r="DJ24" s="153"/>
      <c r="DK24" s="153"/>
      <c r="DL24" s="153"/>
      <c r="DM24" s="153"/>
      <c r="DN24" s="153"/>
      <c r="DO24" s="153"/>
      <c r="DP24" s="153"/>
      <c r="DQ24" s="153"/>
      <c r="DR24" s="153"/>
      <c r="DS24" s="153"/>
      <c r="DT24" s="153"/>
      <c r="DU24" s="153"/>
      <c r="DV24" s="153"/>
      <c r="DW24" s="153"/>
      <c r="DX24" s="153"/>
      <c r="DY24" s="153"/>
      <c r="DZ24" s="153"/>
      <c r="EA24" s="153"/>
      <c r="EB24" s="153"/>
      <c r="EC24" s="153"/>
      <c r="ED24" s="153"/>
      <c r="EE24" s="153"/>
      <c r="EF24" s="153"/>
      <c r="EG24" s="153"/>
      <c r="EH24" s="153"/>
      <c r="EI24" s="153"/>
      <c r="EJ24" s="153"/>
      <c r="EK24" s="153"/>
      <c r="EL24" s="153"/>
      <c r="EM24" s="153"/>
      <c r="EN24" s="153"/>
      <c r="EO24" s="153"/>
      <c r="EP24" s="153"/>
      <c r="EQ24" s="153"/>
      <c r="ER24" s="153"/>
      <c r="ES24" s="153"/>
      <c r="ET24" s="153"/>
      <c r="EU24" s="153"/>
      <c r="EV24" s="153"/>
      <c r="EW24" s="153"/>
      <c r="EX24" s="153"/>
      <c r="EY24" s="153"/>
      <c r="EZ24" s="153"/>
      <c r="FA24" s="153"/>
      <c r="FB24" s="153"/>
      <c r="FC24" s="153"/>
      <c r="FD24" s="153"/>
      <c r="FE24" s="153"/>
      <c r="FF24" s="153"/>
      <c r="FG24" s="153"/>
      <c r="FH24" s="153"/>
      <c r="FI24" s="153"/>
      <c r="FJ24" s="153"/>
      <c r="FK24" s="153"/>
      <c r="FL24" s="153"/>
      <c r="FM24" s="153"/>
      <c r="FN24" s="153"/>
      <c r="FO24" s="153"/>
      <c r="FP24" s="153"/>
      <c r="FQ24" s="153"/>
      <c r="FR24" s="153"/>
      <c r="FS24" s="153"/>
      <c r="FT24" s="153"/>
      <c r="FU24" s="153"/>
      <c r="FV24" s="153"/>
      <c r="FW24" s="153"/>
      <c r="FX24" s="153"/>
      <c r="FY24" s="153"/>
      <c r="FZ24" s="153"/>
      <c r="GA24" s="153"/>
      <c r="GB24" s="153"/>
      <c r="GC24" s="153"/>
      <c r="GD24" s="153"/>
      <c r="GE24" s="153"/>
      <c r="GF24" s="153"/>
      <c r="GG24" s="153"/>
      <c r="GH24" s="153"/>
      <c r="GI24" s="153"/>
      <c r="GJ24" s="153"/>
      <c r="GK24" s="153"/>
      <c r="GL24" s="153"/>
      <c r="GM24" s="153"/>
      <c r="GN24" s="153"/>
      <c r="GO24" s="153"/>
      <c r="GP24" s="153"/>
      <c r="GQ24" s="153"/>
      <c r="GR24" s="153"/>
      <c r="GS24" s="153"/>
      <c r="GT24" s="153"/>
      <c r="GU24" s="153"/>
      <c r="GV24" s="153"/>
      <c r="GW24" s="153"/>
      <c r="GX24" s="153"/>
      <c r="GY24" s="153"/>
      <c r="GZ24" s="153"/>
      <c r="HA24" s="153"/>
      <c r="HB24" s="153"/>
      <c r="HC24" s="153"/>
      <c r="HD24" s="153"/>
      <c r="HE24" s="153"/>
      <c r="HF24" s="153"/>
      <c r="HG24" s="153"/>
      <c r="HH24" s="153"/>
      <c r="HI24" s="153"/>
      <c r="HJ24" s="153"/>
      <c r="HK24" s="153"/>
      <c r="HL24" s="153"/>
      <c r="HM24" s="153"/>
      <c r="HN24" s="153"/>
      <c r="HO24" s="153"/>
      <c r="HP24" s="153"/>
      <c r="HQ24" s="153"/>
      <c r="HR24" s="153"/>
      <c r="HS24" s="153"/>
      <c r="HT24" s="153"/>
      <c r="HU24" s="153"/>
      <c r="HV24" s="153"/>
      <c r="HW24" s="153"/>
      <c r="HX24" s="153"/>
      <c r="HY24" s="153"/>
    </row>
    <row r="25" spans="2:233" s="130" customFormat="1" ht="17.25" customHeight="1">
      <c r="B25" s="197" t="s">
        <v>164</v>
      </c>
      <c r="C25" s="219">
        <f t="shared" si="3"/>
        <v>1169</v>
      </c>
      <c r="D25" s="180">
        <f t="shared" si="3"/>
        <v>17388</v>
      </c>
      <c r="E25" s="180">
        <v>270</v>
      </c>
      <c r="F25" s="180">
        <v>407</v>
      </c>
      <c r="G25" s="180">
        <v>139</v>
      </c>
      <c r="H25" s="154">
        <v>470</v>
      </c>
      <c r="I25" s="154">
        <v>188</v>
      </c>
      <c r="J25" s="154">
        <v>1328</v>
      </c>
      <c r="K25" s="154">
        <v>439</v>
      </c>
      <c r="L25" s="154">
        <v>7206</v>
      </c>
      <c r="M25" s="154">
        <v>78</v>
      </c>
      <c r="N25" s="154">
        <v>2838</v>
      </c>
      <c r="O25" s="154">
        <v>40</v>
      </c>
      <c r="P25" s="154">
        <v>2758</v>
      </c>
      <c r="Q25" s="154">
        <v>14</v>
      </c>
      <c r="R25" s="154">
        <v>1699</v>
      </c>
      <c r="S25" s="154">
        <v>1</v>
      </c>
      <c r="T25" s="154">
        <v>682</v>
      </c>
      <c r="AM25" s="153"/>
      <c r="AN25" s="153"/>
      <c r="AO25" s="153"/>
      <c r="AP25" s="153"/>
      <c r="AQ25" s="153"/>
      <c r="AR25" s="153"/>
      <c r="AS25" s="153"/>
      <c r="AT25" s="153"/>
      <c r="AU25" s="153"/>
      <c r="AV25" s="153"/>
      <c r="AW25" s="153"/>
      <c r="AX25" s="153"/>
      <c r="AY25" s="153"/>
      <c r="AZ25" s="153"/>
      <c r="BA25" s="153"/>
      <c r="BB25" s="153"/>
      <c r="BC25" s="153"/>
      <c r="BD25" s="153"/>
      <c r="BE25" s="153"/>
      <c r="BF25" s="153"/>
      <c r="BG25" s="153"/>
      <c r="BH25" s="153"/>
      <c r="BI25" s="153"/>
      <c r="BJ25" s="153"/>
      <c r="BK25" s="153"/>
      <c r="BL25" s="153"/>
      <c r="BM25" s="153"/>
      <c r="BN25" s="153"/>
      <c r="BO25" s="153"/>
      <c r="BP25" s="153"/>
      <c r="BQ25" s="153"/>
      <c r="BR25" s="153"/>
      <c r="BS25" s="153"/>
      <c r="BT25" s="153"/>
      <c r="BU25" s="153"/>
      <c r="BV25" s="153"/>
      <c r="BW25" s="153"/>
      <c r="BX25" s="153"/>
      <c r="BY25" s="153"/>
      <c r="BZ25" s="153"/>
      <c r="CA25" s="153"/>
      <c r="CB25" s="153"/>
      <c r="CC25" s="153"/>
      <c r="CD25" s="153"/>
      <c r="CE25" s="153"/>
      <c r="CF25" s="153"/>
      <c r="CG25" s="153"/>
      <c r="CH25" s="153"/>
      <c r="CI25" s="153"/>
      <c r="CJ25" s="153"/>
      <c r="CK25" s="153"/>
      <c r="CL25" s="153"/>
      <c r="CM25" s="153"/>
      <c r="CN25" s="153"/>
      <c r="CO25" s="153"/>
      <c r="CP25" s="153"/>
      <c r="CQ25" s="153"/>
      <c r="CR25" s="153"/>
      <c r="CS25" s="153"/>
      <c r="CT25" s="153"/>
      <c r="CU25" s="153"/>
      <c r="CV25" s="153"/>
      <c r="CW25" s="153"/>
      <c r="CX25" s="153"/>
      <c r="CY25" s="153"/>
      <c r="CZ25" s="153"/>
      <c r="DA25" s="153"/>
      <c r="DB25" s="153"/>
      <c r="DC25" s="153"/>
      <c r="DD25" s="153"/>
      <c r="DE25" s="153"/>
      <c r="DF25" s="153"/>
      <c r="DG25" s="153"/>
      <c r="DH25" s="153"/>
      <c r="DI25" s="153"/>
      <c r="DJ25" s="153"/>
      <c r="DK25" s="153"/>
      <c r="DL25" s="153"/>
      <c r="DM25" s="153"/>
      <c r="DN25" s="153"/>
      <c r="DO25" s="153"/>
      <c r="DP25" s="153"/>
      <c r="DQ25" s="153"/>
      <c r="DR25" s="153"/>
      <c r="DS25" s="153"/>
      <c r="DT25" s="153"/>
      <c r="DU25" s="153"/>
      <c r="DV25" s="153"/>
      <c r="DW25" s="153"/>
      <c r="DX25" s="153"/>
      <c r="DY25" s="153"/>
      <c r="DZ25" s="153"/>
      <c r="EA25" s="153"/>
      <c r="EB25" s="153"/>
      <c r="EC25" s="153"/>
      <c r="ED25" s="153"/>
      <c r="EE25" s="153"/>
      <c r="EF25" s="153"/>
      <c r="EG25" s="153"/>
      <c r="EH25" s="153"/>
      <c r="EI25" s="153"/>
      <c r="EJ25" s="153"/>
      <c r="EK25" s="153"/>
      <c r="EL25" s="153"/>
      <c r="EM25" s="153"/>
      <c r="EN25" s="153"/>
      <c r="EO25" s="153"/>
      <c r="EP25" s="153"/>
      <c r="EQ25" s="153"/>
      <c r="ER25" s="153"/>
      <c r="ES25" s="153"/>
      <c r="ET25" s="153"/>
      <c r="EU25" s="153"/>
      <c r="EV25" s="153"/>
      <c r="EW25" s="153"/>
      <c r="EX25" s="153"/>
      <c r="EY25" s="153"/>
      <c r="EZ25" s="153"/>
      <c r="FA25" s="153"/>
      <c r="FB25" s="153"/>
      <c r="FC25" s="153"/>
      <c r="FD25" s="153"/>
      <c r="FE25" s="153"/>
      <c r="FF25" s="153"/>
      <c r="FG25" s="153"/>
      <c r="FH25" s="153"/>
      <c r="FI25" s="153"/>
      <c r="FJ25" s="153"/>
      <c r="FK25" s="153"/>
      <c r="FL25" s="153"/>
      <c r="FM25" s="153"/>
      <c r="FN25" s="153"/>
      <c r="FO25" s="153"/>
      <c r="FP25" s="153"/>
      <c r="FQ25" s="153"/>
      <c r="FR25" s="153"/>
      <c r="FS25" s="153"/>
      <c r="FT25" s="153"/>
      <c r="FU25" s="153"/>
      <c r="FV25" s="153"/>
      <c r="FW25" s="153"/>
      <c r="FX25" s="153"/>
      <c r="FY25" s="153"/>
      <c r="FZ25" s="153"/>
      <c r="GA25" s="153"/>
      <c r="GB25" s="153"/>
      <c r="GC25" s="153"/>
      <c r="GD25" s="153"/>
      <c r="GE25" s="153"/>
      <c r="GF25" s="153"/>
      <c r="GG25" s="153"/>
      <c r="GH25" s="153"/>
      <c r="GI25" s="153"/>
      <c r="GJ25" s="153"/>
      <c r="GK25" s="153"/>
      <c r="GL25" s="153"/>
      <c r="GM25" s="153"/>
      <c r="GN25" s="153"/>
      <c r="GO25" s="153"/>
      <c r="GP25" s="153"/>
      <c r="GQ25" s="153"/>
      <c r="GR25" s="153"/>
      <c r="GS25" s="153"/>
      <c r="GT25" s="153"/>
      <c r="GU25" s="153"/>
      <c r="GV25" s="153"/>
      <c r="GW25" s="153"/>
      <c r="GX25" s="153"/>
      <c r="GY25" s="153"/>
      <c r="GZ25" s="153"/>
      <c r="HA25" s="153"/>
      <c r="HB25" s="153"/>
      <c r="HC25" s="153"/>
      <c r="HD25" s="153"/>
      <c r="HE25" s="153"/>
      <c r="HF25" s="153"/>
      <c r="HG25" s="153"/>
      <c r="HH25" s="153"/>
      <c r="HI25" s="153"/>
      <c r="HJ25" s="153"/>
      <c r="HK25" s="153"/>
      <c r="HL25" s="153"/>
      <c r="HM25" s="153"/>
      <c r="HN25" s="153"/>
      <c r="HO25" s="153"/>
      <c r="HP25" s="153"/>
      <c r="HQ25" s="153"/>
      <c r="HR25" s="153"/>
      <c r="HS25" s="153"/>
      <c r="HT25" s="153"/>
      <c r="HU25" s="153"/>
      <c r="HV25" s="153"/>
      <c r="HW25" s="153"/>
      <c r="HX25" s="153"/>
      <c r="HY25" s="153"/>
    </row>
    <row r="26" spans="2:233" s="157" customFormat="1" ht="17.25" customHeight="1">
      <c r="B26" s="197" t="s">
        <v>165</v>
      </c>
      <c r="C26" s="219">
        <f t="shared" si="3"/>
        <v>2268</v>
      </c>
      <c r="D26" s="180">
        <f t="shared" si="3"/>
        <v>5356</v>
      </c>
      <c r="E26" s="180">
        <v>1776</v>
      </c>
      <c r="F26" s="180">
        <v>2322</v>
      </c>
      <c r="G26" s="180">
        <v>315</v>
      </c>
      <c r="H26" s="154">
        <v>1050</v>
      </c>
      <c r="I26" s="154">
        <v>128</v>
      </c>
      <c r="J26" s="154">
        <v>794</v>
      </c>
      <c r="K26" s="154">
        <v>37</v>
      </c>
      <c r="L26" s="154">
        <v>577</v>
      </c>
      <c r="M26" s="154">
        <v>9</v>
      </c>
      <c r="N26" s="154">
        <v>348</v>
      </c>
      <c r="O26" s="154">
        <v>2</v>
      </c>
      <c r="P26" s="154">
        <v>119</v>
      </c>
      <c r="Q26" s="154">
        <v>1</v>
      </c>
      <c r="R26" s="154">
        <v>146</v>
      </c>
      <c r="S26" s="154" t="s">
        <v>400</v>
      </c>
      <c r="T26" s="154" t="s">
        <v>400</v>
      </c>
      <c r="U26" s="130"/>
      <c r="V26" s="130"/>
      <c r="W26" s="130"/>
      <c r="X26" s="130"/>
      <c r="Y26" s="130"/>
      <c r="Z26" s="130"/>
      <c r="AA26" s="130"/>
      <c r="AB26" s="130"/>
      <c r="AC26" s="130"/>
      <c r="AD26" s="130"/>
      <c r="AE26" s="130"/>
      <c r="AF26" s="130"/>
      <c r="AG26" s="130"/>
      <c r="AH26" s="130"/>
      <c r="AI26" s="130"/>
      <c r="AJ26" s="130"/>
      <c r="AK26" s="130"/>
      <c r="AL26" s="130"/>
      <c r="AM26" s="153"/>
      <c r="AN26" s="153"/>
      <c r="AO26" s="153"/>
      <c r="AP26" s="153"/>
      <c r="AQ26" s="153"/>
      <c r="AR26" s="153"/>
      <c r="AS26" s="153"/>
      <c r="AT26" s="153"/>
      <c r="AU26" s="153"/>
      <c r="AV26" s="153"/>
      <c r="AW26" s="153"/>
      <c r="AX26" s="153"/>
      <c r="AY26" s="153"/>
      <c r="AZ26" s="153"/>
      <c r="BA26" s="153"/>
      <c r="BB26" s="153"/>
      <c r="BC26" s="153"/>
      <c r="BD26" s="153"/>
      <c r="BE26" s="153"/>
      <c r="BF26" s="153"/>
      <c r="BG26" s="153"/>
      <c r="BH26" s="153"/>
      <c r="BI26" s="153"/>
      <c r="BJ26" s="153"/>
      <c r="BK26" s="153"/>
      <c r="BL26" s="153"/>
      <c r="BM26" s="153"/>
      <c r="BN26" s="153"/>
      <c r="BO26" s="153"/>
      <c r="BP26" s="153"/>
      <c r="BQ26" s="153"/>
      <c r="BR26" s="153"/>
      <c r="BS26" s="153"/>
      <c r="BT26" s="153"/>
      <c r="BU26" s="153"/>
      <c r="BV26" s="153"/>
      <c r="BW26" s="153"/>
      <c r="BX26" s="153"/>
      <c r="BY26" s="153"/>
      <c r="BZ26" s="153"/>
      <c r="CA26" s="153"/>
      <c r="CB26" s="153"/>
      <c r="CC26" s="153"/>
      <c r="CD26" s="153"/>
      <c r="CE26" s="153"/>
      <c r="CF26" s="153"/>
      <c r="CG26" s="153"/>
      <c r="CH26" s="153"/>
      <c r="CI26" s="153"/>
      <c r="CJ26" s="153"/>
      <c r="CK26" s="153"/>
      <c r="CL26" s="153"/>
      <c r="CM26" s="153"/>
      <c r="CN26" s="153"/>
      <c r="CO26" s="153"/>
      <c r="CP26" s="153"/>
      <c r="CQ26" s="153"/>
      <c r="CR26" s="153"/>
      <c r="CS26" s="153"/>
      <c r="CT26" s="153"/>
      <c r="CU26" s="153"/>
      <c r="CV26" s="153"/>
      <c r="CW26" s="153"/>
      <c r="CX26" s="153"/>
      <c r="CY26" s="153"/>
      <c r="CZ26" s="153"/>
      <c r="DA26" s="153"/>
      <c r="DB26" s="153"/>
      <c r="DC26" s="153"/>
      <c r="DD26" s="153"/>
      <c r="DE26" s="153"/>
      <c r="DF26" s="153"/>
      <c r="DG26" s="153"/>
      <c r="DH26" s="153"/>
      <c r="DI26" s="153"/>
      <c r="DJ26" s="153"/>
      <c r="DK26" s="153"/>
      <c r="DL26" s="153"/>
      <c r="DM26" s="153"/>
      <c r="DN26" s="153"/>
      <c r="DO26" s="153"/>
      <c r="DP26" s="153"/>
      <c r="DQ26" s="153"/>
      <c r="DR26" s="153"/>
      <c r="DS26" s="153"/>
      <c r="DT26" s="153"/>
      <c r="DU26" s="153"/>
      <c r="DV26" s="153"/>
      <c r="DW26" s="153"/>
      <c r="DX26" s="153"/>
      <c r="DY26" s="153"/>
      <c r="DZ26" s="153"/>
      <c r="EA26" s="153"/>
      <c r="EB26" s="153"/>
      <c r="EC26" s="153"/>
      <c r="ED26" s="153"/>
      <c r="EE26" s="153"/>
      <c r="EF26" s="153"/>
      <c r="EG26" s="153"/>
      <c r="EH26" s="153"/>
      <c r="EI26" s="153"/>
      <c r="EJ26" s="153"/>
      <c r="EK26" s="153"/>
      <c r="EL26" s="153"/>
      <c r="EM26" s="153"/>
      <c r="EN26" s="153"/>
      <c r="EO26" s="153"/>
      <c r="EP26" s="153"/>
      <c r="EQ26" s="153"/>
      <c r="ER26" s="153"/>
      <c r="ES26" s="153"/>
      <c r="ET26" s="153"/>
      <c r="EU26" s="153"/>
      <c r="EV26" s="153"/>
      <c r="EW26" s="153"/>
      <c r="EX26" s="153"/>
      <c r="EY26" s="153"/>
      <c r="EZ26" s="153"/>
      <c r="FA26" s="153"/>
      <c r="FB26" s="153"/>
      <c r="FC26" s="153"/>
      <c r="FD26" s="153"/>
      <c r="FE26" s="153"/>
      <c r="FF26" s="153"/>
      <c r="FG26" s="153"/>
      <c r="FH26" s="153"/>
      <c r="FI26" s="153"/>
      <c r="FJ26" s="153"/>
      <c r="FK26" s="153"/>
      <c r="FL26" s="153"/>
      <c r="FM26" s="153"/>
      <c r="FN26" s="153"/>
      <c r="FO26" s="153"/>
      <c r="FP26" s="153"/>
      <c r="FQ26" s="153"/>
      <c r="FR26" s="153"/>
      <c r="FS26" s="153"/>
      <c r="FT26" s="153"/>
      <c r="FU26" s="153"/>
      <c r="FV26" s="153"/>
      <c r="FW26" s="153"/>
      <c r="FX26" s="153"/>
      <c r="FY26" s="153"/>
      <c r="FZ26" s="153"/>
      <c r="GA26" s="153"/>
      <c r="GB26" s="153"/>
      <c r="GC26" s="153"/>
      <c r="GD26" s="153"/>
      <c r="GE26" s="153"/>
      <c r="GF26" s="153"/>
      <c r="GG26" s="153"/>
      <c r="GH26" s="153"/>
      <c r="GI26" s="153"/>
      <c r="GJ26" s="153"/>
      <c r="GK26" s="153"/>
      <c r="GL26" s="153"/>
      <c r="GM26" s="153"/>
      <c r="GN26" s="153"/>
      <c r="GO26" s="153"/>
      <c r="GP26" s="153"/>
      <c r="GQ26" s="153"/>
      <c r="GR26" s="153"/>
      <c r="GS26" s="153"/>
      <c r="GT26" s="153"/>
      <c r="GU26" s="153"/>
      <c r="GV26" s="153"/>
      <c r="GW26" s="153"/>
      <c r="GX26" s="153"/>
      <c r="GY26" s="153"/>
      <c r="GZ26" s="153"/>
      <c r="HA26" s="153"/>
      <c r="HB26" s="153"/>
      <c r="HC26" s="153"/>
      <c r="HD26" s="153"/>
      <c r="HE26" s="153"/>
      <c r="HF26" s="153"/>
      <c r="HG26" s="153"/>
      <c r="HH26" s="153"/>
      <c r="HI26" s="153"/>
      <c r="HJ26" s="153"/>
      <c r="HK26" s="153"/>
      <c r="HL26" s="153"/>
      <c r="HM26" s="153"/>
      <c r="HN26" s="153"/>
      <c r="HO26" s="153"/>
      <c r="HP26" s="153"/>
      <c r="HQ26" s="153"/>
      <c r="HR26" s="153"/>
      <c r="HS26" s="153"/>
      <c r="HT26" s="153"/>
      <c r="HU26" s="153"/>
      <c r="HV26" s="153"/>
      <c r="HW26" s="153"/>
      <c r="HX26" s="153"/>
      <c r="HY26" s="153"/>
    </row>
    <row r="27" spans="2:233" s="157" customFormat="1" ht="17.25" customHeight="1">
      <c r="B27" s="197" t="s">
        <v>166</v>
      </c>
      <c r="C27" s="149">
        <f>SUM(C28:C50)</f>
        <v>17397</v>
      </c>
      <c r="D27" s="78">
        <f aca="true" t="shared" si="4" ref="D27:P27">SUM(D28:D50)</f>
        <v>102183</v>
      </c>
      <c r="E27" s="78">
        <f t="shared" si="4"/>
        <v>9980</v>
      </c>
      <c r="F27" s="78">
        <f t="shared" si="4"/>
        <v>14396</v>
      </c>
      <c r="G27" s="78">
        <f t="shared" si="4"/>
        <v>3169</v>
      </c>
      <c r="H27" s="78">
        <f t="shared" si="4"/>
        <v>10745</v>
      </c>
      <c r="I27" s="78">
        <f t="shared" si="4"/>
        <v>2395</v>
      </c>
      <c r="J27" s="78">
        <f t="shared" si="4"/>
        <v>15574</v>
      </c>
      <c r="K27" s="78">
        <f t="shared" si="4"/>
        <v>1386</v>
      </c>
      <c r="L27" s="78">
        <f t="shared" si="4"/>
        <v>21290</v>
      </c>
      <c r="M27" s="78">
        <f t="shared" si="4"/>
        <v>179</v>
      </c>
      <c r="N27" s="78">
        <f t="shared" si="4"/>
        <v>6891</v>
      </c>
      <c r="O27" s="78">
        <f t="shared" si="4"/>
        <v>173</v>
      </c>
      <c r="P27" s="78">
        <f t="shared" si="4"/>
        <v>12135</v>
      </c>
      <c r="Q27" s="78">
        <f>SUM(Q28:Q50)</f>
        <v>106</v>
      </c>
      <c r="R27" s="78">
        <f>SUM(R28:R50)</f>
        <v>16716</v>
      </c>
      <c r="S27" s="78">
        <f>SUM(S28:S50)</f>
        <v>9</v>
      </c>
      <c r="T27" s="78">
        <f>SUM(T28:T50)</f>
        <v>4436</v>
      </c>
      <c r="U27" s="130"/>
      <c r="V27" s="130"/>
      <c r="W27" s="130"/>
      <c r="X27" s="130"/>
      <c r="Y27" s="130"/>
      <c r="Z27" s="130"/>
      <c r="AA27" s="130"/>
      <c r="AB27" s="130"/>
      <c r="AC27" s="130"/>
      <c r="AD27" s="130"/>
      <c r="AE27" s="130"/>
      <c r="AF27" s="130"/>
      <c r="AG27" s="130"/>
      <c r="AH27" s="130"/>
      <c r="AI27" s="130"/>
      <c r="AJ27" s="130"/>
      <c r="AK27" s="130"/>
      <c r="AL27" s="130"/>
      <c r="AM27" s="153"/>
      <c r="AN27" s="153"/>
      <c r="AO27" s="153"/>
      <c r="AP27" s="153"/>
      <c r="AQ27" s="153"/>
      <c r="AR27" s="153"/>
      <c r="AS27" s="153"/>
      <c r="AT27" s="153"/>
      <c r="AU27" s="153"/>
      <c r="AV27" s="153"/>
      <c r="AW27" s="153"/>
      <c r="AX27" s="153"/>
      <c r="AY27" s="153"/>
      <c r="AZ27" s="153"/>
      <c r="BA27" s="153"/>
      <c r="BB27" s="153"/>
      <c r="BC27" s="153"/>
      <c r="BD27" s="153"/>
      <c r="BE27" s="153"/>
      <c r="BF27" s="153"/>
      <c r="BG27" s="153"/>
      <c r="BH27" s="153"/>
      <c r="BI27" s="153"/>
      <c r="BJ27" s="153"/>
      <c r="BK27" s="153"/>
      <c r="BL27" s="153"/>
      <c r="BM27" s="153"/>
      <c r="BN27" s="153"/>
      <c r="BO27" s="153"/>
      <c r="BP27" s="153"/>
      <c r="BQ27" s="153"/>
      <c r="BR27" s="153"/>
      <c r="BS27" s="153"/>
      <c r="BT27" s="153"/>
      <c r="BU27" s="153"/>
      <c r="BV27" s="153"/>
      <c r="BW27" s="153"/>
      <c r="BX27" s="153"/>
      <c r="BY27" s="153"/>
      <c r="BZ27" s="153"/>
      <c r="CA27" s="153"/>
      <c r="CB27" s="153"/>
      <c r="CC27" s="153"/>
      <c r="CD27" s="153"/>
      <c r="CE27" s="153"/>
      <c r="CF27" s="153"/>
      <c r="CG27" s="153"/>
      <c r="CH27" s="153"/>
      <c r="CI27" s="153"/>
      <c r="CJ27" s="153"/>
      <c r="CK27" s="153"/>
      <c r="CL27" s="153"/>
      <c r="CM27" s="153"/>
      <c r="CN27" s="153"/>
      <c r="CO27" s="153"/>
      <c r="CP27" s="153"/>
      <c r="CQ27" s="153"/>
      <c r="CR27" s="153"/>
      <c r="CS27" s="153"/>
      <c r="CT27" s="153"/>
      <c r="CU27" s="153"/>
      <c r="CV27" s="153"/>
      <c r="CW27" s="153"/>
      <c r="CX27" s="153"/>
      <c r="CY27" s="153"/>
      <c r="CZ27" s="153"/>
      <c r="DA27" s="153"/>
      <c r="DB27" s="153"/>
      <c r="DC27" s="153"/>
      <c r="DD27" s="153"/>
      <c r="DE27" s="153"/>
      <c r="DF27" s="153"/>
      <c r="DG27" s="153"/>
      <c r="DH27" s="153"/>
      <c r="DI27" s="153"/>
      <c r="DJ27" s="153"/>
      <c r="DK27" s="153"/>
      <c r="DL27" s="153"/>
      <c r="DM27" s="153"/>
      <c r="DN27" s="153"/>
      <c r="DO27" s="153"/>
      <c r="DP27" s="153"/>
      <c r="DQ27" s="153"/>
      <c r="DR27" s="153"/>
      <c r="DS27" s="153"/>
      <c r="DT27" s="153"/>
      <c r="DU27" s="153"/>
      <c r="DV27" s="153"/>
      <c r="DW27" s="153"/>
      <c r="DX27" s="153"/>
      <c r="DY27" s="153"/>
      <c r="DZ27" s="153"/>
      <c r="EA27" s="153"/>
      <c r="EB27" s="153"/>
      <c r="EC27" s="153"/>
      <c r="ED27" s="153"/>
      <c r="EE27" s="153"/>
      <c r="EF27" s="153"/>
      <c r="EG27" s="153"/>
      <c r="EH27" s="153"/>
      <c r="EI27" s="153"/>
      <c r="EJ27" s="153"/>
      <c r="EK27" s="153"/>
      <c r="EL27" s="153"/>
      <c r="EM27" s="153"/>
      <c r="EN27" s="153"/>
      <c r="EO27" s="153"/>
      <c r="EP27" s="153"/>
      <c r="EQ27" s="153"/>
      <c r="ER27" s="153"/>
      <c r="ES27" s="153"/>
      <c r="ET27" s="153"/>
      <c r="EU27" s="153"/>
      <c r="EV27" s="153"/>
      <c r="EW27" s="153"/>
      <c r="EX27" s="153"/>
      <c r="EY27" s="153"/>
      <c r="EZ27" s="153"/>
      <c r="FA27" s="153"/>
      <c r="FB27" s="153"/>
      <c r="FC27" s="153"/>
      <c r="FD27" s="153"/>
      <c r="FE27" s="153"/>
      <c r="FF27" s="153"/>
      <c r="FG27" s="153"/>
      <c r="FH27" s="153"/>
      <c r="FI27" s="153"/>
      <c r="FJ27" s="153"/>
      <c r="FK27" s="153"/>
      <c r="FL27" s="153"/>
      <c r="FM27" s="153"/>
      <c r="FN27" s="153"/>
      <c r="FO27" s="153"/>
      <c r="FP27" s="153"/>
      <c r="FQ27" s="153"/>
      <c r="FR27" s="153"/>
      <c r="FS27" s="153"/>
      <c r="FT27" s="153"/>
      <c r="FU27" s="153"/>
      <c r="FV27" s="153"/>
      <c r="FW27" s="153"/>
      <c r="FX27" s="153"/>
      <c r="FY27" s="153"/>
      <c r="FZ27" s="153"/>
      <c r="GA27" s="153"/>
      <c r="GB27" s="153"/>
      <c r="GC27" s="153"/>
      <c r="GD27" s="153"/>
      <c r="GE27" s="153"/>
      <c r="GF27" s="153"/>
      <c r="GG27" s="153"/>
      <c r="GH27" s="153"/>
      <c r="GI27" s="153"/>
      <c r="GJ27" s="153"/>
      <c r="GK27" s="153"/>
      <c r="GL27" s="153"/>
      <c r="GM27" s="153"/>
      <c r="GN27" s="153"/>
      <c r="GO27" s="153"/>
      <c r="GP27" s="153"/>
      <c r="GQ27" s="153"/>
      <c r="GR27" s="153"/>
      <c r="GS27" s="153"/>
      <c r="GT27" s="153"/>
      <c r="GU27" s="153"/>
      <c r="GV27" s="153"/>
      <c r="GW27" s="153"/>
      <c r="GX27" s="153"/>
      <c r="GY27" s="153"/>
      <c r="GZ27" s="153"/>
      <c r="HA27" s="153"/>
      <c r="HB27" s="153"/>
      <c r="HC27" s="153"/>
      <c r="HD27" s="153"/>
      <c r="HE27" s="153"/>
      <c r="HF27" s="153"/>
      <c r="HG27" s="153"/>
      <c r="HH27" s="153"/>
      <c r="HI27" s="153"/>
      <c r="HJ27" s="153"/>
      <c r="HK27" s="153"/>
      <c r="HL27" s="153"/>
      <c r="HM27" s="153"/>
      <c r="HN27" s="153"/>
      <c r="HO27" s="153"/>
      <c r="HP27" s="153"/>
      <c r="HQ27" s="153"/>
      <c r="HR27" s="153"/>
      <c r="HS27" s="153"/>
      <c r="HT27" s="153"/>
      <c r="HU27" s="153"/>
      <c r="HV27" s="153"/>
      <c r="HW27" s="153"/>
      <c r="HX27" s="153"/>
      <c r="HY27" s="153"/>
    </row>
    <row r="28" spans="2:20" ht="17.25" customHeight="1">
      <c r="B28" s="209" t="s">
        <v>172</v>
      </c>
      <c r="C28" s="149">
        <v>275</v>
      </c>
      <c r="D28" s="93">
        <v>1608</v>
      </c>
      <c r="E28" s="93">
        <v>100</v>
      </c>
      <c r="F28" s="93">
        <v>157</v>
      </c>
      <c r="G28" s="78">
        <v>66</v>
      </c>
      <c r="H28" s="78">
        <v>221</v>
      </c>
      <c r="I28" s="78">
        <v>68</v>
      </c>
      <c r="J28" s="78">
        <v>443</v>
      </c>
      <c r="K28" s="78">
        <v>34</v>
      </c>
      <c r="L28" s="78">
        <v>507</v>
      </c>
      <c r="M28" s="78">
        <v>6</v>
      </c>
      <c r="N28" s="78">
        <v>229</v>
      </c>
      <c r="O28" s="78">
        <v>1</v>
      </c>
      <c r="P28" s="78">
        <v>51</v>
      </c>
      <c r="Q28" s="78" t="s">
        <v>286</v>
      </c>
      <c r="R28" s="78" t="s">
        <v>286</v>
      </c>
      <c r="S28" s="111" t="s">
        <v>286</v>
      </c>
      <c r="T28" s="111" t="s">
        <v>286</v>
      </c>
    </row>
    <row r="29" spans="2:20" ht="17.25" customHeight="1">
      <c r="B29" s="199" t="s">
        <v>170</v>
      </c>
      <c r="C29" s="78">
        <v>1487</v>
      </c>
      <c r="D29" s="93">
        <v>18496</v>
      </c>
      <c r="E29" s="93">
        <v>688</v>
      </c>
      <c r="F29" s="93">
        <v>1103</v>
      </c>
      <c r="G29" s="78">
        <v>306</v>
      </c>
      <c r="H29" s="78">
        <v>1043</v>
      </c>
      <c r="I29" s="78">
        <v>228</v>
      </c>
      <c r="J29" s="78">
        <v>1516</v>
      </c>
      <c r="K29" s="78">
        <v>135</v>
      </c>
      <c r="L29" s="78">
        <v>2053</v>
      </c>
      <c r="M29" s="78">
        <v>34</v>
      </c>
      <c r="N29" s="78">
        <v>1337</v>
      </c>
      <c r="O29" s="78">
        <v>49</v>
      </c>
      <c r="P29" s="78">
        <v>3408</v>
      </c>
      <c r="Q29" s="78">
        <v>44</v>
      </c>
      <c r="R29" s="78">
        <v>6911</v>
      </c>
      <c r="S29" s="111">
        <v>3</v>
      </c>
      <c r="T29" s="111">
        <v>1125</v>
      </c>
    </row>
    <row r="30" spans="2:20" ht="17.25" customHeight="1">
      <c r="B30" s="199" t="s">
        <v>167</v>
      </c>
      <c r="C30" s="78">
        <v>4278</v>
      </c>
      <c r="D30" s="93">
        <v>10847</v>
      </c>
      <c r="E30" s="93">
        <v>3101</v>
      </c>
      <c r="F30" s="93">
        <v>4585</v>
      </c>
      <c r="G30" s="78">
        <v>782</v>
      </c>
      <c r="H30" s="78">
        <v>2598</v>
      </c>
      <c r="I30" s="78">
        <v>308</v>
      </c>
      <c r="J30" s="78">
        <v>1877</v>
      </c>
      <c r="K30" s="78">
        <v>74</v>
      </c>
      <c r="L30" s="78">
        <v>1059</v>
      </c>
      <c r="M30" s="78">
        <v>4</v>
      </c>
      <c r="N30" s="78">
        <v>151</v>
      </c>
      <c r="O30" s="78">
        <v>8</v>
      </c>
      <c r="P30" s="78">
        <v>467</v>
      </c>
      <c r="Q30" s="78">
        <v>1</v>
      </c>
      <c r="R30" s="78">
        <v>110</v>
      </c>
      <c r="S30" s="111" t="s">
        <v>286</v>
      </c>
      <c r="T30" s="111" t="s">
        <v>286</v>
      </c>
    </row>
    <row r="31" spans="2:20" ht="17.25" customHeight="1">
      <c r="B31" s="199" t="s">
        <v>169</v>
      </c>
      <c r="C31" s="78">
        <v>488</v>
      </c>
      <c r="D31" s="93">
        <v>2406</v>
      </c>
      <c r="E31" s="93">
        <v>318</v>
      </c>
      <c r="F31" s="93">
        <v>456</v>
      </c>
      <c r="G31" s="78">
        <v>76</v>
      </c>
      <c r="H31" s="78">
        <v>253</v>
      </c>
      <c r="I31" s="78">
        <v>48</v>
      </c>
      <c r="J31" s="78">
        <v>302</v>
      </c>
      <c r="K31" s="78">
        <v>35</v>
      </c>
      <c r="L31" s="78">
        <v>588</v>
      </c>
      <c r="M31" s="78">
        <v>1</v>
      </c>
      <c r="N31" s="78">
        <v>35</v>
      </c>
      <c r="O31" s="78">
        <v>9</v>
      </c>
      <c r="P31" s="78">
        <v>670</v>
      </c>
      <c r="Q31" s="78">
        <v>1</v>
      </c>
      <c r="R31" s="78">
        <v>102</v>
      </c>
      <c r="S31" s="111" t="s">
        <v>286</v>
      </c>
      <c r="T31" s="111" t="s">
        <v>286</v>
      </c>
    </row>
    <row r="32" spans="2:20" ht="17.25" customHeight="1">
      <c r="B32" s="199" t="s">
        <v>321</v>
      </c>
      <c r="C32" s="78">
        <v>31</v>
      </c>
      <c r="D32" s="93">
        <v>211</v>
      </c>
      <c r="E32" s="93">
        <v>3</v>
      </c>
      <c r="F32" s="93">
        <v>6</v>
      </c>
      <c r="G32" s="78">
        <v>10</v>
      </c>
      <c r="H32" s="78">
        <v>36</v>
      </c>
      <c r="I32" s="78">
        <v>9</v>
      </c>
      <c r="J32" s="78">
        <v>59</v>
      </c>
      <c r="K32" s="78">
        <v>9</v>
      </c>
      <c r="L32" s="78">
        <v>110</v>
      </c>
      <c r="M32" s="78" t="s">
        <v>286</v>
      </c>
      <c r="N32" s="78" t="s">
        <v>286</v>
      </c>
      <c r="O32" s="78" t="s">
        <v>286</v>
      </c>
      <c r="P32" s="78" t="s">
        <v>286</v>
      </c>
      <c r="Q32" s="78" t="s">
        <v>286</v>
      </c>
      <c r="R32" s="78" t="s">
        <v>286</v>
      </c>
      <c r="S32" s="111" t="s">
        <v>286</v>
      </c>
      <c r="T32" s="111" t="s">
        <v>286</v>
      </c>
    </row>
    <row r="33" spans="2:20" ht="17.25" customHeight="1">
      <c r="B33" s="199" t="s">
        <v>322</v>
      </c>
      <c r="C33" s="78">
        <v>584</v>
      </c>
      <c r="D33" s="93">
        <v>5048</v>
      </c>
      <c r="E33" s="93">
        <v>249</v>
      </c>
      <c r="F33" s="93">
        <v>370</v>
      </c>
      <c r="G33" s="78">
        <v>96</v>
      </c>
      <c r="H33" s="78">
        <v>323</v>
      </c>
      <c r="I33" s="78">
        <v>104</v>
      </c>
      <c r="J33" s="78">
        <v>735</v>
      </c>
      <c r="K33" s="78">
        <v>114</v>
      </c>
      <c r="L33" s="78">
        <v>1693</v>
      </c>
      <c r="M33" s="78">
        <v>6</v>
      </c>
      <c r="N33" s="78">
        <v>229</v>
      </c>
      <c r="O33" s="78">
        <v>7</v>
      </c>
      <c r="P33" s="78">
        <v>530</v>
      </c>
      <c r="Q33" s="78">
        <v>8</v>
      </c>
      <c r="R33" s="78">
        <v>1168</v>
      </c>
      <c r="S33" s="111" t="s">
        <v>286</v>
      </c>
      <c r="T33" s="111" t="s">
        <v>286</v>
      </c>
    </row>
    <row r="34" spans="2:20" ht="17.25" customHeight="1">
      <c r="B34" s="199" t="s">
        <v>173</v>
      </c>
      <c r="C34" s="78">
        <v>19</v>
      </c>
      <c r="D34" s="93">
        <v>623</v>
      </c>
      <c r="E34" s="93">
        <v>2</v>
      </c>
      <c r="F34" s="93">
        <v>4</v>
      </c>
      <c r="G34" s="78">
        <v>2</v>
      </c>
      <c r="H34" s="78">
        <v>6</v>
      </c>
      <c r="I34" s="78">
        <v>2</v>
      </c>
      <c r="J34" s="78">
        <v>16</v>
      </c>
      <c r="K34" s="78">
        <v>9</v>
      </c>
      <c r="L34" s="78">
        <v>113</v>
      </c>
      <c r="M34" s="78">
        <v>1</v>
      </c>
      <c r="N34" s="78">
        <v>30</v>
      </c>
      <c r="O34" s="78">
        <v>1</v>
      </c>
      <c r="P34" s="78">
        <v>79</v>
      </c>
      <c r="Q34" s="78">
        <v>2</v>
      </c>
      <c r="R34" s="78">
        <v>375</v>
      </c>
      <c r="S34" s="111" t="s">
        <v>286</v>
      </c>
      <c r="T34" s="111" t="s">
        <v>286</v>
      </c>
    </row>
    <row r="35" spans="2:20" ht="17.25" customHeight="1">
      <c r="B35" s="199" t="s">
        <v>168</v>
      </c>
      <c r="C35" s="78">
        <v>403</v>
      </c>
      <c r="D35" s="93">
        <v>736</v>
      </c>
      <c r="E35" s="93">
        <v>359</v>
      </c>
      <c r="F35" s="93">
        <v>404</v>
      </c>
      <c r="G35" s="78">
        <v>16</v>
      </c>
      <c r="H35" s="78">
        <v>53</v>
      </c>
      <c r="I35" s="78">
        <v>17</v>
      </c>
      <c r="J35" s="78">
        <v>105</v>
      </c>
      <c r="K35" s="78">
        <v>11</v>
      </c>
      <c r="L35" s="78">
        <v>174</v>
      </c>
      <c r="M35" s="78" t="s">
        <v>286</v>
      </c>
      <c r="N35" s="78" t="s">
        <v>286</v>
      </c>
      <c r="O35" s="78" t="s">
        <v>286</v>
      </c>
      <c r="P35" s="78" t="s">
        <v>286</v>
      </c>
      <c r="Q35" s="78" t="s">
        <v>286</v>
      </c>
      <c r="R35" s="78" t="s">
        <v>286</v>
      </c>
      <c r="S35" s="111" t="s">
        <v>286</v>
      </c>
      <c r="T35" s="111" t="s">
        <v>286</v>
      </c>
    </row>
    <row r="36" spans="2:20" ht="17.25" customHeight="1">
      <c r="B36" s="199" t="s">
        <v>171</v>
      </c>
      <c r="C36" s="78">
        <v>603</v>
      </c>
      <c r="D36" s="93">
        <v>2843</v>
      </c>
      <c r="E36" s="93">
        <v>202</v>
      </c>
      <c r="F36" s="93">
        <v>367</v>
      </c>
      <c r="G36" s="78">
        <v>199</v>
      </c>
      <c r="H36" s="78">
        <v>683</v>
      </c>
      <c r="I36" s="78">
        <v>149</v>
      </c>
      <c r="J36" s="78">
        <v>1012</v>
      </c>
      <c r="K36" s="78">
        <v>52</v>
      </c>
      <c r="L36" s="78">
        <v>696</v>
      </c>
      <c r="M36" s="78" t="s">
        <v>286</v>
      </c>
      <c r="N36" s="78" t="s">
        <v>286</v>
      </c>
      <c r="O36" s="78">
        <v>1</v>
      </c>
      <c r="P36" s="78">
        <v>85</v>
      </c>
      <c r="Q36" s="78" t="s">
        <v>286</v>
      </c>
      <c r="R36" s="78" t="s">
        <v>286</v>
      </c>
      <c r="S36" s="111" t="s">
        <v>286</v>
      </c>
      <c r="T36" s="111" t="s">
        <v>286</v>
      </c>
    </row>
    <row r="37" spans="2:20" ht="17.25" customHeight="1">
      <c r="B37" s="199" t="s">
        <v>194</v>
      </c>
      <c r="C37" s="78">
        <v>455</v>
      </c>
      <c r="D37" s="93">
        <v>1564</v>
      </c>
      <c r="E37" s="93">
        <v>301</v>
      </c>
      <c r="F37" s="93">
        <v>440</v>
      </c>
      <c r="G37" s="78">
        <v>76</v>
      </c>
      <c r="H37" s="78">
        <v>252</v>
      </c>
      <c r="I37" s="78">
        <v>48</v>
      </c>
      <c r="J37" s="78">
        <v>305</v>
      </c>
      <c r="K37" s="78">
        <v>27</v>
      </c>
      <c r="L37" s="78">
        <v>412</v>
      </c>
      <c r="M37" s="78">
        <v>1</v>
      </c>
      <c r="N37" s="78">
        <v>34</v>
      </c>
      <c r="O37" s="78">
        <v>2</v>
      </c>
      <c r="P37" s="78">
        <v>121</v>
      </c>
      <c r="Q37" s="78" t="s">
        <v>286</v>
      </c>
      <c r="R37" s="78" t="s">
        <v>286</v>
      </c>
      <c r="S37" s="111" t="s">
        <v>286</v>
      </c>
      <c r="T37" s="111" t="s">
        <v>286</v>
      </c>
    </row>
    <row r="38" spans="2:20" ht="17.25" customHeight="1">
      <c r="B38" s="199" t="s">
        <v>287</v>
      </c>
      <c r="C38" s="78">
        <v>562</v>
      </c>
      <c r="D38" s="93">
        <v>6867</v>
      </c>
      <c r="E38" s="93">
        <v>153</v>
      </c>
      <c r="F38" s="93">
        <v>234</v>
      </c>
      <c r="G38" s="78">
        <v>92</v>
      </c>
      <c r="H38" s="78">
        <v>318</v>
      </c>
      <c r="I38" s="78">
        <v>151</v>
      </c>
      <c r="J38" s="78">
        <v>1017</v>
      </c>
      <c r="K38" s="78">
        <v>118</v>
      </c>
      <c r="L38" s="78">
        <v>1860</v>
      </c>
      <c r="M38" s="78">
        <v>29</v>
      </c>
      <c r="N38" s="78">
        <v>1152</v>
      </c>
      <c r="O38" s="78">
        <v>12</v>
      </c>
      <c r="P38" s="78">
        <v>979</v>
      </c>
      <c r="Q38" s="78">
        <v>6</v>
      </c>
      <c r="R38" s="78">
        <v>900</v>
      </c>
      <c r="S38" s="111">
        <v>1</v>
      </c>
      <c r="T38" s="78">
        <v>407</v>
      </c>
    </row>
    <row r="39" spans="2:20" ht="17.25" customHeight="1">
      <c r="B39" s="199" t="s">
        <v>174</v>
      </c>
      <c r="C39" s="78">
        <v>223</v>
      </c>
      <c r="D39" s="93">
        <v>2434</v>
      </c>
      <c r="E39" s="93">
        <v>62</v>
      </c>
      <c r="F39" s="93">
        <v>92</v>
      </c>
      <c r="G39" s="78">
        <v>49</v>
      </c>
      <c r="H39" s="78">
        <v>173</v>
      </c>
      <c r="I39" s="78">
        <v>51</v>
      </c>
      <c r="J39" s="78">
        <v>346</v>
      </c>
      <c r="K39" s="78">
        <v>42</v>
      </c>
      <c r="L39" s="78">
        <v>659</v>
      </c>
      <c r="M39" s="78">
        <v>10</v>
      </c>
      <c r="N39" s="78">
        <v>393</v>
      </c>
      <c r="O39" s="78">
        <v>7</v>
      </c>
      <c r="P39" s="78">
        <v>465</v>
      </c>
      <c r="Q39" s="78">
        <v>2</v>
      </c>
      <c r="R39" s="78">
        <v>306</v>
      </c>
      <c r="S39" s="111" t="s">
        <v>286</v>
      </c>
      <c r="T39" s="111" t="s">
        <v>286</v>
      </c>
    </row>
    <row r="40" spans="2:20" ht="17.25" customHeight="1">
      <c r="B40" s="199" t="s">
        <v>176</v>
      </c>
      <c r="C40" s="78">
        <v>431</v>
      </c>
      <c r="D40" s="93">
        <v>5811</v>
      </c>
      <c r="E40" s="93">
        <v>148</v>
      </c>
      <c r="F40" s="93">
        <v>230</v>
      </c>
      <c r="G40" s="78">
        <v>89</v>
      </c>
      <c r="H40" s="78">
        <v>309</v>
      </c>
      <c r="I40" s="78">
        <v>85</v>
      </c>
      <c r="J40" s="78">
        <v>551</v>
      </c>
      <c r="K40" s="78">
        <v>63</v>
      </c>
      <c r="L40" s="78">
        <v>1052</v>
      </c>
      <c r="M40" s="78">
        <v>18</v>
      </c>
      <c r="N40" s="78">
        <v>661</v>
      </c>
      <c r="O40" s="78">
        <v>16</v>
      </c>
      <c r="P40" s="78">
        <v>1066</v>
      </c>
      <c r="Q40" s="78">
        <v>12</v>
      </c>
      <c r="R40" s="78">
        <v>1942</v>
      </c>
      <c r="S40" s="111" t="s">
        <v>286</v>
      </c>
      <c r="T40" s="111" t="s">
        <v>286</v>
      </c>
    </row>
    <row r="41" spans="2:20" ht="17.25" customHeight="1">
      <c r="B41" s="201" t="s">
        <v>175</v>
      </c>
      <c r="C41" s="78">
        <v>2949</v>
      </c>
      <c r="D41" s="93">
        <v>10298</v>
      </c>
      <c r="E41" s="93">
        <v>1918</v>
      </c>
      <c r="F41" s="93">
        <v>2470</v>
      </c>
      <c r="G41" s="78">
        <v>480</v>
      </c>
      <c r="H41" s="78">
        <v>1624</v>
      </c>
      <c r="I41" s="78">
        <v>376</v>
      </c>
      <c r="J41" s="78">
        <v>2378</v>
      </c>
      <c r="K41" s="78">
        <v>152</v>
      </c>
      <c r="L41" s="78">
        <v>2360</v>
      </c>
      <c r="M41" s="78">
        <v>12</v>
      </c>
      <c r="N41" s="78">
        <v>426</v>
      </c>
      <c r="O41" s="78">
        <v>7</v>
      </c>
      <c r="P41" s="78">
        <v>441</v>
      </c>
      <c r="Q41" s="78">
        <v>4</v>
      </c>
      <c r="R41" s="78">
        <v>599</v>
      </c>
      <c r="S41" s="111" t="s">
        <v>286</v>
      </c>
      <c r="T41" s="111" t="s">
        <v>286</v>
      </c>
    </row>
    <row r="42" spans="2:20" ht="17.25" customHeight="1">
      <c r="B42" s="199" t="s">
        <v>178</v>
      </c>
      <c r="C42" s="78">
        <v>1710</v>
      </c>
      <c r="D42" s="93">
        <v>16704</v>
      </c>
      <c r="E42" s="93">
        <v>651</v>
      </c>
      <c r="F42" s="93">
        <v>974</v>
      </c>
      <c r="G42" s="78">
        <v>313</v>
      </c>
      <c r="H42" s="78">
        <v>1088</v>
      </c>
      <c r="I42" s="78">
        <v>451</v>
      </c>
      <c r="J42" s="78">
        <v>2925</v>
      </c>
      <c r="K42" s="78">
        <v>218</v>
      </c>
      <c r="L42" s="78">
        <v>3497</v>
      </c>
      <c r="M42" s="78">
        <v>26</v>
      </c>
      <c r="N42" s="78">
        <v>975</v>
      </c>
      <c r="O42" s="78">
        <v>27</v>
      </c>
      <c r="P42" s="78">
        <v>1972</v>
      </c>
      <c r="Q42" s="78">
        <v>21</v>
      </c>
      <c r="R42" s="78">
        <v>3495</v>
      </c>
      <c r="S42" s="111">
        <v>3</v>
      </c>
      <c r="T42" s="111">
        <v>1778</v>
      </c>
    </row>
    <row r="43" spans="2:20" ht="17.25" customHeight="1">
      <c r="B43" s="199" t="s">
        <v>179</v>
      </c>
      <c r="C43" s="78">
        <v>9</v>
      </c>
      <c r="D43" s="93">
        <v>36</v>
      </c>
      <c r="E43" s="93">
        <v>6</v>
      </c>
      <c r="F43" s="93">
        <v>7</v>
      </c>
      <c r="G43" s="78">
        <v>1</v>
      </c>
      <c r="H43" s="78">
        <v>4</v>
      </c>
      <c r="I43" s="78">
        <v>1</v>
      </c>
      <c r="J43" s="78">
        <v>6</v>
      </c>
      <c r="K43" s="78">
        <v>1</v>
      </c>
      <c r="L43" s="78">
        <v>19</v>
      </c>
      <c r="M43" s="78" t="s">
        <v>286</v>
      </c>
      <c r="N43" s="78" t="s">
        <v>286</v>
      </c>
      <c r="O43" s="78" t="s">
        <v>286</v>
      </c>
      <c r="P43" s="78" t="s">
        <v>286</v>
      </c>
      <c r="Q43" s="78" t="s">
        <v>286</v>
      </c>
      <c r="R43" s="78" t="s">
        <v>286</v>
      </c>
      <c r="S43" s="111" t="s">
        <v>286</v>
      </c>
      <c r="T43" s="111" t="s">
        <v>286</v>
      </c>
    </row>
    <row r="44" spans="2:20" ht="17.25" customHeight="1">
      <c r="B44" s="199" t="s">
        <v>177</v>
      </c>
      <c r="C44" s="78">
        <v>66</v>
      </c>
      <c r="D44" s="93">
        <v>977</v>
      </c>
      <c r="E44" s="93">
        <v>9</v>
      </c>
      <c r="F44" s="93">
        <v>15</v>
      </c>
      <c r="G44" s="78">
        <v>10</v>
      </c>
      <c r="H44" s="78">
        <v>36</v>
      </c>
      <c r="I44" s="78">
        <v>16</v>
      </c>
      <c r="J44" s="78">
        <v>104</v>
      </c>
      <c r="K44" s="78">
        <v>22</v>
      </c>
      <c r="L44" s="78">
        <v>335</v>
      </c>
      <c r="M44" s="78">
        <v>7</v>
      </c>
      <c r="N44" s="78">
        <v>307</v>
      </c>
      <c r="O44" s="78">
        <v>1</v>
      </c>
      <c r="P44" s="78">
        <v>53</v>
      </c>
      <c r="Q44" s="78">
        <v>1</v>
      </c>
      <c r="R44" s="78">
        <v>127</v>
      </c>
      <c r="S44" s="111" t="s">
        <v>286</v>
      </c>
      <c r="T44" s="111" t="s">
        <v>286</v>
      </c>
    </row>
    <row r="45" spans="2:20" ht="17.25" customHeight="1">
      <c r="B45" s="199" t="s">
        <v>183</v>
      </c>
      <c r="C45" s="78">
        <v>1658</v>
      </c>
      <c r="D45" s="93">
        <v>3628</v>
      </c>
      <c r="E45" s="93">
        <v>1238</v>
      </c>
      <c r="F45" s="93">
        <v>1828</v>
      </c>
      <c r="G45" s="78">
        <v>332</v>
      </c>
      <c r="H45" s="78">
        <v>1117</v>
      </c>
      <c r="I45" s="78">
        <v>75</v>
      </c>
      <c r="J45" s="78">
        <v>461</v>
      </c>
      <c r="K45" s="78">
        <v>11</v>
      </c>
      <c r="L45" s="78">
        <v>155</v>
      </c>
      <c r="M45" s="78">
        <v>2</v>
      </c>
      <c r="N45" s="78">
        <v>67</v>
      </c>
      <c r="O45" s="78" t="s">
        <v>286</v>
      </c>
      <c r="P45" s="78" t="s">
        <v>286</v>
      </c>
      <c r="Q45" s="78" t="s">
        <v>286</v>
      </c>
      <c r="R45" s="78" t="s">
        <v>286</v>
      </c>
      <c r="S45" s="111" t="s">
        <v>286</v>
      </c>
      <c r="T45" s="111" t="s">
        <v>286</v>
      </c>
    </row>
    <row r="46" spans="2:20" ht="17.25" customHeight="1">
      <c r="B46" s="199" t="s">
        <v>181</v>
      </c>
      <c r="C46" s="78">
        <v>257</v>
      </c>
      <c r="D46" s="93">
        <v>4656</v>
      </c>
      <c r="E46" s="93">
        <v>63</v>
      </c>
      <c r="F46" s="93">
        <v>98</v>
      </c>
      <c r="G46" s="78">
        <v>34</v>
      </c>
      <c r="H46" s="78">
        <v>123</v>
      </c>
      <c r="I46" s="78">
        <v>56</v>
      </c>
      <c r="J46" s="78">
        <v>376</v>
      </c>
      <c r="K46" s="78">
        <v>74</v>
      </c>
      <c r="L46" s="78">
        <v>1097</v>
      </c>
      <c r="M46" s="78">
        <v>12</v>
      </c>
      <c r="N46" s="78">
        <v>475</v>
      </c>
      <c r="O46" s="78">
        <v>13</v>
      </c>
      <c r="P46" s="78">
        <v>945</v>
      </c>
      <c r="Q46" s="78">
        <v>3</v>
      </c>
      <c r="R46" s="78">
        <v>416</v>
      </c>
      <c r="S46" s="111">
        <v>2</v>
      </c>
      <c r="T46" s="111">
        <v>1126</v>
      </c>
    </row>
    <row r="47" spans="2:20" ht="17.25" customHeight="1">
      <c r="B47" s="199" t="s">
        <v>180</v>
      </c>
      <c r="C47" s="78">
        <v>354</v>
      </c>
      <c r="D47" s="93">
        <v>4159</v>
      </c>
      <c r="E47" s="93">
        <v>64</v>
      </c>
      <c r="F47" s="93">
        <v>107</v>
      </c>
      <c r="G47" s="78">
        <v>49</v>
      </c>
      <c r="H47" s="78">
        <v>170</v>
      </c>
      <c r="I47" s="78">
        <v>72</v>
      </c>
      <c r="J47" s="78">
        <v>515</v>
      </c>
      <c r="K47" s="78">
        <v>152</v>
      </c>
      <c r="L47" s="78">
        <v>2301</v>
      </c>
      <c r="M47" s="78">
        <v>9</v>
      </c>
      <c r="N47" s="78">
        <v>345</v>
      </c>
      <c r="O47" s="78">
        <v>7</v>
      </c>
      <c r="P47" s="78">
        <v>456</v>
      </c>
      <c r="Q47" s="78">
        <v>1</v>
      </c>
      <c r="R47" s="78">
        <v>265</v>
      </c>
      <c r="S47" s="111" t="s">
        <v>286</v>
      </c>
      <c r="T47" s="111" t="s">
        <v>286</v>
      </c>
    </row>
    <row r="48" spans="2:20" ht="17.25" customHeight="1">
      <c r="B48" s="199" t="s">
        <v>182</v>
      </c>
      <c r="C48" s="78">
        <v>10</v>
      </c>
      <c r="D48" s="93">
        <v>134</v>
      </c>
      <c r="E48" s="93">
        <v>3</v>
      </c>
      <c r="F48" s="93">
        <v>6</v>
      </c>
      <c r="G48" s="78">
        <v>1</v>
      </c>
      <c r="H48" s="78">
        <v>4</v>
      </c>
      <c r="I48" s="78">
        <v>2</v>
      </c>
      <c r="J48" s="78">
        <v>16</v>
      </c>
      <c r="K48" s="78">
        <v>3</v>
      </c>
      <c r="L48" s="78">
        <v>63</v>
      </c>
      <c r="M48" s="78">
        <v>1</v>
      </c>
      <c r="N48" s="78">
        <v>45</v>
      </c>
      <c r="O48" s="78" t="s">
        <v>286</v>
      </c>
      <c r="P48" s="78" t="s">
        <v>286</v>
      </c>
      <c r="Q48" s="78" t="s">
        <v>286</v>
      </c>
      <c r="R48" s="78" t="s">
        <v>286</v>
      </c>
      <c r="S48" s="111" t="s">
        <v>286</v>
      </c>
      <c r="T48" s="111" t="s">
        <v>286</v>
      </c>
    </row>
    <row r="49" spans="2:20" ht="17.25" customHeight="1">
      <c r="B49" s="199" t="s">
        <v>184</v>
      </c>
      <c r="C49" s="78">
        <v>493</v>
      </c>
      <c r="D49" s="93">
        <v>1840</v>
      </c>
      <c r="E49" s="93">
        <v>309</v>
      </c>
      <c r="F49" s="93">
        <v>402</v>
      </c>
      <c r="G49" s="109">
        <v>83</v>
      </c>
      <c r="H49" s="109">
        <v>287</v>
      </c>
      <c r="I49" s="78">
        <v>70</v>
      </c>
      <c r="J49" s="78">
        <v>453</v>
      </c>
      <c r="K49" s="78">
        <v>27</v>
      </c>
      <c r="L49" s="78">
        <v>429</v>
      </c>
      <c r="M49" s="78" t="s">
        <v>286</v>
      </c>
      <c r="N49" s="78" t="s">
        <v>286</v>
      </c>
      <c r="O49" s="78">
        <v>4</v>
      </c>
      <c r="P49" s="78">
        <v>269</v>
      </c>
      <c r="Q49" s="78" t="s">
        <v>286</v>
      </c>
      <c r="R49" s="78" t="s">
        <v>286</v>
      </c>
      <c r="S49" s="111" t="s">
        <v>286</v>
      </c>
      <c r="T49" s="111" t="s">
        <v>286</v>
      </c>
    </row>
    <row r="50" spans="1:20" ht="17.25" customHeight="1">
      <c r="A50" s="124"/>
      <c r="B50" s="200" t="s">
        <v>185</v>
      </c>
      <c r="C50" s="80">
        <v>52</v>
      </c>
      <c r="D50" s="94">
        <v>257</v>
      </c>
      <c r="E50" s="94">
        <v>33</v>
      </c>
      <c r="F50" s="94">
        <v>41</v>
      </c>
      <c r="G50" s="81">
        <v>7</v>
      </c>
      <c r="H50" s="81">
        <v>24</v>
      </c>
      <c r="I50" s="81">
        <v>8</v>
      </c>
      <c r="J50" s="81">
        <v>56</v>
      </c>
      <c r="K50" s="81">
        <v>3</v>
      </c>
      <c r="L50" s="81">
        <v>58</v>
      </c>
      <c r="M50" s="81" t="s">
        <v>286</v>
      </c>
      <c r="N50" s="81" t="s">
        <v>286</v>
      </c>
      <c r="O50" s="81">
        <v>1</v>
      </c>
      <c r="P50" s="81">
        <v>78</v>
      </c>
      <c r="Q50" s="81" t="s">
        <v>286</v>
      </c>
      <c r="R50" s="81" t="s">
        <v>286</v>
      </c>
      <c r="S50" s="120" t="s">
        <v>286</v>
      </c>
      <c r="T50" s="120" t="s">
        <v>286</v>
      </c>
    </row>
    <row r="51" ht="15.75" customHeight="1">
      <c r="B51" s="121"/>
    </row>
    <row r="52" spans="2:19" ht="14.25" customHeight="1">
      <c r="B52" s="121"/>
      <c r="C52" s="189"/>
      <c r="D52" s="189"/>
      <c r="E52" s="189"/>
      <c r="F52" s="189"/>
      <c r="G52" s="189"/>
      <c r="H52" s="189"/>
      <c r="I52" s="189"/>
      <c r="J52" s="189"/>
      <c r="K52" s="189"/>
      <c r="L52" s="189"/>
      <c r="M52" s="189"/>
      <c r="N52" s="189"/>
      <c r="O52" s="189"/>
      <c r="P52" s="189"/>
      <c r="Q52" s="189"/>
      <c r="R52" s="189"/>
      <c r="S52" s="189"/>
    </row>
    <row r="53" spans="1:2" ht="14.25">
      <c r="A53" s="121"/>
      <c r="B53" s="121"/>
    </row>
    <row r="54" spans="3:18" ht="14.25">
      <c r="C54" s="189"/>
      <c r="D54" s="190"/>
      <c r="E54" s="190"/>
      <c r="F54" s="190"/>
      <c r="G54" s="190"/>
      <c r="H54" s="190"/>
      <c r="I54" s="190"/>
      <c r="J54" s="190"/>
      <c r="K54" s="190"/>
      <c r="L54" s="190"/>
      <c r="M54" s="190"/>
      <c r="N54" s="190"/>
      <c r="O54" s="190"/>
      <c r="P54" s="190"/>
      <c r="Q54" s="190"/>
      <c r="R54" s="190"/>
    </row>
  </sheetData>
  <sheetProtection/>
  <mergeCells count="29">
    <mergeCell ref="I5:J5"/>
    <mergeCell ref="K5:L5"/>
    <mergeCell ref="G6:G7"/>
    <mergeCell ref="D6:D7"/>
    <mergeCell ref="E6:E7"/>
    <mergeCell ref="F6:F7"/>
    <mergeCell ref="P6:P7"/>
    <mergeCell ref="Q6:Q7"/>
    <mergeCell ref="R6:R7"/>
    <mergeCell ref="K6:K7"/>
    <mergeCell ref="S5:T5"/>
    <mergeCell ref="T6:T7"/>
    <mergeCell ref="S6:S7"/>
    <mergeCell ref="M6:M7"/>
    <mergeCell ref="N6:N7"/>
    <mergeCell ref="O6:O7"/>
    <mergeCell ref="M5:N5"/>
    <mergeCell ref="O5:P5"/>
    <mergeCell ref="Q5:R5"/>
    <mergeCell ref="A3:T3"/>
    <mergeCell ref="A5:B7"/>
    <mergeCell ref="C5:D5"/>
    <mergeCell ref="C6:C7"/>
    <mergeCell ref="H6:H7"/>
    <mergeCell ref="E5:F5"/>
    <mergeCell ref="G5:H5"/>
    <mergeCell ref="I6:I7"/>
    <mergeCell ref="J6:J7"/>
    <mergeCell ref="L6:L7"/>
  </mergeCells>
  <printOptions horizontalCentered="1"/>
  <pageMargins left="0.7874015748031497" right="0.7874015748031497" top="0.3937007874015748" bottom="0.3937007874015748" header="0.35433070866141736" footer="0.35433070866141736"/>
  <pageSetup fitToHeight="1" fitToWidth="1" horizontalDpi="600" verticalDpi="600" orientation="landscape" paperSize="8" scale="87" r:id="rId1"/>
</worksheet>
</file>

<file path=xl/worksheets/sheet7.xml><?xml version="1.0" encoding="utf-8"?>
<worksheet xmlns="http://schemas.openxmlformats.org/spreadsheetml/2006/main" xmlns:r="http://schemas.openxmlformats.org/officeDocument/2006/relationships">
  <sheetPr>
    <pageSetUpPr fitToPage="1"/>
  </sheetPr>
  <dimension ref="A1:S72"/>
  <sheetViews>
    <sheetView tabSelected="1" zoomScalePageLayoutView="0" workbookViewId="0" topLeftCell="A1">
      <selection activeCell="A1" sqref="A1"/>
    </sheetView>
  </sheetViews>
  <sheetFormatPr defaultColWidth="8.796875" defaultRowHeight="14.25" customHeight="1"/>
  <cols>
    <col min="1" max="1" width="4" style="14" customWidth="1"/>
    <col min="2" max="2" width="14.5" style="14" customWidth="1"/>
    <col min="3" max="4" width="13.59765625" style="14" bestFit="1" customWidth="1"/>
    <col min="5" max="6" width="12.69921875" style="14" customWidth="1"/>
    <col min="7" max="7" width="11.09765625" style="14" bestFit="1" customWidth="1"/>
    <col min="8" max="8" width="18" style="14" bestFit="1" customWidth="1"/>
    <col min="9" max="9" width="12.69921875" style="14" customWidth="1"/>
    <col min="10" max="10" width="12.19921875" style="14" customWidth="1"/>
    <col min="11" max="11" width="8.8984375" style="14" customWidth="1"/>
    <col min="12" max="12" width="9.5" style="14" customWidth="1"/>
    <col min="13" max="14" width="11.09765625" style="14" bestFit="1" customWidth="1"/>
    <col min="15" max="15" width="10.19921875" style="14" bestFit="1" customWidth="1"/>
    <col min="16" max="16" width="10.59765625" style="14" customWidth="1"/>
    <col min="17" max="17" width="12.19921875" style="14" customWidth="1"/>
    <col min="18" max="18" width="11.5" style="14" customWidth="1"/>
    <col min="19" max="16384" width="9" style="14" customWidth="1"/>
  </cols>
  <sheetData>
    <row r="1" spans="1:18" ht="14.25" customHeight="1">
      <c r="A1" s="603" t="s">
        <v>274</v>
      </c>
      <c r="R1" s="604" t="s">
        <v>275</v>
      </c>
    </row>
    <row r="2" ht="14.25" customHeight="1">
      <c r="R2" s="17"/>
    </row>
    <row r="3" spans="1:18" ht="18" customHeight="1">
      <c r="A3" s="13"/>
      <c r="B3" s="469" t="s">
        <v>406</v>
      </c>
      <c r="C3" s="469"/>
      <c r="D3" s="469"/>
      <c r="E3" s="469"/>
      <c r="F3" s="469"/>
      <c r="G3" s="469"/>
      <c r="H3" s="469"/>
      <c r="I3" s="469"/>
      <c r="J3" s="469"/>
      <c r="K3" s="469"/>
      <c r="L3" s="469"/>
      <c r="M3" s="469"/>
      <c r="N3" s="469"/>
      <c r="O3" s="469"/>
      <c r="P3" s="469"/>
      <c r="Q3" s="469"/>
      <c r="R3" s="469"/>
    </row>
    <row r="4" spans="1:18" ht="14.25" customHeight="1">
      <c r="A4" s="13"/>
      <c r="B4" s="13"/>
      <c r="C4" s="13"/>
      <c r="D4" s="13"/>
      <c r="E4" s="13"/>
      <c r="F4" s="13"/>
      <c r="G4" s="13"/>
      <c r="H4" s="13"/>
      <c r="I4" s="13"/>
      <c r="J4" s="13"/>
      <c r="K4" s="13"/>
      <c r="L4" s="13"/>
      <c r="M4" s="13"/>
      <c r="N4" s="13"/>
      <c r="O4" s="13"/>
      <c r="P4" s="13"/>
      <c r="Q4" s="13"/>
      <c r="R4" s="13"/>
    </row>
    <row r="5" spans="1:18" ht="13.5">
      <c r="A5" s="69" t="s">
        <v>323</v>
      </c>
      <c r="B5" s="13"/>
      <c r="C5" s="13"/>
      <c r="D5" s="13"/>
      <c r="E5" s="13"/>
      <c r="F5" s="13"/>
      <c r="G5" s="13"/>
      <c r="H5" s="13"/>
      <c r="I5" s="13"/>
      <c r="J5" s="13"/>
      <c r="K5" s="13"/>
      <c r="L5" s="13"/>
      <c r="M5" s="13"/>
      <c r="N5" s="13"/>
      <c r="O5" s="13"/>
      <c r="P5" s="13"/>
      <c r="Q5" s="13"/>
      <c r="R5" s="13"/>
    </row>
    <row r="6" spans="1:18" ht="14.25" customHeight="1">
      <c r="A6" s="13"/>
      <c r="B6" s="13"/>
      <c r="C6" s="13"/>
      <c r="D6" s="13"/>
      <c r="E6" s="13"/>
      <c r="F6" s="13"/>
      <c r="G6" s="13"/>
      <c r="H6" s="13"/>
      <c r="I6" s="13"/>
      <c r="J6" s="13"/>
      <c r="K6" s="13"/>
      <c r="L6" s="13"/>
      <c r="M6" s="13"/>
      <c r="N6" s="13"/>
      <c r="O6" s="13"/>
      <c r="P6" s="13"/>
      <c r="Q6" s="13"/>
      <c r="R6" s="13"/>
    </row>
    <row r="7" spans="1:18" ht="14.25" customHeight="1">
      <c r="A7" s="423" t="s">
        <v>391</v>
      </c>
      <c r="B7" s="424"/>
      <c r="C7" s="424"/>
      <c r="D7" s="424"/>
      <c r="E7" s="424"/>
      <c r="F7" s="424"/>
      <c r="G7" s="424"/>
      <c r="H7" s="424"/>
      <c r="I7" s="424"/>
      <c r="J7" s="424"/>
      <c r="K7" s="424"/>
      <c r="L7" s="424"/>
      <c r="M7" s="424"/>
      <c r="N7" s="424"/>
      <c r="O7" s="424"/>
      <c r="P7" s="424"/>
      <c r="Q7" s="424"/>
      <c r="R7" s="424"/>
    </row>
    <row r="8" spans="1:19" ht="14.25" customHeight="1" thickBot="1">
      <c r="A8" s="18"/>
      <c r="B8" s="18"/>
      <c r="C8" s="18"/>
      <c r="D8" s="18"/>
      <c r="E8" s="18"/>
      <c r="F8" s="18"/>
      <c r="G8" s="18"/>
      <c r="H8" s="18"/>
      <c r="I8" s="18"/>
      <c r="J8" s="18"/>
      <c r="K8" s="18"/>
      <c r="L8" s="18"/>
      <c r="M8" s="18"/>
      <c r="N8" s="18"/>
      <c r="O8" s="18"/>
      <c r="P8" s="18"/>
      <c r="Q8" s="18"/>
      <c r="R8" s="19" t="s">
        <v>199</v>
      </c>
      <c r="S8" s="13"/>
    </row>
    <row r="9" spans="1:19" ht="18" customHeight="1">
      <c r="A9" s="443" t="s">
        <v>238</v>
      </c>
      <c r="B9" s="444"/>
      <c r="C9" s="479" t="s">
        <v>239</v>
      </c>
      <c r="D9" s="480" t="s">
        <v>240</v>
      </c>
      <c r="E9" s="481"/>
      <c r="F9" s="481"/>
      <c r="G9" s="481"/>
      <c r="H9" s="482"/>
      <c r="I9" s="476" t="s">
        <v>241</v>
      </c>
      <c r="J9" s="477"/>
      <c r="K9" s="477"/>
      <c r="L9" s="477"/>
      <c r="M9" s="477"/>
      <c r="N9" s="477"/>
      <c r="O9" s="477"/>
      <c r="P9" s="477"/>
      <c r="Q9" s="478"/>
      <c r="R9" s="471" t="s">
        <v>242</v>
      </c>
      <c r="S9" s="13"/>
    </row>
    <row r="10" spans="1:19" ht="18" customHeight="1">
      <c r="A10" s="445"/>
      <c r="B10" s="446"/>
      <c r="C10" s="432"/>
      <c r="D10" s="468" t="s">
        <v>243</v>
      </c>
      <c r="E10" s="467" t="s">
        <v>244</v>
      </c>
      <c r="F10" s="467" t="s">
        <v>393</v>
      </c>
      <c r="G10" s="467" t="s">
        <v>245</v>
      </c>
      <c r="H10" s="467" t="s">
        <v>246</v>
      </c>
      <c r="I10" s="465" t="s">
        <v>243</v>
      </c>
      <c r="J10" s="465"/>
      <c r="K10" s="433" t="s">
        <v>247</v>
      </c>
      <c r="L10" s="483"/>
      <c r="M10" s="20"/>
      <c r="N10" s="21"/>
      <c r="O10" s="473" t="s">
        <v>281</v>
      </c>
      <c r="P10" s="474"/>
      <c r="Q10" s="470" t="s">
        <v>248</v>
      </c>
      <c r="R10" s="472"/>
      <c r="S10" s="13"/>
    </row>
    <row r="11" spans="1:19" ht="18" customHeight="1">
      <c r="A11" s="447"/>
      <c r="B11" s="448"/>
      <c r="C11" s="433"/>
      <c r="D11" s="468"/>
      <c r="E11" s="467"/>
      <c r="F11" s="467"/>
      <c r="G11" s="467"/>
      <c r="H11" s="467"/>
      <c r="I11" s="466"/>
      <c r="J11" s="466"/>
      <c r="K11" s="484"/>
      <c r="L11" s="484"/>
      <c r="M11" s="475" t="s">
        <v>249</v>
      </c>
      <c r="N11" s="475"/>
      <c r="O11" s="474"/>
      <c r="P11" s="474"/>
      <c r="Q11" s="470"/>
      <c r="R11" s="472"/>
      <c r="S11" s="13"/>
    </row>
    <row r="12" spans="1:19" ht="21.75" customHeight="1">
      <c r="A12" s="449" t="s">
        <v>392</v>
      </c>
      <c r="B12" s="210" t="s">
        <v>210</v>
      </c>
      <c r="C12" s="183">
        <v>4480266</v>
      </c>
      <c r="D12" s="183">
        <f>SUM(D13:D20)</f>
        <v>2991724</v>
      </c>
      <c r="E12" s="183">
        <v>884104</v>
      </c>
      <c r="F12" s="183">
        <f>SUM(F13:F20)</f>
        <v>1216672</v>
      </c>
      <c r="G12" s="183">
        <v>570645</v>
      </c>
      <c r="H12" s="183">
        <f>SUM(H13:H20)</f>
        <v>320302</v>
      </c>
      <c r="I12" s="421">
        <f>SUM(J13:J20)</f>
        <v>1477763</v>
      </c>
      <c r="J12" s="421"/>
      <c r="K12" s="421">
        <v>1176419</v>
      </c>
      <c r="L12" s="421"/>
      <c r="M12" s="183"/>
      <c r="N12" s="183">
        <f>SUM(N13:N20)</f>
        <v>31051</v>
      </c>
      <c r="O12" s="183"/>
      <c r="P12" s="183">
        <v>17603</v>
      </c>
      <c r="Q12" s="183">
        <f>SUM(Q13:Q20)</f>
        <v>283741</v>
      </c>
      <c r="R12" s="183">
        <v>10779</v>
      </c>
      <c r="S12" s="13"/>
    </row>
    <row r="13" spans="1:19" ht="21.75" customHeight="1">
      <c r="A13" s="450"/>
      <c r="B13" s="15" t="s">
        <v>211</v>
      </c>
      <c r="C13" s="29">
        <v>45544</v>
      </c>
      <c r="D13" s="29">
        <v>20351</v>
      </c>
      <c r="E13" s="29">
        <v>8670</v>
      </c>
      <c r="F13" s="29">
        <v>1393</v>
      </c>
      <c r="G13" s="29">
        <v>1543</v>
      </c>
      <c r="H13" s="29">
        <v>8745</v>
      </c>
      <c r="I13" s="29"/>
      <c r="J13" s="29">
        <v>25101</v>
      </c>
      <c r="K13" s="29"/>
      <c r="L13" s="29">
        <v>21373</v>
      </c>
      <c r="M13" s="29"/>
      <c r="N13" s="29">
        <v>16</v>
      </c>
      <c r="O13" s="29"/>
      <c r="P13" s="29">
        <v>1818</v>
      </c>
      <c r="Q13" s="29">
        <v>1910</v>
      </c>
      <c r="R13" s="29">
        <v>92</v>
      </c>
      <c r="S13" s="13"/>
    </row>
    <row r="14" spans="1:19" ht="21.75" customHeight="1">
      <c r="A14" s="450"/>
      <c r="B14" s="15" t="s">
        <v>212</v>
      </c>
      <c r="C14" s="29">
        <v>28880</v>
      </c>
      <c r="D14" s="29">
        <v>17067</v>
      </c>
      <c r="E14" s="29">
        <v>5340</v>
      </c>
      <c r="F14" s="29">
        <v>6797</v>
      </c>
      <c r="G14" s="29">
        <v>1319</v>
      </c>
      <c r="H14" s="29">
        <v>3612</v>
      </c>
      <c r="I14" s="29"/>
      <c r="J14" s="29">
        <v>11633</v>
      </c>
      <c r="K14" s="29"/>
      <c r="L14" s="29">
        <v>10085</v>
      </c>
      <c r="M14" s="29"/>
      <c r="N14" s="29">
        <v>0</v>
      </c>
      <c r="O14" s="29"/>
      <c r="P14" s="29">
        <v>232</v>
      </c>
      <c r="Q14" s="29">
        <v>1315</v>
      </c>
      <c r="R14" s="29">
        <v>180</v>
      </c>
      <c r="S14" s="13"/>
    </row>
    <row r="15" spans="1:18" ht="21.75" customHeight="1">
      <c r="A15" s="450"/>
      <c r="B15" s="15" t="s">
        <v>213</v>
      </c>
      <c r="C15" s="29">
        <v>634962</v>
      </c>
      <c r="D15" s="29">
        <v>480549</v>
      </c>
      <c r="E15" s="29">
        <v>155784</v>
      </c>
      <c r="F15" s="29">
        <v>140194</v>
      </c>
      <c r="G15" s="29">
        <v>129493</v>
      </c>
      <c r="H15" s="29">
        <v>55079</v>
      </c>
      <c r="I15" s="29"/>
      <c r="J15" s="29">
        <v>153868</v>
      </c>
      <c r="K15" s="29"/>
      <c r="L15" s="29">
        <v>121069</v>
      </c>
      <c r="M15" s="29"/>
      <c r="N15" s="29">
        <v>484</v>
      </c>
      <c r="O15" s="29"/>
      <c r="P15" s="29">
        <v>1341</v>
      </c>
      <c r="Q15" s="29">
        <v>31458</v>
      </c>
      <c r="R15" s="29">
        <v>544</v>
      </c>
    </row>
    <row r="16" spans="1:18" ht="21.75" customHeight="1">
      <c r="A16" s="450"/>
      <c r="B16" s="15" t="s">
        <v>214</v>
      </c>
      <c r="C16" s="29">
        <v>1615826</v>
      </c>
      <c r="D16" s="29">
        <v>1063233</v>
      </c>
      <c r="E16" s="29">
        <v>280251</v>
      </c>
      <c r="F16" s="29">
        <v>453689</v>
      </c>
      <c r="G16" s="29">
        <v>214896</v>
      </c>
      <c r="H16" s="29">
        <v>114397</v>
      </c>
      <c r="I16" s="29"/>
      <c r="J16" s="29">
        <v>549475</v>
      </c>
      <c r="K16" s="70"/>
      <c r="L16" s="29">
        <v>452761</v>
      </c>
      <c r="M16" s="29"/>
      <c r="N16" s="29">
        <v>7967</v>
      </c>
      <c r="O16" s="29"/>
      <c r="P16" s="29">
        <v>2466</v>
      </c>
      <c r="Q16" s="29">
        <v>94247</v>
      </c>
      <c r="R16" s="29">
        <v>3118</v>
      </c>
    </row>
    <row r="17" spans="1:18" ht="21.75" customHeight="1">
      <c r="A17" s="450"/>
      <c r="B17" s="15" t="s">
        <v>215</v>
      </c>
      <c r="C17" s="29">
        <v>1136</v>
      </c>
      <c r="D17" s="29">
        <v>272</v>
      </c>
      <c r="E17" s="29">
        <v>132</v>
      </c>
      <c r="F17" s="29">
        <v>79</v>
      </c>
      <c r="G17" s="29">
        <v>28</v>
      </c>
      <c r="H17" s="29">
        <v>32</v>
      </c>
      <c r="I17" s="29"/>
      <c r="J17" s="29">
        <v>864</v>
      </c>
      <c r="K17" s="70"/>
      <c r="L17" s="29">
        <v>811</v>
      </c>
      <c r="M17" s="29"/>
      <c r="N17" s="29">
        <v>14</v>
      </c>
      <c r="O17" s="29"/>
      <c r="P17" s="29">
        <v>0</v>
      </c>
      <c r="Q17" s="29">
        <v>53</v>
      </c>
      <c r="R17" s="67" t="s">
        <v>282</v>
      </c>
    </row>
    <row r="18" spans="1:18" ht="21.75" customHeight="1">
      <c r="A18" s="450"/>
      <c r="B18" s="15" t="s">
        <v>216</v>
      </c>
      <c r="C18" s="29">
        <v>135016</v>
      </c>
      <c r="D18" s="29">
        <v>54559</v>
      </c>
      <c r="E18" s="29">
        <v>23276</v>
      </c>
      <c r="F18" s="29">
        <v>21723</v>
      </c>
      <c r="G18" s="29">
        <v>474</v>
      </c>
      <c r="H18" s="29">
        <v>9085</v>
      </c>
      <c r="I18" s="29"/>
      <c r="J18" s="29">
        <v>80193</v>
      </c>
      <c r="K18" s="29"/>
      <c r="L18" s="29">
        <v>66205</v>
      </c>
      <c r="M18" s="29"/>
      <c r="N18" s="29">
        <v>6759</v>
      </c>
      <c r="O18" s="29"/>
      <c r="P18" s="29">
        <v>324</v>
      </c>
      <c r="Q18" s="29">
        <v>13663</v>
      </c>
      <c r="R18" s="29">
        <v>264</v>
      </c>
    </row>
    <row r="19" spans="1:18" ht="21.75" customHeight="1">
      <c r="A19" s="450"/>
      <c r="B19" s="15" t="s">
        <v>217</v>
      </c>
      <c r="C19" s="29">
        <v>1601953</v>
      </c>
      <c r="D19" s="29">
        <v>1153088</v>
      </c>
      <c r="E19" s="29">
        <v>317735</v>
      </c>
      <c r="F19" s="29">
        <v>534995</v>
      </c>
      <c r="G19" s="29">
        <v>196443</v>
      </c>
      <c r="H19" s="29">
        <v>103915</v>
      </c>
      <c r="I19" s="29"/>
      <c r="J19" s="29">
        <v>446060</v>
      </c>
      <c r="K19" s="29"/>
      <c r="L19" s="29">
        <v>318493</v>
      </c>
      <c r="M19" s="29"/>
      <c r="N19" s="29">
        <v>1882</v>
      </c>
      <c r="O19" s="29"/>
      <c r="P19" s="29">
        <v>7233</v>
      </c>
      <c r="Q19" s="29">
        <v>120334</v>
      </c>
      <c r="R19" s="29">
        <v>2805</v>
      </c>
    </row>
    <row r="20" spans="1:18" ht="21.75" customHeight="1">
      <c r="A20" s="451"/>
      <c r="B20" s="16" t="s">
        <v>218</v>
      </c>
      <c r="C20" s="38">
        <v>416950</v>
      </c>
      <c r="D20" s="39">
        <v>202605</v>
      </c>
      <c r="E20" s="39">
        <v>92917</v>
      </c>
      <c r="F20" s="39">
        <v>57802</v>
      </c>
      <c r="G20" s="39">
        <v>26450</v>
      </c>
      <c r="H20" s="39">
        <v>25437</v>
      </c>
      <c r="I20" s="39"/>
      <c r="J20" s="39">
        <v>210569</v>
      </c>
      <c r="K20" s="39"/>
      <c r="L20" s="39">
        <v>185621</v>
      </c>
      <c r="M20" s="39"/>
      <c r="N20" s="39">
        <v>13929</v>
      </c>
      <c r="O20" s="39"/>
      <c r="P20" s="39">
        <v>4188</v>
      </c>
      <c r="Q20" s="39">
        <v>20761</v>
      </c>
      <c r="R20" s="39">
        <v>3775</v>
      </c>
    </row>
    <row r="21" spans="1:18" ht="25.5" customHeight="1">
      <c r="A21" s="449" t="s">
        <v>283</v>
      </c>
      <c r="B21" s="210" t="s">
        <v>210</v>
      </c>
      <c r="C21" s="183">
        <f aca="true" t="shared" si="0" ref="C21:H21">SUM(C22:C26)</f>
        <v>4480266</v>
      </c>
      <c r="D21" s="183">
        <v>2991724</v>
      </c>
      <c r="E21" s="183">
        <f t="shared" si="0"/>
        <v>884104</v>
      </c>
      <c r="F21" s="183">
        <v>1216672</v>
      </c>
      <c r="G21" s="183">
        <v>570645</v>
      </c>
      <c r="H21" s="183">
        <f t="shared" si="0"/>
        <v>320302</v>
      </c>
      <c r="I21" s="421">
        <f>SUM(J22:J26)</f>
        <v>1477763</v>
      </c>
      <c r="J21" s="421"/>
      <c r="K21" s="421">
        <v>1176419</v>
      </c>
      <c r="L21" s="421"/>
      <c r="M21" s="183"/>
      <c r="N21" s="183">
        <f>SUM(N22:N26)</f>
        <v>31051</v>
      </c>
      <c r="O21" s="183"/>
      <c r="P21" s="183">
        <v>17603</v>
      </c>
      <c r="Q21" s="183">
        <f>SUM(Q22:Q26)</f>
        <v>283741</v>
      </c>
      <c r="R21" s="183">
        <f>SUM(R22:R26)</f>
        <v>10779</v>
      </c>
    </row>
    <row r="22" spans="1:18" ht="25.5" customHeight="1">
      <c r="A22" s="450"/>
      <c r="B22" s="15" t="s">
        <v>219</v>
      </c>
      <c r="C22" s="29">
        <v>260159</v>
      </c>
      <c r="D22" s="29">
        <v>172463</v>
      </c>
      <c r="E22" s="29">
        <v>66188</v>
      </c>
      <c r="F22" s="29">
        <v>36334</v>
      </c>
      <c r="G22" s="29">
        <v>37725</v>
      </c>
      <c r="H22" s="29">
        <v>32215</v>
      </c>
      <c r="I22" s="29"/>
      <c r="J22" s="29">
        <v>87303</v>
      </c>
      <c r="K22" s="29"/>
      <c r="L22" s="29">
        <v>72222</v>
      </c>
      <c r="M22" s="29"/>
      <c r="N22" s="29">
        <v>591</v>
      </c>
      <c r="O22" s="29"/>
      <c r="P22" s="29">
        <v>3768</v>
      </c>
      <c r="Q22" s="29">
        <v>11313</v>
      </c>
      <c r="R22" s="29">
        <v>393</v>
      </c>
    </row>
    <row r="23" spans="1:18" ht="25.5" customHeight="1">
      <c r="A23" s="450"/>
      <c r="B23" s="68" t="s">
        <v>314</v>
      </c>
      <c r="C23" s="29">
        <v>465708</v>
      </c>
      <c r="D23" s="29">
        <v>341968</v>
      </c>
      <c r="E23" s="29">
        <v>88838</v>
      </c>
      <c r="F23" s="29">
        <v>158437</v>
      </c>
      <c r="G23" s="29">
        <v>77062</v>
      </c>
      <c r="H23" s="29">
        <v>17631</v>
      </c>
      <c r="I23" s="29"/>
      <c r="J23" s="29">
        <v>122386</v>
      </c>
      <c r="K23" s="29"/>
      <c r="L23" s="29">
        <v>104181</v>
      </c>
      <c r="M23" s="29"/>
      <c r="N23" s="29">
        <v>39</v>
      </c>
      <c r="O23" s="29"/>
      <c r="P23" s="29">
        <v>943</v>
      </c>
      <c r="Q23" s="29">
        <v>17262</v>
      </c>
      <c r="R23" s="29">
        <v>1354</v>
      </c>
    </row>
    <row r="24" spans="1:18" ht="25.5" customHeight="1">
      <c r="A24" s="450"/>
      <c r="B24" s="68" t="s">
        <v>315</v>
      </c>
      <c r="C24" s="29">
        <v>486887</v>
      </c>
      <c r="D24" s="29">
        <v>327781</v>
      </c>
      <c r="E24" s="29">
        <v>101769</v>
      </c>
      <c r="F24" s="29">
        <v>134731</v>
      </c>
      <c r="G24" s="29">
        <v>63485</v>
      </c>
      <c r="H24" s="29">
        <v>27796</v>
      </c>
      <c r="I24" s="29"/>
      <c r="J24" s="29">
        <v>156742</v>
      </c>
      <c r="K24" s="29"/>
      <c r="L24" s="29">
        <v>127941</v>
      </c>
      <c r="M24" s="29"/>
      <c r="N24" s="29">
        <v>834</v>
      </c>
      <c r="O24" s="29"/>
      <c r="P24" s="29">
        <v>2452</v>
      </c>
      <c r="Q24" s="29">
        <v>26349</v>
      </c>
      <c r="R24" s="29">
        <v>2365</v>
      </c>
    </row>
    <row r="25" spans="1:18" ht="25.5" customHeight="1">
      <c r="A25" s="450"/>
      <c r="B25" s="68" t="s">
        <v>316</v>
      </c>
      <c r="C25" s="29">
        <v>550773</v>
      </c>
      <c r="D25" s="29">
        <v>364964</v>
      </c>
      <c r="E25" s="29">
        <v>138692</v>
      </c>
      <c r="F25" s="29">
        <v>141999</v>
      </c>
      <c r="G25" s="29">
        <v>52407</v>
      </c>
      <c r="H25" s="29">
        <v>31867</v>
      </c>
      <c r="I25" s="29"/>
      <c r="J25" s="29">
        <v>184812</v>
      </c>
      <c r="K25" s="29"/>
      <c r="L25" s="29">
        <v>143227</v>
      </c>
      <c r="M25" s="29"/>
      <c r="N25" s="29">
        <v>89</v>
      </c>
      <c r="O25" s="29"/>
      <c r="P25" s="29">
        <v>984</v>
      </c>
      <c r="Q25" s="29">
        <v>40601</v>
      </c>
      <c r="R25" s="29">
        <v>997</v>
      </c>
    </row>
    <row r="26" spans="1:18" ht="25.5" customHeight="1">
      <c r="A26" s="451"/>
      <c r="B26" s="16" t="s">
        <v>223</v>
      </c>
      <c r="C26" s="38">
        <v>2716739</v>
      </c>
      <c r="D26" s="39">
        <v>1784549</v>
      </c>
      <c r="E26" s="39">
        <v>488617</v>
      </c>
      <c r="F26" s="39">
        <v>745172</v>
      </c>
      <c r="G26" s="39">
        <v>339967</v>
      </c>
      <c r="H26" s="39">
        <v>210793</v>
      </c>
      <c r="I26" s="39"/>
      <c r="J26" s="39">
        <v>926520</v>
      </c>
      <c r="K26" s="39"/>
      <c r="L26" s="39">
        <v>728849</v>
      </c>
      <c r="M26" s="39"/>
      <c r="N26" s="39">
        <v>29498</v>
      </c>
      <c r="O26" s="39"/>
      <c r="P26" s="39">
        <v>9455</v>
      </c>
      <c r="Q26" s="39">
        <v>188216</v>
      </c>
      <c r="R26" s="39">
        <v>5670</v>
      </c>
    </row>
    <row r="27" spans="1:18" ht="14.25" customHeight="1">
      <c r="A27" s="13"/>
      <c r="B27" s="13"/>
      <c r="C27" s="29"/>
      <c r="D27" s="29"/>
      <c r="E27" s="29"/>
      <c r="F27" s="29"/>
      <c r="G27" s="29"/>
      <c r="H27" s="29"/>
      <c r="I27" s="29"/>
      <c r="J27" s="29"/>
      <c r="K27" s="29"/>
      <c r="L27" s="29"/>
      <c r="M27" s="29"/>
      <c r="N27" s="29"/>
      <c r="O27" s="29"/>
      <c r="P27" s="29"/>
      <c r="Q27" s="29"/>
      <c r="R27" s="29"/>
    </row>
    <row r="28" spans="1:18" ht="14.25" customHeight="1" thickBot="1">
      <c r="A28" s="18"/>
      <c r="B28" s="18"/>
      <c r="C28" s="40"/>
      <c r="D28" s="40"/>
      <c r="E28" s="40"/>
      <c r="F28" s="40"/>
      <c r="G28" s="40"/>
      <c r="H28" s="40"/>
      <c r="I28" s="40"/>
      <c r="J28" s="40"/>
      <c r="K28" s="40"/>
      <c r="L28" s="40"/>
      <c r="M28" s="40"/>
      <c r="N28" s="40"/>
      <c r="O28" s="40"/>
      <c r="P28" s="40"/>
      <c r="Q28" s="40"/>
      <c r="R28" s="41" t="s">
        <v>199</v>
      </c>
    </row>
    <row r="29" spans="1:19" ht="14.25" customHeight="1">
      <c r="A29" s="440" t="s">
        <v>238</v>
      </c>
      <c r="B29" s="441"/>
      <c r="C29" s="72" t="s">
        <v>250</v>
      </c>
      <c r="D29" s="460" t="s">
        <v>265</v>
      </c>
      <c r="E29" s="461"/>
      <c r="F29" s="461"/>
      <c r="G29" s="461"/>
      <c r="H29" s="461"/>
      <c r="I29" s="461" t="s">
        <v>264</v>
      </c>
      <c r="J29" s="461"/>
      <c r="K29" s="461"/>
      <c r="L29" s="461"/>
      <c r="M29" s="461" t="s">
        <v>251</v>
      </c>
      <c r="N29" s="461"/>
      <c r="O29" s="461"/>
      <c r="P29" s="461"/>
      <c r="Q29" s="461"/>
      <c r="R29" s="462"/>
      <c r="S29" s="13"/>
    </row>
    <row r="30" spans="1:19" ht="14.25" customHeight="1">
      <c r="A30" s="440"/>
      <c r="B30" s="441"/>
      <c r="C30" s="452" t="s">
        <v>252</v>
      </c>
      <c r="D30" s="463" t="s">
        <v>243</v>
      </c>
      <c r="E30" s="458" t="s">
        <v>326</v>
      </c>
      <c r="F30" s="458" t="s">
        <v>253</v>
      </c>
      <c r="G30" s="458" t="s">
        <v>254</v>
      </c>
      <c r="H30" s="458" t="s">
        <v>255</v>
      </c>
      <c r="I30" s="458" t="s">
        <v>243</v>
      </c>
      <c r="J30" s="458" t="s">
        <v>256</v>
      </c>
      <c r="K30" s="458" t="s">
        <v>254</v>
      </c>
      <c r="L30" s="458" t="s">
        <v>257</v>
      </c>
      <c r="M30" s="459" t="s">
        <v>243</v>
      </c>
      <c r="N30" s="459" t="s">
        <v>258</v>
      </c>
      <c r="O30" s="459" t="s">
        <v>259</v>
      </c>
      <c r="P30" s="459" t="s">
        <v>260</v>
      </c>
      <c r="Q30" s="42" t="s">
        <v>261</v>
      </c>
      <c r="R30" s="43" t="s">
        <v>324</v>
      </c>
      <c r="S30" s="13"/>
    </row>
    <row r="31" spans="1:19" ht="14.25" customHeight="1">
      <c r="A31" s="440"/>
      <c r="B31" s="442"/>
      <c r="C31" s="453"/>
      <c r="D31" s="464"/>
      <c r="E31" s="458"/>
      <c r="F31" s="458"/>
      <c r="G31" s="458"/>
      <c r="H31" s="458"/>
      <c r="I31" s="458"/>
      <c r="J31" s="458"/>
      <c r="K31" s="458"/>
      <c r="L31" s="458"/>
      <c r="M31" s="459"/>
      <c r="N31" s="459"/>
      <c r="O31" s="459"/>
      <c r="P31" s="459"/>
      <c r="Q31" s="42" t="s">
        <v>262</v>
      </c>
      <c r="R31" s="43" t="s">
        <v>325</v>
      </c>
      <c r="S31" s="13"/>
    </row>
    <row r="32" spans="1:19" s="22" customFormat="1" ht="12.75" customHeight="1">
      <c r="A32" s="428" t="s">
        <v>209</v>
      </c>
      <c r="B32" s="456" t="s">
        <v>210</v>
      </c>
      <c r="C32" s="454">
        <v>4480266</v>
      </c>
      <c r="D32" s="421">
        <f>SUM(D34:D49)</f>
        <v>2662031</v>
      </c>
      <c r="E32" s="421">
        <v>1251694</v>
      </c>
      <c r="F32" s="421">
        <v>873496</v>
      </c>
      <c r="G32" s="421">
        <f>SUM(G34:G49)</f>
        <v>67912</v>
      </c>
      <c r="H32" s="421">
        <f>SUM(H34:H49)</f>
        <v>468928</v>
      </c>
      <c r="I32" s="421">
        <v>1090604</v>
      </c>
      <c r="J32" s="421">
        <v>820226</v>
      </c>
      <c r="K32" s="421">
        <v>62833</v>
      </c>
      <c r="L32" s="421">
        <v>207546</v>
      </c>
      <c r="M32" s="421">
        <f>SUM(M34:M49)</f>
        <v>727631</v>
      </c>
      <c r="N32" s="421">
        <f>SUM(N34:N49)</f>
        <v>226347</v>
      </c>
      <c r="O32" s="421">
        <v>99479</v>
      </c>
      <c r="P32" s="421">
        <f>SUM(P34:P49)</f>
        <v>379050</v>
      </c>
      <c r="Q32" s="223">
        <f>SUM(Q34,Q36,Q38,Q40,Q42,Q44,Q46,Q48)</f>
        <v>82702</v>
      </c>
      <c r="R32" s="223">
        <v>92209</v>
      </c>
      <c r="S32" s="23"/>
    </row>
    <row r="33" spans="1:19" s="22" customFormat="1" ht="12" customHeight="1">
      <c r="A33" s="429"/>
      <c r="B33" s="457"/>
      <c r="C33" s="455"/>
      <c r="D33" s="422"/>
      <c r="E33" s="422"/>
      <c r="F33" s="422"/>
      <c r="G33" s="422"/>
      <c r="H33" s="422"/>
      <c r="I33" s="422"/>
      <c r="J33" s="422"/>
      <c r="K33" s="422"/>
      <c r="L33" s="422"/>
      <c r="M33" s="422"/>
      <c r="N33" s="422"/>
      <c r="O33" s="422"/>
      <c r="P33" s="422"/>
      <c r="Q33" s="224">
        <v>-124956</v>
      </c>
      <c r="R33" s="224">
        <f>SUM(R35,R37,R39,R41,R43,R45,R47,R49)</f>
        <v>-27200</v>
      </c>
      <c r="S33" s="23"/>
    </row>
    <row r="34" spans="1:19" ht="9.75" customHeight="1">
      <c r="A34" s="429"/>
      <c r="B34" s="436" t="s">
        <v>211</v>
      </c>
      <c r="C34" s="438">
        <v>45544</v>
      </c>
      <c r="D34" s="420">
        <v>23950</v>
      </c>
      <c r="E34" s="420">
        <v>2217</v>
      </c>
      <c r="F34" s="420">
        <v>16435</v>
      </c>
      <c r="G34" s="420">
        <v>64</v>
      </c>
      <c r="H34" s="420">
        <v>5235</v>
      </c>
      <c r="I34" s="420">
        <v>23024</v>
      </c>
      <c r="J34" s="420">
        <v>21402</v>
      </c>
      <c r="K34" s="420">
        <v>578</v>
      </c>
      <c r="L34" s="420">
        <v>1044</v>
      </c>
      <c r="M34" s="437">
        <v>-1431</v>
      </c>
      <c r="N34" s="420">
        <v>1592</v>
      </c>
      <c r="O34" s="420">
        <v>37</v>
      </c>
      <c r="P34" s="420">
        <v>713</v>
      </c>
      <c r="Q34" s="44">
        <v>198</v>
      </c>
      <c r="R34" s="44">
        <v>934</v>
      </c>
      <c r="S34" s="13"/>
    </row>
    <row r="35" spans="1:19" ht="9.75" customHeight="1">
      <c r="A35" s="429"/>
      <c r="B35" s="436"/>
      <c r="C35" s="438"/>
      <c r="D35" s="420"/>
      <c r="E35" s="420"/>
      <c r="F35" s="420"/>
      <c r="G35" s="420"/>
      <c r="H35" s="420"/>
      <c r="I35" s="420"/>
      <c r="J35" s="420"/>
      <c r="K35" s="420"/>
      <c r="L35" s="420"/>
      <c r="M35" s="437"/>
      <c r="N35" s="420"/>
      <c r="O35" s="420"/>
      <c r="P35" s="420"/>
      <c r="Q35" s="44">
        <v>-4101</v>
      </c>
      <c r="R35" s="44">
        <v>-804</v>
      </c>
      <c r="S35" s="13"/>
    </row>
    <row r="36" spans="1:19" ht="9.75" customHeight="1">
      <c r="A36" s="429"/>
      <c r="B36" s="436" t="s">
        <v>212</v>
      </c>
      <c r="C36" s="438">
        <v>28880</v>
      </c>
      <c r="D36" s="420">
        <v>18061</v>
      </c>
      <c r="E36" s="420">
        <v>10687</v>
      </c>
      <c r="F36" s="420">
        <v>4257</v>
      </c>
      <c r="G36" s="420">
        <v>622</v>
      </c>
      <c r="H36" s="420">
        <v>2495</v>
      </c>
      <c r="I36" s="420">
        <v>4757</v>
      </c>
      <c r="J36" s="420">
        <v>4274</v>
      </c>
      <c r="K36" s="420">
        <v>383</v>
      </c>
      <c r="L36" s="420">
        <v>100</v>
      </c>
      <c r="M36" s="420">
        <v>6062</v>
      </c>
      <c r="N36" s="420">
        <v>1009</v>
      </c>
      <c r="O36" s="420">
        <v>248</v>
      </c>
      <c r="P36" s="420">
        <v>4804</v>
      </c>
      <c r="Q36" s="44">
        <v>2057</v>
      </c>
      <c r="R36" s="44">
        <v>830</v>
      </c>
      <c r="S36" s="13"/>
    </row>
    <row r="37" spans="1:19" ht="9.75" customHeight="1">
      <c r="A37" s="429"/>
      <c r="B37" s="436"/>
      <c r="C37" s="438"/>
      <c r="D37" s="420"/>
      <c r="E37" s="420"/>
      <c r="F37" s="420"/>
      <c r="G37" s="420"/>
      <c r="H37" s="420"/>
      <c r="I37" s="420"/>
      <c r="J37" s="420"/>
      <c r="K37" s="420"/>
      <c r="L37" s="420"/>
      <c r="M37" s="420"/>
      <c r="N37" s="420"/>
      <c r="O37" s="420"/>
      <c r="P37" s="420"/>
      <c r="Q37" s="44">
        <v>-2408</v>
      </c>
      <c r="R37" s="44">
        <v>-476</v>
      </c>
      <c r="S37" s="13"/>
    </row>
    <row r="38" spans="1:19" ht="9.75" customHeight="1">
      <c r="A38" s="429"/>
      <c r="B38" s="436" t="s">
        <v>213</v>
      </c>
      <c r="C38" s="438">
        <v>634962</v>
      </c>
      <c r="D38" s="420">
        <v>440977</v>
      </c>
      <c r="E38" s="420">
        <v>163763</v>
      </c>
      <c r="F38" s="420">
        <v>146806</v>
      </c>
      <c r="G38" s="420">
        <v>6695</v>
      </c>
      <c r="H38" s="420">
        <v>123714</v>
      </c>
      <c r="I38" s="420">
        <v>102868</v>
      </c>
      <c r="J38" s="420">
        <v>82831</v>
      </c>
      <c r="K38" s="420">
        <v>4560</v>
      </c>
      <c r="L38" s="420">
        <v>15477</v>
      </c>
      <c r="M38" s="420">
        <v>91117</v>
      </c>
      <c r="N38" s="420">
        <v>33450</v>
      </c>
      <c r="O38" s="420">
        <v>9411</v>
      </c>
      <c r="P38" s="420">
        <v>35928</v>
      </c>
      <c r="Q38" s="44">
        <v>11536</v>
      </c>
      <c r="R38" s="44">
        <v>9150</v>
      </c>
      <c r="S38" s="13"/>
    </row>
    <row r="39" spans="1:19" ht="9.75" customHeight="1">
      <c r="A39" s="429"/>
      <c r="B39" s="436"/>
      <c r="C39" s="438"/>
      <c r="D39" s="420"/>
      <c r="E39" s="420"/>
      <c r="F39" s="420"/>
      <c r="G39" s="420"/>
      <c r="H39" s="420"/>
      <c r="I39" s="420"/>
      <c r="J39" s="420"/>
      <c r="K39" s="420"/>
      <c r="L39" s="420"/>
      <c r="M39" s="420"/>
      <c r="N39" s="420"/>
      <c r="O39" s="420"/>
      <c r="P39" s="420"/>
      <c r="Q39" s="44">
        <v>-5996</v>
      </c>
      <c r="R39" s="44">
        <v>-2363</v>
      </c>
      <c r="S39" s="13"/>
    </row>
    <row r="40" spans="1:18" ht="9.75" customHeight="1">
      <c r="A40" s="429"/>
      <c r="B40" s="436" t="s">
        <v>214</v>
      </c>
      <c r="C40" s="438">
        <v>1615826</v>
      </c>
      <c r="D40" s="420">
        <v>823733</v>
      </c>
      <c r="E40" s="420">
        <v>392001</v>
      </c>
      <c r="F40" s="420">
        <v>226959</v>
      </c>
      <c r="G40" s="420">
        <v>33954</v>
      </c>
      <c r="H40" s="420">
        <v>170819</v>
      </c>
      <c r="I40" s="420">
        <v>422982</v>
      </c>
      <c r="J40" s="420">
        <v>307171</v>
      </c>
      <c r="K40" s="420">
        <v>29647</v>
      </c>
      <c r="L40" s="420">
        <v>86164</v>
      </c>
      <c r="M40" s="420">
        <v>369111</v>
      </c>
      <c r="N40" s="420">
        <v>84224</v>
      </c>
      <c r="O40" s="420">
        <v>75424</v>
      </c>
      <c r="P40" s="420">
        <v>171778</v>
      </c>
      <c r="Q40" s="44">
        <v>45718</v>
      </c>
      <c r="R40" s="44">
        <v>41724</v>
      </c>
    </row>
    <row r="41" spans="1:18" ht="9.75" customHeight="1">
      <c r="A41" s="429"/>
      <c r="B41" s="436"/>
      <c r="C41" s="438"/>
      <c r="D41" s="420"/>
      <c r="E41" s="420"/>
      <c r="F41" s="420"/>
      <c r="G41" s="420"/>
      <c r="H41" s="420"/>
      <c r="I41" s="420"/>
      <c r="J41" s="420"/>
      <c r="K41" s="420"/>
      <c r="L41" s="420"/>
      <c r="M41" s="420"/>
      <c r="N41" s="420"/>
      <c r="O41" s="420"/>
      <c r="P41" s="420"/>
      <c r="Q41" s="44">
        <v>-41506</v>
      </c>
      <c r="R41" s="44">
        <v>-8250</v>
      </c>
    </row>
    <row r="42" spans="1:18" ht="9.75" customHeight="1">
      <c r="A42" s="429"/>
      <c r="B42" s="436" t="s">
        <v>215</v>
      </c>
      <c r="C42" s="438">
        <v>1136</v>
      </c>
      <c r="D42" s="420">
        <v>214</v>
      </c>
      <c r="E42" s="420">
        <v>90</v>
      </c>
      <c r="F42" s="420" t="s">
        <v>282</v>
      </c>
      <c r="G42" s="420" t="s">
        <v>282</v>
      </c>
      <c r="H42" s="420">
        <v>124</v>
      </c>
      <c r="I42" s="420">
        <v>294</v>
      </c>
      <c r="J42" s="420">
        <v>7</v>
      </c>
      <c r="K42" s="420">
        <v>126</v>
      </c>
      <c r="L42" s="420">
        <v>162</v>
      </c>
      <c r="M42" s="420">
        <v>628</v>
      </c>
      <c r="N42" s="420">
        <v>40</v>
      </c>
      <c r="O42" s="420">
        <v>10</v>
      </c>
      <c r="P42" s="420">
        <v>487</v>
      </c>
      <c r="Q42" s="44">
        <v>23</v>
      </c>
      <c r="R42" s="44">
        <v>67</v>
      </c>
    </row>
    <row r="43" spans="1:18" ht="9.75" customHeight="1">
      <c r="A43" s="429"/>
      <c r="B43" s="436"/>
      <c r="C43" s="438"/>
      <c r="D43" s="420"/>
      <c r="E43" s="420"/>
      <c r="F43" s="420"/>
      <c r="G43" s="420"/>
      <c r="H43" s="420"/>
      <c r="I43" s="420"/>
      <c r="J43" s="420"/>
      <c r="K43" s="420"/>
      <c r="L43" s="420"/>
      <c r="M43" s="420"/>
      <c r="N43" s="420"/>
      <c r="O43" s="420"/>
      <c r="P43" s="420"/>
      <c r="Q43" s="44" t="s">
        <v>282</v>
      </c>
      <c r="R43" s="44" t="s">
        <v>282</v>
      </c>
    </row>
    <row r="44" spans="1:18" ht="9.75" customHeight="1">
      <c r="A44" s="429"/>
      <c r="B44" s="436" t="s">
        <v>216</v>
      </c>
      <c r="C44" s="438">
        <v>135016</v>
      </c>
      <c r="D44" s="420">
        <v>64992</v>
      </c>
      <c r="E44" s="420">
        <v>28440</v>
      </c>
      <c r="F44" s="420">
        <v>20748</v>
      </c>
      <c r="G44" s="420">
        <v>2456</v>
      </c>
      <c r="H44" s="420">
        <v>13348</v>
      </c>
      <c r="I44" s="420">
        <v>52044</v>
      </c>
      <c r="J44" s="420">
        <v>40445</v>
      </c>
      <c r="K44" s="420">
        <v>8328</v>
      </c>
      <c r="L44" s="420">
        <v>3270</v>
      </c>
      <c r="M44" s="420">
        <v>17981</v>
      </c>
      <c r="N44" s="420">
        <v>14062</v>
      </c>
      <c r="O44" s="420">
        <v>425</v>
      </c>
      <c r="P44" s="420">
        <v>9625</v>
      </c>
      <c r="Q44" s="44">
        <v>2344</v>
      </c>
      <c r="R44" s="44">
        <v>3554</v>
      </c>
    </row>
    <row r="45" spans="1:18" ht="9.75" customHeight="1">
      <c r="A45" s="429"/>
      <c r="B45" s="436"/>
      <c r="C45" s="438"/>
      <c r="D45" s="420"/>
      <c r="E45" s="420"/>
      <c r="F45" s="420"/>
      <c r="G45" s="420"/>
      <c r="H45" s="420"/>
      <c r="I45" s="420"/>
      <c r="J45" s="420"/>
      <c r="K45" s="420"/>
      <c r="L45" s="420"/>
      <c r="M45" s="420"/>
      <c r="N45" s="420"/>
      <c r="O45" s="420"/>
      <c r="P45" s="420"/>
      <c r="Q45" s="44">
        <v>-8961</v>
      </c>
      <c r="R45" s="44">
        <v>-3068</v>
      </c>
    </row>
    <row r="46" spans="1:18" ht="9.75" customHeight="1">
      <c r="A46" s="429"/>
      <c r="B46" s="436" t="s">
        <v>217</v>
      </c>
      <c r="C46" s="438">
        <v>1601953</v>
      </c>
      <c r="D46" s="420">
        <v>1100733</v>
      </c>
      <c r="E46" s="420">
        <v>602516</v>
      </c>
      <c r="F46" s="420">
        <v>370769</v>
      </c>
      <c r="G46" s="420">
        <v>17050</v>
      </c>
      <c r="H46" s="420">
        <v>110399</v>
      </c>
      <c r="I46" s="420">
        <v>293242</v>
      </c>
      <c r="J46" s="420">
        <v>241876</v>
      </c>
      <c r="K46" s="420">
        <v>12666</v>
      </c>
      <c r="L46" s="420">
        <v>38699</v>
      </c>
      <c r="M46" s="420">
        <v>207978</v>
      </c>
      <c r="N46" s="420">
        <v>63919</v>
      </c>
      <c r="O46" s="420">
        <v>11285</v>
      </c>
      <c r="P46" s="420">
        <v>133439</v>
      </c>
      <c r="Q46" s="44">
        <v>17262</v>
      </c>
      <c r="R46" s="44">
        <v>28656</v>
      </c>
    </row>
    <row r="47" spans="1:18" ht="9.75" customHeight="1">
      <c r="A47" s="429"/>
      <c r="B47" s="436"/>
      <c r="C47" s="438"/>
      <c r="D47" s="420"/>
      <c r="E47" s="420"/>
      <c r="F47" s="420"/>
      <c r="G47" s="420"/>
      <c r="H47" s="420"/>
      <c r="I47" s="420"/>
      <c r="J47" s="420"/>
      <c r="K47" s="420"/>
      <c r="L47" s="420"/>
      <c r="M47" s="420"/>
      <c r="N47" s="420"/>
      <c r="O47" s="420"/>
      <c r="P47" s="420"/>
      <c r="Q47" s="44">
        <v>-37883</v>
      </c>
      <c r="R47" s="44">
        <v>-8699</v>
      </c>
    </row>
    <row r="48" spans="1:18" ht="9.75" customHeight="1">
      <c r="A48" s="429"/>
      <c r="B48" s="436" t="s">
        <v>218</v>
      </c>
      <c r="C48" s="438">
        <v>416950</v>
      </c>
      <c r="D48" s="420">
        <v>189371</v>
      </c>
      <c r="E48" s="420">
        <v>51982</v>
      </c>
      <c r="F48" s="420">
        <v>87524</v>
      </c>
      <c r="G48" s="420">
        <v>7071</v>
      </c>
      <c r="H48" s="420">
        <v>42794</v>
      </c>
      <c r="I48" s="420">
        <v>191394</v>
      </c>
      <c r="J48" s="420">
        <v>122219</v>
      </c>
      <c r="K48" s="420">
        <v>6546</v>
      </c>
      <c r="L48" s="420">
        <v>62629</v>
      </c>
      <c r="M48" s="420">
        <v>36185</v>
      </c>
      <c r="N48" s="420">
        <v>28051</v>
      </c>
      <c r="O48" s="420">
        <v>2641</v>
      </c>
      <c r="P48" s="420">
        <v>22276</v>
      </c>
      <c r="Q48" s="44">
        <v>3564</v>
      </c>
      <c r="R48" s="44">
        <v>7293</v>
      </c>
    </row>
    <row r="49" spans="1:18" ht="9.75" customHeight="1">
      <c r="A49" s="430"/>
      <c r="B49" s="439"/>
      <c r="C49" s="438"/>
      <c r="D49" s="420"/>
      <c r="E49" s="420"/>
      <c r="F49" s="420"/>
      <c r="G49" s="420"/>
      <c r="H49" s="420"/>
      <c r="I49" s="420"/>
      <c r="J49" s="420"/>
      <c r="K49" s="420"/>
      <c r="L49" s="420"/>
      <c r="M49" s="420"/>
      <c r="N49" s="420"/>
      <c r="O49" s="420"/>
      <c r="P49" s="420"/>
      <c r="Q49" s="44">
        <v>-24100</v>
      </c>
      <c r="R49" s="44">
        <v>-3540</v>
      </c>
    </row>
    <row r="50" spans="1:18" s="22" customFormat="1" ht="14.25">
      <c r="A50" s="428" t="s">
        <v>283</v>
      </c>
      <c r="B50" s="434" t="s">
        <v>210</v>
      </c>
      <c r="C50" s="421">
        <f>SUM(C52:C61)</f>
        <v>4480266</v>
      </c>
      <c r="D50" s="421">
        <v>2662031</v>
      </c>
      <c r="E50" s="421">
        <v>1251694</v>
      </c>
      <c r="F50" s="421">
        <v>873496</v>
      </c>
      <c r="G50" s="421">
        <v>67912</v>
      </c>
      <c r="H50" s="421">
        <f>SUM(H52:H61)</f>
        <v>468928</v>
      </c>
      <c r="I50" s="421">
        <f>SUM(I52:I61)</f>
        <v>1090604</v>
      </c>
      <c r="J50" s="421">
        <f aca="true" t="shared" si="1" ref="J50:O50">SUM(J52:J61)</f>
        <v>820226</v>
      </c>
      <c r="K50" s="421">
        <f t="shared" si="1"/>
        <v>62833</v>
      </c>
      <c r="L50" s="421">
        <v>207546</v>
      </c>
      <c r="M50" s="421">
        <v>727631</v>
      </c>
      <c r="N50" s="421">
        <f t="shared" si="1"/>
        <v>226347</v>
      </c>
      <c r="O50" s="421">
        <f t="shared" si="1"/>
        <v>99479</v>
      </c>
      <c r="P50" s="421">
        <v>379050</v>
      </c>
      <c r="Q50" s="223">
        <f>SUM(Q52,Q54,Q56,Q58,Q60)</f>
        <v>82702</v>
      </c>
      <c r="R50" s="223">
        <v>92209</v>
      </c>
    </row>
    <row r="51" spans="1:18" s="22" customFormat="1" ht="14.25">
      <c r="A51" s="429"/>
      <c r="B51" s="435"/>
      <c r="C51" s="422"/>
      <c r="D51" s="422"/>
      <c r="E51" s="422"/>
      <c r="F51" s="422"/>
      <c r="G51" s="422"/>
      <c r="H51" s="422"/>
      <c r="I51" s="422"/>
      <c r="J51" s="422"/>
      <c r="K51" s="422"/>
      <c r="L51" s="422"/>
      <c r="M51" s="422"/>
      <c r="N51" s="422"/>
      <c r="O51" s="422"/>
      <c r="P51" s="422"/>
      <c r="Q51" s="224">
        <v>-124956</v>
      </c>
      <c r="R51" s="224">
        <f>SUM(R53,R55,R57,R59,R61)</f>
        <v>-27200</v>
      </c>
    </row>
    <row r="52" spans="1:18" ht="13.5">
      <c r="A52" s="429"/>
      <c r="B52" s="432" t="s">
        <v>219</v>
      </c>
      <c r="C52" s="420">
        <v>260159</v>
      </c>
      <c r="D52" s="420">
        <v>159442</v>
      </c>
      <c r="E52" s="420">
        <v>72165</v>
      </c>
      <c r="F52" s="420">
        <v>53244</v>
      </c>
      <c r="G52" s="420">
        <v>695</v>
      </c>
      <c r="H52" s="420">
        <v>33338</v>
      </c>
      <c r="I52" s="420">
        <v>77119</v>
      </c>
      <c r="J52" s="420">
        <v>67356</v>
      </c>
      <c r="K52" s="420">
        <v>1405</v>
      </c>
      <c r="L52" s="420">
        <v>8358</v>
      </c>
      <c r="M52" s="420">
        <v>23598</v>
      </c>
      <c r="N52" s="420">
        <v>6493</v>
      </c>
      <c r="O52" s="420">
        <v>474</v>
      </c>
      <c r="P52" s="420">
        <v>25654</v>
      </c>
      <c r="Q52" s="45">
        <v>14680</v>
      </c>
      <c r="R52" s="45">
        <v>7698</v>
      </c>
    </row>
    <row r="53" spans="1:18" ht="13.5">
      <c r="A53" s="429"/>
      <c r="B53" s="432"/>
      <c r="C53" s="420"/>
      <c r="D53" s="420"/>
      <c r="E53" s="420"/>
      <c r="F53" s="420"/>
      <c r="G53" s="420"/>
      <c r="H53" s="420"/>
      <c r="I53" s="420"/>
      <c r="J53" s="420"/>
      <c r="K53" s="420"/>
      <c r="L53" s="420"/>
      <c r="M53" s="420"/>
      <c r="N53" s="420"/>
      <c r="O53" s="420"/>
      <c r="P53" s="420"/>
      <c r="Q53" s="45">
        <v>-27982</v>
      </c>
      <c r="R53" s="45">
        <v>-3418</v>
      </c>
    </row>
    <row r="54" spans="1:18" ht="13.5">
      <c r="A54" s="429"/>
      <c r="B54" s="431" t="s">
        <v>314</v>
      </c>
      <c r="C54" s="420">
        <v>465708</v>
      </c>
      <c r="D54" s="420">
        <v>300632</v>
      </c>
      <c r="E54" s="420">
        <v>163385</v>
      </c>
      <c r="F54" s="420">
        <v>66435</v>
      </c>
      <c r="G54" s="420">
        <v>4569</v>
      </c>
      <c r="H54" s="420">
        <v>66243</v>
      </c>
      <c r="I54" s="420">
        <v>131807</v>
      </c>
      <c r="J54" s="420">
        <v>82175</v>
      </c>
      <c r="K54" s="420">
        <v>675</v>
      </c>
      <c r="L54" s="420">
        <v>48957</v>
      </c>
      <c r="M54" s="420">
        <v>33268</v>
      </c>
      <c r="N54" s="420">
        <v>25457</v>
      </c>
      <c r="O54" s="420">
        <v>2014</v>
      </c>
      <c r="P54" s="420">
        <v>19508</v>
      </c>
      <c r="Q54" s="45">
        <v>10741</v>
      </c>
      <c r="R54" s="45">
        <v>15485</v>
      </c>
    </row>
    <row r="55" spans="1:18" ht="13.5">
      <c r="A55" s="429"/>
      <c r="B55" s="432"/>
      <c r="C55" s="420"/>
      <c r="D55" s="420"/>
      <c r="E55" s="420"/>
      <c r="F55" s="420"/>
      <c r="G55" s="420"/>
      <c r="H55" s="420"/>
      <c r="I55" s="420"/>
      <c r="J55" s="420"/>
      <c r="K55" s="420"/>
      <c r="L55" s="420"/>
      <c r="M55" s="420"/>
      <c r="N55" s="420"/>
      <c r="O55" s="420"/>
      <c r="P55" s="420"/>
      <c r="Q55" s="45">
        <v>-32763</v>
      </c>
      <c r="R55" s="45">
        <v>-7174</v>
      </c>
    </row>
    <row r="56" spans="1:18" ht="13.5">
      <c r="A56" s="429"/>
      <c r="B56" s="431" t="s">
        <v>315</v>
      </c>
      <c r="C56" s="420">
        <v>486887</v>
      </c>
      <c r="D56" s="420">
        <v>333391</v>
      </c>
      <c r="E56" s="420">
        <v>121768</v>
      </c>
      <c r="F56" s="420">
        <v>145968</v>
      </c>
      <c r="G56" s="420">
        <v>6947</v>
      </c>
      <c r="H56" s="420">
        <v>58709</v>
      </c>
      <c r="I56" s="420">
        <v>110714</v>
      </c>
      <c r="J56" s="420">
        <v>100381</v>
      </c>
      <c r="K56" s="420">
        <v>1775</v>
      </c>
      <c r="L56" s="420">
        <v>8558</v>
      </c>
      <c r="M56" s="420">
        <v>42781</v>
      </c>
      <c r="N56" s="420">
        <v>24801</v>
      </c>
      <c r="O56" s="420">
        <v>1825</v>
      </c>
      <c r="P56" s="420">
        <v>20444</v>
      </c>
      <c r="Q56" s="45">
        <v>8753</v>
      </c>
      <c r="R56" s="45">
        <v>6874</v>
      </c>
    </row>
    <row r="57" spans="1:18" ht="13.5">
      <c r="A57" s="429"/>
      <c r="B57" s="432"/>
      <c r="C57" s="420"/>
      <c r="D57" s="420"/>
      <c r="E57" s="420"/>
      <c r="F57" s="420"/>
      <c r="G57" s="420"/>
      <c r="H57" s="420"/>
      <c r="I57" s="420"/>
      <c r="J57" s="420"/>
      <c r="K57" s="420"/>
      <c r="L57" s="420"/>
      <c r="M57" s="420"/>
      <c r="N57" s="420"/>
      <c r="O57" s="420"/>
      <c r="P57" s="420"/>
      <c r="Q57" s="45">
        <v>-13806</v>
      </c>
      <c r="R57" s="45">
        <v>-6109</v>
      </c>
    </row>
    <row r="58" spans="1:18" ht="13.5">
      <c r="A58" s="429"/>
      <c r="B58" s="431" t="s">
        <v>316</v>
      </c>
      <c r="C58" s="425">
        <v>550773</v>
      </c>
      <c r="D58" s="425">
        <v>333116</v>
      </c>
      <c r="E58" s="425">
        <v>139452</v>
      </c>
      <c r="F58" s="425">
        <v>133532</v>
      </c>
      <c r="G58" s="425">
        <v>2779</v>
      </c>
      <c r="H58" s="425">
        <v>57353</v>
      </c>
      <c r="I58" s="425">
        <v>154168</v>
      </c>
      <c r="J58" s="425">
        <v>129014</v>
      </c>
      <c r="K58" s="425">
        <v>3721</v>
      </c>
      <c r="L58" s="425">
        <v>21433</v>
      </c>
      <c r="M58" s="425">
        <v>63489</v>
      </c>
      <c r="N58" s="425">
        <v>27808</v>
      </c>
      <c r="O58" s="425">
        <v>2405</v>
      </c>
      <c r="P58" s="425">
        <v>30478</v>
      </c>
      <c r="Q58" s="24">
        <v>7698</v>
      </c>
      <c r="R58" s="24">
        <v>5563</v>
      </c>
    </row>
    <row r="59" spans="1:18" ht="13.5">
      <c r="A59" s="429"/>
      <c r="B59" s="432"/>
      <c r="C59" s="425"/>
      <c r="D59" s="425"/>
      <c r="E59" s="425"/>
      <c r="F59" s="425"/>
      <c r="G59" s="425"/>
      <c r="H59" s="425"/>
      <c r="I59" s="425"/>
      <c r="J59" s="425"/>
      <c r="K59" s="425"/>
      <c r="L59" s="425"/>
      <c r="M59" s="425"/>
      <c r="N59" s="425"/>
      <c r="O59" s="425"/>
      <c r="P59" s="425"/>
      <c r="Q59" s="24">
        <v>-7843</v>
      </c>
      <c r="R59" s="24">
        <v>-2621</v>
      </c>
    </row>
    <row r="60" spans="1:18" ht="13.5">
      <c r="A60" s="429"/>
      <c r="B60" s="432" t="s">
        <v>223</v>
      </c>
      <c r="C60" s="425">
        <v>2716739</v>
      </c>
      <c r="D60" s="425">
        <v>1535449</v>
      </c>
      <c r="E60" s="425">
        <v>754925</v>
      </c>
      <c r="F60" s="425">
        <v>474316</v>
      </c>
      <c r="G60" s="425">
        <v>52923</v>
      </c>
      <c r="H60" s="425">
        <v>253285</v>
      </c>
      <c r="I60" s="420">
        <v>616796</v>
      </c>
      <c r="J60" s="425">
        <v>441300</v>
      </c>
      <c r="K60" s="425">
        <v>55257</v>
      </c>
      <c r="L60" s="425">
        <v>120239</v>
      </c>
      <c r="M60" s="425">
        <v>564494</v>
      </c>
      <c r="N60" s="425">
        <v>141788</v>
      </c>
      <c r="O60" s="425">
        <v>92761</v>
      </c>
      <c r="P60" s="425">
        <v>282965</v>
      </c>
      <c r="Q60" s="24">
        <v>40830</v>
      </c>
      <c r="R60" s="24">
        <v>56588</v>
      </c>
    </row>
    <row r="61" spans="1:18" ht="13.5">
      <c r="A61" s="430"/>
      <c r="B61" s="433"/>
      <c r="C61" s="426"/>
      <c r="D61" s="426"/>
      <c r="E61" s="426"/>
      <c r="F61" s="426"/>
      <c r="G61" s="426"/>
      <c r="H61" s="426"/>
      <c r="I61" s="427"/>
      <c r="J61" s="426"/>
      <c r="K61" s="426"/>
      <c r="L61" s="426"/>
      <c r="M61" s="426"/>
      <c r="N61" s="426"/>
      <c r="O61" s="426"/>
      <c r="P61" s="426"/>
      <c r="Q61" s="25">
        <v>-42561</v>
      </c>
      <c r="R61" s="25">
        <v>-7878</v>
      </c>
    </row>
    <row r="62" ht="15" customHeight="1">
      <c r="A62" s="14" t="s">
        <v>311</v>
      </c>
    </row>
    <row r="71" spans="4:14" ht="14.25" customHeight="1">
      <c r="D71" s="95"/>
      <c r="E71" s="95"/>
      <c r="F71" s="95"/>
      <c r="G71" s="95"/>
      <c r="H71" s="95"/>
      <c r="I71" s="95"/>
      <c r="J71" s="95"/>
      <c r="K71" s="95"/>
      <c r="L71" s="95"/>
      <c r="M71" s="95"/>
      <c r="N71" s="95"/>
    </row>
    <row r="72" spans="4:14" ht="14.25" customHeight="1">
      <c r="D72" s="95"/>
      <c r="E72" s="95"/>
      <c r="F72" s="95"/>
      <c r="G72" s="95"/>
      <c r="H72" s="95"/>
      <c r="I72" s="95"/>
      <c r="J72" s="95"/>
      <c r="K72" s="95"/>
      <c r="L72" s="95"/>
      <c r="M72" s="95"/>
      <c r="N72" s="95"/>
    </row>
  </sheetData>
  <sheetProtection/>
  <mergeCells count="268">
    <mergeCell ref="I21:J21"/>
    <mergeCell ref="B3:R3"/>
    <mergeCell ref="Q10:Q11"/>
    <mergeCell ref="R9:R11"/>
    <mergeCell ref="O10:P11"/>
    <mergeCell ref="M11:N11"/>
    <mergeCell ref="I9:Q9"/>
    <mergeCell ref="C9:C11"/>
    <mergeCell ref="D9:H9"/>
    <mergeCell ref="K10:L11"/>
    <mergeCell ref="I10:J11"/>
    <mergeCell ref="H10:H11"/>
    <mergeCell ref="E10:E11"/>
    <mergeCell ref="F10:F11"/>
    <mergeCell ref="I12:J12"/>
    <mergeCell ref="D10:D11"/>
    <mergeCell ref="G10:G11"/>
    <mergeCell ref="O30:O31"/>
    <mergeCell ref="P30:P31"/>
    <mergeCell ref="D29:H29"/>
    <mergeCell ref="I29:L29"/>
    <mergeCell ref="M29:R29"/>
    <mergeCell ref="K30:K31"/>
    <mergeCell ref="M30:M31"/>
    <mergeCell ref="L30:L31"/>
    <mergeCell ref="D30:D31"/>
    <mergeCell ref="E30:E31"/>
    <mergeCell ref="F30:F31"/>
    <mergeCell ref="N30:N31"/>
    <mergeCell ref="G30:G31"/>
    <mergeCell ref="H30:H31"/>
    <mergeCell ref="I30:I31"/>
    <mergeCell ref="J30:J31"/>
    <mergeCell ref="A29:B31"/>
    <mergeCell ref="A9:B11"/>
    <mergeCell ref="A12:A20"/>
    <mergeCell ref="A21:A26"/>
    <mergeCell ref="C30:C31"/>
    <mergeCell ref="C32:C33"/>
    <mergeCell ref="A32:A49"/>
    <mergeCell ref="B32:B33"/>
    <mergeCell ref="B34:B35"/>
    <mergeCell ref="B36:B37"/>
    <mergeCell ref="C48:C49"/>
    <mergeCell ref="B40:B41"/>
    <mergeCell ref="B42:B43"/>
    <mergeCell ref="B44:B45"/>
    <mergeCell ref="B46:B47"/>
    <mergeCell ref="C40:C41"/>
    <mergeCell ref="B48:B49"/>
    <mergeCell ref="C42:C43"/>
    <mergeCell ref="C44:C45"/>
    <mergeCell ref="C46:C47"/>
    <mergeCell ref="D32:D33"/>
    <mergeCell ref="D34:D35"/>
    <mergeCell ref="D36:D37"/>
    <mergeCell ref="D38:D39"/>
    <mergeCell ref="C36:C37"/>
    <mergeCell ref="C38:C39"/>
    <mergeCell ref="C34:C35"/>
    <mergeCell ref="D48:D49"/>
    <mergeCell ref="E32:E33"/>
    <mergeCell ref="F32:F33"/>
    <mergeCell ref="G32:G33"/>
    <mergeCell ref="E48:E49"/>
    <mergeCell ref="F48:F49"/>
    <mergeCell ref="D40:D41"/>
    <mergeCell ref="D42:D43"/>
    <mergeCell ref="D44:D45"/>
    <mergeCell ref="D46:D47"/>
    <mergeCell ref="L32:L33"/>
    <mergeCell ref="M32:M33"/>
    <mergeCell ref="N32:N33"/>
    <mergeCell ref="O32:O33"/>
    <mergeCell ref="L34:L35"/>
    <mergeCell ref="H32:H33"/>
    <mergeCell ref="I32:I33"/>
    <mergeCell ref="J32:J33"/>
    <mergeCell ref="K32:K33"/>
    <mergeCell ref="H34:H35"/>
    <mergeCell ref="F38:F39"/>
    <mergeCell ref="F40:F41"/>
    <mergeCell ref="F36:F37"/>
    <mergeCell ref="J42:J43"/>
    <mergeCell ref="L42:L43"/>
    <mergeCell ref="P32:P33"/>
    <mergeCell ref="M34:M35"/>
    <mergeCell ref="P34:P35"/>
    <mergeCell ref="O34:O35"/>
    <mergeCell ref="N34:N35"/>
    <mergeCell ref="F46:F47"/>
    <mergeCell ref="E34:E35"/>
    <mergeCell ref="E36:E37"/>
    <mergeCell ref="E38:E39"/>
    <mergeCell ref="E40:E41"/>
    <mergeCell ref="E42:E43"/>
    <mergeCell ref="E44:E45"/>
    <mergeCell ref="E46:E47"/>
    <mergeCell ref="F34:F35"/>
    <mergeCell ref="F42:F43"/>
    <mergeCell ref="H38:H39"/>
    <mergeCell ref="G38:G39"/>
    <mergeCell ref="H48:H49"/>
    <mergeCell ref="H46:H47"/>
    <mergeCell ref="G46:G47"/>
    <mergeCell ref="G48:G49"/>
    <mergeCell ref="G34:G35"/>
    <mergeCell ref="G36:G37"/>
    <mergeCell ref="F44:F45"/>
    <mergeCell ref="G44:G45"/>
    <mergeCell ref="H44:H45"/>
    <mergeCell ref="G40:G41"/>
    <mergeCell ref="H40:H41"/>
    <mergeCell ref="H42:H43"/>
    <mergeCell ref="G42:G43"/>
    <mergeCell ref="H36:H37"/>
    <mergeCell ref="K40:K41"/>
    <mergeCell ref="K42:K43"/>
    <mergeCell ref="I48:I49"/>
    <mergeCell ref="I34:I35"/>
    <mergeCell ref="I36:I37"/>
    <mergeCell ref="I38:I39"/>
    <mergeCell ref="I40:I41"/>
    <mergeCell ref="I42:I43"/>
    <mergeCell ref="I44:I45"/>
    <mergeCell ref="I46:I47"/>
    <mergeCell ref="P40:P41"/>
    <mergeCell ref="L36:L37"/>
    <mergeCell ref="K36:K37"/>
    <mergeCell ref="K38:K39"/>
    <mergeCell ref="L38:L39"/>
    <mergeCell ref="L46:L47"/>
    <mergeCell ref="M44:M45"/>
    <mergeCell ref="M46:M47"/>
    <mergeCell ref="M36:M37"/>
    <mergeCell ref="M38:M39"/>
    <mergeCell ref="O40:O41"/>
    <mergeCell ref="M48:M49"/>
    <mergeCell ref="N46:N47"/>
    <mergeCell ref="L40:L41"/>
    <mergeCell ref="N42:N43"/>
    <mergeCell ref="O48:O49"/>
    <mergeCell ref="O46:O47"/>
    <mergeCell ref="M40:M41"/>
    <mergeCell ref="M42:M43"/>
    <mergeCell ref="P42:P43"/>
    <mergeCell ref="O42:O43"/>
    <mergeCell ref="J48:J49"/>
    <mergeCell ref="N48:N49"/>
    <mergeCell ref="L44:L45"/>
    <mergeCell ref="K44:K45"/>
    <mergeCell ref="K46:K47"/>
    <mergeCell ref="P48:P49"/>
    <mergeCell ref="P46:P47"/>
    <mergeCell ref="J44:J45"/>
    <mergeCell ref="B38:B39"/>
    <mergeCell ref="N40:N41"/>
    <mergeCell ref="N38:N39"/>
    <mergeCell ref="N44:N45"/>
    <mergeCell ref="J46:J47"/>
    <mergeCell ref="K34:K35"/>
    <mergeCell ref="J34:J35"/>
    <mergeCell ref="J36:J37"/>
    <mergeCell ref="J38:J39"/>
    <mergeCell ref="J40:J41"/>
    <mergeCell ref="B50:B51"/>
    <mergeCell ref="B52:B53"/>
    <mergeCell ref="B54:B55"/>
    <mergeCell ref="N36:N37"/>
    <mergeCell ref="O36:O37"/>
    <mergeCell ref="P36:P37"/>
    <mergeCell ref="P38:P39"/>
    <mergeCell ref="O38:O39"/>
    <mergeCell ref="O44:O45"/>
    <mergeCell ref="P44:P45"/>
    <mergeCell ref="A50:A61"/>
    <mergeCell ref="B58:B59"/>
    <mergeCell ref="B60:B61"/>
    <mergeCell ref="C50:C51"/>
    <mergeCell ref="C52:C53"/>
    <mergeCell ref="C54:C55"/>
    <mergeCell ref="C56:C57"/>
    <mergeCell ref="C58:C59"/>
    <mergeCell ref="C60:C61"/>
    <mergeCell ref="B56:B57"/>
    <mergeCell ref="D60:D61"/>
    <mergeCell ref="E50:E51"/>
    <mergeCell ref="F50:F51"/>
    <mergeCell ref="F60:F61"/>
    <mergeCell ref="E60:E61"/>
    <mergeCell ref="E56:E57"/>
    <mergeCell ref="D50:D51"/>
    <mergeCell ref="D52:D53"/>
    <mergeCell ref="D54:D55"/>
    <mergeCell ref="D56:D57"/>
    <mergeCell ref="G50:G51"/>
    <mergeCell ref="H50:H51"/>
    <mergeCell ref="I50:I51"/>
    <mergeCell ref="J50:J51"/>
    <mergeCell ref="D58:D59"/>
    <mergeCell ref="L58:L59"/>
    <mergeCell ref="L56:L57"/>
    <mergeCell ref="L54:L55"/>
    <mergeCell ref="I54:I55"/>
    <mergeCell ref="I58:I59"/>
    <mergeCell ref="N56:N57"/>
    <mergeCell ref="N58:N59"/>
    <mergeCell ref="O58:O59"/>
    <mergeCell ref="P50:P51"/>
    <mergeCell ref="M52:M53"/>
    <mergeCell ref="M54:M55"/>
    <mergeCell ref="P52:P53"/>
    <mergeCell ref="P54:P55"/>
    <mergeCell ref="M50:M51"/>
    <mergeCell ref="N50:N51"/>
    <mergeCell ref="O52:O53"/>
    <mergeCell ref="N52:N53"/>
    <mergeCell ref="N54:N55"/>
    <mergeCell ref="O54:O55"/>
    <mergeCell ref="L52:L53"/>
    <mergeCell ref="O50:O51"/>
    <mergeCell ref="P60:P61"/>
    <mergeCell ref="O60:O61"/>
    <mergeCell ref="N60:N61"/>
    <mergeCell ref="L60:L61"/>
    <mergeCell ref="P56:P57"/>
    <mergeCell ref="O56:O57"/>
    <mergeCell ref="P58:P59"/>
    <mergeCell ref="M56:M57"/>
    <mergeCell ref="M58:M59"/>
    <mergeCell ref="M60:M61"/>
    <mergeCell ref="I60:I61"/>
    <mergeCell ref="K60:K61"/>
    <mergeCell ref="J60:J61"/>
    <mergeCell ref="J58:J59"/>
    <mergeCell ref="J56:J57"/>
    <mergeCell ref="K56:K57"/>
    <mergeCell ref="K58:K59"/>
    <mergeCell ref="G52:G53"/>
    <mergeCell ref="F52:F53"/>
    <mergeCell ref="E52:E53"/>
    <mergeCell ref="H58:H59"/>
    <mergeCell ref="H60:H61"/>
    <mergeCell ref="G60:G61"/>
    <mergeCell ref="G58:G59"/>
    <mergeCell ref="E58:E59"/>
    <mergeCell ref="F58:F59"/>
    <mergeCell ref="F56:F57"/>
    <mergeCell ref="A7:R7"/>
    <mergeCell ref="I56:I57"/>
    <mergeCell ref="G56:G57"/>
    <mergeCell ref="J54:J55"/>
    <mergeCell ref="J52:J53"/>
    <mergeCell ref="H52:H53"/>
    <mergeCell ref="H54:H55"/>
    <mergeCell ref="E54:E55"/>
    <mergeCell ref="F54:F55"/>
    <mergeCell ref="G54:G55"/>
    <mergeCell ref="I52:I53"/>
    <mergeCell ref="H56:H57"/>
    <mergeCell ref="K12:L12"/>
    <mergeCell ref="K21:L21"/>
    <mergeCell ref="K52:K53"/>
    <mergeCell ref="K54:K55"/>
    <mergeCell ref="K50:K51"/>
    <mergeCell ref="L50:L51"/>
    <mergeCell ref="L48:L49"/>
    <mergeCell ref="K48:K49"/>
  </mergeCells>
  <printOptions horizontalCentered="1"/>
  <pageMargins left="0.7874015748031497" right="0.7874015748031497" top="0.3937007874015748" bottom="0.3937007874015748" header="0.35433070866141736" footer="0.35433070866141736"/>
  <pageSetup fitToHeight="1" fitToWidth="1" horizontalDpi="300" verticalDpi="300" orientation="landscape" paperSize="8" scale="84" r:id="rId1"/>
</worksheet>
</file>

<file path=xl/worksheets/sheet8.xml><?xml version="1.0" encoding="utf-8"?>
<worksheet xmlns="http://schemas.openxmlformats.org/spreadsheetml/2006/main" xmlns:r="http://schemas.openxmlformats.org/officeDocument/2006/relationships">
  <sheetPr>
    <pageSetUpPr fitToPage="1"/>
  </sheetPr>
  <dimension ref="A1:AA71"/>
  <sheetViews>
    <sheetView tabSelected="1" zoomScalePageLayoutView="0" workbookViewId="0" topLeftCell="A1">
      <selection activeCell="A1" sqref="A1"/>
    </sheetView>
  </sheetViews>
  <sheetFormatPr defaultColWidth="8.796875" defaultRowHeight="15"/>
  <cols>
    <col min="1" max="1" width="4.19921875" style="27" customWidth="1"/>
    <col min="2" max="2" width="25.19921875" style="27" customWidth="1"/>
    <col min="3" max="6" width="12.59765625" style="27" customWidth="1"/>
    <col min="7" max="7" width="17.59765625" style="27" customWidth="1"/>
    <col min="8" max="8" width="16.69921875" style="27" customWidth="1"/>
    <col min="9" max="9" width="14.09765625" style="27" bestFit="1" customWidth="1"/>
    <col min="10" max="13" width="5.69921875" style="27" customWidth="1"/>
    <col min="14" max="15" width="10.09765625" style="27" customWidth="1"/>
    <col min="16" max="17" width="5.59765625" style="27" customWidth="1"/>
    <col min="18" max="19" width="10.3984375" style="27" bestFit="1" customWidth="1"/>
    <col min="20" max="21" width="5.69921875" style="27" customWidth="1"/>
    <col min="22" max="22" width="10.59765625" style="27" customWidth="1"/>
    <col min="23" max="23" width="10.3984375" style="27" bestFit="1" customWidth="1"/>
    <col min="24" max="24" width="5.59765625" style="27" customWidth="1"/>
    <col min="25" max="25" width="9.8984375" style="27" bestFit="1" customWidth="1"/>
    <col min="26" max="26" width="9.69921875" style="27" bestFit="1" customWidth="1"/>
    <col min="27" max="16384" width="9" style="27" customWidth="1"/>
  </cols>
  <sheetData>
    <row r="1" spans="1:24" ht="13.5">
      <c r="A1" s="37" t="s">
        <v>276</v>
      </c>
      <c r="X1" s="9" t="s">
        <v>277</v>
      </c>
    </row>
    <row r="3" spans="1:27" ht="13.5">
      <c r="A3" s="485" t="s">
        <v>396</v>
      </c>
      <c r="B3" s="485"/>
      <c r="C3" s="485"/>
      <c r="D3" s="485"/>
      <c r="E3" s="485"/>
      <c r="F3" s="485"/>
      <c r="G3" s="485"/>
      <c r="H3" s="485"/>
      <c r="I3" s="485"/>
      <c r="J3" s="485"/>
      <c r="K3" s="485"/>
      <c r="L3" s="485"/>
      <c r="M3" s="485"/>
      <c r="N3" s="485"/>
      <c r="O3" s="485"/>
      <c r="P3" s="485"/>
      <c r="Q3" s="485"/>
      <c r="R3" s="485"/>
      <c r="S3" s="485"/>
      <c r="T3" s="485"/>
      <c r="U3" s="485"/>
      <c r="V3" s="485"/>
      <c r="W3" s="485"/>
      <c r="X3" s="485"/>
      <c r="Y3" s="212"/>
      <c r="Z3" s="212"/>
      <c r="AA3" s="28"/>
    </row>
    <row r="4" spans="1:27" s="49" customFormat="1" ht="15" thickBot="1">
      <c r="A4" s="46"/>
      <c r="B4" s="46"/>
      <c r="C4" s="46"/>
      <c r="D4" s="46"/>
      <c r="E4" s="46"/>
      <c r="F4" s="46"/>
      <c r="G4" s="46"/>
      <c r="H4" s="46"/>
      <c r="I4" s="46"/>
      <c r="J4" s="46"/>
      <c r="K4" s="46"/>
      <c r="L4" s="46"/>
      <c r="M4" s="46"/>
      <c r="N4" s="46"/>
      <c r="O4" s="46"/>
      <c r="P4" s="46"/>
      <c r="Q4" s="46"/>
      <c r="R4" s="46"/>
      <c r="S4" s="46"/>
      <c r="T4" s="46"/>
      <c r="U4" s="46"/>
      <c r="V4" s="46"/>
      <c r="W4" s="46"/>
      <c r="X4" s="47" t="s">
        <v>199</v>
      </c>
      <c r="Y4" s="48"/>
      <c r="AA4" s="48"/>
    </row>
    <row r="5" spans="1:26" s="49" customFormat="1" ht="14.25">
      <c r="A5" s="527" t="s">
        <v>371</v>
      </c>
      <c r="B5" s="535"/>
      <c r="C5" s="542" t="s">
        <v>200</v>
      </c>
      <c r="D5" s="51"/>
      <c r="E5" s="52"/>
      <c r="F5" s="52"/>
      <c r="G5" s="52"/>
      <c r="H5" s="52"/>
      <c r="I5" s="524" t="s">
        <v>379</v>
      </c>
      <c r="J5" s="510" t="s">
        <v>201</v>
      </c>
      <c r="K5" s="511"/>
      <c r="L5" s="510" t="s">
        <v>202</v>
      </c>
      <c r="M5" s="511"/>
      <c r="N5" s="512" t="s">
        <v>203</v>
      </c>
      <c r="O5" s="50"/>
      <c r="P5" s="518" t="s">
        <v>278</v>
      </c>
      <c r="Q5" s="519"/>
      <c r="R5" s="509" t="s">
        <v>204</v>
      </c>
      <c r="S5" s="509" t="s">
        <v>205</v>
      </c>
      <c r="T5" s="518" t="s">
        <v>206</v>
      </c>
      <c r="U5" s="519"/>
      <c r="V5" s="506" t="s">
        <v>380</v>
      </c>
      <c r="W5" s="540" t="s">
        <v>381</v>
      </c>
      <c r="X5" s="541"/>
      <c r="Y5" s="48"/>
      <c r="Z5" s="48"/>
    </row>
    <row r="6" spans="1:26" s="49" customFormat="1" ht="14.25">
      <c r="A6" s="536"/>
      <c r="B6" s="537"/>
      <c r="C6" s="521"/>
      <c r="D6" s="508" t="s">
        <v>207</v>
      </c>
      <c r="E6" s="547" t="s">
        <v>376</v>
      </c>
      <c r="F6" s="548" t="s">
        <v>377</v>
      </c>
      <c r="G6" s="550" t="s">
        <v>378</v>
      </c>
      <c r="H6" s="558" t="s">
        <v>395</v>
      </c>
      <c r="I6" s="525"/>
      <c r="J6" s="512"/>
      <c r="K6" s="513"/>
      <c r="L6" s="512"/>
      <c r="M6" s="513"/>
      <c r="N6" s="512"/>
      <c r="O6" s="516" t="s">
        <v>208</v>
      </c>
      <c r="P6" s="520"/>
      <c r="Q6" s="521"/>
      <c r="R6" s="507"/>
      <c r="S6" s="507"/>
      <c r="T6" s="520"/>
      <c r="U6" s="521"/>
      <c r="V6" s="507"/>
      <c r="W6" s="520"/>
      <c r="X6" s="542"/>
      <c r="Y6" s="48"/>
      <c r="Z6" s="48"/>
    </row>
    <row r="7" spans="1:26" s="49" customFormat="1" ht="14.25">
      <c r="A7" s="538"/>
      <c r="B7" s="539"/>
      <c r="C7" s="522"/>
      <c r="D7" s="509"/>
      <c r="E7" s="543"/>
      <c r="F7" s="549"/>
      <c r="G7" s="538"/>
      <c r="H7" s="559"/>
      <c r="I7" s="526"/>
      <c r="J7" s="514"/>
      <c r="K7" s="515"/>
      <c r="L7" s="514"/>
      <c r="M7" s="515"/>
      <c r="N7" s="514"/>
      <c r="O7" s="517"/>
      <c r="P7" s="517"/>
      <c r="Q7" s="522"/>
      <c r="R7" s="507"/>
      <c r="S7" s="507"/>
      <c r="T7" s="517"/>
      <c r="U7" s="522"/>
      <c r="V7" s="507"/>
      <c r="W7" s="517"/>
      <c r="X7" s="543"/>
      <c r="Y7" s="48"/>
      <c r="Z7" s="48"/>
    </row>
    <row r="8" spans="1:26" s="30" customFormat="1" ht="15.75" customHeight="1">
      <c r="A8" s="551" t="s">
        <v>209</v>
      </c>
      <c r="B8" s="206" t="s">
        <v>210</v>
      </c>
      <c r="C8" s="183">
        <v>7789529</v>
      </c>
      <c r="D8" s="183">
        <v>6318754</v>
      </c>
      <c r="E8" s="183">
        <f>SUM(E9:E16)</f>
        <v>341135</v>
      </c>
      <c r="F8" s="183">
        <f>SUM(F9:F16)</f>
        <v>3605990</v>
      </c>
      <c r="G8" s="183">
        <f>SUM(G9:G16)</f>
        <v>2701699</v>
      </c>
      <c r="H8" s="183">
        <f>SUM(H9:H16)</f>
        <v>330070</v>
      </c>
      <c r="I8" s="183">
        <v>1290319</v>
      </c>
      <c r="J8" s="531">
        <v>180456</v>
      </c>
      <c r="K8" s="531"/>
      <c r="L8" s="531">
        <v>108936</v>
      </c>
      <c r="M8" s="531"/>
      <c r="N8" s="183">
        <v>137619</v>
      </c>
      <c r="O8" s="183">
        <f>SUM(O9:O16)</f>
        <v>99339</v>
      </c>
      <c r="P8" s="531">
        <v>151774</v>
      </c>
      <c r="Q8" s="531"/>
      <c r="R8" s="183">
        <f>SUM(R9:R16)</f>
        <v>29553</v>
      </c>
      <c r="S8" s="183">
        <v>41950</v>
      </c>
      <c r="T8" s="531">
        <v>139376</v>
      </c>
      <c r="U8" s="531"/>
      <c r="V8" s="183">
        <f>SUM(V9:V16)</f>
        <v>74255</v>
      </c>
      <c r="W8" s="421">
        <f>SUM(W9:W16)</f>
        <v>65121</v>
      </c>
      <c r="X8" s="421"/>
      <c r="Y8" s="35"/>
      <c r="Z8" s="35"/>
    </row>
    <row r="9" spans="1:26" s="30" customFormat="1" ht="15.75" customHeight="1">
      <c r="A9" s="552"/>
      <c r="B9" s="53" t="s">
        <v>211</v>
      </c>
      <c r="C9" s="35">
        <v>36355</v>
      </c>
      <c r="D9" s="35">
        <v>26903</v>
      </c>
      <c r="E9" s="35">
        <v>1262</v>
      </c>
      <c r="F9" s="35">
        <v>5921</v>
      </c>
      <c r="G9" s="35">
        <v>20954</v>
      </c>
      <c r="H9" s="35">
        <v>1234</v>
      </c>
      <c r="I9" s="35">
        <v>9097</v>
      </c>
      <c r="J9" s="532">
        <v>354</v>
      </c>
      <c r="K9" s="532"/>
      <c r="L9" s="532">
        <v>1571</v>
      </c>
      <c r="M9" s="532"/>
      <c r="N9" s="35">
        <v>2527</v>
      </c>
      <c r="O9" s="35">
        <v>2173</v>
      </c>
      <c r="P9" s="582">
        <v>-603</v>
      </c>
      <c r="Q9" s="582"/>
      <c r="R9" s="36">
        <v>1165</v>
      </c>
      <c r="S9" s="36">
        <v>339</v>
      </c>
      <c r="T9" s="532">
        <v>224</v>
      </c>
      <c r="U9" s="532"/>
      <c r="V9" s="35">
        <v>94</v>
      </c>
      <c r="W9" s="532">
        <v>130</v>
      </c>
      <c r="X9" s="532"/>
      <c r="Y9" s="35"/>
      <c r="Z9" s="35"/>
    </row>
    <row r="10" spans="1:26" s="30" customFormat="1" ht="15.75" customHeight="1">
      <c r="A10" s="552"/>
      <c r="B10" s="53" t="s">
        <v>212</v>
      </c>
      <c r="C10" s="35">
        <v>25712</v>
      </c>
      <c r="D10" s="35">
        <v>15843</v>
      </c>
      <c r="E10" s="35">
        <v>598</v>
      </c>
      <c r="F10" s="35">
        <v>4530</v>
      </c>
      <c r="G10" s="35">
        <v>11332</v>
      </c>
      <c r="H10" s="35">
        <v>616</v>
      </c>
      <c r="I10" s="35">
        <v>8759</v>
      </c>
      <c r="J10" s="532">
        <v>1109</v>
      </c>
      <c r="K10" s="532"/>
      <c r="L10" s="532">
        <v>1004</v>
      </c>
      <c r="M10" s="532"/>
      <c r="N10" s="35">
        <v>1123</v>
      </c>
      <c r="O10" s="35">
        <v>796</v>
      </c>
      <c r="P10" s="532">
        <v>990</v>
      </c>
      <c r="Q10" s="532"/>
      <c r="R10" s="36">
        <v>172</v>
      </c>
      <c r="S10" s="36">
        <v>204</v>
      </c>
      <c r="T10" s="532">
        <v>957</v>
      </c>
      <c r="U10" s="532"/>
      <c r="V10" s="35">
        <v>604</v>
      </c>
      <c r="W10" s="532">
        <v>353</v>
      </c>
      <c r="X10" s="532"/>
      <c r="Y10" s="35"/>
      <c r="Z10" s="35"/>
    </row>
    <row r="11" spans="1:26" s="30" customFormat="1" ht="15.75" customHeight="1">
      <c r="A11" s="552"/>
      <c r="B11" s="53" t="s">
        <v>213</v>
      </c>
      <c r="C11" s="35">
        <v>949924</v>
      </c>
      <c r="D11" s="35">
        <v>794678</v>
      </c>
      <c r="E11" s="35">
        <v>57987</v>
      </c>
      <c r="F11" s="35">
        <v>105848</v>
      </c>
      <c r="G11" s="35">
        <v>693180</v>
      </c>
      <c r="H11" s="35">
        <v>62337</v>
      </c>
      <c r="I11" s="35">
        <v>130213</v>
      </c>
      <c r="J11" s="532">
        <v>25033</v>
      </c>
      <c r="K11" s="532"/>
      <c r="L11" s="532">
        <v>13040</v>
      </c>
      <c r="M11" s="532"/>
      <c r="N11" s="35">
        <v>18003</v>
      </c>
      <c r="O11" s="35">
        <v>14441</v>
      </c>
      <c r="P11" s="532">
        <v>20069</v>
      </c>
      <c r="Q11" s="532"/>
      <c r="R11" s="36">
        <v>2331</v>
      </c>
      <c r="S11" s="36">
        <v>5359</v>
      </c>
      <c r="T11" s="532">
        <v>17042</v>
      </c>
      <c r="U11" s="532"/>
      <c r="V11" s="35">
        <v>10255</v>
      </c>
      <c r="W11" s="532">
        <v>6787</v>
      </c>
      <c r="X11" s="532"/>
      <c r="Y11" s="35"/>
      <c r="Z11" s="35"/>
    </row>
    <row r="12" spans="1:26" s="30" customFormat="1" ht="15.75" customHeight="1">
      <c r="A12" s="552"/>
      <c r="B12" s="53" t="s">
        <v>214</v>
      </c>
      <c r="C12" s="35">
        <v>2401335</v>
      </c>
      <c r="D12" s="35">
        <v>1983936</v>
      </c>
      <c r="E12" s="35">
        <v>78852</v>
      </c>
      <c r="F12" s="35">
        <v>254395</v>
      </c>
      <c r="G12" s="35">
        <v>1736478</v>
      </c>
      <c r="H12" s="35">
        <v>85789</v>
      </c>
      <c r="I12" s="35">
        <v>334780</v>
      </c>
      <c r="J12" s="532">
        <v>82618</v>
      </c>
      <c r="K12" s="532"/>
      <c r="L12" s="532">
        <v>33425</v>
      </c>
      <c r="M12" s="532"/>
      <c r="N12" s="35">
        <v>46437</v>
      </c>
      <c r="O12" s="35">
        <v>37592</v>
      </c>
      <c r="P12" s="532">
        <v>69606</v>
      </c>
      <c r="Q12" s="532"/>
      <c r="R12" s="36">
        <v>9466</v>
      </c>
      <c r="S12" s="36">
        <v>11539</v>
      </c>
      <c r="T12" s="532">
        <v>67532</v>
      </c>
      <c r="U12" s="532"/>
      <c r="V12" s="35">
        <v>34005</v>
      </c>
      <c r="W12" s="532">
        <v>33528</v>
      </c>
      <c r="X12" s="532"/>
      <c r="Y12" s="35"/>
      <c r="Z12" s="35"/>
    </row>
    <row r="13" spans="1:26" s="30" customFormat="1" ht="15.75" customHeight="1">
      <c r="A13" s="552"/>
      <c r="B13" s="53" t="s">
        <v>215</v>
      </c>
      <c r="C13" s="35">
        <v>798</v>
      </c>
      <c r="D13" s="35">
        <v>280</v>
      </c>
      <c r="E13" s="35">
        <v>1</v>
      </c>
      <c r="F13" s="35">
        <v>115</v>
      </c>
      <c r="G13" s="35">
        <v>166</v>
      </c>
      <c r="H13" s="35">
        <v>1</v>
      </c>
      <c r="I13" s="35">
        <v>367</v>
      </c>
      <c r="J13" s="532">
        <v>150</v>
      </c>
      <c r="K13" s="532"/>
      <c r="L13" s="532">
        <v>24</v>
      </c>
      <c r="M13" s="532"/>
      <c r="N13" s="35">
        <v>7</v>
      </c>
      <c r="O13" s="35">
        <v>7</v>
      </c>
      <c r="P13" s="532">
        <v>167</v>
      </c>
      <c r="Q13" s="532"/>
      <c r="R13" s="36" t="s">
        <v>282</v>
      </c>
      <c r="S13" s="36" t="s">
        <v>317</v>
      </c>
      <c r="T13" s="532">
        <v>167</v>
      </c>
      <c r="U13" s="532"/>
      <c r="V13" s="35">
        <v>100</v>
      </c>
      <c r="W13" s="532">
        <v>67</v>
      </c>
      <c r="X13" s="532"/>
      <c r="Y13" s="35"/>
      <c r="Z13" s="35"/>
    </row>
    <row r="14" spans="1:26" s="30" customFormat="1" ht="15.75" customHeight="1">
      <c r="A14" s="552"/>
      <c r="B14" s="53" t="s">
        <v>216</v>
      </c>
      <c r="C14" s="35">
        <v>169116</v>
      </c>
      <c r="D14" s="35">
        <v>110169</v>
      </c>
      <c r="E14" s="35">
        <v>148</v>
      </c>
      <c r="F14" s="35">
        <v>4477</v>
      </c>
      <c r="G14" s="35">
        <v>105738</v>
      </c>
      <c r="H14" s="35">
        <v>195</v>
      </c>
      <c r="I14" s="35">
        <v>53906</v>
      </c>
      <c r="J14" s="532">
        <v>5041</v>
      </c>
      <c r="K14" s="532"/>
      <c r="L14" s="532">
        <v>3813</v>
      </c>
      <c r="M14" s="532"/>
      <c r="N14" s="35">
        <v>5510</v>
      </c>
      <c r="O14" s="35">
        <v>3466</v>
      </c>
      <c r="P14" s="532">
        <v>3344</v>
      </c>
      <c r="Q14" s="532"/>
      <c r="R14" s="36">
        <v>2211</v>
      </c>
      <c r="S14" s="36">
        <v>1539</v>
      </c>
      <c r="T14" s="532">
        <v>4016</v>
      </c>
      <c r="U14" s="532"/>
      <c r="V14" s="35">
        <v>3529</v>
      </c>
      <c r="W14" s="532">
        <v>487</v>
      </c>
      <c r="X14" s="532"/>
      <c r="Y14" s="35"/>
      <c r="Z14" s="35"/>
    </row>
    <row r="15" spans="1:26" s="30" customFormat="1" ht="15.75" customHeight="1">
      <c r="A15" s="552"/>
      <c r="B15" s="53" t="s">
        <v>217</v>
      </c>
      <c r="C15" s="35">
        <v>3725092</v>
      </c>
      <c r="D15" s="35">
        <v>3110247</v>
      </c>
      <c r="E15" s="35">
        <v>197308</v>
      </c>
      <c r="F15" s="35">
        <v>3052921</v>
      </c>
      <c r="G15" s="35">
        <v>35479</v>
      </c>
      <c r="H15" s="35">
        <v>175461</v>
      </c>
      <c r="I15" s="35">
        <v>562915</v>
      </c>
      <c r="J15" s="532">
        <v>51930</v>
      </c>
      <c r="K15" s="532"/>
      <c r="L15" s="532">
        <v>44132</v>
      </c>
      <c r="M15" s="532"/>
      <c r="N15" s="35">
        <v>47310</v>
      </c>
      <c r="O15" s="35">
        <v>31441</v>
      </c>
      <c r="P15" s="532">
        <v>48752</v>
      </c>
      <c r="Q15" s="532"/>
      <c r="R15" s="36">
        <v>12096</v>
      </c>
      <c r="S15" s="36">
        <v>20652</v>
      </c>
      <c r="T15" s="532">
        <v>40196</v>
      </c>
      <c r="U15" s="532"/>
      <c r="V15" s="35">
        <v>20239</v>
      </c>
      <c r="W15" s="532">
        <v>19957</v>
      </c>
      <c r="X15" s="532"/>
      <c r="Y15" s="35"/>
      <c r="Z15" s="35"/>
    </row>
    <row r="16" spans="1:26" s="30" customFormat="1" ht="15.75" customHeight="1">
      <c r="A16" s="553"/>
      <c r="B16" s="54" t="s">
        <v>218</v>
      </c>
      <c r="C16" s="55">
        <v>481198</v>
      </c>
      <c r="D16" s="56">
        <v>276697</v>
      </c>
      <c r="E16" s="56">
        <v>4979</v>
      </c>
      <c r="F16" s="56">
        <v>177783</v>
      </c>
      <c r="G16" s="56">
        <v>98372</v>
      </c>
      <c r="H16" s="56">
        <v>4437</v>
      </c>
      <c r="I16" s="56">
        <v>190281</v>
      </c>
      <c r="J16" s="532">
        <v>14220</v>
      </c>
      <c r="K16" s="532"/>
      <c r="L16" s="570">
        <v>11929</v>
      </c>
      <c r="M16" s="570"/>
      <c r="N16" s="56">
        <v>16700</v>
      </c>
      <c r="O16" s="56">
        <v>9423</v>
      </c>
      <c r="P16" s="570">
        <v>9448</v>
      </c>
      <c r="Q16" s="570"/>
      <c r="R16" s="56">
        <v>2112</v>
      </c>
      <c r="S16" s="56">
        <v>2319</v>
      </c>
      <c r="T16" s="570">
        <v>9241</v>
      </c>
      <c r="U16" s="570"/>
      <c r="V16" s="56">
        <v>5429</v>
      </c>
      <c r="W16" s="570">
        <v>3812</v>
      </c>
      <c r="X16" s="570"/>
      <c r="Y16" s="35"/>
      <c r="Z16" s="35"/>
    </row>
    <row r="17" spans="1:26" s="57" customFormat="1" ht="15.75" customHeight="1">
      <c r="A17" s="554" t="s">
        <v>283</v>
      </c>
      <c r="B17" s="207" t="s">
        <v>210</v>
      </c>
      <c r="C17" s="225">
        <f>SUM(C19:C23)</f>
        <v>7789529</v>
      </c>
      <c r="D17" s="225">
        <f aca="true" t="shared" si="0" ref="D17:I17">SUM(D19:D23)</f>
        <v>6318754</v>
      </c>
      <c r="E17" s="225">
        <f t="shared" si="0"/>
        <v>341135</v>
      </c>
      <c r="F17" s="225">
        <f t="shared" si="0"/>
        <v>3605990</v>
      </c>
      <c r="G17" s="225">
        <v>2701699</v>
      </c>
      <c r="H17" s="225">
        <v>330070</v>
      </c>
      <c r="I17" s="225">
        <f t="shared" si="0"/>
        <v>1290319</v>
      </c>
      <c r="J17" s="531">
        <v>180456</v>
      </c>
      <c r="K17" s="531"/>
      <c r="L17" s="581">
        <f>SUM(L19:M23)</f>
        <v>108936</v>
      </c>
      <c r="M17" s="581"/>
      <c r="N17" s="225">
        <f>SUM(N19:N23)</f>
        <v>137619</v>
      </c>
      <c r="O17" s="225">
        <f>SUM(O19:O23)</f>
        <v>99339</v>
      </c>
      <c r="P17" s="581">
        <v>151774</v>
      </c>
      <c r="Q17" s="581"/>
      <c r="R17" s="225">
        <f>SUM(R19:R23)</f>
        <v>29553</v>
      </c>
      <c r="S17" s="225">
        <f>SUM(S19:S23)</f>
        <v>41950</v>
      </c>
      <c r="T17" s="581">
        <v>139376</v>
      </c>
      <c r="U17" s="581"/>
      <c r="V17" s="225">
        <f>SUM(V19:V23)</f>
        <v>74255</v>
      </c>
      <c r="W17" s="586">
        <v>65121</v>
      </c>
      <c r="X17" s="586"/>
      <c r="Y17" s="58"/>
      <c r="Z17" s="58"/>
    </row>
    <row r="18" spans="1:26" s="57" customFormat="1" ht="15.75" customHeight="1">
      <c r="A18" s="555"/>
      <c r="B18" s="204"/>
      <c r="C18" s="213"/>
      <c r="D18" s="213"/>
      <c r="E18" s="213"/>
      <c r="F18" s="213"/>
      <c r="G18" s="213"/>
      <c r="H18" s="213"/>
      <c r="I18" s="213"/>
      <c r="J18" s="214"/>
      <c r="K18" s="214"/>
      <c r="L18" s="213"/>
      <c r="M18" s="213"/>
      <c r="N18" s="213"/>
      <c r="O18" s="213"/>
      <c r="P18" s="213"/>
      <c r="Q18" s="213"/>
      <c r="R18" s="213"/>
      <c r="S18" s="213"/>
      <c r="T18" s="213"/>
      <c r="U18" s="213"/>
      <c r="V18" s="213"/>
      <c r="W18" s="215"/>
      <c r="X18" s="215"/>
      <c r="Y18" s="58"/>
      <c r="Z18" s="58"/>
    </row>
    <row r="19" spans="1:26" s="30" customFormat="1" ht="15.75" customHeight="1">
      <c r="A19" s="555"/>
      <c r="B19" s="53" t="s">
        <v>219</v>
      </c>
      <c r="C19" s="35">
        <v>462282</v>
      </c>
      <c r="D19" s="35">
        <v>328155</v>
      </c>
      <c r="E19" s="35">
        <v>46300</v>
      </c>
      <c r="F19" s="35">
        <v>197845</v>
      </c>
      <c r="G19" s="35">
        <v>105553</v>
      </c>
      <c r="H19" s="35">
        <v>21543</v>
      </c>
      <c r="I19" s="35">
        <v>126242</v>
      </c>
      <c r="J19" s="557">
        <v>7885</v>
      </c>
      <c r="K19" s="557"/>
      <c r="L19" s="532">
        <v>10449</v>
      </c>
      <c r="M19" s="532"/>
      <c r="N19" s="35">
        <v>7580</v>
      </c>
      <c r="O19" s="35">
        <v>5967</v>
      </c>
      <c r="P19" s="532">
        <v>10755</v>
      </c>
      <c r="Q19" s="532"/>
      <c r="R19" s="35">
        <v>3286</v>
      </c>
      <c r="S19" s="35">
        <v>8264</v>
      </c>
      <c r="T19" s="532">
        <v>5776</v>
      </c>
      <c r="U19" s="532"/>
      <c r="V19" s="35">
        <v>1497</v>
      </c>
      <c r="W19" s="532">
        <v>4280</v>
      </c>
      <c r="X19" s="532"/>
      <c r="Y19" s="35"/>
      <c r="Z19" s="35"/>
    </row>
    <row r="20" spans="1:26" s="30" customFormat="1" ht="15.75" customHeight="1">
      <c r="A20" s="555"/>
      <c r="B20" s="53" t="s">
        <v>220</v>
      </c>
      <c r="C20" s="35">
        <v>1124772</v>
      </c>
      <c r="D20" s="35">
        <v>855512</v>
      </c>
      <c r="E20" s="35">
        <v>28973</v>
      </c>
      <c r="F20" s="35">
        <v>315143</v>
      </c>
      <c r="G20" s="35">
        <v>543616</v>
      </c>
      <c r="H20" s="35">
        <v>32221</v>
      </c>
      <c r="I20" s="35">
        <v>259432</v>
      </c>
      <c r="J20" s="557">
        <v>9828</v>
      </c>
      <c r="K20" s="557"/>
      <c r="L20" s="532">
        <v>11825</v>
      </c>
      <c r="M20" s="532"/>
      <c r="N20" s="35">
        <v>12558</v>
      </c>
      <c r="O20" s="35">
        <v>8852</v>
      </c>
      <c r="P20" s="532">
        <v>9095</v>
      </c>
      <c r="Q20" s="532"/>
      <c r="R20" s="35">
        <v>4124</v>
      </c>
      <c r="S20" s="35">
        <v>3787</v>
      </c>
      <c r="T20" s="532">
        <v>9432</v>
      </c>
      <c r="U20" s="532"/>
      <c r="V20" s="35">
        <v>1121</v>
      </c>
      <c r="W20" s="532">
        <v>8311</v>
      </c>
      <c r="X20" s="532"/>
      <c r="Y20" s="35"/>
      <c r="Z20" s="35"/>
    </row>
    <row r="21" spans="1:26" s="30" customFormat="1" ht="15.75" customHeight="1">
      <c r="A21" s="555"/>
      <c r="B21" s="53" t="s">
        <v>221</v>
      </c>
      <c r="C21" s="35">
        <v>1120869</v>
      </c>
      <c r="D21" s="35">
        <v>935990</v>
      </c>
      <c r="E21" s="35">
        <v>34164</v>
      </c>
      <c r="F21" s="35">
        <v>628926</v>
      </c>
      <c r="G21" s="35">
        <v>302548</v>
      </c>
      <c r="H21" s="35">
        <v>29557</v>
      </c>
      <c r="I21" s="35">
        <v>169546</v>
      </c>
      <c r="J21" s="557">
        <v>15333</v>
      </c>
      <c r="K21" s="557"/>
      <c r="L21" s="532">
        <v>9597</v>
      </c>
      <c r="M21" s="532"/>
      <c r="N21" s="35">
        <v>17728</v>
      </c>
      <c r="O21" s="35">
        <v>12167</v>
      </c>
      <c r="P21" s="532">
        <v>7202</v>
      </c>
      <c r="Q21" s="532"/>
      <c r="R21" s="35">
        <v>2689</v>
      </c>
      <c r="S21" s="35">
        <v>2536</v>
      </c>
      <c r="T21" s="532">
        <v>7355</v>
      </c>
      <c r="U21" s="532"/>
      <c r="V21" s="35">
        <v>6591</v>
      </c>
      <c r="W21" s="532">
        <v>765</v>
      </c>
      <c r="X21" s="532"/>
      <c r="Y21" s="35"/>
      <c r="Z21" s="35"/>
    </row>
    <row r="22" spans="1:26" s="30" customFormat="1" ht="15.75" customHeight="1">
      <c r="A22" s="555"/>
      <c r="B22" s="53" t="s">
        <v>222</v>
      </c>
      <c r="C22" s="35">
        <v>991546</v>
      </c>
      <c r="D22" s="35">
        <v>811566</v>
      </c>
      <c r="E22" s="35">
        <v>41671</v>
      </c>
      <c r="F22" s="35">
        <v>539747</v>
      </c>
      <c r="G22" s="35">
        <v>269231</v>
      </c>
      <c r="H22" s="35">
        <v>39083</v>
      </c>
      <c r="I22" s="35">
        <v>165183</v>
      </c>
      <c r="J22" s="557">
        <v>14796</v>
      </c>
      <c r="K22" s="557"/>
      <c r="L22" s="532">
        <v>14151</v>
      </c>
      <c r="M22" s="532"/>
      <c r="N22" s="35">
        <v>20596</v>
      </c>
      <c r="O22" s="35">
        <v>17878</v>
      </c>
      <c r="P22" s="532">
        <v>8351</v>
      </c>
      <c r="Q22" s="532"/>
      <c r="R22" s="35">
        <v>3565</v>
      </c>
      <c r="S22" s="35">
        <v>5532</v>
      </c>
      <c r="T22" s="532">
        <v>6384</v>
      </c>
      <c r="U22" s="532"/>
      <c r="V22" s="35">
        <v>3435</v>
      </c>
      <c r="W22" s="532">
        <v>2949</v>
      </c>
      <c r="X22" s="532"/>
      <c r="Y22" s="35"/>
      <c r="Z22" s="35"/>
    </row>
    <row r="23" spans="1:26" s="30" customFormat="1" ht="15.75" customHeight="1">
      <c r="A23" s="556"/>
      <c r="B23" s="54" t="s">
        <v>223</v>
      </c>
      <c r="C23" s="55">
        <v>4090060</v>
      </c>
      <c r="D23" s="56">
        <v>3387531</v>
      </c>
      <c r="E23" s="56">
        <v>190027</v>
      </c>
      <c r="F23" s="56">
        <v>1924329</v>
      </c>
      <c r="G23" s="56">
        <v>1480840</v>
      </c>
      <c r="H23" s="56">
        <v>207665</v>
      </c>
      <c r="I23" s="56">
        <v>569916</v>
      </c>
      <c r="J23" s="564">
        <v>132612</v>
      </c>
      <c r="K23" s="564"/>
      <c r="L23" s="570">
        <v>62914</v>
      </c>
      <c r="M23" s="570"/>
      <c r="N23" s="56">
        <v>79157</v>
      </c>
      <c r="O23" s="56">
        <v>54475</v>
      </c>
      <c r="P23" s="570">
        <v>116370</v>
      </c>
      <c r="Q23" s="570"/>
      <c r="R23" s="56">
        <v>15889</v>
      </c>
      <c r="S23" s="56">
        <v>21831</v>
      </c>
      <c r="T23" s="570">
        <v>110428</v>
      </c>
      <c r="U23" s="570"/>
      <c r="V23" s="56">
        <v>61611</v>
      </c>
      <c r="W23" s="570">
        <v>48817</v>
      </c>
      <c r="X23" s="570"/>
      <c r="Y23" s="35"/>
      <c r="Z23" s="35"/>
    </row>
    <row r="24" spans="1:26" s="57" customFormat="1" ht="15.75" customHeight="1">
      <c r="A24" s="58" t="s">
        <v>279</v>
      </c>
      <c r="B24" s="58"/>
      <c r="C24" s="58"/>
      <c r="D24" s="58"/>
      <c r="E24" s="58"/>
      <c r="F24" s="58"/>
      <c r="G24" s="58"/>
      <c r="H24" s="58"/>
      <c r="I24" s="58"/>
      <c r="J24" s="58"/>
      <c r="K24" s="58"/>
      <c r="L24" s="58"/>
      <c r="M24" s="58"/>
      <c r="N24" s="58"/>
      <c r="O24" s="58"/>
      <c r="P24" s="58"/>
      <c r="Q24" s="58"/>
      <c r="R24" s="58"/>
      <c r="S24" s="58"/>
      <c r="T24" s="58"/>
      <c r="U24" s="58"/>
      <c r="V24" s="58"/>
      <c r="W24" s="58"/>
      <c r="X24" s="58"/>
      <c r="Y24" s="58"/>
      <c r="Z24" s="58"/>
    </row>
    <row r="25" spans="1:26" s="57" customFormat="1" ht="14.25">
      <c r="A25" s="58"/>
      <c r="B25" s="58"/>
      <c r="C25" s="58"/>
      <c r="D25" s="58"/>
      <c r="E25" s="58"/>
      <c r="F25" s="58"/>
      <c r="G25" s="58"/>
      <c r="H25" s="58"/>
      <c r="I25" s="58"/>
      <c r="J25" s="58"/>
      <c r="K25" s="58"/>
      <c r="L25" s="58"/>
      <c r="M25" s="58"/>
      <c r="N25" s="58"/>
      <c r="O25" s="58"/>
      <c r="P25" s="58"/>
      <c r="Q25" s="58"/>
      <c r="R25" s="58"/>
      <c r="S25" s="58"/>
      <c r="T25" s="58"/>
      <c r="U25" s="58"/>
      <c r="V25" s="58"/>
      <c r="W25" s="58"/>
      <c r="X25" s="58"/>
      <c r="Y25" s="58"/>
      <c r="Z25" s="58"/>
    </row>
    <row r="26" spans="1:26" s="57" customFormat="1" ht="14.25">
      <c r="A26" s="562" t="s">
        <v>390</v>
      </c>
      <c r="B26" s="563"/>
      <c r="C26" s="563"/>
      <c r="D26" s="563"/>
      <c r="E26" s="563"/>
      <c r="F26" s="563"/>
      <c r="G26" s="563"/>
      <c r="H26" s="563"/>
      <c r="I26" s="563"/>
      <c r="J26" s="563"/>
      <c r="K26" s="563"/>
      <c r="L26" s="563"/>
      <c r="M26" s="563"/>
      <c r="N26" s="563"/>
      <c r="O26" s="563"/>
      <c r="P26" s="563"/>
      <c r="Q26" s="563"/>
      <c r="R26" s="563"/>
      <c r="S26" s="563"/>
      <c r="T26" s="563"/>
      <c r="U26" s="563"/>
      <c r="V26" s="563"/>
      <c r="W26" s="58"/>
      <c r="X26" s="58"/>
      <c r="Y26" s="58"/>
      <c r="Z26" s="58"/>
    </row>
    <row r="27" spans="1:26" s="57" customFormat="1" ht="15" thickBot="1">
      <c r="A27" s="59"/>
      <c r="B27" s="60"/>
      <c r="C27" s="59"/>
      <c r="D27" s="59"/>
      <c r="E27" s="59"/>
      <c r="F27" s="59"/>
      <c r="G27" s="59"/>
      <c r="H27" s="59"/>
      <c r="I27" s="59"/>
      <c r="J27" s="59"/>
      <c r="K27" s="59"/>
      <c r="L27" s="59"/>
      <c r="M27" s="59"/>
      <c r="N27" s="59"/>
      <c r="O27" s="59"/>
      <c r="P27" s="59"/>
      <c r="Q27" s="59"/>
      <c r="R27" s="59"/>
      <c r="S27" s="59"/>
      <c r="T27" s="59"/>
      <c r="U27" s="59"/>
      <c r="V27" s="59"/>
      <c r="W27" s="59"/>
      <c r="X27" s="61" t="s">
        <v>199</v>
      </c>
      <c r="Y27" s="58"/>
      <c r="Z27" s="58"/>
    </row>
    <row r="28" spans="1:26" s="57" customFormat="1" ht="15.75" customHeight="1">
      <c r="A28" s="527" t="s">
        <v>372</v>
      </c>
      <c r="B28" s="528"/>
      <c r="C28" s="491" t="s">
        <v>210</v>
      </c>
      <c r="D28" s="560"/>
      <c r="E28" s="491" t="s">
        <v>224</v>
      </c>
      <c r="F28" s="491" t="s">
        <v>225</v>
      </c>
      <c r="G28" s="533" t="s">
        <v>385</v>
      </c>
      <c r="H28" s="533" t="s">
        <v>386</v>
      </c>
      <c r="I28" s="533" t="s">
        <v>387</v>
      </c>
      <c r="J28" s="491" t="s">
        <v>226</v>
      </c>
      <c r="K28" s="565"/>
      <c r="L28" s="560"/>
      <c r="M28" s="491" t="s">
        <v>227</v>
      </c>
      <c r="N28" s="565"/>
      <c r="O28" s="491" t="s">
        <v>228</v>
      </c>
      <c r="P28" s="560"/>
      <c r="Q28" s="533" t="s">
        <v>384</v>
      </c>
      <c r="R28" s="567"/>
      <c r="S28" s="491" t="s">
        <v>229</v>
      </c>
      <c r="T28" s="560"/>
      <c r="U28" s="491" t="s">
        <v>230</v>
      </c>
      <c r="V28" s="560"/>
      <c r="W28" s="587" t="s">
        <v>231</v>
      </c>
      <c r="X28" s="587"/>
      <c r="Y28" s="58"/>
      <c r="Z28" s="58"/>
    </row>
    <row r="29" spans="1:26" s="57" customFormat="1" ht="15.75" customHeight="1">
      <c r="A29" s="529"/>
      <c r="B29" s="530"/>
      <c r="C29" s="492"/>
      <c r="D29" s="561"/>
      <c r="E29" s="492"/>
      <c r="F29" s="492"/>
      <c r="G29" s="534"/>
      <c r="H29" s="534"/>
      <c r="I29" s="534"/>
      <c r="J29" s="492"/>
      <c r="K29" s="566"/>
      <c r="L29" s="561"/>
      <c r="M29" s="492"/>
      <c r="N29" s="566"/>
      <c r="O29" s="492"/>
      <c r="P29" s="561"/>
      <c r="Q29" s="568"/>
      <c r="R29" s="569"/>
      <c r="S29" s="492"/>
      <c r="T29" s="561"/>
      <c r="U29" s="492"/>
      <c r="V29" s="561"/>
      <c r="W29" s="566"/>
      <c r="X29" s="566"/>
      <c r="Y29" s="58"/>
      <c r="Z29" s="58"/>
    </row>
    <row r="30" spans="1:26" s="62" customFormat="1" ht="15.75" customHeight="1">
      <c r="A30" s="502" t="s">
        <v>209</v>
      </c>
      <c r="B30" s="204" t="s">
        <v>210</v>
      </c>
      <c r="C30" s="504">
        <v>7598008</v>
      </c>
      <c r="D30" s="505"/>
      <c r="E30" s="183">
        <f>SUM(E31:E38)</f>
        <v>3605990</v>
      </c>
      <c r="F30" s="183">
        <v>1193994</v>
      </c>
      <c r="G30" s="183">
        <v>82987</v>
      </c>
      <c r="H30" s="183">
        <f>SUM(H31:H38)</f>
        <v>200002</v>
      </c>
      <c r="I30" s="183">
        <v>811188</v>
      </c>
      <c r="J30" s="531">
        <v>129899</v>
      </c>
      <c r="K30" s="531"/>
      <c r="L30" s="531"/>
      <c r="M30" s="531">
        <v>126598</v>
      </c>
      <c r="N30" s="531"/>
      <c r="O30" s="531">
        <v>48121</v>
      </c>
      <c r="P30" s="531"/>
      <c r="Q30" s="531">
        <v>73091</v>
      </c>
      <c r="R30" s="531"/>
      <c r="S30" s="531">
        <f>SUM(S31:T38)</f>
        <v>64545</v>
      </c>
      <c r="T30" s="531"/>
      <c r="U30" s="531">
        <f>SUM(U31:V38)</f>
        <v>692508</v>
      </c>
      <c r="V30" s="531"/>
      <c r="W30" s="531">
        <v>569084</v>
      </c>
      <c r="X30" s="531"/>
      <c r="Y30" s="71"/>
      <c r="Z30" s="71"/>
    </row>
    <row r="31" spans="1:26" s="57" customFormat="1" ht="15.75" customHeight="1">
      <c r="A31" s="523"/>
      <c r="B31" s="63" t="s">
        <v>211</v>
      </c>
      <c r="C31" s="486">
        <v>35972</v>
      </c>
      <c r="D31" s="487"/>
      <c r="E31" s="35">
        <v>5921</v>
      </c>
      <c r="F31" s="35">
        <v>3343</v>
      </c>
      <c r="G31" s="35">
        <v>1425</v>
      </c>
      <c r="H31" s="35">
        <v>1365</v>
      </c>
      <c r="I31" s="35">
        <v>9388</v>
      </c>
      <c r="J31" s="532">
        <v>1557</v>
      </c>
      <c r="K31" s="532"/>
      <c r="L31" s="532"/>
      <c r="M31" s="532">
        <v>3898</v>
      </c>
      <c r="N31" s="532"/>
      <c r="O31" s="532">
        <v>1966</v>
      </c>
      <c r="P31" s="532"/>
      <c r="Q31" s="532">
        <v>833</v>
      </c>
      <c r="R31" s="532"/>
      <c r="S31" s="532">
        <v>274</v>
      </c>
      <c r="T31" s="532"/>
      <c r="U31" s="532">
        <v>975</v>
      </c>
      <c r="V31" s="532"/>
      <c r="W31" s="532">
        <v>5027</v>
      </c>
      <c r="X31" s="532"/>
      <c r="Y31" s="58"/>
      <c r="Z31" s="58"/>
    </row>
    <row r="32" spans="1:26" s="57" customFormat="1" ht="15.75" customHeight="1">
      <c r="A32" s="502"/>
      <c r="B32" s="64" t="s">
        <v>212</v>
      </c>
      <c r="C32" s="486">
        <v>24621</v>
      </c>
      <c r="D32" s="487"/>
      <c r="E32" s="35">
        <v>4530</v>
      </c>
      <c r="F32" s="35">
        <v>3947</v>
      </c>
      <c r="G32" s="35">
        <v>1127</v>
      </c>
      <c r="H32" s="35">
        <v>1023</v>
      </c>
      <c r="I32" s="35">
        <v>3217</v>
      </c>
      <c r="J32" s="532">
        <v>479</v>
      </c>
      <c r="K32" s="532"/>
      <c r="L32" s="532"/>
      <c r="M32" s="532">
        <v>1586</v>
      </c>
      <c r="N32" s="532"/>
      <c r="O32" s="532">
        <v>1059</v>
      </c>
      <c r="P32" s="532"/>
      <c r="Q32" s="532">
        <v>798</v>
      </c>
      <c r="R32" s="532"/>
      <c r="S32" s="532">
        <v>284</v>
      </c>
      <c r="T32" s="532"/>
      <c r="U32" s="532">
        <v>481</v>
      </c>
      <c r="V32" s="532"/>
      <c r="W32" s="532">
        <v>6093</v>
      </c>
      <c r="X32" s="532"/>
      <c r="Y32" s="58"/>
      <c r="Z32" s="58"/>
    </row>
    <row r="33" spans="1:26" s="57" customFormat="1" ht="15.75" customHeight="1">
      <c r="A33" s="502"/>
      <c r="B33" s="64" t="s">
        <v>213</v>
      </c>
      <c r="C33" s="486">
        <v>929241</v>
      </c>
      <c r="D33" s="487"/>
      <c r="E33" s="35">
        <v>105848</v>
      </c>
      <c r="F33" s="35">
        <v>165700</v>
      </c>
      <c r="G33" s="35">
        <v>5479</v>
      </c>
      <c r="H33" s="35">
        <v>30895</v>
      </c>
      <c r="I33" s="35">
        <v>103166</v>
      </c>
      <c r="J33" s="532">
        <v>17870</v>
      </c>
      <c r="K33" s="532"/>
      <c r="L33" s="532"/>
      <c r="M33" s="532">
        <v>14424</v>
      </c>
      <c r="N33" s="532"/>
      <c r="O33" s="532">
        <v>7806</v>
      </c>
      <c r="P33" s="532"/>
      <c r="Q33" s="532">
        <v>6799</v>
      </c>
      <c r="R33" s="532"/>
      <c r="S33" s="532">
        <v>7031</v>
      </c>
      <c r="T33" s="532"/>
      <c r="U33" s="532">
        <v>391483</v>
      </c>
      <c r="V33" s="532"/>
      <c r="W33" s="532">
        <v>72739</v>
      </c>
      <c r="X33" s="532"/>
      <c r="Y33" s="58"/>
      <c r="Z33" s="58"/>
    </row>
    <row r="34" spans="1:26" s="57" customFormat="1" ht="15.75" customHeight="1">
      <c r="A34" s="502"/>
      <c r="B34" s="64" t="s">
        <v>214</v>
      </c>
      <c r="C34" s="486">
        <v>2325654</v>
      </c>
      <c r="D34" s="487"/>
      <c r="E34" s="35">
        <v>254395</v>
      </c>
      <c r="F34" s="35">
        <v>987430</v>
      </c>
      <c r="G34" s="35">
        <v>41200</v>
      </c>
      <c r="H34" s="35">
        <v>64700</v>
      </c>
      <c r="I34" s="35">
        <v>332429</v>
      </c>
      <c r="J34" s="532">
        <v>58343</v>
      </c>
      <c r="K34" s="532"/>
      <c r="L34" s="532"/>
      <c r="M34" s="532">
        <v>56786</v>
      </c>
      <c r="N34" s="532"/>
      <c r="O34" s="532">
        <v>19370</v>
      </c>
      <c r="P34" s="532"/>
      <c r="Q34" s="532">
        <v>20398</v>
      </c>
      <c r="R34" s="532"/>
      <c r="S34" s="532">
        <v>24198</v>
      </c>
      <c r="T34" s="532"/>
      <c r="U34" s="532">
        <v>223211</v>
      </c>
      <c r="V34" s="532"/>
      <c r="W34" s="532">
        <v>243193</v>
      </c>
      <c r="X34" s="532"/>
      <c r="Y34" s="58"/>
      <c r="Z34" s="58"/>
    </row>
    <row r="35" spans="1:26" s="57" customFormat="1" ht="15.75" customHeight="1">
      <c r="A35" s="502"/>
      <c r="B35" s="64" t="s">
        <v>215</v>
      </c>
      <c r="C35" s="486">
        <v>648</v>
      </c>
      <c r="D35" s="487"/>
      <c r="E35" s="35">
        <v>115</v>
      </c>
      <c r="F35" s="35">
        <v>97</v>
      </c>
      <c r="G35" s="35">
        <v>13</v>
      </c>
      <c r="H35" s="35">
        <v>19</v>
      </c>
      <c r="I35" s="35">
        <v>141</v>
      </c>
      <c r="J35" s="532">
        <v>22</v>
      </c>
      <c r="K35" s="532"/>
      <c r="L35" s="532"/>
      <c r="M35" s="532">
        <v>87</v>
      </c>
      <c r="N35" s="532"/>
      <c r="O35" s="532">
        <v>20</v>
      </c>
      <c r="P35" s="532"/>
      <c r="Q35" s="532">
        <v>2</v>
      </c>
      <c r="R35" s="532"/>
      <c r="S35" s="532">
        <v>18</v>
      </c>
      <c r="T35" s="532"/>
      <c r="U35" s="532">
        <v>5</v>
      </c>
      <c r="V35" s="532"/>
      <c r="W35" s="532">
        <v>109</v>
      </c>
      <c r="X35" s="532"/>
      <c r="Y35" s="58"/>
      <c r="Z35" s="58"/>
    </row>
    <row r="36" spans="1:26" s="57" customFormat="1" ht="15.75" customHeight="1">
      <c r="A36" s="502"/>
      <c r="B36" s="64" t="s">
        <v>216</v>
      </c>
      <c r="C36" s="486">
        <v>164122</v>
      </c>
      <c r="D36" s="487"/>
      <c r="E36" s="35">
        <v>4477</v>
      </c>
      <c r="F36" s="35">
        <v>1075</v>
      </c>
      <c r="G36" s="35">
        <v>9404</v>
      </c>
      <c r="H36" s="35">
        <v>7963</v>
      </c>
      <c r="I36" s="35">
        <v>58826</v>
      </c>
      <c r="J36" s="532">
        <v>9071</v>
      </c>
      <c r="K36" s="532"/>
      <c r="L36" s="532"/>
      <c r="M36" s="532">
        <v>11385</v>
      </c>
      <c r="N36" s="532"/>
      <c r="O36" s="532">
        <v>7415</v>
      </c>
      <c r="P36" s="532"/>
      <c r="Q36" s="532">
        <v>3040</v>
      </c>
      <c r="R36" s="532"/>
      <c r="S36" s="532">
        <v>2203</v>
      </c>
      <c r="T36" s="532"/>
      <c r="U36" s="532">
        <v>24727</v>
      </c>
      <c r="V36" s="532"/>
      <c r="W36" s="532">
        <v>24536</v>
      </c>
      <c r="X36" s="532"/>
      <c r="Y36" s="58"/>
      <c r="Z36" s="58"/>
    </row>
    <row r="37" spans="1:26" s="57" customFormat="1" ht="15.75" customHeight="1">
      <c r="A37" s="502"/>
      <c r="B37" s="64" t="s">
        <v>217</v>
      </c>
      <c r="C37" s="486">
        <v>3651315</v>
      </c>
      <c r="D37" s="487"/>
      <c r="E37" s="35">
        <v>3052921</v>
      </c>
      <c r="F37" s="35">
        <v>14471</v>
      </c>
      <c r="G37" s="35">
        <v>18234</v>
      </c>
      <c r="H37" s="35">
        <v>69193</v>
      </c>
      <c r="I37" s="35">
        <v>204329</v>
      </c>
      <c r="J37" s="532">
        <v>30726</v>
      </c>
      <c r="K37" s="532"/>
      <c r="L37" s="532"/>
      <c r="M37" s="532">
        <v>25010</v>
      </c>
      <c r="N37" s="532"/>
      <c r="O37" s="532">
        <v>6556</v>
      </c>
      <c r="P37" s="532"/>
      <c r="Q37" s="532">
        <v>32862</v>
      </c>
      <c r="R37" s="532"/>
      <c r="S37" s="532">
        <v>18095</v>
      </c>
      <c r="T37" s="532"/>
      <c r="U37" s="532">
        <v>22685</v>
      </c>
      <c r="V37" s="532"/>
      <c r="W37" s="532">
        <v>156233</v>
      </c>
      <c r="X37" s="532"/>
      <c r="Y37" s="58"/>
      <c r="Z37" s="58"/>
    </row>
    <row r="38" spans="1:26" s="57" customFormat="1" ht="15.75" customHeight="1">
      <c r="A38" s="503"/>
      <c r="B38" s="65" t="s">
        <v>218</v>
      </c>
      <c r="C38" s="488">
        <v>466436</v>
      </c>
      <c r="D38" s="489"/>
      <c r="E38" s="56">
        <v>177783</v>
      </c>
      <c r="F38" s="56">
        <v>17930</v>
      </c>
      <c r="G38" s="56">
        <v>6104</v>
      </c>
      <c r="H38" s="56">
        <v>24844</v>
      </c>
      <c r="I38" s="56">
        <v>99693</v>
      </c>
      <c r="J38" s="570">
        <v>11830</v>
      </c>
      <c r="K38" s="570"/>
      <c r="L38" s="570"/>
      <c r="M38" s="570">
        <v>13423</v>
      </c>
      <c r="N38" s="570"/>
      <c r="O38" s="570">
        <v>3930</v>
      </c>
      <c r="P38" s="570"/>
      <c r="Q38" s="570">
        <v>8360</v>
      </c>
      <c r="R38" s="570"/>
      <c r="S38" s="570">
        <v>12442</v>
      </c>
      <c r="T38" s="570"/>
      <c r="U38" s="570">
        <v>28941</v>
      </c>
      <c r="V38" s="570"/>
      <c r="W38" s="570">
        <v>61155</v>
      </c>
      <c r="X38" s="570"/>
      <c r="Y38" s="58"/>
      <c r="Z38" s="58"/>
    </row>
    <row r="39" spans="1:26" s="30" customFormat="1" ht="15.75" customHeight="1">
      <c r="A39" s="544" t="s">
        <v>283</v>
      </c>
      <c r="B39" s="205" t="s">
        <v>210</v>
      </c>
      <c r="C39" s="504">
        <v>7598008</v>
      </c>
      <c r="D39" s="505"/>
      <c r="E39" s="183">
        <f>SUM(E41:E45)</f>
        <v>3605990</v>
      </c>
      <c r="F39" s="183">
        <f>SUM(F41:F45)</f>
        <v>1193994</v>
      </c>
      <c r="G39" s="183">
        <f>SUM(G41:G45)</f>
        <v>82987</v>
      </c>
      <c r="H39" s="183">
        <f>SUM(H41:H45)</f>
        <v>200002</v>
      </c>
      <c r="I39" s="183">
        <v>811188</v>
      </c>
      <c r="J39" s="531">
        <f>SUM(J41:L45)</f>
        <v>129899</v>
      </c>
      <c r="K39" s="531"/>
      <c r="L39" s="531"/>
      <c r="M39" s="531">
        <f>SUM(M41:N45)</f>
        <v>126598</v>
      </c>
      <c r="N39" s="531"/>
      <c r="O39" s="531">
        <v>48121</v>
      </c>
      <c r="P39" s="531"/>
      <c r="Q39" s="531">
        <v>73091</v>
      </c>
      <c r="R39" s="531"/>
      <c r="S39" s="531">
        <f>SUM(S41:T45)</f>
        <v>64545</v>
      </c>
      <c r="T39" s="531"/>
      <c r="U39" s="531">
        <f>SUM(U41:V45)</f>
        <v>692508</v>
      </c>
      <c r="V39" s="531"/>
      <c r="W39" s="505">
        <f>SUM(W41:X45)</f>
        <v>569084</v>
      </c>
      <c r="X39" s="505"/>
      <c r="Y39" s="35"/>
      <c r="Z39" s="35"/>
    </row>
    <row r="40" spans="1:26" s="30" customFormat="1" ht="15.75" customHeight="1">
      <c r="A40" s="545"/>
      <c r="B40" s="206"/>
      <c r="C40" s="216"/>
      <c r="D40" s="214"/>
      <c r="E40" s="214"/>
      <c r="F40" s="214"/>
      <c r="G40" s="214"/>
      <c r="H40" s="214"/>
      <c r="I40" s="214"/>
      <c r="J40" s="214"/>
      <c r="K40" s="214"/>
      <c r="L40" s="214"/>
      <c r="M40" s="214"/>
      <c r="N40" s="214"/>
      <c r="O40" s="214"/>
      <c r="P40" s="214"/>
      <c r="Q40" s="214"/>
      <c r="R40" s="214"/>
      <c r="S40" s="214"/>
      <c r="T40" s="214"/>
      <c r="U40" s="214"/>
      <c r="V40" s="214"/>
      <c r="W40" s="214"/>
      <c r="X40" s="214"/>
      <c r="Y40" s="35"/>
      <c r="Z40" s="35"/>
    </row>
    <row r="41" spans="1:26" s="30" customFormat="1" ht="15.75" customHeight="1">
      <c r="A41" s="545"/>
      <c r="B41" s="53" t="s">
        <v>219</v>
      </c>
      <c r="C41" s="486">
        <v>429640</v>
      </c>
      <c r="D41" s="487"/>
      <c r="E41" s="35">
        <v>197845</v>
      </c>
      <c r="F41" s="35">
        <v>18956</v>
      </c>
      <c r="G41" s="35">
        <v>10713</v>
      </c>
      <c r="H41" s="35">
        <v>31334</v>
      </c>
      <c r="I41" s="35">
        <v>66763</v>
      </c>
      <c r="J41" s="532">
        <v>7972</v>
      </c>
      <c r="K41" s="532"/>
      <c r="L41" s="532"/>
      <c r="M41" s="532">
        <v>6377</v>
      </c>
      <c r="N41" s="532"/>
      <c r="O41" s="532">
        <v>3289</v>
      </c>
      <c r="P41" s="532"/>
      <c r="Q41" s="532">
        <v>5180</v>
      </c>
      <c r="R41" s="532"/>
      <c r="S41" s="532">
        <v>7207</v>
      </c>
      <c r="T41" s="532"/>
      <c r="U41" s="532">
        <v>33515</v>
      </c>
      <c r="V41" s="532"/>
      <c r="W41" s="532">
        <v>40490</v>
      </c>
      <c r="X41" s="532"/>
      <c r="Y41" s="35"/>
      <c r="Z41" s="35"/>
    </row>
    <row r="42" spans="1:26" s="30" customFormat="1" ht="15.75" customHeight="1">
      <c r="A42" s="545"/>
      <c r="B42" s="53" t="s">
        <v>220</v>
      </c>
      <c r="C42" s="486">
        <v>1118192</v>
      </c>
      <c r="D42" s="487"/>
      <c r="E42" s="35">
        <v>315143</v>
      </c>
      <c r="F42" s="35">
        <v>342916</v>
      </c>
      <c r="G42" s="35">
        <v>15243</v>
      </c>
      <c r="H42" s="35">
        <v>65981</v>
      </c>
      <c r="I42" s="35">
        <v>127749</v>
      </c>
      <c r="J42" s="532">
        <v>31161</v>
      </c>
      <c r="K42" s="532"/>
      <c r="L42" s="532"/>
      <c r="M42" s="532">
        <v>17767</v>
      </c>
      <c r="N42" s="532"/>
      <c r="O42" s="532">
        <v>7797</v>
      </c>
      <c r="P42" s="532"/>
      <c r="Q42" s="532">
        <v>15254</v>
      </c>
      <c r="R42" s="532"/>
      <c r="S42" s="532">
        <v>14596</v>
      </c>
      <c r="T42" s="532"/>
      <c r="U42" s="532">
        <v>58637</v>
      </c>
      <c r="V42" s="532"/>
      <c r="W42" s="532">
        <v>105947</v>
      </c>
      <c r="X42" s="532"/>
      <c r="Y42" s="35"/>
      <c r="Z42" s="35"/>
    </row>
    <row r="43" spans="1:26" s="30" customFormat="1" ht="15.75" customHeight="1">
      <c r="A43" s="545"/>
      <c r="B43" s="53" t="s">
        <v>221</v>
      </c>
      <c r="C43" s="486">
        <v>1100929</v>
      </c>
      <c r="D43" s="487"/>
      <c r="E43" s="35">
        <v>628926</v>
      </c>
      <c r="F43" s="35">
        <v>103419</v>
      </c>
      <c r="G43" s="35">
        <v>8587</v>
      </c>
      <c r="H43" s="35">
        <v>36107</v>
      </c>
      <c r="I43" s="35">
        <v>113105</v>
      </c>
      <c r="J43" s="532">
        <v>15388</v>
      </c>
      <c r="K43" s="532"/>
      <c r="L43" s="532"/>
      <c r="M43" s="532">
        <v>17960</v>
      </c>
      <c r="N43" s="532"/>
      <c r="O43" s="532">
        <v>7805</v>
      </c>
      <c r="P43" s="532"/>
      <c r="Q43" s="532">
        <v>7767</v>
      </c>
      <c r="R43" s="532"/>
      <c r="S43" s="532">
        <v>5615</v>
      </c>
      <c r="T43" s="532"/>
      <c r="U43" s="532">
        <v>85691</v>
      </c>
      <c r="V43" s="532"/>
      <c r="W43" s="532">
        <v>70558</v>
      </c>
      <c r="X43" s="532"/>
      <c r="Y43" s="35"/>
      <c r="Z43" s="35"/>
    </row>
    <row r="44" spans="1:26" s="30" customFormat="1" ht="15.75" customHeight="1">
      <c r="A44" s="545"/>
      <c r="B44" s="53" t="s">
        <v>222</v>
      </c>
      <c r="C44" s="486">
        <v>974162</v>
      </c>
      <c r="D44" s="487"/>
      <c r="E44" s="35">
        <v>539747</v>
      </c>
      <c r="F44" s="35">
        <v>99325</v>
      </c>
      <c r="G44" s="35">
        <v>9013</v>
      </c>
      <c r="H44" s="35">
        <v>28922</v>
      </c>
      <c r="I44" s="35">
        <v>96590</v>
      </c>
      <c r="J44" s="532">
        <v>14535</v>
      </c>
      <c r="K44" s="532"/>
      <c r="L44" s="532"/>
      <c r="M44" s="532">
        <v>17274</v>
      </c>
      <c r="N44" s="532"/>
      <c r="O44" s="532">
        <v>8217</v>
      </c>
      <c r="P44" s="532"/>
      <c r="Q44" s="532">
        <v>7468</v>
      </c>
      <c r="R44" s="532"/>
      <c r="S44" s="532">
        <v>5675</v>
      </c>
      <c r="T44" s="532"/>
      <c r="U44" s="532">
        <v>94232</v>
      </c>
      <c r="V44" s="532"/>
      <c r="W44" s="532">
        <v>53163</v>
      </c>
      <c r="X44" s="532"/>
      <c r="Y44" s="35"/>
      <c r="Z44" s="35"/>
    </row>
    <row r="45" spans="1:26" s="30" customFormat="1" ht="15.75" customHeight="1">
      <c r="A45" s="546"/>
      <c r="B45" s="54" t="s">
        <v>223</v>
      </c>
      <c r="C45" s="488">
        <v>3975086</v>
      </c>
      <c r="D45" s="489"/>
      <c r="E45" s="56">
        <v>1924329</v>
      </c>
      <c r="F45" s="56">
        <v>629378</v>
      </c>
      <c r="G45" s="56">
        <v>39431</v>
      </c>
      <c r="H45" s="56">
        <v>37658</v>
      </c>
      <c r="I45" s="56">
        <v>406982</v>
      </c>
      <c r="J45" s="570">
        <v>60843</v>
      </c>
      <c r="K45" s="570"/>
      <c r="L45" s="570"/>
      <c r="M45" s="570">
        <v>67220</v>
      </c>
      <c r="N45" s="570"/>
      <c r="O45" s="570">
        <v>21012</v>
      </c>
      <c r="P45" s="570"/>
      <c r="Q45" s="570">
        <v>37422</v>
      </c>
      <c r="R45" s="570"/>
      <c r="S45" s="570">
        <v>31452</v>
      </c>
      <c r="T45" s="570"/>
      <c r="U45" s="570">
        <v>420433</v>
      </c>
      <c r="V45" s="570"/>
      <c r="W45" s="570">
        <v>298926</v>
      </c>
      <c r="X45" s="570"/>
      <c r="Y45" s="35"/>
      <c r="Z45" s="35"/>
    </row>
    <row r="46" spans="1:26" s="57" customFormat="1" ht="15.75" customHeight="1">
      <c r="A46" s="58" t="s">
        <v>279</v>
      </c>
      <c r="B46" s="58"/>
      <c r="C46" s="58"/>
      <c r="D46" s="58"/>
      <c r="E46" s="58"/>
      <c r="F46" s="58"/>
      <c r="G46" s="58"/>
      <c r="H46" s="58"/>
      <c r="I46" s="58"/>
      <c r="J46" s="58"/>
      <c r="K46" s="58"/>
      <c r="L46" s="58"/>
      <c r="M46" s="58"/>
      <c r="N46" s="58"/>
      <c r="O46" s="58"/>
      <c r="P46" s="58"/>
      <c r="Q46" s="58"/>
      <c r="R46" s="58"/>
      <c r="S46" s="58"/>
      <c r="T46" s="58"/>
      <c r="U46" s="58"/>
      <c r="V46" s="58"/>
      <c r="W46" s="58"/>
      <c r="X46" s="58"/>
      <c r="Y46" s="58"/>
      <c r="Z46" s="58"/>
    </row>
    <row r="47" spans="1:26" s="57" customFormat="1" ht="14.25">
      <c r="A47" s="58"/>
      <c r="B47" s="58"/>
      <c r="C47" s="58"/>
      <c r="D47" s="58"/>
      <c r="E47" s="58"/>
      <c r="F47" s="58"/>
      <c r="G47" s="58"/>
      <c r="H47" s="58"/>
      <c r="I47" s="58"/>
      <c r="J47" s="58"/>
      <c r="K47" s="58"/>
      <c r="L47" s="58"/>
      <c r="M47" s="58"/>
      <c r="N47" s="58"/>
      <c r="O47" s="58"/>
      <c r="P47" s="58"/>
      <c r="Q47" s="58"/>
      <c r="R47" s="58"/>
      <c r="S47" s="58"/>
      <c r="T47" s="58"/>
      <c r="U47" s="58"/>
      <c r="V47" s="58"/>
      <c r="W47" s="58"/>
      <c r="X47" s="58"/>
      <c r="Y47" s="58"/>
      <c r="Z47" s="58"/>
    </row>
    <row r="48" spans="1:26" s="57" customFormat="1" ht="14.25">
      <c r="A48" s="562" t="s">
        <v>388</v>
      </c>
      <c r="B48" s="563"/>
      <c r="C48" s="563"/>
      <c r="D48" s="563"/>
      <c r="E48" s="563"/>
      <c r="F48" s="563"/>
      <c r="G48" s="563"/>
      <c r="H48" s="563"/>
      <c r="I48" s="58"/>
      <c r="J48" s="562" t="s">
        <v>389</v>
      </c>
      <c r="K48" s="563"/>
      <c r="L48" s="563"/>
      <c r="M48" s="563"/>
      <c r="N48" s="563"/>
      <c r="O48" s="563"/>
      <c r="P48" s="563"/>
      <c r="Q48" s="563"/>
      <c r="R48" s="563"/>
      <c r="S48" s="563"/>
      <c r="T48" s="563"/>
      <c r="U48" s="563"/>
      <c r="V48" s="563"/>
      <c r="W48" s="563"/>
      <c r="X48" s="563"/>
      <c r="Y48" s="58"/>
      <c r="Z48" s="58"/>
    </row>
    <row r="49" spans="1:26" s="57" customFormat="1" ht="15" thickBot="1">
      <c r="A49" s="58"/>
      <c r="B49" s="58"/>
      <c r="C49" s="59"/>
      <c r="D49" s="59"/>
      <c r="E49" s="59"/>
      <c r="F49" s="59"/>
      <c r="G49" s="59"/>
      <c r="H49" s="61" t="s">
        <v>199</v>
      </c>
      <c r="I49" s="58"/>
      <c r="J49" s="59"/>
      <c r="K49" s="59"/>
      <c r="L49" s="59"/>
      <c r="M49" s="59"/>
      <c r="N49" s="59"/>
      <c r="O49" s="59"/>
      <c r="P49" s="59"/>
      <c r="Q49" s="59"/>
      <c r="R49" s="59"/>
      <c r="S49" s="59"/>
      <c r="T49" s="59"/>
      <c r="U49" s="59"/>
      <c r="V49" s="59"/>
      <c r="W49" s="59"/>
      <c r="X49" s="61" t="s">
        <v>199</v>
      </c>
      <c r="Y49" s="58"/>
      <c r="Z49" s="58"/>
    </row>
    <row r="50" spans="1:26" s="57" customFormat="1" ht="15.75" customHeight="1">
      <c r="A50" s="565" t="s">
        <v>280</v>
      </c>
      <c r="B50" s="560"/>
      <c r="C50" s="491" t="s">
        <v>210</v>
      </c>
      <c r="D50" s="491" t="s">
        <v>232</v>
      </c>
      <c r="E50" s="491" t="s">
        <v>233</v>
      </c>
      <c r="F50" s="491" t="s">
        <v>234</v>
      </c>
      <c r="G50" s="202" t="s">
        <v>303</v>
      </c>
      <c r="H50" s="202" t="s">
        <v>304</v>
      </c>
      <c r="I50" s="66"/>
      <c r="J50" s="571" t="s">
        <v>375</v>
      </c>
      <c r="K50" s="572"/>
      <c r="L50" s="572"/>
      <c r="M50" s="572"/>
      <c r="N50" s="573"/>
      <c r="O50" s="491" t="s">
        <v>210</v>
      </c>
      <c r="P50" s="560"/>
      <c r="Q50" s="491" t="s">
        <v>233</v>
      </c>
      <c r="R50" s="560"/>
      <c r="S50" s="565" t="s">
        <v>234</v>
      </c>
      <c r="T50" s="560"/>
      <c r="U50" s="577" t="s">
        <v>383</v>
      </c>
      <c r="V50" s="578"/>
      <c r="W50" s="578" t="s">
        <v>235</v>
      </c>
      <c r="X50" s="578"/>
      <c r="Y50" s="58"/>
      <c r="Z50" s="58"/>
    </row>
    <row r="51" spans="1:26" s="57" customFormat="1" ht="15.75" customHeight="1">
      <c r="A51" s="566"/>
      <c r="B51" s="561"/>
      <c r="C51" s="492"/>
      <c r="D51" s="492"/>
      <c r="E51" s="492"/>
      <c r="F51" s="492"/>
      <c r="G51" s="203" t="s">
        <v>373</v>
      </c>
      <c r="H51" s="203" t="s">
        <v>374</v>
      </c>
      <c r="I51" s="66"/>
      <c r="J51" s="574"/>
      <c r="K51" s="574"/>
      <c r="L51" s="574"/>
      <c r="M51" s="574"/>
      <c r="N51" s="575"/>
      <c r="O51" s="492"/>
      <c r="P51" s="561"/>
      <c r="Q51" s="492"/>
      <c r="R51" s="561"/>
      <c r="S51" s="566"/>
      <c r="T51" s="561"/>
      <c r="U51" s="579"/>
      <c r="V51" s="580"/>
      <c r="W51" s="580"/>
      <c r="X51" s="580"/>
      <c r="Y51" s="58"/>
      <c r="Z51" s="58"/>
    </row>
    <row r="52" spans="1:26" s="57" customFormat="1" ht="15.75" customHeight="1">
      <c r="A52" s="502" t="s">
        <v>209</v>
      </c>
      <c r="B52" s="204" t="s">
        <v>210</v>
      </c>
      <c r="C52" s="225">
        <v>279523</v>
      </c>
      <c r="D52" s="225">
        <v>46369</v>
      </c>
      <c r="E52" s="225">
        <f>SUM(E53:E60)</f>
        <v>75073</v>
      </c>
      <c r="F52" s="225">
        <f>SUM(F53:F60)</f>
        <v>14583</v>
      </c>
      <c r="G52" s="225">
        <f>SUM(G53:G60)</f>
        <v>37748</v>
      </c>
      <c r="H52" s="225">
        <v>105749</v>
      </c>
      <c r="I52" s="58"/>
      <c r="J52" s="502" t="s">
        <v>209</v>
      </c>
      <c r="K52" s="493" t="s">
        <v>210</v>
      </c>
      <c r="L52" s="494"/>
      <c r="M52" s="494"/>
      <c r="N52" s="495"/>
      <c r="O52" s="504">
        <v>168711</v>
      </c>
      <c r="P52" s="505"/>
      <c r="Q52" s="505">
        <v>32094</v>
      </c>
      <c r="R52" s="505"/>
      <c r="S52" s="531">
        <v>12266</v>
      </c>
      <c r="T52" s="531"/>
      <c r="U52" s="531">
        <v>33985</v>
      </c>
      <c r="V52" s="531"/>
      <c r="W52" s="531">
        <f>SUM(W53:X60)</f>
        <v>90362</v>
      </c>
      <c r="X52" s="531"/>
      <c r="Y52" s="58"/>
      <c r="Z52" s="58"/>
    </row>
    <row r="53" spans="1:26" s="57" customFormat="1" ht="15.75" customHeight="1">
      <c r="A53" s="502"/>
      <c r="B53" s="64" t="s">
        <v>211</v>
      </c>
      <c r="C53" s="226">
        <f>SUM(D53:H53)</f>
        <v>4332</v>
      </c>
      <c r="D53" s="74">
        <v>77</v>
      </c>
      <c r="E53" s="74">
        <v>703</v>
      </c>
      <c r="F53" s="74">
        <v>31</v>
      </c>
      <c r="G53" s="74">
        <v>391</v>
      </c>
      <c r="H53" s="74">
        <v>3130</v>
      </c>
      <c r="I53" s="58"/>
      <c r="J53" s="502"/>
      <c r="K53" s="496" t="s">
        <v>211</v>
      </c>
      <c r="L53" s="497"/>
      <c r="M53" s="497"/>
      <c r="N53" s="498"/>
      <c r="O53" s="486">
        <f>SUM(Q53:X53)</f>
        <v>3904</v>
      </c>
      <c r="P53" s="487"/>
      <c r="Q53" s="487">
        <v>243</v>
      </c>
      <c r="R53" s="487"/>
      <c r="S53" s="487">
        <v>19</v>
      </c>
      <c r="T53" s="487"/>
      <c r="U53" s="487">
        <v>1097</v>
      </c>
      <c r="V53" s="487"/>
      <c r="W53" s="487">
        <v>2545</v>
      </c>
      <c r="X53" s="487"/>
      <c r="Y53" s="58"/>
      <c r="Z53" s="58"/>
    </row>
    <row r="54" spans="1:26" s="57" customFormat="1" ht="15.75" customHeight="1">
      <c r="A54" s="502"/>
      <c r="B54" s="64" t="s">
        <v>212</v>
      </c>
      <c r="C54" s="226">
        <f aca="true" t="shared" si="1" ref="C54:C60">SUM(D54:H54)</f>
        <v>2496</v>
      </c>
      <c r="D54" s="74">
        <v>314</v>
      </c>
      <c r="E54" s="74">
        <v>186</v>
      </c>
      <c r="F54" s="74">
        <v>106</v>
      </c>
      <c r="G54" s="74">
        <v>164</v>
      </c>
      <c r="H54" s="74">
        <v>1726</v>
      </c>
      <c r="I54" s="58"/>
      <c r="J54" s="502"/>
      <c r="K54" s="496" t="s">
        <v>212</v>
      </c>
      <c r="L54" s="497"/>
      <c r="M54" s="497"/>
      <c r="N54" s="498"/>
      <c r="O54" s="486">
        <v>1648</v>
      </c>
      <c r="P54" s="487"/>
      <c r="Q54" s="487">
        <v>75</v>
      </c>
      <c r="R54" s="487"/>
      <c r="S54" s="487">
        <v>57</v>
      </c>
      <c r="T54" s="487"/>
      <c r="U54" s="487">
        <v>120</v>
      </c>
      <c r="V54" s="487"/>
      <c r="W54" s="487">
        <v>1394</v>
      </c>
      <c r="X54" s="487"/>
      <c r="Y54" s="58"/>
      <c r="Z54" s="58"/>
    </row>
    <row r="55" spans="1:26" s="57" customFormat="1" ht="15.75" customHeight="1">
      <c r="A55" s="502"/>
      <c r="B55" s="64" t="s">
        <v>213</v>
      </c>
      <c r="C55" s="226">
        <f t="shared" si="1"/>
        <v>30059</v>
      </c>
      <c r="D55" s="74">
        <v>7978</v>
      </c>
      <c r="E55" s="74">
        <v>4719</v>
      </c>
      <c r="F55" s="74">
        <v>207</v>
      </c>
      <c r="G55" s="74">
        <v>7750</v>
      </c>
      <c r="H55" s="74">
        <v>9405</v>
      </c>
      <c r="I55" s="58"/>
      <c r="J55" s="502"/>
      <c r="K55" s="496" t="s">
        <v>213</v>
      </c>
      <c r="L55" s="497"/>
      <c r="M55" s="497"/>
      <c r="N55" s="498"/>
      <c r="O55" s="486">
        <v>20171</v>
      </c>
      <c r="P55" s="487"/>
      <c r="Q55" s="487">
        <v>2019</v>
      </c>
      <c r="R55" s="487"/>
      <c r="S55" s="487">
        <v>231</v>
      </c>
      <c r="T55" s="487"/>
      <c r="U55" s="487">
        <v>6318</v>
      </c>
      <c r="V55" s="487"/>
      <c r="W55" s="487">
        <v>11602</v>
      </c>
      <c r="X55" s="487"/>
      <c r="Y55" s="58"/>
      <c r="Z55" s="58"/>
    </row>
    <row r="56" spans="1:26" s="57" customFormat="1" ht="15.75" customHeight="1">
      <c r="A56" s="502"/>
      <c r="B56" s="64" t="s">
        <v>214</v>
      </c>
      <c r="C56" s="226">
        <f t="shared" si="1"/>
        <v>112659</v>
      </c>
      <c r="D56" s="74">
        <v>14947</v>
      </c>
      <c r="E56" s="74">
        <v>30830</v>
      </c>
      <c r="F56" s="74">
        <v>3200</v>
      </c>
      <c r="G56" s="74">
        <v>4077</v>
      </c>
      <c r="H56" s="74">
        <v>59605</v>
      </c>
      <c r="I56" s="58"/>
      <c r="J56" s="502"/>
      <c r="K56" s="496" t="s">
        <v>214</v>
      </c>
      <c r="L56" s="497"/>
      <c r="M56" s="497"/>
      <c r="N56" s="498"/>
      <c r="O56" s="486">
        <v>78052</v>
      </c>
      <c r="P56" s="487"/>
      <c r="Q56" s="487">
        <v>14791</v>
      </c>
      <c r="R56" s="487"/>
      <c r="S56" s="487">
        <v>2182</v>
      </c>
      <c r="T56" s="487"/>
      <c r="U56" s="487">
        <v>5713</v>
      </c>
      <c r="V56" s="487"/>
      <c r="W56" s="487">
        <v>55366</v>
      </c>
      <c r="X56" s="487"/>
      <c r="Y56" s="58"/>
      <c r="Z56" s="58"/>
    </row>
    <row r="57" spans="1:26" s="57" customFormat="1" ht="15.75" customHeight="1">
      <c r="A57" s="502"/>
      <c r="B57" s="64" t="s">
        <v>215</v>
      </c>
      <c r="C57" s="226">
        <f t="shared" si="1"/>
        <v>10923</v>
      </c>
      <c r="D57" s="75" t="s">
        <v>407</v>
      </c>
      <c r="E57" s="75">
        <v>141</v>
      </c>
      <c r="F57" s="75">
        <v>5974</v>
      </c>
      <c r="G57" s="75">
        <v>150</v>
      </c>
      <c r="H57" s="74">
        <v>4658</v>
      </c>
      <c r="I57" s="58"/>
      <c r="J57" s="502"/>
      <c r="K57" s="496" t="s">
        <v>215</v>
      </c>
      <c r="L57" s="497"/>
      <c r="M57" s="497"/>
      <c r="N57" s="498"/>
      <c r="O57" s="486">
        <v>9910</v>
      </c>
      <c r="P57" s="487"/>
      <c r="Q57" s="487">
        <v>374</v>
      </c>
      <c r="R57" s="487"/>
      <c r="S57" s="487">
        <v>5848</v>
      </c>
      <c r="T57" s="487"/>
      <c r="U57" s="487">
        <v>79</v>
      </c>
      <c r="V57" s="487"/>
      <c r="W57" s="487">
        <v>3608</v>
      </c>
      <c r="X57" s="487"/>
      <c r="Y57" s="58"/>
      <c r="Z57" s="58"/>
    </row>
    <row r="58" spans="1:26" s="57" customFormat="1" ht="15.75" customHeight="1">
      <c r="A58" s="502"/>
      <c r="B58" s="64" t="s">
        <v>216</v>
      </c>
      <c r="C58" s="226">
        <f t="shared" si="1"/>
        <v>23755</v>
      </c>
      <c r="D58" s="75">
        <v>2205</v>
      </c>
      <c r="E58" s="75">
        <v>1950</v>
      </c>
      <c r="F58" s="75">
        <v>510</v>
      </c>
      <c r="G58" s="75">
        <v>13700</v>
      </c>
      <c r="H58" s="74">
        <v>5390</v>
      </c>
      <c r="I58" s="58"/>
      <c r="J58" s="502"/>
      <c r="K58" s="496" t="s">
        <v>216</v>
      </c>
      <c r="L58" s="497"/>
      <c r="M58" s="497"/>
      <c r="N58" s="498"/>
      <c r="O58" s="486">
        <v>12421</v>
      </c>
      <c r="P58" s="487"/>
      <c r="Q58" s="487">
        <v>1409</v>
      </c>
      <c r="R58" s="487"/>
      <c r="S58" s="487">
        <v>341</v>
      </c>
      <c r="T58" s="487"/>
      <c r="U58" s="487">
        <v>10209</v>
      </c>
      <c r="V58" s="487"/>
      <c r="W58" s="487">
        <v>461</v>
      </c>
      <c r="X58" s="487"/>
      <c r="Y58" s="58"/>
      <c r="Z58" s="58"/>
    </row>
    <row r="59" spans="1:26" s="57" customFormat="1" ht="15.75" customHeight="1">
      <c r="A59" s="502"/>
      <c r="B59" s="64" t="s">
        <v>217</v>
      </c>
      <c r="C59" s="226">
        <f t="shared" si="1"/>
        <v>60571</v>
      </c>
      <c r="D59" s="75">
        <v>17983</v>
      </c>
      <c r="E59" s="75">
        <v>20447</v>
      </c>
      <c r="F59" s="75">
        <v>2202</v>
      </c>
      <c r="G59" s="75">
        <v>9192</v>
      </c>
      <c r="H59" s="74">
        <v>10747</v>
      </c>
      <c r="I59" s="58"/>
      <c r="J59" s="502"/>
      <c r="K59" s="496" t="s">
        <v>217</v>
      </c>
      <c r="L59" s="497"/>
      <c r="M59" s="497"/>
      <c r="N59" s="498"/>
      <c r="O59" s="486">
        <v>28240</v>
      </c>
      <c r="P59" s="487"/>
      <c r="Q59" s="487">
        <v>8941</v>
      </c>
      <c r="R59" s="487"/>
      <c r="S59" s="487">
        <v>2542</v>
      </c>
      <c r="T59" s="487"/>
      <c r="U59" s="487">
        <v>8169</v>
      </c>
      <c r="V59" s="487"/>
      <c r="W59" s="487">
        <v>8587</v>
      </c>
      <c r="X59" s="487"/>
      <c r="Y59" s="58"/>
      <c r="Z59" s="58"/>
    </row>
    <row r="60" spans="1:26" s="57" customFormat="1" ht="15.75" customHeight="1">
      <c r="A60" s="503"/>
      <c r="B60" s="65" t="s">
        <v>218</v>
      </c>
      <c r="C60" s="227">
        <f t="shared" si="1"/>
        <v>34729</v>
      </c>
      <c r="D60" s="76">
        <v>2866</v>
      </c>
      <c r="E60" s="76">
        <v>16097</v>
      </c>
      <c r="F60" s="76">
        <v>2353</v>
      </c>
      <c r="G60" s="76">
        <v>2324</v>
      </c>
      <c r="H60" s="217">
        <v>11089</v>
      </c>
      <c r="I60" s="58"/>
      <c r="J60" s="503"/>
      <c r="K60" s="583" t="s">
        <v>218</v>
      </c>
      <c r="L60" s="584"/>
      <c r="M60" s="584"/>
      <c r="N60" s="585"/>
      <c r="O60" s="488">
        <v>14365</v>
      </c>
      <c r="P60" s="489"/>
      <c r="Q60" s="489">
        <v>4241</v>
      </c>
      <c r="R60" s="489"/>
      <c r="S60" s="489">
        <v>1045</v>
      </c>
      <c r="T60" s="489"/>
      <c r="U60" s="489">
        <v>2279</v>
      </c>
      <c r="V60" s="489"/>
      <c r="W60" s="489">
        <v>6799</v>
      </c>
      <c r="X60" s="489"/>
      <c r="Y60" s="58"/>
      <c r="Z60" s="58"/>
    </row>
    <row r="61" spans="1:26" s="57" customFormat="1" ht="15.75" customHeight="1">
      <c r="A61" s="499" t="s">
        <v>236</v>
      </c>
      <c r="B61" s="64" t="s">
        <v>237</v>
      </c>
      <c r="C61" s="228">
        <f aca="true" t="shared" si="2" ref="C61:H61">SUM(C62:C69)</f>
        <v>244787</v>
      </c>
      <c r="D61" s="229">
        <v>42379</v>
      </c>
      <c r="E61" s="229">
        <f t="shared" si="2"/>
        <v>67295</v>
      </c>
      <c r="F61" s="229">
        <f t="shared" si="2"/>
        <v>7513</v>
      </c>
      <c r="G61" s="229">
        <v>36139</v>
      </c>
      <c r="H61" s="229">
        <f t="shared" si="2"/>
        <v>91461</v>
      </c>
      <c r="I61" s="58"/>
      <c r="J61" s="499" t="s">
        <v>236</v>
      </c>
      <c r="K61" s="496" t="s">
        <v>237</v>
      </c>
      <c r="L61" s="497"/>
      <c r="M61" s="497"/>
      <c r="N61" s="498"/>
      <c r="O61" s="576">
        <v>138234</v>
      </c>
      <c r="P61" s="490"/>
      <c r="Q61" s="490">
        <f>SUM(Q62:R69)</f>
        <v>27213</v>
      </c>
      <c r="R61" s="490"/>
      <c r="S61" s="490">
        <f>SUM(S62:T69)</f>
        <v>5801</v>
      </c>
      <c r="T61" s="490"/>
      <c r="U61" s="490">
        <f>SUM(U62:V69)</f>
        <v>32602</v>
      </c>
      <c r="V61" s="490"/>
      <c r="W61" s="490">
        <f>SUM(W62:X69)</f>
        <v>72708</v>
      </c>
      <c r="X61" s="490"/>
      <c r="Y61" s="58"/>
      <c r="Z61" s="58"/>
    </row>
    <row r="62" spans="1:26" s="57" customFormat="1" ht="15.75" customHeight="1">
      <c r="A62" s="500"/>
      <c r="B62" s="64" t="s">
        <v>211</v>
      </c>
      <c r="C62" s="226">
        <f>SUM(D62:H62)</f>
        <v>4332</v>
      </c>
      <c r="D62" s="75">
        <v>77</v>
      </c>
      <c r="E62" s="75">
        <v>703</v>
      </c>
      <c r="F62" s="75">
        <v>31</v>
      </c>
      <c r="G62" s="75">
        <v>391</v>
      </c>
      <c r="H62" s="74">
        <v>3130</v>
      </c>
      <c r="I62" s="58"/>
      <c r="J62" s="500"/>
      <c r="K62" s="496" t="s">
        <v>211</v>
      </c>
      <c r="L62" s="497"/>
      <c r="M62" s="497"/>
      <c r="N62" s="498"/>
      <c r="O62" s="486">
        <f>SUM(Q62:X62)</f>
        <v>3904</v>
      </c>
      <c r="P62" s="487"/>
      <c r="Q62" s="487">
        <v>243</v>
      </c>
      <c r="R62" s="487"/>
      <c r="S62" s="487">
        <v>19</v>
      </c>
      <c r="T62" s="487"/>
      <c r="U62" s="487">
        <v>1097</v>
      </c>
      <c r="V62" s="487"/>
      <c r="W62" s="487">
        <v>2545</v>
      </c>
      <c r="X62" s="487"/>
      <c r="Y62" s="58"/>
      <c r="Z62" s="58"/>
    </row>
    <row r="63" spans="1:26" s="57" customFormat="1" ht="15.75" customHeight="1">
      <c r="A63" s="500"/>
      <c r="B63" s="64" t="s">
        <v>212</v>
      </c>
      <c r="C63" s="226">
        <f aca="true" t="shared" si="3" ref="C63:C69">SUM(D63:H63)</f>
        <v>2496</v>
      </c>
      <c r="D63" s="75">
        <v>314</v>
      </c>
      <c r="E63" s="75">
        <v>186</v>
      </c>
      <c r="F63" s="75">
        <v>106</v>
      </c>
      <c r="G63" s="75">
        <v>164</v>
      </c>
      <c r="H63" s="74">
        <v>1726</v>
      </c>
      <c r="I63" s="58"/>
      <c r="J63" s="500"/>
      <c r="K63" s="496" t="s">
        <v>212</v>
      </c>
      <c r="L63" s="497"/>
      <c r="M63" s="497"/>
      <c r="N63" s="498"/>
      <c r="O63" s="486">
        <v>1648</v>
      </c>
      <c r="P63" s="487"/>
      <c r="Q63" s="487">
        <v>75</v>
      </c>
      <c r="R63" s="487"/>
      <c r="S63" s="487">
        <v>57</v>
      </c>
      <c r="T63" s="487"/>
      <c r="U63" s="487">
        <v>120</v>
      </c>
      <c r="V63" s="487"/>
      <c r="W63" s="487">
        <v>1394</v>
      </c>
      <c r="X63" s="487"/>
      <c r="Y63" s="58"/>
      <c r="Z63" s="58"/>
    </row>
    <row r="64" spans="1:26" s="57" customFormat="1" ht="15.75" customHeight="1">
      <c r="A64" s="500"/>
      <c r="B64" s="64" t="s">
        <v>213</v>
      </c>
      <c r="C64" s="226">
        <f t="shared" si="3"/>
        <v>29840</v>
      </c>
      <c r="D64" s="75">
        <v>7912</v>
      </c>
      <c r="E64" s="75">
        <v>4688</v>
      </c>
      <c r="F64" s="75">
        <v>207</v>
      </c>
      <c r="G64" s="75">
        <v>7677</v>
      </c>
      <c r="H64" s="74">
        <v>9356</v>
      </c>
      <c r="I64" s="58"/>
      <c r="J64" s="500"/>
      <c r="K64" s="496" t="s">
        <v>213</v>
      </c>
      <c r="L64" s="497"/>
      <c r="M64" s="497"/>
      <c r="N64" s="498"/>
      <c r="O64" s="486">
        <f aca="true" t="shared" si="4" ref="O64:O69">SUM(Q64:X64)</f>
        <v>15594</v>
      </c>
      <c r="P64" s="487"/>
      <c r="Q64" s="487">
        <v>1956</v>
      </c>
      <c r="R64" s="487"/>
      <c r="S64" s="487">
        <v>230</v>
      </c>
      <c r="T64" s="487"/>
      <c r="U64" s="487">
        <v>6254</v>
      </c>
      <c r="V64" s="487"/>
      <c r="W64" s="487">
        <v>7154</v>
      </c>
      <c r="X64" s="487"/>
      <c r="Y64" s="58"/>
      <c r="Z64" s="58"/>
    </row>
    <row r="65" spans="1:26" s="57" customFormat="1" ht="15.75" customHeight="1">
      <c r="A65" s="500"/>
      <c r="B65" s="64" t="s">
        <v>214</v>
      </c>
      <c r="C65" s="226">
        <f t="shared" si="3"/>
        <v>97292</v>
      </c>
      <c r="D65" s="75">
        <v>14916</v>
      </c>
      <c r="E65" s="75">
        <v>25145</v>
      </c>
      <c r="F65" s="75">
        <v>2352</v>
      </c>
      <c r="G65" s="75">
        <v>3926</v>
      </c>
      <c r="H65" s="74">
        <v>50953</v>
      </c>
      <c r="I65" s="58"/>
      <c r="J65" s="500"/>
      <c r="K65" s="496" t="s">
        <v>214</v>
      </c>
      <c r="L65" s="497"/>
      <c r="M65" s="497"/>
      <c r="N65" s="498"/>
      <c r="O65" s="486">
        <v>66303</v>
      </c>
      <c r="P65" s="487"/>
      <c r="Q65" s="487">
        <v>12252</v>
      </c>
      <c r="R65" s="487"/>
      <c r="S65" s="487">
        <v>1801</v>
      </c>
      <c r="T65" s="487"/>
      <c r="U65" s="487">
        <v>5349</v>
      </c>
      <c r="V65" s="487"/>
      <c r="W65" s="487">
        <v>46901</v>
      </c>
      <c r="X65" s="487"/>
      <c r="Y65" s="58"/>
      <c r="Z65" s="58"/>
    </row>
    <row r="66" spans="1:26" s="57" customFormat="1" ht="15.75" customHeight="1">
      <c r="A66" s="500"/>
      <c r="B66" s="64" t="s">
        <v>215</v>
      </c>
      <c r="C66" s="226">
        <f t="shared" si="3"/>
        <v>123</v>
      </c>
      <c r="D66" s="75" t="s">
        <v>407</v>
      </c>
      <c r="E66" s="75">
        <v>1</v>
      </c>
      <c r="F66" s="75" t="s">
        <v>407</v>
      </c>
      <c r="G66" s="75">
        <v>3</v>
      </c>
      <c r="H66" s="74">
        <v>119</v>
      </c>
      <c r="I66" s="58"/>
      <c r="J66" s="500"/>
      <c r="K66" s="496" t="s">
        <v>215</v>
      </c>
      <c r="L66" s="497"/>
      <c r="M66" s="497"/>
      <c r="N66" s="498"/>
      <c r="O66" s="486">
        <v>129</v>
      </c>
      <c r="P66" s="487"/>
      <c r="Q66" s="487">
        <v>5</v>
      </c>
      <c r="R66" s="487"/>
      <c r="S66" s="487">
        <v>40</v>
      </c>
      <c r="T66" s="487"/>
      <c r="U66" s="487">
        <v>1</v>
      </c>
      <c r="V66" s="487"/>
      <c r="W66" s="487">
        <v>84</v>
      </c>
      <c r="X66" s="487"/>
      <c r="Y66" s="58"/>
      <c r="Z66" s="58"/>
    </row>
    <row r="67" spans="1:26" s="57" customFormat="1" ht="15.75" customHeight="1">
      <c r="A67" s="500"/>
      <c r="B67" s="64" t="s">
        <v>216</v>
      </c>
      <c r="C67" s="226">
        <f t="shared" si="3"/>
        <v>22835</v>
      </c>
      <c r="D67" s="74">
        <v>2014</v>
      </c>
      <c r="E67" s="74">
        <v>1879</v>
      </c>
      <c r="F67" s="74">
        <v>503</v>
      </c>
      <c r="G67" s="74">
        <v>13058</v>
      </c>
      <c r="H67" s="74">
        <v>5381</v>
      </c>
      <c r="I67" s="58"/>
      <c r="J67" s="500"/>
      <c r="K67" s="496" t="s">
        <v>216</v>
      </c>
      <c r="L67" s="497"/>
      <c r="M67" s="497"/>
      <c r="N67" s="498"/>
      <c r="O67" s="486">
        <f t="shared" si="4"/>
        <v>11577</v>
      </c>
      <c r="P67" s="487"/>
      <c r="Q67" s="487">
        <v>1127</v>
      </c>
      <c r="R67" s="487"/>
      <c r="S67" s="487">
        <v>285</v>
      </c>
      <c r="T67" s="487"/>
      <c r="U67" s="487">
        <v>9723</v>
      </c>
      <c r="V67" s="487"/>
      <c r="W67" s="487">
        <v>442</v>
      </c>
      <c r="X67" s="487"/>
      <c r="Y67" s="58"/>
      <c r="Z67" s="58"/>
    </row>
    <row r="68" spans="1:26" s="57" customFormat="1" ht="15.75" customHeight="1">
      <c r="A68" s="500"/>
      <c r="B68" s="64" t="s">
        <v>217</v>
      </c>
      <c r="C68" s="226">
        <f t="shared" si="3"/>
        <v>53745</v>
      </c>
      <c r="D68" s="74">
        <v>14384</v>
      </c>
      <c r="E68" s="74">
        <v>18661</v>
      </c>
      <c r="F68" s="74">
        <v>2034</v>
      </c>
      <c r="G68" s="74">
        <v>8692</v>
      </c>
      <c r="H68" s="74">
        <v>9974</v>
      </c>
      <c r="I68" s="58"/>
      <c r="J68" s="500"/>
      <c r="K68" s="496" t="s">
        <v>217</v>
      </c>
      <c r="L68" s="497"/>
      <c r="M68" s="497"/>
      <c r="N68" s="498"/>
      <c r="O68" s="486">
        <v>25606</v>
      </c>
      <c r="P68" s="487"/>
      <c r="Q68" s="487">
        <v>7530</v>
      </c>
      <c r="R68" s="487"/>
      <c r="S68" s="487">
        <v>2354</v>
      </c>
      <c r="T68" s="487"/>
      <c r="U68" s="487">
        <v>7840</v>
      </c>
      <c r="V68" s="487"/>
      <c r="W68" s="487">
        <v>7883</v>
      </c>
      <c r="X68" s="487"/>
      <c r="Y68" s="58"/>
      <c r="Z68" s="58"/>
    </row>
    <row r="69" spans="1:26" s="57" customFormat="1" ht="15.75" customHeight="1">
      <c r="A69" s="501"/>
      <c r="B69" s="65" t="s">
        <v>218</v>
      </c>
      <c r="C69" s="227">
        <f t="shared" si="3"/>
        <v>34124</v>
      </c>
      <c r="D69" s="217">
        <v>2763</v>
      </c>
      <c r="E69" s="217">
        <v>16032</v>
      </c>
      <c r="F69" s="217">
        <v>2280</v>
      </c>
      <c r="G69" s="217">
        <v>2227</v>
      </c>
      <c r="H69" s="217">
        <v>10822</v>
      </c>
      <c r="I69" s="58"/>
      <c r="J69" s="501"/>
      <c r="K69" s="583" t="s">
        <v>218</v>
      </c>
      <c r="L69" s="584"/>
      <c r="M69" s="584"/>
      <c r="N69" s="585"/>
      <c r="O69" s="488">
        <f t="shared" si="4"/>
        <v>13563</v>
      </c>
      <c r="P69" s="489"/>
      <c r="Q69" s="489">
        <v>4025</v>
      </c>
      <c r="R69" s="489"/>
      <c r="S69" s="489">
        <v>1015</v>
      </c>
      <c r="T69" s="489"/>
      <c r="U69" s="489">
        <v>2218</v>
      </c>
      <c r="V69" s="489"/>
      <c r="W69" s="489">
        <v>6305</v>
      </c>
      <c r="X69" s="489"/>
      <c r="Y69" s="58"/>
      <c r="Z69" s="58"/>
    </row>
    <row r="70" spans="1:26" s="57" customFormat="1" ht="15.75" customHeight="1">
      <c r="A70" s="208" t="s">
        <v>382</v>
      </c>
      <c r="B70" s="58"/>
      <c r="C70" s="58"/>
      <c r="D70" s="58"/>
      <c r="E70" s="58"/>
      <c r="F70" s="58"/>
      <c r="G70" s="58"/>
      <c r="H70" s="58"/>
      <c r="I70" s="58"/>
      <c r="J70" s="58" t="s">
        <v>279</v>
      </c>
      <c r="K70" s="58"/>
      <c r="L70" s="58"/>
      <c r="M70" s="58"/>
      <c r="N70" s="58"/>
      <c r="O70" s="58"/>
      <c r="P70" s="58"/>
      <c r="Q70" s="58"/>
      <c r="R70" s="58"/>
      <c r="S70" s="58"/>
      <c r="T70" s="58"/>
      <c r="U70" s="58"/>
      <c r="V70" s="58"/>
      <c r="W70" s="58"/>
      <c r="X70" s="58"/>
      <c r="Y70" s="58"/>
      <c r="Z70" s="58"/>
    </row>
    <row r="71" s="57" customFormat="1" ht="15.75" customHeight="1">
      <c r="A71" s="57" t="s">
        <v>279</v>
      </c>
    </row>
    <row r="72" s="57" customFormat="1" ht="14.25"/>
    <row r="73" s="57" customFormat="1" ht="14.25"/>
    <row r="74" s="57" customFormat="1" ht="14.25"/>
    <row r="75" s="57" customFormat="1" ht="14.25"/>
    <row r="76" s="57" customFormat="1" ht="14.25"/>
  </sheetData>
  <sheetProtection/>
  <mergeCells count="358">
    <mergeCell ref="W17:X17"/>
    <mergeCell ref="W8:X8"/>
    <mergeCell ref="W68:X68"/>
    <mergeCell ref="W65:X65"/>
    <mergeCell ref="W66:X66"/>
    <mergeCell ref="W62:X62"/>
    <mergeCell ref="W50:X51"/>
    <mergeCell ref="W28:X29"/>
    <mergeCell ref="W67:X67"/>
    <mergeCell ref="W37:X37"/>
    <mergeCell ref="W54:X54"/>
    <mergeCell ref="J48:X48"/>
    <mergeCell ref="W23:X23"/>
    <mergeCell ref="W59:X59"/>
    <mergeCell ref="W60:X60"/>
    <mergeCell ref="W61:X61"/>
    <mergeCell ref="W30:X30"/>
    <mergeCell ref="W31:X31"/>
    <mergeCell ref="W32:X32"/>
    <mergeCell ref="W34:X34"/>
    <mergeCell ref="W35:X35"/>
    <mergeCell ref="W36:X36"/>
    <mergeCell ref="W69:X69"/>
    <mergeCell ref="W9:X9"/>
    <mergeCell ref="W10:X10"/>
    <mergeCell ref="W11:X11"/>
    <mergeCell ref="W12:X12"/>
    <mergeCell ref="W13:X13"/>
    <mergeCell ref="W14:X14"/>
    <mergeCell ref="W63:X63"/>
    <mergeCell ref="W64:X64"/>
    <mergeCell ref="W15:X15"/>
    <mergeCell ref="Q69:R69"/>
    <mergeCell ref="K69:N69"/>
    <mergeCell ref="K59:N59"/>
    <mergeCell ref="K60:N60"/>
    <mergeCell ref="K61:N61"/>
    <mergeCell ref="K62:N62"/>
    <mergeCell ref="K63:N63"/>
    <mergeCell ref="K64:N64"/>
    <mergeCell ref="K65:N65"/>
    <mergeCell ref="Q65:R65"/>
    <mergeCell ref="Q67:R67"/>
    <mergeCell ref="Q68:R68"/>
    <mergeCell ref="Q59:R59"/>
    <mergeCell ref="Q60:R60"/>
    <mergeCell ref="Q61:R61"/>
    <mergeCell ref="Q64:R64"/>
    <mergeCell ref="K66:N66"/>
    <mergeCell ref="K67:N67"/>
    <mergeCell ref="Q54:R54"/>
    <mergeCell ref="Q58:R58"/>
    <mergeCell ref="Q55:R55"/>
    <mergeCell ref="Q56:R56"/>
    <mergeCell ref="Q57:R57"/>
    <mergeCell ref="Q66:R66"/>
    <mergeCell ref="Q62:R62"/>
    <mergeCell ref="Q63:R63"/>
    <mergeCell ref="Q52:R52"/>
    <mergeCell ref="Q53:R53"/>
    <mergeCell ref="L23:M23"/>
    <mergeCell ref="P16:Q16"/>
    <mergeCell ref="P17:Q17"/>
    <mergeCell ref="L12:M12"/>
    <mergeCell ref="L15:M15"/>
    <mergeCell ref="L16:M16"/>
    <mergeCell ref="L17:M17"/>
    <mergeCell ref="L19:M19"/>
    <mergeCell ref="L8:M8"/>
    <mergeCell ref="L9:M9"/>
    <mergeCell ref="L10:M10"/>
    <mergeCell ref="L11:M11"/>
    <mergeCell ref="L20:M20"/>
    <mergeCell ref="L21:M21"/>
    <mergeCell ref="L22:M22"/>
    <mergeCell ref="P22:Q22"/>
    <mergeCell ref="P12:Q12"/>
    <mergeCell ref="P13:Q13"/>
    <mergeCell ref="P14:Q14"/>
    <mergeCell ref="P15:Q15"/>
    <mergeCell ref="L13:M13"/>
    <mergeCell ref="L14:M14"/>
    <mergeCell ref="P8:Q8"/>
    <mergeCell ref="P9:Q9"/>
    <mergeCell ref="P10:Q10"/>
    <mergeCell ref="P11:Q11"/>
    <mergeCell ref="T8:U8"/>
    <mergeCell ref="T9:U9"/>
    <mergeCell ref="T10:U10"/>
    <mergeCell ref="T11:U11"/>
    <mergeCell ref="P23:Q23"/>
    <mergeCell ref="T19:U19"/>
    <mergeCell ref="T20:U20"/>
    <mergeCell ref="T21:U21"/>
    <mergeCell ref="T22:U22"/>
    <mergeCell ref="P19:Q19"/>
    <mergeCell ref="Q30:R30"/>
    <mergeCell ref="S30:T30"/>
    <mergeCell ref="U30:V30"/>
    <mergeCell ref="U28:V29"/>
    <mergeCell ref="T12:U12"/>
    <mergeCell ref="T13:U13"/>
    <mergeCell ref="T14:U14"/>
    <mergeCell ref="T15:U15"/>
    <mergeCell ref="P20:Q20"/>
    <mergeCell ref="P21:Q21"/>
    <mergeCell ref="J31:L31"/>
    <mergeCell ref="J32:L32"/>
    <mergeCell ref="J33:L33"/>
    <mergeCell ref="J34:L34"/>
    <mergeCell ref="T16:U16"/>
    <mergeCell ref="T17:U17"/>
    <mergeCell ref="T23:U23"/>
    <mergeCell ref="J30:L30"/>
    <mergeCell ref="M30:N30"/>
    <mergeCell ref="O30:P30"/>
    <mergeCell ref="J39:L39"/>
    <mergeCell ref="J41:L41"/>
    <mergeCell ref="J42:L42"/>
    <mergeCell ref="J43:L43"/>
    <mergeCell ref="J35:L35"/>
    <mergeCell ref="J36:L36"/>
    <mergeCell ref="J37:L37"/>
    <mergeCell ref="J38:L38"/>
    <mergeCell ref="J44:L44"/>
    <mergeCell ref="J45:L45"/>
    <mergeCell ref="M31:N31"/>
    <mergeCell ref="M32:N32"/>
    <mergeCell ref="M33:N33"/>
    <mergeCell ref="M34:N34"/>
    <mergeCell ref="M35:N35"/>
    <mergeCell ref="M36:N36"/>
    <mergeCell ref="M37:N37"/>
    <mergeCell ref="M38:N38"/>
    <mergeCell ref="O37:P37"/>
    <mergeCell ref="O38:P38"/>
    <mergeCell ref="M39:N39"/>
    <mergeCell ref="M41:N41"/>
    <mergeCell ref="M42:N42"/>
    <mergeCell ref="M43:N43"/>
    <mergeCell ref="O39:P39"/>
    <mergeCell ref="O41:P41"/>
    <mergeCell ref="O42:P42"/>
    <mergeCell ref="O43:P43"/>
    <mergeCell ref="O31:P31"/>
    <mergeCell ref="O32:P32"/>
    <mergeCell ref="O33:P33"/>
    <mergeCell ref="O34:P34"/>
    <mergeCell ref="O35:P35"/>
    <mergeCell ref="O36:P36"/>
    <mergeCell ref="S31:T31"/>
    <mergeCell ref="S32:T32"/>
    <mergeCell ref="Q38:R38"/>
    <mergeCell ref="Q37:R37"/>
    <mergeCell ref="Q36:R36"/>
    <mergeCell ref="Q35:R35"/>
    <mergeCell ref="S38:T38"/>
    <mergeCell ref="S35:T35"/>
    <mergeCell ref="S54:T54"/>
    <mergeCell ref="S55:T55"/>
    <mergeCell ref="U41:V41"/>
    <mergeCell ref="U39:V39"/>
    <mergeCell ref="S42:T42"/>
    <mergeCell ref="S43:T43"/>
    <mergeCell ref="S44:T44"/>
    <mergeCell ref="S45:T45"/>
    <mergeCell ref="U50:V51"/>
    <mergeCell ref="U53:V53"/>
    <mergeCell ref="S63:T63"/>
    <mergeCell ref="S56:T56"/>
    <mergeCell ref="S57:T57"/>
    <mergeCell ref="S58:T58"/>
    <mergeCell ref="S59:T59"/>
    <mergeCell ref="S61:T61"/>
    <mergeCell ref="S62:T62"/>
    <mergeCell ref="S64:T64"/>
    <mergeCell ref="S65:T65"/>
    <mergeCell ref="S66:T66"/>
    <mergeCell ref="O58:P58"/>
    <mergeCell ref="O59:P59"/>
    <mergeCell ref="O60:P60"/>
    <mergeCell ref="O61:P61"/>
    <mergeCell ref="O62:P62"/>
    <mergeCell ref="O63:P63"/>
    <mergeCell ref="S60:T60"/>
    <mergeCell ref="S67:T67"/>
    <mergeCell ref="S68:T68"/>
    <mergeCell ref="S69:T69"/>
    <mergeCell ref="U69:V69"/>
    <mergeCell ref="U68:V68"/>
    <mergeCell ref="U67:V67"/>
    <mergeCell ref="O44:P44"/>
    <mergeCell ref="Q44:R44"/>
    <mergeCell ref="O28:P29"/>
    <mergeCell ref="S52:T52"/>
    <mergeCell ref="S33:T33"/>
    <mergeCell ref="S34:T34"/>
    <mergeCell ref="Q34:R34"/>
    <mergeCell ref="Q33:R33"/>
    <mergeCell ref="Q32:R32"/>
    <mergeCell ref="Q31:R31"/>
    <mergeCell ref="W20:X20"/>
    <mergeCell ref="W21:X21"/>
    <mergeCell ref="U35:V35"/>
    <mergeCell ref="U33:V33"/>
    <mergeCell ref="U32:V32"/>
    <mergeCell ref="O50:P51"/>
    <mergeCell ref="S36:T36"/>
    <mergeCell ref="S37:T37"/>
    <mergeCell ref="Q42:R42"/>
    <mergeCell ref="Q41:R41"/>
    <mergeCell ref="U34:V34"/>
    <mergeCell ref="U36:V36"/>
    <mergeCell ref="W16:X16"/>
    <mergeCell ref="W19:X19"/>
    <mergeCell ref="U57:V57"/>
    <mergeCell ref="U56:V56"/>
    <mergeCell ref="U55:V55"/>
    <mergeCell ref="U54:V54"/>
    <mergeCell ref="U38:V38"/>
    <mergeCell ref="U37:V37"/>
    <mergeCell ref="U42:V42"/>
    <mergeCell ref="Q39:R39"/>
    <mergeCell ref="W22:X22"/>
    <mergeCell ref="W33:X33"/>
    <mergeCell ref="O45:P45"/>
    <mergeCell ref="Q45:R45"/>
    <mergeCell ref="U31:V31"/>
    <mergeCell ref="U45:V45"/>
    <mergeCell ref="U44:V44"/>
    <mergeCell ref="U43:V43"/>
    <mergeCell ref="C45:D45"/>
    <mergeCell ref="Q43:R43"/>
    <mergeCell ref="M44:N44"/>
    <mergeCell ref="M45:N45"/>
    <mergeCell ref="W38:X38"/>
    <mergeCell ref="W39:X39"/>
    <mergeCell ref="W41:X41"/>
    <mergeCell ref="W42:X42"/>
    <mergeCell ref="S41:T41"/>
    <mergeCell ref="S39:T39"/>
    <mergeCell ref="W53:X53"/>
    <mergeCell ref="A48:H48"/>
    <mergeCell ref="J50:N51"/>
    <mergeCell ref="A50:B51"/>
    <mergeCell ref="C50:C51"/>
    <mergeCell ref="D50:D51"/>
    <mergeCell ref="S53:T53"/>
    <mergeCell ref="Q50:R51"/>
    <mergeCell ref="S50:T51"/>
    <mergeCell ref="U52:V52"/>
    <mergeCell ref="S28:T29"/>
    <mergeCell ref="C39:D39"/>
    <mergeCell ref="C41:D41"/>
    <mergeCell ref="C42:D42"/>
    <mergeCell ref="C43:D43"/>
    <mergeCell ref="W52:X52"/>
    <mergeCell ref="W43:X43"/>
    <mergeCell ref="W44:X44"/>
    <mergeCell ref="W45:X45"/>
    <mergeCell ref="C44:D44"/>
    <mergeCell ref="H6:H7"/>
    <mergeCell ref="C28:D29"/>
    <mergeCell ref="A26:V26"/>
    <mergeCell ref="J20:K20"/>
    <mergeCell ref="J21:K21"/>
    <mergeCell ref="J22:K22"/>
    <mergeCell ref="J23:K23"/>
    <mergeCell ref="J28:L29"/>
    <mergeCell ref="Q28:R29"/>
    <mergeCell ref="M28:N29"/>
    <mergeCell ref="J15:K15"/>
    <mergeCell ref="J16:K16"/>
    <mergeCell ref="J17:K17"/>
    <mergeCell ref="J11:K11"/>
    <mergeCell ref="J12:K12"/>
    <mergeCell ref="J13:K13"/>
    <mergeCell ref="J14:K14"/>
    <mergeCell ref="W5:X7"/>
    <mergeCell ref="A39:A45"/>
    <mergeCell ref="I28:I29"/>
    <mergeCell ref="E6:E7"/>
    <mergeCell ref="F6:F7"/>
    <mergeCell ref="G6:G7"/>
    <mergeCell ref="A8:A16"/>
    <mergeCell ref="A17:A23"/>
    <mergeCell ref="C5:C7"/>
    <mergeCell ref="J19:K19"/>
    <mergeCell ref="I5:I7"/>
    <mergeCell ref="A28:B29"/>
    <mergeCell ref="E28:E29"/>
    <mergeCell ref="F28:F29"/>
    <mergeCell ref="J8:K8"/>
    <mergeCell ref="J9:K9"/>
    <mergeCell ref="J10:K10"/>
    <mergeCell ref="G28:G29"/>
    <mergeCell ref="H28:H29"/>
    <mergeCell ref="A5:B7"/>
    <mergeCell ref="C34:D34"/>
    <mergeCell ref="C31:D31"/>
    <mergeCell ref="C32:D32"/>
    <mergeCell ref="C33:D33"/>
    <mergeCell ref="C30:D30"/>
    <mergeCell ref="A30:A38"/>
    <mergeCell ref="C35:D35"/>
    <mergeCell ref="C36:D36"/>
    <mergeCell ref="C37:D37"/>
    <mergeCell ref="C38:D38"/>
    <mergeCell ref="V5:V7"/>
    <mergeCell ref="D6:D7"/>
    <mergeCell ref="J5:K7"/>
    <mergeCell ref="R5:R7"/>
    <mergeCell ref="S5:S7"/>
    <mergeCell ref="N5:N7"/>
    <mergeCell ref="O6:O7"/>
    <mergeCell ref="T5:U7"/>
    <mergeCell ref="L5:M7"/>
    <mergeCell ref="P5:Q7"/>
    <mergeCell ref="A61:A69"/>
    <mergeCell ref="J52:J60"/>
    <mergeCell ref="J61:J69"/>
    <mergeCell ref="A52:A60"/>
    <mergeCell ref="O52:P52"/>
    <mergeCell ref="O53:P53"/>
    <mergeCell ref="O54:P54"/>
    <mergeCell ref="K68:N68"/>
    <mergeCell ref="K58:N58"/>
    <mergeCell ref="K55:N55"/>
    <mergeCell ref="O57:P57"/>
    <mergeCell ref="O55:P55"/>
    <mergeCell ref="O56:P56"/>
    <mergeCell ref="E50:E51"/>
    <mergeCell ref="F50:F51"/>
    <mergeCell ref="K52:N52"/>
    <mergeCell ref="K57:N57"/>
    <mergeCell ref="K53:N53"/>
    <mergeCell ref="K54:N54"/>
    <mergeCell ref="K56:N56"/>
    <mergeCell ref="W58:X58"/>
    <mergeCell ref="U66:V66"/>
    <mergeCell ref="U65:V65"/>
    <mergeCell ref="U64:V64"/>
    <mergeCell ref="U63:V63"/>
    <mergeCell ref="U62:V62"/>
    <mergeCell ref="U61:V61"/>
    <mergeCell ref="U60:V60"/>
    <mergeCell ref="U59:V59"/>
    <mergeCell ref="U58:V58"/>
    <mergeCell ref="A3:X3"/>
    <mergeCell ref="O68:P68"/>
    <mergeCell ref="O69:P69"/>
    <mergeCell ref="O64:P64"/>
    <mergeCell ref="O65:P65"/>
    <mergeCell ref="O66:P66"/>
    <mergeCell ref="O67:P67"/>
    <mergeCell ref="W55:X55"/>
    <mergeCell ref="W56:X56"/>
    <mergeCell ref="W57:X57"/>
  </mergeCells>
  <printOptions horizontalCentered="1"/>
  <pageMargins left="0.7874015748031497" right="0.7874015748031497" top="0.7874015748031497" bottom="0.3937007874015748" header="0.35433070866141736" footer="0.35433070866141736"/>
  <pageSetup fitToHeight="1" fitToWidth="1" horizontalDpi="600" verticalDpi="600" orientation="landscape" paperSize="8"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石川県統計情報室</dc:creator>
  <cp:keywords/>
  <dc:description/>
  <cp:lastModifiedBy>yutaka-k</cp:lastModifiedBy>
  <cp:lastPrinted>2013-06-14T07:22:11Z</cp:lastPrinted>
  <dcterms:created xsi:type="dcterms:W3CDTF">1998-06-25T06:40:11Z</dcterms:created>
  <dcterms:modified xsi:type="dcterms:W3CDTF">2013-06-14T07:22:22Z</dcterms:modified>
  <cp:category/>
  <cp:version/>
  <cp:contentType/>
  <cp:contentStatus/>
</cp:coreProperties>
</file>