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085" tabRatio="452" activeTab="11"/>
  </bookViews>
  <sheets>
    <sheet name="170" sheetId="1" r:id="rId1"/>
    <sheet name="172" sheetId="2" r:id="rId2"/>
    <sheet name="174" sheetId="3" r:id="rId3"/>
    <sheet name="176" sheetId="4" r:id="rId4"/>
    <sheet name="178" sheetId="5" r:id="rId5"/>
    <sheet name="180" sheetId="6" r:id="rId6"/>
    <sheet name="182" sheetId="7" r:id="rId7"/>
    <sheet name="184" sheetId="8" r:id="rId8"/>
    <sheet name="186" sheetId="9" r:id="rId9"/>
    <sheet name="188" sheetId="10" r:id="rId10"/>
    <sheet name="190" sheetId="11" r:id="rId11"/>
    <sheet name="192" sheetId="12" r:id="rId12"/>
  </sheets>
  <definedNames>
    <definedName name="_xlnm.Print_Area" localSheetId="0">'170'!$A$1:$Q$69</definedName>
    <definedName name="_xlnm.Print_Area" localSheetId="1">'172'!$A$1:$S$74</definedName>
  </definedNames>
  <calcPr fullCalcOnLoad="1"/>
</workbook>
</file>

<file path=xl/sharedStrings.xml><?xml version="1.0" encoding="utf-8"?>
<sst xmlns="http://schemas.openxmlformats.org/spreadsheetml/2006/main" count="1440" uniqueCount="476">
  <si>
    <t>新規求人数</t>
  </si>
  <si>
    <t>年次及び月次</t>
  </si>
  <si>
    <t>名目賃金指数</t>
  </si>
  <si>
    <t>実質賃金指数</t>
  </si>
  <si>
    <t>雇用指数</t>
  </si>
  <si>
    <t>中高年齢者の就職率</t>
  </si>
  <si>
    <t>新 規 求 職　　　　申 込 件 数</t>
  </si>
  <si>
    <t>就 職 件 数</t>
  </si>
  <si>
    <t>調査産業計　　（サービス　　　　業を除く）</t>
  </si>
  <si>
    <t>電気・ガス　　　　・熱供給・　　　水　道　業</t>
  </si>
  <si>
    <t>サービ　　　　　ス　業</t>
  </si>
  <si>
    <t>月 間 有 効　　　　　求　人　数</t>
  </si>
  <si>
    <r>
      <t>中高年齢者の占める　　　割合（②／①×1</t>
    </r>
    <r>
      <rPr>
        <sz val="12"/>
        <rFont val="ＭＳ 明朝"/>
        <family val="1"/>
      </rPr>
      <t>00）</t>
    </r>
  </si>
  <si>
    <t>求職</t>
  </si>
  <si>
    <t>就職</t>
  </si>
  <si>
    <t>産業分類</t>
  </si>
  <si>
    <t>調　 査　 産　 業　 計</t>
  </si>
  <si>
    <t>調査産業計（サービス業を除く）</t>
  </si>
  <si>
    <t>建　  　設　  　業</t>
  </si>
  <si>
    <t>製　　　　　　　　　　　　　　　　　　　　　　　造　　　　　　　　　　　　　　　　　　　　　　　業</t>
  </si>
  <si>
    <t>製　　造　　業　　計</t>
  </si>
  <si>
    <t>食 料 品・た ば こ 製 造 業</t>
  </si>
  <si>
    <t>繊　   維   　工   　業</t>
  </si>
  <si>
    <t>衣服・その他の繊維製品製造業</t>
  </si>
  <si>
    <t>出 版・印 刷・同 関 連 産 業</t>
  </si>
  <si>
    <t>現金給与　　　　総　　額</t>
  </si>
  <si>
    <t>定期給与</t>
  </si>
  <si>
    <t>特別給与</t>
  </si>
  <si>
    <t>男</t>
  </si>
  <si>
    <t>女</t>
  </si>
  <si>
    <t>製　　　　　　　　　　　　　　　　　　　　造　　　　　　　　　　　　　　　　　　　　業</t>
  </si>
  <si>
    <t>電気・ガス・熱供給・水道業</t>
  </si>
  <si>
    <t>運   輸 ・ 通   信   業</t>
  </si>
  <si>
    <t>卸 売・小 売 業 、飲 食 店</t>
  </si>
  <si>
    <t>窯 業・土 石 製 品 製 造 業</t>
  </si>
  <si>
    <t>金  属  製  品  製  造  業</t>
  </si>
  <si>
    <t>一 般 機 械 器 具 製 造 業</t>
  </si>
  <si>
    <t>電 気 機 械 器 具 製 造 業</t>
  </si>
  <si>
    <t>そ  の  他  の  製  造  業</t>
  </si>
  <si>
    <t>現金給与　　　　　　　総　　額</t>
  </si>
  <si>
    <t>合計</t>
  </si>
  <si>
    <t>調　査　産　業　計</t>
  </si>
  <si>
    <t>調査産業計（サービス業を除く）</t>
  </si>
  <si>
    <t>建　　　設　　　業</t>
  </si>
  <si>
    <t>製　　　　　　　　　　　　　　　　　　　　造　　　　　　　　　　　　　　　　　　　　業</t>
  </si>
  <si>
    <t>製　　造　　業　　計</t>
  </si>
  <si>
    <t>食料品・たばこ製造業</t>
  </si>
  <si>
    <t>繊　　維　　工　　業</t>
  </si>
  <si>
    <t>衣服・その他の繊維製品製造業</t>
  </si>
  <si>
    <t>出版・印刷・同関連産業</t>
  </si>
  <si>
    <t>出　勤日　数</t>
  </si>
  <si>
    <t>総実労働時間</t>
  </si>
  <si>
    <t>所定内労　働時　間</t>
  </si>
  <si>
    <t>所定外労　働時　間</t>
  </si>
  <si>
    <t>及び月次</t>
  </si>
  <si>
    <t>製　　　　　　　　　　　　　　　　　　　造　　　　　　　　　　　　　　　　　　　業</t>
  </si>
  <si>
    <t>卸売・小売業、飲食店</t>
  </si>
  <si>
    <t>金　融・保　険　業</t>
  </si>
  <si>
    <t>サ　　　　　　　　　　　　ー　　　　　　　　　　　　ビ　　　　　　　　　　　　ス　　　　　　　　　　　　業</t>
  </si>
  <si>
    <t>サ　ー　ビ　ス　業　計</t>
  </si>
  <si>
    <t>旅館・その他の宿泊所</t>
  </si>
  <si>
    <t>その他のサービス業</t>
  </si>
  <si>
    <t>調　査　  　　産業計</t>
  </si>
  <si>
    <t>製　　　　　　　　　　　　造　　　　　　　　　　　業</t>
  </si>
  <si>
    <t>電気・ガス　　　　・熱 供 給　　　　・水 道 業</t>
  </si>
  <si>
    <t>サ　　　　ー　　　　ビ　　　　ス　　　　業</t>
  </si>
  <si>
    <t>製造業計</t>
  </si>
  <si>
    <t>（サービス　　  　業を除く）</t>
  </si>
  <si>
    <t>労　　　　　　働　　　　　　力　　　　　　人　　　　　　口</t>
  </si>
  <si>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</si>
  <si>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</si>
  <si>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</si>
  <si>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</si>
  <si>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</si>
  <si>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</si>
  <si>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</si>
  <si>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</si>
  <si>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</si>
  <si>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</si>
  <si>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</si>
  <si>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</si>
  <si>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</si>
  <si>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</si>
  <si>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</si>
  <si>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</si>
  <si>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</si>
  <si>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</si>
  <si>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</si>
  <si>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</si>
  <si>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</si>
  <si>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</si>
  <si>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</si>
  <si>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</si>
  <si>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</si>
  <si>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</si>
  <si>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</si>
  <si>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</si>
  <si>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</si>
  <si>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</si>
  <si>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</si>
  <si>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</si>
  <si>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</si>
  <si>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</si>
  <si>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</si>
  <si>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</si>
  <si>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</si>
  <si>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</si>
  <si>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</si>
  <si>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</si>
  <si>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</si>
  <si>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</si>
  <si>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</si>
  <si>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</si>
  <si>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</si>
  <si>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</si>
  <si>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</si>
  <si>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</si>
  <si>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</si>
  <si>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</si>
  <si>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産  業 （大  分  類） 別</t>
  </si>
  <si>
    <t>就　　業　　者　　数</t>
  </si>
  <si>
    <t>産 業（大 分 類）別</t>
  </si>
  <si>
    <t>雇　用　者</t>
  </si>
  <si>
    <t>役　　　員</t>
  </si>
  <si>
    <t>雇人のある　　　　　業　　　主</t>
  </si>
  <si>
    <t>雇人のない　　　　　業　　　主</t>
  </si>
  <si>
    <t>家族従業者</t>
  </si>
  <si>
    <t>農業</t>
  </si>
  <si>
    <t>林業</t>
  </si>
  <si>
    <t>漁業</t>
  </si>
  <si>
    <t>鉱業</t>
  </si>
  <si>
    <t>建設業</t>
  </si>
  <si>
    <t>製造業</t>
  </si>
  <si>
    <t>電気･ガス･熱供給･水道業</t>
  </si>
  <si>
    <t>運輸・通信業</t>
  </si>
  <si>
    <t>金融・保険業</t>
  </si>
  <si>
    <t>不動産業</t>
  </si>
  <si>
    <t>サービス業</t>
  </si>
  <si>
    <t>公務（他に分類されないもの）</t>
  </si>
  <si>
    <t>分類不能の産業</t>
  </si>
  <si>
    <t>分 類 不 能 の 産 業</t>
  </si>
  <si>
    <t>女</t>
  </si>
  <si>
    <t>年次及び産業別</t>
  </si>
  <si>
    <t>合　　　　計</t>
  </si>
  <si>
    <t>整　　　理　　　人　　　員</t>
  </si>
  <si>
    <t>組合数</t>
  </si>
  <si>
    <t>組　合　員　数</t>
  </si>
  <si>
    <t>組合員数</t>
  </si>
  <si>
    <t>組　　合　　数</t>
  </si>
  <si>
    <t>組　合　員　数</t>
  </si>
  <si>
    <t>計</t>
  </si>
  <si>
    <t>男</t>
  </si>
  <si>
    <t>建設業</t>
  </si>
  <si>
    <t>製造業</t>
  </si>
  <si>
    <t>運輸・通信業</t>
  </si>
  <si>
    <t>金融・保険業</t>
  </si>
  <si>
    <t xml:space="preserve">不動産業   </t>
  </si>
  <si>
    <t>サービス業</t>
  </si>
  <si>
    <t>公務</t>
  </si>
  <si>
    <t>分類不能の産業</t>
  </si>
  <si>
    <t>年 次 及 び 産 業 別</t>
  </si>
  <si>
    <t>組合数</t>
  </si>
  <si>
    <t>組合員数</t>
  </si>
  <si>
    <t>組 合 員 数</t>
  </si>
  <si>
    <t>組　合　数</t>
  </si>
  <si>
    <t>組　合　員　数</t>
  </si>
  <si>
    <t>製　　　造　　　業</t>
  </si>
  <si>
    <t>鉄鋼業</t>
  </si>
  <si>
    <t xml:space="preserve">運 輸 ・ 通 信 業 </t>
  </si>
  <si>
    <t>求　　　　　　　　　　　職</t>
  </si>
  <si>
    <t>充　　　　　　　　　足</t>
  </si>
  <si>
    <t>金　　　　　　沢</t>
  </si>
  <si>
    <t>小　　　　　　松</t>
  </si>
  <si>
    <t>七　　　　　　尾</t>
  </si>
  <si>
    <t>能　　　　　　都</t>
  </si>
  <si>
    <t>加　　　　　　賀</t>
  </si>
  <si>
    <t>羽　　　　　　咋</t>
  </si>
  <si>
    <t>穴　　　　　　水</t>
  </si>
  <si>
    <t>項　　　目</t>
  </si>
  <si>
    <t>合　計</t>
  </si>
  <si>
    <t>金　沢</t>
  </si>
  <si>
    <t>小　松</t>
  </si>
  <si>
    <t>七　尾</t>
  </si>
  <si>
    <t>能　都</t>
  </si>
  <si>
    <t>加　賀</t>
  </si>
  <si>
    <t>羽　咋</t>
  </si>
  <si>
    <t>穴　水</t>
  </si>
  <si>
    <t>総数</t>
  </si>
  <si>
    <t>中学校</t>
  </si>
  <si>
    <t>求 人 数</t>
  </si>
  <si>
    <t>高等学校</t>
  </si>
  <si>
    <t>総　　　　　　　　数</t>
  </si>
  <si>
    <t>金　  融 ・ 保  　険　  業</t>
  </si>
  <si>
    <t>サ　　　　　　　　　　ー　　　　　　　　　　ビ　　　　　　　　　　ス　　　　　　　　　　業</t>
  </si>
  <si>
    <t>サ ー ビ ス 業 計</t>
  </si>
  <si>
    <t>医　　　療　　　業</t>
  </si>
  <si>
    <t>教　　　　　　　　　育</t>
  </si>
  <si>
    <t>-</t>
  </si>
  <si>
    <t>家庭内職者</t>
  </si>
  <si>
    <t>総　　　　　　　　　　　　　　　　　　　　　　　　　　　　　　　数</t>
  </si>
  <si>
    <t>漁業・水産・養殖業</t>
  </si>
  <si>
    <t>林業・狩猟業</t>
  </si>
  <si>
    <t>求職申込件数</t>
  </si>
  <si>
    <t>就職件数</t>
  </si>
  <si>
    <t>x</t>
  </si>
  <si>
    <t>（単位：件、人、％）</t>
  </si>
  <si>
    <t>新　　　規　　　求　　　人　　　数</t>
  </si>
  <si>
    <t>計</t>
  </si>
  <si>
    <t>労働及び賃金 183</t>
  </si>
  <si>
    <t>182 労働及び賃金</t>
  </si>
  <si>
    <t>184 労働及び賃金</t>
  </si>
  <si>
    <t>労働及び賃金 185</t>
  </si>
  <si>
    <t>労働及び賃金 173</t>
  </si>
  <si>
    <t>174 労働及び賃金</t>
  </si>
  <si>
    <t>労働及び賃金 175</t>
  </si>
  <si>
    <t>新規求職申込件数</t>
  </si>
  <si>
    <t>月間有効求職者数</t>
  </si>
  <si>
    <t>受給者の就職数</t>
  </si>
  <si>
    <t>件　　数</t>
  </si>
  <si>
    <t>人　　員</t>
  </si>
  <si>
    <t>年　月</t>
  </si>
  <si>
    <t>度　別</t>
  </si>
  <si>
    <t>区　分</t>
  </si>
  <si>
    <t>整 　　　 理  　　　形 　　　 態</t>
  </si>
  <si>
    <t>閉　　鎖</t>
  </si>
  <si>
    <t>縮　　小</t>
  </si>
  <si>
    <t>その他の産業</t>
  </si>
  <si>
    <t>サービス業</t>
  </si>
  <si>
    <t>食料品・たばこ製造業</t>
  </si>
  <si>
    <t>その他製造業</t>
  </si>
  <si>
    <t>歳</t>
  </si>
  <si>
    <t>～</t>
  </si>
  <si>
    <t>歳未満</t>
  </si>
  <si>
    <t>～</t>
  </si>
  <si>
    <t>178 労働及び賃金</t>
  </si>
  <si>
    <t>労働及び賃金 179</t>
  </si>
  <si>
    <t>昭和55年</t>
  </si>
  <si>
    <t>平成2年</t>
  </si>
  <si>
    <t>-</t>
  </si>
  <si>
    <t>x</t>
  </si>
  <si>
    <t>170 労働及び賃金</t>
  </si>
  <si>
    <t>労働及び賃金 171</t>
  </si>
  <si>
    <t>（単位　人）</t>
  </si>
  <si>
    <t>172 労働及び賃金</t>
  </si>
  <si>
    <t>87　　市 町 村 別 労 働 力 状 態 別 人 口（昭和55、60、平成2年）</t>
  </si>
  <si>
    <t>昭和60年～平成2年の</t>
  </si>
  <si>
    <t>漁業</t>
  </si>
  <si>
    <t>昭和63年</t>
  </si>
  <si>
    <t>平成元年</t>
  </si>
  <si>
    <t>平成4年</t>
  </si>
  <si>
    <t>資料　石川県労政訓練課「石川県労働組合名簿」による。</t>
  </si>
  <si>
    <t>昭和63年度</t>
  </si>
  <si>
    <t>平成4年1月</t>
  </si>
  <si>
    <t>平成4年度</t>
  </si>
  <si>
    <t>平成元年度</t>
  </si>
  <si>
    <t>休業</t>
  </si>
  <si>
    <t>事業所数</t>
  </si>
  <si>
    <t>繊維関係工業</t>
  </si>
  <si>
    <t>木材・木製品製造業</t>
  </si>
  <si>
    <t>窯業・土石製品製造業</t>
  </si>
  <si>
    <t>機械関係工業</t>
  </si>
  <si>
    <t>従業員数　　　　　　　　　　　整理前</t>
  </si>
  <si>
    <t>資料　石川県職業安定課「職業安定行政年報」による。</t>
  </si>
  <si>
    <t>176 労働及び賃金</t>
  </si>
  <si>
    <t>労働及び賃金 177</t>
  </si>
  <si>
    <t>平成4年度</t>
  </si>
  <si>
    <t>月間有効求人数</t>
  </si>
  <si>
    <t>新規求人数</t>
  </si>
  <si>
    <t>就職全般</t>
  </si>
  <si>
    <t>及び受給者の就職</t>
  </si>
  <si>
    <t>求人</t>
  </si>
  <si>
    <t>前月より繰り越　　　　された有効求人数</t>
  </si>
  <si>
    <t>充足</t>
  </si>
  <si>
    <t>他府県からの充足</t>
  </si>
  <si>
    <t>安定所別</t>
  </si>
  <si>
    <t>月　　　　次</t>
  </si>
  <si>
    <t>産　　　業　　　別</t>
  </si>
  <si>
    <t>（3）　　平成5年3月新規学校卒業者の安定所別職業紹介状況</t>
  </si>
  <si>
    <t>注　受給者とは雇用保険受給者である。</t>
  </si>
  <si>
    <t>資料　石川県労働安定課「職業安定行政年報」による。</t>
  </si>
  <si>
    <t>常用労働者30人以上を雇用する事業所について平均したものである。</t>
  </si>
  <si>
    <t>180 労働及び賃金</t>
  </si>
  <si>
    <t>労働及び賃金　181</t>
  </si>
  <si>
    <t>平 成2年平均</t>
  </si>
  <si>
    <t>（単位　円）</t>
  </si>
  <si>
    <t>(単位　円)</t>
  </si>
  <si>
    <t>資料　石川県統計情報課「毎月勤労統計調査地方調査」による。</t>
  </si>
  <si>
    <t>労働及び賃金 193</t>
  </si>
  <si>
    <t>192 労働及び賃金</t>
  </si>
  <si>
    <t>資料　石川県統計情報課「毎月勤労統計調査地方調査」による。</t>
  </si>
  <si>
    <t>89　　労 働 組 合 数 及 び 組 合 員 数（昭和63～平成4年）</t>
  </si>
  <si>
    <t>資料　石川県政訓練課「石川県労働組合名簿」による。</t>
  </si>
  <si>
    <t>金融・保険業</t>
  </si>
  <si>
    <t>不動産業</t>
  </si>
  <si>
    <t>うち中高年齢者数</t>
  </si>
  <si>
    <t>就職率＝</t>
  </si>
  <si>
    <t>就職件数</t>
  </si>
  <si>
    <t>新規求職者数</t>
  </si>
  <si>
    <t>本表以下95表までは鉱業、不動産業は調査対象事業所が少なく公表してないが、調査産業計には含まれている。</t>
  </si>
  <si>
    <t>平成2年平均</t>
  </si>
  <si>
    <t>186　労働及び賃金</t>
  </si>
  <si>
    <t>労働及び賃金 187</t>
  </si>
  <si>
    <t>（単位　日、時間）</t>
  </si>
  <si>
    <t>188 労働及び賃金</t>
  </si>
  <si>
    <t>労働及び賃金 189</t>
  </si>
  <si>
    <t>運　 輸 ・ 通 　信 　業</t>
  </si>
  <si>
    <t xml:space="preserve">そ  の  他  の  製  造  業 </t>
  </si>
  <si>
    <t>190 労働及び賃金</t>
  </si>
  <si>
    <t>労働及び賃金 191</t>
  </si>
  <si>
    <t>医　　　　療　　　　業</t>
  </si>
  <si>
    <t>教　　　　　　　　育</t>
  </si>
  <si>
    <t>労組法</t>
  </si>
  <si>
    <t>地公労法</t>
  </si>
  <si>
    <t>国公法</t>
  </si>
  <si>
    <t>地公法</t>
  </si>
  <si>
    <t>資料　総務庁統計局「国勢調査報告」による。</t>
  </si>
  <si>
    <t>（2）　産業（大分類）別、従業上の地位(5区分）別15才以上就業者数(平成2年）</t>
  </si>
  <si>
    <t>90　　月　別、　産　業　別　企　業　整　備　状　況（昭和63～平成4年度）</t>
  </si>
  <si>
    <t>他府県への就職</t>
  </si>
  <si>
    <t>月 間 有 効　　　　　　求 職 件 数</t>
  </si>
  <si>
    <t>注　　保受給者とは、雇用保険受給資格（短期特例及び高年齢求職者給付を除く）を有する者である。</t>
  </si>
  <si>
    <t>－</t>
  </si>
  <si>
    <r>
      <t>昭和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</si>
  <si>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t>非 　労 　働　 力　 人　 口</t>
  </si>
  <si>
    <t>完 　全 　失 　業 　者</t>
  </si>
  <si>
    <t>就  　　業  　　者</t>
  </si>
  <si>
    <t>－</t>
  </si>
  <si>
    <t>公務</t>
  </si>
  <si>
    <t>-</t>
  </si>
  <si>
    <t>-</t>
  </si>
  <si>
    <t>総数</t>
  </si>
  <si>
    <t>(1)  　産業（大分類）別就業者数とその割合及び変遷（昭和55、60、平成2年）</t>
  </si>
  <si>
    <t>60   年</t>
  </si>
  <si>
    <t>増 加 数</t>
  </si>
  <si>
    <t>増加率(％)</t>
  </si>
  <si>
    <t>60　 年</t>
  </si>
  <si>
    <t>就 業 者 の
総  数　1）</t>
  </si>
  <si>
    <t>注 1) 従業上の地位「不詳」を含む。</t>
  </si>
  <si>
    <t>増加   （△は減少）</t>
  </si>
  <si>
    <t>産　業　別　割　合</t>
  </si>
  <si>
    <t>総　　　　　　　　  数</t>
  </si>
  <si>
    <t>第　1　次　産　業</t>
  </si>
  <si>
    <t>第　2　次　産　業</t>
  </si>
  <si>
    <t>第　3　次　産　業</t>
  </si>
  <si>
    <r>
      <t>2</t>
    </r>
    <r>
      <rPr>
        <sz val="12"/>
        <rFont val="ＭＳ 明朝"/>
        <family val="1"/>
      </rPr>
      <t xml:space="preserve">9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下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</si>
  <si>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99 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</si>
  <si>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299 </t>
    </r>
    <r>
      <rPr>
        <sz val="12"/>
        <rFont val="ＭＳ 明朝"/>
        <family val="1"/>
      </rPr>
      <t>人</t>
    </r>
  </si>
  <si>
    <r>
      <t>3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499 </t>
    </r>
    <r>
      <rPr>
        <sz val="12"/>
        <rFont val="ＭＳ 明朝"/>
        <family val="1"/>
      </rPr>
      <t>人</t>
    </r>
  </si>
  <si>
    <r>
      <t>5</t>
    </r>
    <r>
      <rPr>
        <sz val="12"/>
        <rFont val="ＭＳ 明朝"/>
        <family val="1"/>
      </rPr>
      <t xml:space="preserve">00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999 </t>
    </r>
    <r>
      <rPr>
        <sz val="12"/>
        <rFont val="ＭＳ 明朝"/>
        <family val="1"/>
      </rPr>
      <t>人</t>
    </r>
  </si>
  <si>
    <r>
      <t>1</t>
    </r>
    <r>
      <rPr>
        <sz val="12"/>
        <rFont val="ＭＳ 明朝"/>
        <family val="1"/>
      </rPr>
      <t xml:space="preserve">,000 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</si>
  <si>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t>-</t>
  </si>
  <si>
    <t>-</t>
  </si>
  <si>
    <t>建　　　設　　　業</t>
  </si>
  <si>
    <t>建設業</t>
  </si>
  <si>
    <t>製造業</t>
  </si>
  <si>
    <t>運輸・通信業</t>
  </si>
  <si>
    <t>金融・保険業</t>
  </si>
  <si>
    <t xml:space="preserve">不動産業   </t>
  </si>
  <si>
    <t>サービス業</t>
  </si>
  <si>
    <t>公務</t>
  </si>
  <si>
    <t>分類不能の産業</t>
  </si>
  <si>
    <t>総数</t>
  </si>
  <si>
    <r>
      <t>国</t>
    </r>
    <r>
      <rPr>
        <sz val="12"/>
        <rFont val="ＭＳ 明朝"/>
        <family val="1"/>
      </rPr>
      <t>労法</t>
    </r>
  </si>
  <si>
    <t>組合数</t>
  </si>
  <si>
    <t>組合員数</t>
  </si>
  <si>
    <t>組合数</t>
  </si>
  <si>
    <t>(1)　産業別、規模別組合数及び組合員数</t>
  </si>
  <si>
    <t>年次及び
市郡別</t>
  </si>
  <si>
    <t>(2)　　 適用法規別労働組合数及び組合員数</t>
  </si>
  <si>
    <t>5　年　1　月</t>
  </si>
  <si>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</si>
  <si>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年</t>
    </r>
  </si>
  <si>
    <t>農林漁業</t>
  </si>
  <si>
    <t>電気･ガス･熱供給･水道業</t>
  </si>
  <si>
    <t>卸売・小売業、</t>
  </si>
  <si>
    <t>91　　職　　　　　業　　　　　紹　　　　　介　　　　　状　　　　　況</t>
  </si>
  <si>
    <t>(1)　一　般　職　業　紹　介　状　況 （新規学卒・パートタイムを除く） (平成63～平成4年度）</t>
  </si>
  <si>
    <t>就</t>
  </si>
  <si>
    <t>職</t>
  </si>
  <si>
    <t>前月より繰り越され
た有効休職者数</t>
  </si>
  <si>
    <t>年度及び</t>
  </si>
  <si>
    <t>昭 和 63 年 度</t>
  </si>
  <si>
    <t>平 成 元 年 度</t>
  </si>
  <si>
    <t>平 成 4 年 度</t>
  </si>
  <si>
    <t>平 成 4 年 4 月</t>
  </si>
  <si>
    <t>(2)　  産 業 別 新 規 求 人 状 況（新規学卒・パートタイムを除く）（平成4年度）</t>
  </si>
  <si>
    <t>4月～6月</t>
  </si>
  <si>
    <t>7 ～ 9</t>
  </si>
  <si>
    <t>10 ～ 12</t>
  </si>
  <si>
    <t>1 ～ 3</t>
  </si>
  <si>
    <t>x</t>
  </si>
  <si>
    <r>
      <t>対 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減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</t>
    </r>
  </si>
  <si>
    <t>（単位　人、％）</t>
  </si>
  <si>
    <t>年  度</t>
  </si>
  <si>
    <t>項  目</t>
  </si>
  <si>
    <t>①</t>
  </si>
  <si>
    <t>新規求職者（全数）</t>
  </si>
  <si>
    <t>②</t>
  </si>
  <si>
    <t>うち中高年齢者数</t>
  </si>
  <si>
    <t>常　　 　用</t>
  </si>
  <si>
    <r>
      <t>　保 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</si>
  <si>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③</t>
  </si>
  <si>
    <t>④</t>
  </si>
  <si>
    <t>注　</t>
  </si>
  <si>
    <t>×100</t>
  </si>
  <si>
    <t>(5) 　中高年齢者の求職・就職状況　(昭和63～平成4年度）</t>
  </si>
  <si>
    <t>対前年度
増減率</t>
  </si>
  <si>
    <t>ポイント</t>
  </si>
  <si>
    <t>項 目</t>
  </si>
  <si>
    <t>年 度</t>
  </si>
  <si>
    <t>就　職　率</t>
  </si>
  <si>
    <t>(4) 　パ ー ト タ イ ム 職 業 紹 介 状 況（昭和63～平成4年度）</t>
  </si>
  <si>
    <t>就 職 件 数 （全数）</t>
  </si>
  <si>
    <t>（平成2年＝100）</t>
  </si>
  <si>
    <t>運 輸 ・　　　　　通 信 業</t>
  </si>
  <si>
    <t>卸 売 ・　　　小売業、　　　飲 食 店</t>
  </si>
  <si>
    <t>金 融 ・      保 険 業</t>
  </si>
  <si>
    <t>調　  査 　　　 産 業 計</t>
  </si>
  <si>
    <t>建 設 業</t>
  </si>
  <si>
    <t>製 造 業</t>
  </si>
  <si>
    <t>93　　産業大分類（製造業、サービス業―中分類）別、性別、常用労働者の1人平均月間現金給与額(平成2～平成4年）</t>
  </si>
  <si>
    <t>年次　　　　　及び月次</t>
  </si>
  <si>
    <t>合　　　 　計</t>
  </si>
  <si>
    <t>産業大分類（製造業サービス業―中分類)別、性別、常用労働者の1人平均月間現金給与額(平成2～平成4年）（つづき）</t>
  </si>
  <si>
    <t>年次　　　　　　及び月次</t>
  </si>
  <si>
    <r>
      <t>（単位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円）</t>
    </r>
  </si>
  <si>
    <t>94　　産業大分類（製造業、サービス業―中分類）別性別常用労働者1人平均月間出勤日数及び実労働時間数（平成2～平成4年）</t>
  </si>
  <si>
    <t>年次</t>
  </si>
  <si>
    <t>　産業大分類（製造業、サービス業―中分類）別性別常用労働者1人平均月間出勤日数及び実労働時間数(平成2～平成4年）（つづき）</t>
  </si>
  <si>
    <t>　　産業大分類（製造業、サービス業―中分類）別、性別、常用労働者の1人平均月間出勤日数及び実労働時間数（平成2～平成4年）（つづき）</t>
  </si>
  <si>
    <t>年次　　　　　　　　及び月次</t>
  </si>
  <si>
    <t>年次　　　　　　　及び月次</t>
  </si>
  <si>
    <r>
      <t>建 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</si>
  <si>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 xml:space="preserve">卸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売・    小売業、    飲食店</t>
    </r>
  </si>
  <si>
    <r>
      <t>食料品・　　　た 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こ　　　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</si>
  <si>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繊 維 　　　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</si>
  <si>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 xml:space="preserve">金属製品 </t>
    </r>
    <r>
      <rPr>
        <sz val="12"/>
        <rFont val="ＭＳ 明朝"/>
        <family val="1"/>
      </rPr>
      <t xml:space="preserve">   製 造 業</t>
    </r>
  </si>
  <si>
    <r>
      <t xml:space="preserve">一般機械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器　　具　　　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</si>
  <si>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電気機械　　 器　　具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</si>
  <si>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その他の    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</si>
  <si>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r>
      <t>サ ー ビ      ス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</si>
  <si>
    <r>
      <t>旅 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　　　その他の　　　宿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</si>
  <si>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r>
      <t>医 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</si>
  <si>
    <t>教　育</t>
  </si>
  <si>
    <t>x</t>
  </si>
  <si>
    <t>95　　産業大分類（製造業、サービス業―中分類）別、性別、月末推計常用労働者数（平成2～平成4年）</t>
  </si>
  <si>
    <t>調　　査　　　　
産 業 計</t>
  </si>
  <si>
    <t>運 輸 ・    
通 信 業</t>
  </si>
  <si>
    <t>金 融 ・    
保 険 業</t>
  </si>
  <si>
    <t>その他
のサー
ビス業</t>
  </si>
  <si>
    <t>窯業・土
石製品
製造 業</t>
  </si>
  <si>
    <t>出版・印
刷・同関
連産業</t>
  </si>
  <si>
    <t>衣服・その他の繊維製
品製造業</t>
  </si>
  <si>
    <r>
      <rPr>
        <sz val="12"/>
        <color indexed="9"/>
        <rFont val="ＭＳ 明朝"/>
        <family val="1"/>
      </rPr>
      <t>平成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年平均</t>
    </r>
  </si>
  <si>
    <r>
      <t>平成4年</t>
    </r>
    <r>
      <rPr>
        <b/>
        <sz val="12"/>
        <color indexed="9"/>
        <rFont val="ＭＳ ゴシック"/>
        <family val="3"/>
      </rPr>
      <t>平均</t>
    </r>
  </si>
  <si>
    <t>88　　産　　業　　別　　就　　業　　者　　数</t>
  </si>
  <si>
    <t>-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</si>
  <si>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</si>
  <si>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</si>
  <si>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</si>
  <si>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</si>
  <si>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</si>
  <si>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 10</t>
  </si>
  <si>
    <t xml:space="preserve">        11</t>
  </si>
  <si>
    <t xml:space="preserve">        12</t>
  </si>
  <si>
    <t xml:space="preserve">      5 年 1 月</t>
  </si>
  <si>
    <t xml:space="preserve">        2</t>
  </si>
  <si>
    <t xml:space="preserve">        3</t>
  </si>
  <si>
    <t>92　　産　業　大　分　類　別　賃　金　指　数　及　び　雇　用　指　数</t>
  </si>
  <si>
    <t>ポイント</t>
  </si>
  <si>
    <t>△0.5</t>
  </si>
  <si>
    <r>
      <t>△4</t>
    </r>
    <r>
      <rPr>
        <sz val="12"/>
        <rFont val="ＭＳ 明朝"/>
        <family val="1"/>
      </rPr>
      <t>.3</t>
    </r>
  </si>
  <si>
    <t>x</t>
  </si>
  <si>
    <t>x</t>
  </si>
  <si>
    <t>14　　　労　　　　働　　　　及　　　　び　　　　賃　　　　金</t>
  </si>
  <si>
    <t>年次及び　　市町村別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</si>
</sst>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;[Red]#,##0"/>
    <numFmt numFmtId="186" formatCode="0.0_ "/>
    <numFmt numFmtId="187" formatCode="0;&quot;△ &quot;0"/>
    <numFmt numFmtId="188" formatCode="#,##0;&quot;△ &quot;#,##0"/>
    <numFmt numFmtId="189" formatCode="m/d"/>
    <numFmt numFmtId="190" formatCode="#,##0.0;&quot;△ &quot;#,##0.0"/>
    <numFmt numFmtId="191" formatCode="#,##0_ ;[Red]\-#,##0\ "/>
    <numFmt numFmtId="192" formatCode="0.0;&quot;△ &quot;0.0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9"/>
      <name val="ＭＳ 明朝"/>
      <family val="1"/>
    </font>
    <font>
      <sz val="9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38" fontId="1" fillId="0" borderId="0" xfId="49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centerContinuous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 applyProtection="1">
      <alignment vertical="center"/>
      <protection/>
    </xf>
    <xf numFmtId="178" fontId="15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37" fontId="1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37" fontId="1" fillId="0" borderId="11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right" vertical="center"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16" fillId="0" borderId="0" xfId="49" applyFont="1" applyFill="1" applyBorder="1" applyAlignment="1" applyProtection="1">
      <alignment horizontal="right" vertical="center"/>
      <protection/>
    </xf>
    <xf numFmtId="38" fontId="16" fillId="0" borderId="13" xfId="49" applyFont="1" applyFill="1" applyBorder="1" applyAlignment="1" applyProtection="1">
      <alignment horizontal="right" vertical="center"/>
      <protection/>
    </xf>
    <xf numFmtId="191" fontId="13" fillId="0" borderId="13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4" xfId="49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 applyProtection="1" quotePrefix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9" fontId="0" fillId="0" borderId="0" xfId="0" applyNumberFormat="1" applyFont="1" applyFill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vertical="center"/>
    </xf>
    <xf numFmtId="39" fontId="14" fillId="0" borderId="0" xfId="0" applyNumberFormat="1" applyFont="1" applyFill="1" applyAlignment="1" applyProtection="1">
      <alignment vertical="center"/>
      <protection/>
    </xf>
    <xf numFmtId="39" fontId="1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textRotation="255"/>
      <protection/>
    </xf>
    <xf numFmtId="0" fontId="0" fillId="0" borderId="27" xfId="0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top" textRotation="255"/>
      <protection/>
    </xf>
    <xf numFmtId="0" fontId="0" fillId="0" borderId="28" xfId="0" applyNumberFormat="1" applyFont="1" applyFill="1" applyBorder="1" applyAlignment="1" applyProtection="1">
      <alignment horizontal="center" vertical="top" textRotation="255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top" textRotation="255"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183" fontId="0" fillId="0" borderId="11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183" fontId="0" fillId="0" borderId="13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14" fillId="0" borderId="30" xfId="0" applyFont="1" applyFill="1" applyBorder="1" applyAlignment="1" applyProtection="1">
      <alignment horizontal="distributed" vertical="center"/>
      <protection/>
    </xf>
    <xf numFmtId="37" fontId="14" fillId="0" borderId="14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 quotePrefix="1">
      <alignment horizontal="right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191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distributed" vertical="center" wrapText="1" indent="1"/>
      <protection/>
    </xf>
    <xf numFmtId="0" fontId="0" fillId="0" borderId="12" xfId="0" applyFont="1" applyFill="1" applyBorder="1" applyAlignment="1">
      <alignment horizontal="distributed" vertical="center" wrapText="1" indent="1"/>
    </xf>
    <xf numFmtId="0" fontId="0" fillId="0" borderId="40" xfId="0" applyFont="1" applyFill="1" applyBorder="1" applyAlignment="1">
      <alignment horizontal="distributed" vertical="center" wrapText="1" indent="1"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37" fontId="0" fillId="0" borderId="42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distributed" textRotation="255"/>
    </xf>
    <xf numFmtId="188" fontId="0" fillId="0" borderId="42" xfId="0" applyNumberFormat="1" applyFont="1" applyFill="1" applyBorder="1" applyAlignment="1" applyProtection="1">
      <alignment vertical="center"/>
      <protection/>
    </xf>
    <xf numFmtId="188" fontId="0" fillId="0" borderId="26" xfId="0" applyNumberFormat="1" applyFont="1" applyFill="1" applyBorder="1" applyAlignment="1" applyProtection="1">
      <alignment vertical="center"/>
      <protection/>
    </xf>
    <xf numFmtId="188" fontId="0" fillId="0" borderId="11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distributed" textRotation="255"/>
    </xf>
    <xf numFmtId="188" fontId="0" fillId="0" borderId="43" xfId="0" applyNumberFormat="1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distributed"/>
    </xf>
    <xf numFmtId="188" fontId="0" fillId="0" borderId="44" xfId="0" applyNumberFormat="1" applyFont="1" applyFill="1" applyBorder="1" applyAlignment="1" applyProtection="1">
      <alignment vertical="center"/>
      <protection/>
    </xf>
    <xf numFmtId="188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distributed"/>
    </xf>
    <xf numFmtId="188" fontId="0" fillId="0" borderId="0" xfId="49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distributed" textRotation="255"/>
    </xf>
    <xf numFmtId="188" fontId="0" fillId="0" borderId="13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distributed" textRotation="255"/>
    </xf>
    <xf numFmtId="0" fontId="0" fillId="0" borderId="36" xfId="0" applyFont="1" applyFill="1" applyBorder="1" applyAlignment="1">
      <alignment horizontal="center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176" fontId="0" fillId="0" borderId="45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37" fontId="14" fillId="0" borderId="11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0" fillId="0" borderId="21" xfId="0" applyFont="1" applyFill="1" applyBorder="1" applyAlignment="1" quotePrefix="1">
      <alignment horizontal="right" vertical="center" indent="1"/>
    </xf>
    <xf numFmtId="0" fontId="0" fillId="0" borderId="0" xfId="0" applyFont="1" applyFill="1" applyBorder="1" applyAlignment="1" applyProtection="1" quotePrefix="1">
      <alignment horizontal="left" vertical="center" indent="1"/>
      <protection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21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7" fillId="0" borderId="42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6" fontId="0" fillId="0" borderId="4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45" xfId="0" applyNumberFormat="1" applyFont="1" applyFill="1" applyBorder="1" applyAlignment="1" applyProtection="1">
      <alignment horizontal="right" vertical="center"/>
      <protection/>
    </xf>
    <xf numFmtId="182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42" xfId="0" applyNumberFormat="1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11" xfId="0" applyNumberFormat="1" applyFont="1" applyFill="1" applyBorder="1" applyAlignment="1" applyProtection="1">
      <alignment horizontal="right" vertical="center"/>
      <protection/>
    </xf>
    <xf numFmtId="182" fontId="14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176" fontId="14" fillId="0" borderId="11" xfId="0" applyNumberFormat="1" applyFont="1" applyFill="1" applyBorder="1" applyAlignment="1" applyProtection="1">
      <alignment vertical="center"/>
      <protection/>
    </xf>
    <xf numFmtId="0" fontId="7" fillId="0" borderId="47" xfId="0" applyFont="1" applyFill="1" applyBorder="1" applyAlignment="1">
      <alignment vertical="center"/>
    </xf>
    <xf numFmtId="190" fontId="0" fillId="0" borderId="13" xfId="0" applyNumberFormat="1" applyFont="1" applyFill="1" applyBorder="1" applyAlignment="1" applyProtection="1">
      <alignment horizontal="right" vertical="center"/>
      <protection/>
    </xf>
    <xf numFmtId="192" fontId="0" fillId="0" borderId="0" xfId="49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0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Alignment="1" applyProtection="1">
      <alignment horizontal="right" vertical="center"/>
      <protection/>
    </xf>
    <xf numFmtId="188" fontId="0" fillId="0" borderId="13" xfId="49" applyNumberFormat="1" applyFont="1" applyFill="1" applyBorder="1" applyAlignment="1" applyProtection="1">
      <alignment horizontal="right" vertical="center"/>
      <protection/>
    </xf>
    <xf numFmtId="192" fontId="0" fillId="0" borderId="13" xfId="49" applyNumberFormat="1" applyFont="1" applyFill="1" applyBorder="1" applyAlignment="1" applyProtection="1">
      <alignment horizontal="right" vertical="center"/>
      <protection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192" fontId="14" fillId="0" borderId="0" xfId="49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42" xfId="0" applyNumberFormat="1" applyFont="1" applyFill="1" applyBorder="1" applyAlignment="1">
      <alignment horizontal="right" vertical="center"/>
    </xf>
    <xf numFmtId="37" fontId="14" fillId="0" borderId="26" xfId="0" applyNumberFormat="1" applyFont="1" applyFill="1" applyBorder="1" applyAlignment="1">
      <alignment horizontal="right" vertical="center"/>
    </xf>
    <xf numFmtId="37" fontId="14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>
      <alignment horizontal="right" vertical="center"/>
    </xf>
    <xf numFmtId="38" fontId="14" fillId="0" borderId="29" xfId="49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37" fontId="14" fillId="0" borderId="31" xfId="0" applyNumberFormat="1" applyFont="1" applyFill="1" applyBorder="1" applyAlignment="1" applyProtection="1">
      <alignment vertical="center"/>
      <protection/>
    </xf>
    <xf numFmtId="37" fontId="14" fillId="0" borderId="13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>
      <alignment vertical="center"/>
    </xf>
    <xf numFmtId="0" fontId="0" fillId="0" borderId="12" xfId="0" applyFill="1" applyBorder="1" applyAlignment="1" applyProtection="1" quotePrefix="1">
      <alignment horizontal="center" vertical="center"/>
      <protection/>
    </xf>
    <xf numFmtId="55" fontId="0" fillId="0" borderId="12" xfId="0" applyNumberFormat="1" applyFill="1" applyBorder="1" applyAlignment="1" applyProtection="1" quotePrefix="1">
      <alignment horizontal="center" vertical="center"/>
      <protection/>
    </xf>
    <xf numFmtId="38" fontId="14" fillId="0" borderId="26" xfId="49" applyFont="1" applyFill="1" applyBorder="1" applyAlignment="1" applyProtection="1">
      <alignment vertical="center"/>
      <protection/>
    </xf>
    <xf numFmtId="191" fontId="0" fillId="0" borderId="26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horizontal="right" vertical="center" shrinkToFit="1"/>
      <protection/>
    </xf>
    <xf numFmtId="188" fontId="0" fillId="0" borderId="13" xfId="0" applyNumberFormat="1" applyFont="1" applyFill="1" applyBorder="1" applyAlignment="1">
      <alignment horizontal="right" vertical="center" shrinkToFit="1"/>
    </xf>
    <xf numFmtId="188" fontId="0" fillId="0" borderId="0" xfId="0" applyNumberFormat="1" applyFont="1" applyFill="1" applyBorder="1" applyAlignment="1" applyProtection="1">
      <alignment horizontal="right" vertical="center" shrinkToFit="1"/>
      <protection/>
    </xf>
    <xf numFmtId="188" fontId="0" fillId="0" borderId="0" xfId="0" applyNumberFormat="1" applyFont="1" applyFill="1" applyBorder="1" applyAlignment="1">
      <alignment horizontal="right" vertical="center" shrinkToFit="1"/>
    </xf>
    <xf numFmtId="190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37" fontId="0" fillId="0" borderId="4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14" fillId="0" borderId="29" xfId="0" applyNumberFormat="1" applyFont="1" applyFill="1" applyBorder="1" applyAlignment="1" applyProtection="1">
      <alignment vertical="center"/>
      <protection/>
    </xf>
    <xf numFmtId="176" fontId="14" fillId="0" borderId="29" xfId="0" applyNumberFormat="1" applyFont="1" applyFill="1" applyBorder="1" applyAlignment="1" applyProtection="1">
      <alignment vertical="center"/>
      <protection/>
    </xf>
    <xf numFmtId="185" fontId="14" fillId="0" borderId="11" xfId="0" applyNumberFormat="1" applyFont="1" applyFill="1" applyBorder="1" applyAlignment="1" applyProtection="1">
      <alignment horizontal="right" vertical="center"/>
      <protection/>
    </xf>
    <xf numFmtId="182" fontId="1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distributed" vertical="center" indent="2"/>
      <protection/>
    </xf>
    <xf numFmtId="0" fontId="0" fillId="0" borderId="37" xfId="0" applyFont="1" applyFill="1" applyBorder="1" applyAlignment="1">
      <alignment horizontal="distributed" vertical="center" indent="2"/>
    </xf>
    <xf numFmtId="0" fontId="0" fillId="0" borderId="25" xfId="0" applyFont="1" applyFill="1" applyBorder="1" applyAlignment="1">
      <alignment horizontal="distributed" vertical="center" indent="2"/>
    </xf>
    <xf numFmtId="0" fontId="0" fillId="0" borderId="48" xfId="0" applyFont="1" applyFill="1" applyBorder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indent="2"/>
    </xf>
    <xf numFmtId="0" fontId="0" fillId="0" borderId="23" xfId="0" applyFont="1" applyFill="1" applyBorder="1" applyAlignment="1">
      <alignment horizontal="distributed" vertical="center" indent="2"/>
    </xf>
    <xf numFmtId="0" fontId="0" fillId="0" borderId="49" xfId="0" applyFont="1" applyFill="1" applyBorder="1" applyAlignment="1" applyProtection="1">
      <alignment horizontal="distributed" vertical="center" indent="10"/>
      <protection/>
    </xf>
    <xf numFmtId="0" fontId="0" fillId="0" borderId="15" xfId="0" applyFont="1" applyFill="1" applyBorder="1" applyAlignment="1" applyProtection="1">
      <alignment horizontal="distributed" vertical="center" indent="10"/>
      <protection/>
    </xf>
    <xf numFmtId="0" fontId="0" fillId="0" borderId="16" xfId="0" applyFont="1" applyFill="1" applyBorder="1" applyAlignment="1" applyProtection="1">
      <alignment horizontal="distributed" vertical="center" indent="10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 indent="2"/>
      <protection/>
    </xf>
    <xf numFmtId="0" fontId="0" fillId="0" borderId="18" xfId="0" applyFont="1" applyFill="1" applyBorder="1" applyAlignment="1" applyProtection="1">
      <alignment horizontal="distributed" vertical="center" indent="2"/>
      <protection/>
    </xf>
    <xf numFmtId="0" fontId="0" fillId="0" borderId="19" xfId="0" applyFont="1" applyFill="1" applyBorder="1" applyAlignment="1" applyProtection="1">
      <alignment horizontal="distributed" vertical="center" indent="2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33" xfId="0" applyFont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4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51" xfId="0" applyFont="1" applyFill="1" applyBorder="1" applyAlignment="1">
      <alignment horizontal="left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indent="5"/>
    </xf>
    <xf numFmtId="0" fontId="0" fillId="0" borderId="12" xfId="0" applyFont="1" applyFill="1" applyBorder="1" applyAlignment="1">
      <alignment horizontal="left" vertical="center" indent="5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distributed" textRotation="255"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31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2"/>
    </xf>
    <xf numFmtId="0" fontId="0" fillId="0" borderId="12" xfId="0" applyFont="1" applyFill="1" applyBorder="1" applyAlignment="1">
      <alignment horizontal="right" vertical="center" indent="2"/>
    </xf>
    <xf numFmtId="0" fontId="0" fillId="0" borderId="0" xfId="0" applyFont="1" applyFill="1" applyBorder="1" applyAlignment="1" applyProtection="1" quotePrefix="1">
      <alignment horizontal="right" vertical="center" indent="2"/>
      <protection/>
    </xf>
    <xf numFmtId="0" fontId="0" fillId="0" borderId="12" xfId="0" applyFont="1" applyFill="1" applyBorder="1" applyAlignment="1" applyProtection="1" quotePrefix="1">
      <alignment horizontal="right" vertical="center" indent="2"/>
      <protection/>
    </xf>
    <xf numFmtId="0" fontId="0" fillId="0" borderId="28" xfId="0" applyFont="1" applyFill="1" applyBorder="1" applyAlignment="1" applyProtection="1">
      <alignment horizontal="center" vertical="top" textRotation="255"/>
      <protection/>
    </xf>
    <xf numFmtId="0" fontId="0" fillId="0" borderId="59" xfId="0" applyFont="1" applyFill="1" applyBorder="1" applyAlignment="1" applyProtection="1">
      <alignment horizontal="center" vertical="top" textRotation="255"/>
      <protection/>
    </xf>
    <xf numFmtId="0" fontId="0" fillId="0" borderId="28" xfId="0" applyFont="1" applyFill="1" applyBorder="1" applyAlignment="1" applyProtection="1">
      <alignment horizontal="center" vertical="distributed" textRotation="255"/>
      <protection/>
    </xf>
    <xf numFmtId="0" fontId="0" fillId="0" borderId="59" xfId="0" applyFont="1" applyFill="1" applyBorder="1" applyAlignment="1" applyProtection="1">
      <alignment horizontal="center" vertical="distributed" textRotation="255"/>
      <protection/>
    </xf>
    <xf numFmtId="0" fontId="0" fillId="0" borderId="28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59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 applyProtection="1" quotePrefix="1">
      <alignment horizontal="distributed" vertical="center"/>
      <protection/>
    </xf>
    <xf numFmtId="55" fontId="0" fillId="0" borderId="0" xfId="0" applyNumberFormat="1" applyFill="1" applyBorder="1" applyAlignment="1" applyProtection="1">
      <alignment horizontal="left" vertical="center" indent="3"/>
      <protection/>
    </xf>
    <xf numFmtId="0" fontId="0" fillId="0" borderId="12" xfId="0" applyNumberFormat="1" applyFont="1" applyFill="1" applyBorder="1" applyAlignment="1" applyProtection="1" quotePrefix="1">
      <alignment horizontal="left" vertical="center" indent="3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0" fillId="0" borderId="38" xfId="0" applyFont="1" applyFill="1" applyBorder="1" applyAlignment="1" applyProtection="1">
      <alignment horizontal="center" vertical="distributed" textRotation="255"/>
      <protection/>
    </xf>
    <xf numFmtId="0" fontId="0" fillId="0" borderId="29" xfId="0" applyFont="1" applyFill="1" applyBorder="1" applyAlignment="1" applyProtection="1">
      <alignment horizontal="center" vertical="distributed" textRotation="255"/>
      <protection/>
    </xf>
    <xf numFmtId="0" fontId="0" fillId="0" borderId="31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right" vertical="center" indent="2"/>
      <protection/>
    </xf>
    <xf numFmtId="0" fontId="0" fillId="0" borderId="12" xfId="0" applyFont="1" applyFill="1" applyBorder="1" applyAlignment="1" applyProtection="1">
      <alignment horizontal="right" vertical="center" indent="2"/>
      <protection/>
    </xf>
    <xf numFmtId="0" fontId="0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 indent="1"/>
      <protection/>
    </xf>
    <xf numFmtId="0" fontId="0" fillId="0" borderId="25" xfId="0" applyBorder="1" applyAlignment="1">
      <alignment horizontal="distributed" indent="1"/>
    </xf>
    <xf numFmtId="0" fontId="0" fillId="0" borderId="0" xfId="0" applyAlignment="1">
      <alignment horizontal="distributed" indent="1"/>
    </xf>
    <xf numFmtId="0" fontId="0" fillId="0" borderId="10" xfId="0" applyBorder="1" applyAlignment="1">
      <alignment horizontal="distributed" indent="1"/>
    </xf>
    <xf numFmtId="0" fontId="0" fillId="0" borderId="14" xfId="0" applyBorder="1" applyAlignment="1">
      <alignment horizontal="distributed" indent="1"/>
    </xf>
    <xf numFmtId="0" fontId="0" fillId="0" borderId="23" xfId="0" applyBorder="1" applyAlignment="1">
      <alignment horizontal="distributed" inden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49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 quotePrefix="1">
      <alignment horizontal="distributed" vertical="center" indent="1"/>
      <protection/>
    </xf>
    <xf numFmtId="0" fontId="0" fillId="0" borderId="37" xfId="0" applyFont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distributed" vertical="center" indent="1"/>
      <protection/>
    </xf>
    <xf numFmtId="0" fontId="0" fillId="0" borderId="51" xfId="0" applyFont="1" applyFill="1" applyBorder="1" applyAlignment="1" applyProtection="1">
      <alignment horizontal="distributed" vertical="center" indent="1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7" fontId="0" fillId="0" borderId="28" xfId="0" applyNumberForma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 quotePrefix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 quotePrefix="1">
      <alignment horizontal="distributed" vertical="center" indent="1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distributed" vertical="center" wrapText="1"/>
      <protection/>
    </xf>
    <xf numFmtId="37" fontId="0" fillId="0" borderId="62" xfId="0" applyNumberFormat="1" applyFont="1" applyFill="1" applyBorder="1" applyAlignment="1" applyProtection="1">
      <alignment horizontal="distributed" vertical="center" wrapText="1"/>
      <protection/>
    </xf>
    <xf numFmtId="37" fontId="0" fillId="0" borderId="62" xfId="0" applyNumberFormat="1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33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30" xfId="0" applyFont="1" applyFill="1" applyBorder="1" applyAlignment="1" applyProtection="1">
      <alignment horizontal="center" vertical="distributed" textRotation="255"/>
      <protection/>
    </xf>
    <xf numFmtId="0" fontId="0" fillId="0" borderId="58" xfId="0" applyFont="1" applyBorder="1" applyAlignment="1">
      <alignment horizontal="center" vertical="distributed" textRotation="255"/>
    </xf>
    <xf numFmtId="0" fontId="0" fillId="0" borderId="12" xfId="0" applyFont="1" applyBorder="1" applyAlignment="1">
      <alignment horizontal="center" vertical="distributed" textRotation="255"/>
    </xf>
    <xf numFmtId="0" fontId="0" fillId="0" borderId="30" xfId="0" applyFont="1" applyBorder="1" applyAlignment="1">
      <alignment horizontal="center" vertical="distributed" textRotation="255"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21" xfId="0" applyFont="1" applyFill="1" applyBorder="1" applyAlignment="1" applyProtection="1">
      <alignment horizontal="distributed" vertical="center" indent="1"/>
      <protection/>
    </xf>
    <xf numFmtId="0" fontId="14" fillId="0" borderId="26" xfId="0" applyFont="1" applyFill="1" applyBorder="1" applyAlignment="1" applyProtection="1">
      <alignment horizontal="distributed" vertical="center" indent="1"/>
      <protection/>
    </xf>
    <xf numFmtId="0" fontId="14" fillId="0" borderId="33" xfId="0" applyFont="1" applyFill="1" applyBorder="1" applyAlignment="1" applyProtection="1">
      <alignment horizontal="distributed" vertical="center" indent="1"/>
      <protection/>
    </xf>
    <xf numFmtId="0" fontId="1" fillId="0" borderId="0" xfId="0" applyFont="1" applyFill="1" applyBorder="1" applyAlignment="1" applyProtection="1">
      <alignment horizontal="distributed" vertical="center" indent="1"/>
      <protection/>
    </xf>
    <xf numFmtId="0" fontId="1" fillId="0" borderId="10" xfId="0" applyFont="1" applyFill="1" applyBorder="1" applyAlignment="1" applyProtection="1">
      <alignment horizontal="distributed" vertical="center" indent="1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38" fontId="0" fillId="0" borderId="26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66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67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distributed" vertical="center" indent="1"/>
      <protection/>
    </xf>
    <xf numFmtId="0" fontId="0" fillId="0" borderId="27" xfId="0" applyFont="1" applyFill="1" applyBorder="1" applyAlignment="1" applyProtection="1">
      <alignment horizontal="distributed" vertical="center" indent="1"/>
      <protection/>
    </xf>
    <xf numFmtId="0" fontId="0" fillId="0" borderId="59" xfId="0" applyFont="1" applyFill="1" applyBorder="1" applyAlignment="1" applyProtection="1">
      <alignment horizontal="distributed" vertical="center" indent="1"/>
      <protection/>
    </xf>
    <xf numFmtId="0" fontId="0" fillId="0" borderId="27" xfId="0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 quotePrefix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4" fillId="0" borderId="10" xfId="0" applyFont="1" applyFill="1" applyBorder="1" applyAlignment="1" applyProtection="1">
      <alignment horizontal="distributed" vertical="center" indent="1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5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90" fontId="0" fillId="0" borderId="24" xfId="0" applyNumberFormat="1" applyFont="1" applyFill="1" applyBorder="1" applyAlignment="1" applyProtection="1">
      <alignment horizontal="right" vertical="center"/>
      <protection/>
    </xf>
    <xf numFmtId="190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center" vertical="center"/>
    </xf>
    <xf numFmtId="190" fontId="20" fillId="0" borderId="24" xfId="0" applyNumberFormat="1" applyFont="1" applyFill="1" applyBorder="1" applyAlignment="1" applyProtection="1">
      <alignment horizontal="right" vertical="center" shrinkToFit="1"/>
      <protection/>
    </xf>
    <xf numFmtId="190" fontId="20" fillId="0" borderId="13" xfId="0" applyNumberFormat="1" applyFont="1" applyFill="1" applyBorder="1" applyAlignment="1" applyProtection="1">
      <alignment horizontal="right" vertical="center" shrinkToFit="1"/>
      <protection/>
    </xf>
    <xf numFmtId="0" fontId="0" fillId="0" borderId="61" xfId="0" applyFont="1" applyFill="1" applyBorder="1" applyAlignment="1" applyProtection="1" quotePrefix="1">
      <alignment horizontal="center" vertical="center"/>
      <protection/>
    </xf>
    <xf numFmtId="0" fontId="0" fillId="0" borderId="69" xfId="0" applyFont="1" applyFill="1" applyBorder="1" applyAlignment="1" applyProtection="1" quotePrefix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41" xfId="0" applyFont="1" applyFill="1" applyBorder="1" applyAlignment="1" quotePrefix="1">
      <alignment horizontal="right" vertical="center"/>
    </xf>
    <xf numFmtId="0" fontId="0" fillId="0" borderId="50" xfId="0" applyFill="1" applyBorder="1" applyAlignment="1">
      <alignment horizontal="distributed" vertical="center" wrapText="1" indent="1"/>
    </xf>
    <xf numFmtId="0" fontId="0" fillId="0" borderId="37" xfId="0" applyFill="1" applyBorder="1" applyAlignment="1">
      <alignment horizontal="distributed" vertical="center" wrapText="1" indent="1"/>
    </xf>
    <xf numFmtId="0" fontId="0" fillId="0" borderId="11" xfId="0" applyFill="1" applyBorder="1" applyAlignment="1">
      <alignment horizontal="distributed" vertical="center" wrapText="1" indent="1"/>
    </xf>
    <xf numFmtId="0" fontId="0" fillId="0" borderId="0" xfId="0" applyFill="1" applyBorder="1" applyAlignment="1">
      <alignment horizontal="distributed" vertical="center" wrapText="1" indent="1"/>
    </xf>
    <xf numFmtId="0" fontId="0" fillId="0" borderId="45" xfId="0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wrapText="1" indent="1"/>
    </xf>
    <xf numFmtId="0" fontId="0" fillId="0" borderId="41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>
      <alignment vertical="center" wrapText="1"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distributed" vertical="center" wrapText="1"/>
      <protection/>
    </xf>
    <xf numFmtId="0" fontId="10" fillId="0" borderId="69" xfId="0" applyFont="1" applyFill="1" applyBorder="1" applyAlignment="1">
      <alignment horizontal="distributed" vertical="center" wrapText="1"/>
    </xf>
    <xf numFmtId="0" fontId="10" fillId="0" borderId="53" xfId="0" applyFont="1" applyFill="1" applyBorder="1" applyAlignment="1">
      <alignment horizontal="distributed" vertical="center" wrapText="1"/>
    </xf>
    <xf numFmtId="0" fontId="6" fillId="0" borderId="60" xfId="0" applyFont="1" applyFill="1" applyBorder="1" applyAlignment="1" applyProtection="1">
      <alignment horizontal="distributed" vertical="center" wrapText="1"/>
      <protection/>
    </xf>
    <xf numFmtId="0" fontId="6" fillId="0" borderId="69" xfId="0" applyFont="1" applyFill="1" applyBorder="1" applyAlignment="1">
      <alignment horizontal="distributed" vertical="center" wrapText="1"/>
    </xf>
    <xf numFmtId="0" fontId="6" fillId="0" borderId="53" xfId="0" applyFont="1" applyFill="1" applyBorder="1" applyAlignment="1">
      <alignment horizontal="distributed" vertical="center" wrapText="1"/>
    </xf>
    <xf numFmtId="37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Font="1" applyFill="1" applyBorder="1" applyAlignment="1" applyProtection="1">
      <alignment horizontal="distributed" vertical="center" wrapText="1"/>
      <protection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45" xfId="0" applyFont="1" applyFill="1" applyBorder="1" applyAlignment="1">
      <alignment horizontal="distributed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10" fillId="0" borderId="61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185" fontId="39" fillId="0" borderId="0" xfId="0" applyNumberFormat="1" applyFont="1" applyFill="1" applyBorder="1" applyAlignment="1" applyProtection="1">
      <alignment horizontal="right" vertical="center"/>
      <protection/>
    </xf>
    <xf numFmtId="185" fontId="40" fillId="0" borderId="0" xfId="0" applyNumberFormat="1" applyFont="1" applyFill="1" applyBorder="1" applyAlignment="1" applyProtection="1">
      <alignment horizontal="right" vertical="center"/>
      <protection/>
    </xf>
    <xf numFmtId="185" fontId="40" fillId="0" borderId="0" xfId="0" applyNumberFormat="1" applyFont="1" applyFill="1" applyAlignment="1" applyProtection="1">
      <alignment horizontal="right" vertical="center"/>
      <protection/>
    </xf>
    <xf numFmtId="185" fontId="4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shrinkToFit="1"/>
      <protection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4</xdr:row>
      <xdr:rowOff>0</xdr:rowOff>
    </xdr:from>
    <xdr:to>
      <xdr:col>16</xdr:col>
      <xdr:colOff>9525</xdr:colOff>
      <xdr:row>10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934950" y="971550"/>
          <a:ext cx="23050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19050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457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45</xdr:row>
      <xdr:rowOff>85725</xdr:rowOff>
    </xdr:from>
    <xdr:to>
      <xdr:col>12</xdr:col>
      <xdr:colOff>0</xdr:colOff>
      <xdr:row>47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068300" y="9020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53</xdr:row>
      <xdr:rowOff>76200</xdr:rowOff>
    </xdr:from>
    <xdr:to>
      <xdr:col>12</xdr:col>
      <xdr:colOff>0</xdr:colOff>
      <xdr:row>55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3068300" y="10534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49</xdr:row>
      <xdr:rowOff>76200</xdr:rowOff>
    </xdr:from>
    <xdr:to>
      <xdr:col>11</xdr:col>
      <xdr:colOff>190500</xdr:colOff>
      <xdr:row>51</xdr:row>
      <xdr:rowOff>152400</xdr:rowOff>
    </xdr:to>
    <xdr:sp>
      <xdr:nvSpPr>
        <xdr:cNvPr id="3" name="AutoShape 10"/>
        <xdr:cNvSpPr>
          <a:spLocks/>
        </xdr:cNvSpPr>
      </xdr:nvSpPr>
      <xdr:spPr>
        <a:xfrm>
          <a:off x="13058775" y="9772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57</xdr:row>
      <xdr:rowOff>85725</xdr:rowOff>
    </xdr:from>
    <xdr:to>
      <xdr:col>12</xdr:col>
      <xdr:colOff>0</xdr:colOff>
      <xdr:row>59</xdr:row>
      <xdr:rowOff>123825</xdr:rowOff>
    </xdr:to>
    <xdr:sp>
      <xdr:nvSpPr>
        <xdr:cNvPr id="4" name="AutoShape 11"/>
        <xdr:cNvSpPr>
          <a:spLocks/>
        </xdr:cNvSpPr>
      </xdr:nvSpPr>
      <xdr:spPr>
        <a:xfrm>
          <a:off x="13068300" y="11306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65</xdr:row>
      <xdr:rowOff>76200</xdr:rowOff>
    </xdr:from>
    <xdr:to>
      <xdr:col>12</xdr:col>
      <xdr:colOff>0</xdr:colOff>
      <xdr:row>67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13068300" y="12820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61</xdr:row>
      <xdr:rowOff>76200</xdr:rowOff>
    </xdr:from>
    <xdr:to>
      <xdr:col>11</xdr:col>
      <xdr:colOff>190500</xdr:colOff>
      <xdr:row>63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13058775" y="12058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4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14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0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0" y="6438900"/>
          <a:ext cx="2552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533400</xdr:colOff>
      <xdr:row>42</xdr:row>
      <xdr:rowOff>0</xdr:rowOff>
    </xdr:from>
    <xdr:to>
      <xdr:col>2</xdr:col>
      <xdr:colOff>762000</xdr:colOff>
      <xdr:row>42</xdr:row>
      <xdr:rowOff>161925</xdr:rowOff>
    </xdr:to>
    <xdr:sp>
      <xdr:nvSpPr>
        <xdr:cNvPr id="3" name="Oval 6"/>
        <xdr:cNvSpPr>
          <a:spLocks/>
        </xdr:cNvSpPr>
      </xdr:nvSpPr>
      <xdr:spPr>
        <a:xfrm>
          <a:off x="1066800" y="815340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542925</xdr:colOff>
      <xdr:row>53</xdr:row>
      <xdr:rowOff>9525</xdr:rowOff>
    </xdr:from>
    <xdr:to>
      <xdr:col>2</xdr:col>
      <xdr:colOff>781050</xdr:colOff>
      <xdr:row>53</xdr:row>
      <xdr:rowOff>180975</xdr:rowOff>
    </xdr:to>
    <xdr:sp>
      <xdr:nvSpPr>
        <xdr:cNvPr id="4" name="Oval 6"/>
        <xdr:cNvSpPr>
          <a:spLocks/>
        </xdr:cNvSpPr>
      </xdr:nvSpPr>
      <xdr:spPr>
        <a:xfrm>
          <a:off x="1076325" y="10258425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0</xdr:rowOff>
    </xdr:from>
    <xdr:to>
      <xdr:col>2</xdr:col>
      <xdr:colOff>323850</xdr:colOff>
      <xdr:row>63</xdr:row>
      <xdr:rowOff>0</xdr:rowOff>
    </xdr:to>
    <xdr:sp>
      <xdr:nvSpPr>
        <xdr:cNvPr id="5" name="円/楕円 5"/>
        <xdr:cNvSpPr>
          <a:spLocks/>
        </xdr:cNvSpPr>
      </xdr:nvSpPr>
      <xdr:spPr>
        <a:xfrm>
          <a:off x="628650" y="11963400"/>
          <a:ext cx="2286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23900"/>
          <a:ext cx="14097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0</xdr:colOff>
      <xdr:row>6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" y="733425"/>
          <a:ext cx="14097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1000125</xdr:colOff>
      <xdr:row>4</xdr:row>
      <xdr:rowOff>133350</xdr:rowOff>
    </xdr:to>
    <xdr:sp>
      <xdr:nvSpPr>
        <xdr:cNvPr id="1" name="Line 2"/>
        <xdr:cNvSpPr>
          <a:spLocks/>
        </xdr:cNvSpPr>
      </xdr:nvSpPr>
      <xdr:spPr>
        <a:xfrm>
          <a:off x="0" y="542925"/>
          <a:ext cx="10001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1438275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71525"/>
          <a:ext cx="14382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66675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90575"/>
          <a:ext cx="14001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81050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="80" zoomScaleNormal="80" zoomScalePageLayoutView="0" workbookViewId="0" topLeftCell="A1">
      <selection activeCell="A3" sqref="A3:Q3"/>
    </sheetView>
  </sheetViews>
  <sheetFormatPr defaultColWidth="10.59765625" defaultRowHeight="15"/>
  <cols>
    <col min="1" max="1" width="2.59765625" style="63" customWidth="1"/>
    <col min="2" max="2" width="12.59765625" style="63" customWidth="1"/>
    <col min="3" max="17" width="13.59765625" style="63" customWidth="1"/>
    <col min="18" max="16384" width="10.59765625" style="63" customWidth="1"/>
  </cols>
  <sheetData>
    <row r="1" spans="1:17" s="62" customFormat="1" ht="19.5" customHeight="1">
      <c r="A1" s="1" t="s">
        <v>240</v>
      </c>
      <c r="Q1" s="2" t="s">
        <v>241</v>
      </c>
    </row>
    <row r="2" spans="1:17" ht="24.75" customHeight="1">
      <c r="A2" s="643" t="s">
        <v>474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</row>
    <row r="3" spans="1:17" ht="19.5" customHeight="1">
      <c r="A3" s="356" t="s">
        <v>244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17" ht="15" customHeight="1" thickBot="1">
      <c r="A4" s="65"/>
      <c r="B4" s="66"/>
      <c r="Q4" s="43" t="s">
        <v>242</v>
      </c>
    </row>
    <row r="5" spans="1:20" ht="15" customHeight="1">
      <c r="A5" s="648" t="s">
        <v>475</v>
      </c>
      <c r="B5" s="322"/>
      <c r="C5" s="327" t="s">
        <v>191</v>
      </c>
      <c r="D5" s="328"/>
      <c r="E5" s="329"/>
      <c r="F5" s="333" t="s">
        <v>68</v>
      </c>
      <c r="G5" s="334"/>
      <c r="H5" s="334"/>
      <c r="I5" s="334"/>
      <c r="J5" s="334"/>
      <c r="K5" s="334"/>
      <c r="L5" s="334"/>
      <c r="M5" s="334"/>
      <c r="N5" s="335"/>
      <c r="O5" s="336" t="s">
        <v>323</v>
      </c>
      <c r="P5" s="337"/>
      <c r="Q5" s="337"/>
      <c r="R5" s="38"/>
      <c r="S5" s="38"/>
      <c r="T5" s="38"/>
    </row>
    <row r="6" spans="1:18" ht="15" customHeight="1">
      <c r="A6" s="323"/>
      <c r="B6" s="324"/>
      <c r="C6" s="330"/>
      <c r="D6" s="331"/>
      <c r="E6" s="332"/>
      <c r="F6" s="340" t="s">
        <v>69</v>
      </c>
      <c r="G6" s="341"/>
      <c r="H6" s="342"/>
      <c r="I6" s="343" t="s">
        <v>325</v>
      </c>
      <c r="J6" s="344"/>
      <c r="K6" s="345"/>
      <c r="L6" s="343" t="s">
        <v>324</v>
      </c>
      <c r="M6" s="344"/>
      <c r="N6" s="345"/>
      <c r="O6" s="338"/>
      <c r="P6" s="339"/>
      <c r="Q6" s="339"/>
      <c r="R6" s="4"/>
    </row>
    <row r="7" spans="1:20" ht="15" customHeight="1">
      <c r="A7" s="325"/>
      <c r="B7" s="326"/>
      <c r="C7" s="70" t="s">
        <v>69</v>
      </c>
      <c r="D7" s="72" t="s">
        <v>28</v>
      </c>
      <c r="E7" s="71" t="s">
        <v>29</v>
      </c>
      <c r="F7" s="71" t="s">
        <v>69</v>
      </c>
      <c r="G7" s="71" t="s">
        <v>28</v>
      </c>
      <c r="H7" s="70" t="s">
        <v>29</v>
      </c>
      <c r="I7" s="72" t="s">
        <v>69</v>
      </c>
      <c r="J7" s="70" t="s">
        <v>28</v>
      </c>
      <c r="K7" s="72" t="s">
        <v>29</v>
      </c>
      <c r="L7" s="71" t="s">
        <v>69</v>
      </c>
      <c r="M7" s="71" t="s">
        <v>28</v>
      </c>
      <c r="N7" s="70" t="s">
        <v>29</v>
      </c>
      <c r="O7" s="72" t="s">
        <v>69</v>
      </c>
      <c r="P7" s="71" t="s">
        <v>28</v>
      </c>
      <c r="Q7" s="70" t="s">
        <v>29</v>
      </c>
      <c r="R7" s="37"/>
      <c r="S7" s="37"/>
      <c r="T7" s="37"/>
    </row>
    <row r="8" spans="1:20" ht="15" customHeight="1">
      <c r="A8" s="346" t="s">
        <v>236</v>
      </c>
      <c r="B8" s="347"/>
      <c r="C8" s="36">
        <v>852678</v>
      </c>
      <c r="D8" s="36">
        <v>406058</v>
      </c>
      <c r="E8" s="36">
        <v>446620</v>
      </c>
      <c r="F8" s="36">
        <v>577528</v>
      </c>
      <c r="G8" s="36">
        <v>330985</v>
      </c>
      <c r="H8" s="36">
        <v>246543</v>
      </c>
      <c r="I8" s="36">
        <v>567684</v>
      </c>
      <c r="J8" s="36">
        <v>324454</v>
      </c>
      <c r="K8" s="36">
        <v>243320</v>
      </c>
      <c r="L8" s="36">
        <v>9844</v>
      </c>
      <c r="M8" s="36">
        <v>6531</v>
      </c>
      <c r="N8" s="36">
        <v>3313</v>
      </c>
      <c r="O8" s="36">
        <v>273909</v>
      </c>
      <c r="P8" s="36">
        <v>74685</v>
      </c>
      <c r="Q8" s="36">
        <v>199224</v>
      </c>
      <c r="R8" s="37"/>
      <c r="S8" s="58"/>
      <c r="T8" s="37"/>
    </row>
    <row r="9" spans="1:20" ht="15" customHeight="1">
      <c r="A9" s="348" t="s">
        <v>322</v>
      </c>
      <c r="B9" s="349"/>
      <c r="C9" s="36">
        <v>897944</v>
      </c>
      <c r="D9" s="36">
        <v>427367</v>
      </c>
      <c r="E9" s="36">
        <v>470577</v>
      </c>
      <c r="F9" s="36">
        <v>596998</v>
      </c>
      <c r="G9" s="36">
        <v>340257</v>
      </c>
      <c r="H9" s="36">
        <v>256741</v>
      </c>
      <c r="I9" s="36">
        <v>582600</v>
      </c>
      <c r="J9" s="36">
        <v>331010</v>
      </c>
      <c r="K9" s="36">
        <v>251590</v>
      </c>
      <c r="L9" s="36">
        <v>14398</v>
      </c>
      <c r="M9" s="36">
        <v>9247</v>
      </c>
      <c r="N9" s="36">
        <v>5151</v>
      </c>
      <c r="O9" s="36">
        <v>299731</v>
      </c>
      <c r="P9" s="36">
        <v>86590</v>
      </c>
      <c r="Q9" s="36">
        <v>213141</v>
      </c>
      <c r="R9" s="37"/>
      <c r="S9" s="58"/>
      <c r="T9" s="37"/>
    </row>
    <row r="10" spans="1:20" s="80" customFormat="1" ht="15" customHeight="1">
      <c r="A10" s="350" t="s">
        <v>237</v>
      </c>
      <c r="B10" s="351"/>
      <c r="C10" s="644">
        <f>SUM(C12:C19,C21,C24,C30,C40,C47,C53,C61,C67)</f>
        <v>947070</v>
      </c>
      <c r="D10" s="644">
        <f aca="true" t="shared" si="0" ref="D10:Q10">SUM(D12:D19,D21,D24,D30,D40,D47,D53,D61,D67)</f>
        <v>451155</v>
      </c>
      <c r="E10" s="644">
        <f t="shared" si="0"/>
        <v>495915</v>
      </c>
      <c r="F10" s="644">
        <f t="shared" si="0"/>
        <v>620231</v>
      </c>
      <c r="G10" s="644">
        <f t="shared" si="0"/>
        <v>350346</v>
      </c>
      <c r="H10" s="644">
        <f t="shared" si="0"/>
        <v>269885</v>
      </c>
      <c r="I10" s="644">
        <f t="shared" si="0"/>
        <v>606265</v>
      </c>
      <c r="J10" s="644">
        <f t="shared" si="0"/>
        <v>341329</v>
      </c>
      <c r="K10" s="644">
        <f t="shared" si="0"/>
        <v>264936</v>
      </c>
      <c r="L10" s="644">
        <f t="shared" si="0"/>
        <v>13966</v>
      </c>
      <c r="M10" s="644">
        <f t="shared" si="0"/>
        <v>9017</v>
      </c>
      <c r="N10" s="644">
        <f t="shared" si="0"/>
        <v>4949</v>
      </c>
      <c r="O10" s="644">
        <f t="shared" si="0"/>
        <v>325779</v>
      </c>
      <c r="P10" s="644">
        <f t="shared" si="0"/>
        <v>100327</v>
      </c>
      <c r="Q10" s="644">
        <f t="shared" si="0"/>
        <v>225452</v>
      </c>
      <c r="R10" s="78"/>
      <c r="S10" s="79"/>
      <c r="T10" s="78"/>
    </row>
    <row r="11" spans="1:20" ht="15" customHeight="1">
      <c r="A11" s="66"/>
      <c r="B11" s="73"/>
      <c r="C11" s="645"/>
      <c r="D11" s="645"/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37"/>
      <c r="S11" s="58"/>
      <c r="T11" s="37"/>
    </row>
    <row r="12" spans="1:20" s="17" customFormat="1" ht="15" customHeight="1">
      <c r="A12" s="352" t="s">
        <v>70</v>
      </c>
      <c r="B12" s="353"/>
      <c r="C12" s="645">
        <f>SUM(D12:E12)</f>
        <v>360954</v>
      </c>
      <c r="D12" s="646">
        <v>173302</v>
      </c>
      <c r="E12" s="646">
        <v>187652</v>
      </c>
      <c r="F12" s="645">
        <f>SUM(G12:H12)</f>
        <v>228950</v>
      </c>
      <c r="G12" s="645">
        <v>133513</v>
      </c>
      <c r="H12" s="645">
        <v>95437</v>
      </c>
      <c r="I12" s="645">
        <f>SUM(J12:K12)</f>
        <v>223438</v>
      </c>
      <c r="J12" s="646">
        <v>130131</v>
      </c>
      <c r="K12" s="646">
        <v>93307</v>
      </c>
      <c r="L12" s="645">
        <f>SUM(M12:N12)</f>
        <v>5512</v>
      </c>
      <c r="M12" s="646">
        <v>3382</v>
      </c>
      <c r="N12" s="645">
        <v>2130</v>
      </c>
      <c r="O12" s="645">
        <f>SUM(P12:Q12)</f>
        <v>131414</v>
      </c>
      <c r="P12" s="646">
        <v>39479</v>
      </c>
      <c r="Q12" s="645">
        <v>91935</v>
      </c>
      <c r="R12" s="23"/>
      <c r="S12" s="5"/>
      <c r="T12" s="23"/>
    </row>
    <row r="13" spans="1:20" s="17" customFormat="1" ht="15" customHeight="1">
      <c r="A13" s="352" t="s">
        <v>71</v>
      </c>
      <c r="B13" s="353"/>
      <c r="C13" s="645">
        <f aca="true" t="shared" si="1" ref="C13:C19">SUM(D13:E13)</f>
        <v>40907</v>
      </c>
      <c r="D13" s="646">
        <v>19070</v>
      </c>
      <c r="E13" s="646">
        <v>21837</v>
      </c>
      <c r="F13" s="645">
        <f aca="true" t="shared" si="2" ref="F13:F19">SUM(G13:H13)</f>
        <v>27064</v>
      </c>
      <c r="G13" s="645">
        <v>14662</v>
      </c>
      <c r="H13" s="645">
        <v>12402</v>
      </c>
      <c r="I13" s="645">
        <f aca="true" t="shared" si="3" ref="I13:I19">SUM(J13:K13)</f>
        <v>26356</v>
      </c>
      <c r="J13" s="646">
        <v>14169</v>
      </c>
      <c r="K13" s="646">
        <v>12187</v>
      </c>
      <c r="L13" s="645">
        <f aca="true" t="shared" si="4" ref="L13:L19">SUM(M13:N13)</f>
        <v>708</v>
      </c>
      <c r="M13" s="646">
        <v>493</v>
      </c>
      <c r="N13" s="645">
        <v>215</v>
      </c>
      <c r="O13" s="645">
        <f aca="true" t="shared" si="5" ref="O13:O19">SUM(P13:Q13)</f>
        <v>13818</v>
      </c>
      <c r="P13" s="646">
        <v>4401</v>
      </c>
      <c r="Q13" s="645">
        <v>9417</v>
      </c>
      <c r="R13" s="23"/>
      <c r="S13" s="23"/>
      <c r="T13" s="23"/>
    </row>
    <row r="14" spans="1:20" s="17" customFormat="1" ht="15" customHeight="1">
      <c r="A14" s="352" t="s">
        <v>72</v>
      </c>
      <c r="B14" s="353"/>
      <c r="C14" s="645">
        <f t="shared" si="1"/>
        <v>85713</v>
      </c>
      <c r="D14" s="646">
        <v>40926</v>
      </c>
      <c r="E14" s="646">
        <v>44787</v>
      </c>
      <c r="F14" s="645">
        <f t="shared" si="2"/>
        <v>57639</v>
      </c>
      <c r="G14" s="645">
        <v>32591</v>
      </c>
      <c r="H14" s="645">
        <v>25048</v>
      </c>
      <c r="I14" s="645">
        <f t="shared" si="3"/>
        <v>56340</v>
      </c>
      <c r="J14" s="646">
        <v>31720</v>
      </c>
      <c r="K14" s="646">
        <v>24620</v>
      </c>
      <c r="L14" s="645">
        <f t="shared" si="4"/>
        <v>1299</v>
      </c>
      <c r="M14" s="646">
        <v>871</v>
      </c>
      <c r="N14" s="645">
        <v>428</v>
      </c>
      <c r="O14" s="645">
        <f t="shared" si="5"/>
        <v>27921</v>
      </c>
      <c r="P14" s="646">
        <v>8290</v>
      </c>
      <c r="Q14" s="645">
        <v>19631</v>
      </c>
      <c r="R14" s="23"/>
      <c r="S14" s="5"/>
      <c r="T14" s="23"/>
    </row>
    <row r="15" spans="1:20" s="17" customFormat="1" ht="15" customHeight="1">
      <c r="A15" s="352" t="s">
        <v>73</v>
      </c>
      <c r="B15" s="353"/>
      <c r="C15" s="645">
        <f t="shared" si="1"/>
        <v>24857</v>
      </c>
      <c r="D15" s="646">
        <v>11729</v>
      </c>
      <c r="E15" s="646">
        <v>13128</v>
      </c>
      <c r="F15" s="645">
        <f t="shared" si="2"/>
        <v>17072</v>
      </c>
      <c r="G15" s="645">
        <v>9370</v>
      </c>
      <c r="H15" s="645">
        <v>7702</v>
      </c>
      <c r="I15" s="645">
        <f t="shared" si="3"/>
        <v>16730</v>
      </c>
      <c r="J15" s="646">
        <v>9126</v>
      </c>
      <c r="K15" s="646">
        <v>7604</v>
      </c>
      <c r="L15" s="645">
        <f t="shared" si="4"/>
        <v>342</v>
      </c>
      <c r="M15" s="646">
        <v>244</v>
      </c>
      <c r="N15" s="645">
        <v>98</v>
      </c>
      <c r="O15" s="645">
        <f t="shared" si="5"/>
        <v>7776</v>
      </c>
      <c r="P15" s="646">
        <v>2356</v>
      </c>
      <c r="Q15" s="645">
        <v>5420</v>
      </c>
      <c r="R15" s="23"/>
      <c r="S15" s="5"/>
      <c r="T15" s="23"/>
    </row>
    <row r="16" spans="1:20" s="17" customFormat="1" ht="15" customHeight="1">
      <c r="A16" s="352" t="s">
        <v>74</v>
      </c>
      <c r="B16" s="353"/>
      <c r="C16" s="645">
        <f t="shared" si="1"/>
        <v>19491</v>
      </c>
      <c r="D16" s="645">
        <v>8851</v>
      </c>
      <c r="E16" s="645">
        <v>10640</v>
      </c>
      <c r="F16" s="645">
        <f t="shared" si="2"/>
        <v>13133</v>
      </c>
      <c r="G16" s="645">
        <v>6929</v>
      </c>
      <c r="H16" s="645">
        <v>6204</v>
      </c>
      <c r="I16" s="645">
        <f t="shared" si="3"/>
        <v>12836</v>
      </c>
      <c r="J16" s="645">
        <v>6694</v>
      </c>
      <c r="K16" s="645">
        <v>6142</v>
      </c>
      <c r="L16" s="645">
        <f t="shared" si="4"/>
        <v>297</v>
      </c>
      <c r="M16" s="645">
        <v>235</v>
      </c>
      <c r="N16" s="645">
        <v>62</v>
      </c>
      <c r="O16" s="645">
        <f t="shared" si="5"/>
        <v>6345</v>
      </c>
      <c r="P16" s="645">
        <v>1918</v>
      </c>
      <c r="Q16" s="645">
        <v>4427</v>
      </c>
      <c r="R16" s="23"/>
      <c r="S16" s="5"/>
      <c r="T16" s="23"/>
    </row>
    <row r="17" spans="1:20" s="17" customFormat="1" ht="15" customHeight="1">
      <c r="A17" s="352" t="s">
        <v>75</v>
      </c>
      <c r="B17" s="353"/>
      <c r="C17" s="645">
        <f t="shared" si="1"/>
        <v>56683</v>
      </c>
      <c r="D17" s="645">
        <v>25648</v>
      </c>
      <c r="E17" s="645">
        <v>31035</v>
      </c>
      <c r="F17" s="645">
        <f t="shared" si="2"/>
        <v>39490</v>
      </c>
      <c r="G17" s="645">
        <v>20373</v>
      </c>
      <c r="H17" s="645">
        <v>19117</v>
      </c>
      <c r="I17" s="645">
        <f t="shared" si="3"/>
        <v>38073</v>
      </c>
      <c r="J17" s="645">
        <v>19526</v>
      </c>
      <c r="K17" s="645">
        <v>18547</v>
      </c>
      <c r="L17" s="645">
        <f t="shared" si="4"/>
        <v>1417</v>
      </c>
      <c r="M17" s="645">
        <v>847</v>
      </c>
      <c r="N17" s="645">
        <v>570</v>
      </c>
      <c r="O17" s="645">
        <f t="shared" si="5"/>
        <v>17167</v>
      </c>
      <c r="P17" s="645">
        <v>5262</v>
      </c>
      <c r="Q17" s="645">
        <v>11905</v>
      </c>
      <c r="R17" s="23"/>
      <c r="S17" s="5"/>
      <c r="T17" s="23"/>
    </row>
    <row r="18" spans="1:20" s="17" customFormat="1" ht="15" customHeight="1">
      <c r="A18" s="352" t="s">
        <v>76</v>
      </c>
      <c r="B18" s="353"/>
      <c r="C18" s="645">
        <f t="shared" si="1"/>
        <v>22699</v>
      </c>
      <c r="D18" s="645">
        <v>10622</v>
      </c>
      <c r="E18" s="645">
        <v>12077</v>
      </c>
      <c r="F18" s="645">
        <f t="shared" si="2"/>
        <v>14701</v>
      </c>
      <c r="G18" s="645">
        <v>8185</v>
      </c>
      <c r="H18" s="645">
        <v>6516</v>
      </c>
      <c r="I18" s="645">
        <f t="shared" si="3"/>
        <v>14386</v>
      </c>
      <c r="J18" s="645">
        <v>7957</v>
      </c>
      <c r="K18" s="645">
        <v>6429</v>
      </c>
      <c r="L18" s="645">
        <f t="shared" si="4"/>
        <v>315</v>
      </c>
      <c r="M18" s="645">
        <v>228</v>
      </c>
      <c r="N18" s="645">
        <v>87</v>
      </c>
      <c r="O18" s="645">
        <f t="shared" si="5"/>
        <v>7975</v>
      </c>
      <c r="P18" s="645">
        <v>2427</v>
      </c>
      <c r="Q18" s="645">
        <v>5548</v>
      </c>
      <c r="R18" s="23"/>
      <c r="S18" s="5"/>
      <c r="T18" s="23"/>
    </row>
    <row r="19" spans="1:20" s="17" customFormat="1" ht="15" customHeight="1">
      <c r="A19" s="352" t="s">
        <v>77</v>
      </c>
      <c r="B19" s="353"/>
      <c r="C19" s="645">
        <f t="shared" si="1"/>
        <v>45317</v>
      </c>
      <c r="D19" s="645">
        <v>21672</v>
      </c>
      <c r="E19" s="645">
        <v>23645</v>
      </c>
      <c r="F19" s="645">
        <f t="shared" si="2"/>
        <v>30008</v>
      </c>
      <c r="G19" s="645">
        <v>17312</v>
      </c>
      <c r="H19" s="645">
        <v>12696</v>
      </c>
      <c r="I19" s="645">
        <f t="shared" si="3"/>
        <v>29504</v>
      </c>
      <c r="J19" s="645">
        <v>17002</v>
      </c>
      <c r="K19" s="645">
        <v>12502</v>
      </c>
      <c r="L19" s="645">
        <f t="shared" si="4"/>
        <v>504</v>
      </c>
      <c r="M19" s="645">
        <v>310</v>
      </c>
      <c r="N19" s="645">
        <v>194</v>
      </c>
      <c r="O19" s="645">
        <f t="shared" si="5"/>
        <v>15282</v>
      </c>
      <c r="P19" s="645">
        <v>4348</v>
      </c>
      <c r="Q19" s="645">
        <v>10934</v>
      </c>
      <c r="R19" s="23"/>
      <c r="S19" s="5"/>
      <c r="T19" s="23"/>
    </row>
    <row r="20" spans="1:20" ht="15" customHeight="1">
      <c r="A20" s="352"/>
      <c r="B20" s="353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  <c r="N20" s="645"/>
      <c r="O20" s="645"/>
      <c r="P20" s="645"/>
      <c r="Q20" s="645"/>
      <c r="R20" s="37"/>
      <c r="S20" s="37"/>
      <c r="T20" s="37"/>
    </row>
    <row r="21" spans="1:20" s="80" customFormat="1" ht="15" customHeight="1">
      <c r="A21" s="350" t="s">
        <v>78</v>
      </c>
      <c r="B21" s="354"/>
      <c r="C21" s="644">
        <f>SUM(C22)</f>
        <v>9687</v>
      </c>
      <c r="D21" s="644">
        <f aca="true" t="shared" si="6" ref="D21:L21">SUM(D22)</f>
        <v>4211</v>
      </c>
      <c r="E21" s="644">
        <f t="shared" si="6"/>
        <v>5476</v>
      </c>
      <c r="F21" s="644">
        <f t="shared" si="6"/>
        <v>7112</v>
      </c>
      <c r="G21" s="644">
        <f t="shared" si="6"/>
        <v>3463</v>
      </c>
      <c r="H21" s="644">
        <f t="shared" si="6"/>
        <v>3649</v>
      </c>
      <c r="I21" s="644">
        <f t="shared" si="6"/>
        <v>6965</v>
      </c>
      <c r="J21" s="644">
        <f t="shared" si="6"/>
        <v>3363</v>
      </c>
      <c r="K21" s="644">
        <f t="shared" si="6"/>
        <v>3602</v>
      </c>
      <c r="L21" s="644">
        <f t="shared" si="6"/>
        <v>147</v>
      </c>
      <c r="M21" s="644">
        <f>SUM(M22)</f>
        <v>100</v>
      </c>
      <c r="N21" s="644">
        <f>SUM(N22)</f>
        <v>47</v>
      </c>
      <c r="O21" s="644">
        <f>SUM(O22)</f>
        <v>2571</v>
      </c>
      <c r="P21" s="644">
        <f>SUM(P22)</f>
        <v>747</v>
      </c>
      <c r="Q21" s="644">
        <f>SUM(Q22)</f>
        <v>1824</v>
      </c>
      <c r="R21" s="78"/>
      <c r="S21" s="79"/>
      <c r="T21" s="78"/>
    </row>
    <row r="22" spans="1:20" ht="15" customHeight="1">
      <c r="A22" s="66"/>
      <c r="B22" s="75" t="s">
        <v>79</v>
      </c>
      <c r="C22" s="645">
        <f>SUM(D22:E22)</f>
        <v>9687</v>
      </c>
      <c r="D22" s="646">
        <v>4211</v>
      </c>
      <c r="E22" s="646">
        <v>5476</v>
      </c>
      <c r="F22" s="645">
        <f>SUM(G22:H22)</f>
        <v>7112</v>
      </c>
      <c r="G22" s="646">
        <v>3463</v>
      </c>
      <c r="H22" s="646">
        <v>3649</v>
      </c>
      <c r="I22" s="645">
        <f>SUM(J22:K22)</f>
        <v>6965</v>
      </c>
      <c r="J22" s="646">
        <v>3363</v>
      </c>
      <c r="K22" s="646">
        <v>3602</v>
      </c>
      <c r="L22" s="645">
        <f>SUM(M22:N22)</f>
        <v>147</v>
      </c>
      <c r="M22" s="645">
        <v>100</v>
      </c>
      <c r="N22" s="646">
        <v>47</v>
      </c>
      <c r="O22" s="645">
        <f>SUM(P22:Q22)</f>
        <v>2571</v>
      </c>
      <c r="P22" s="646">
        <v>747</v>
      </c>
      <c r="Q22" s="646">
        <v>1824</v>
      </c>
      <c r="R22" s="37"/>
      <c r="S22" s="58"/>
      <c r="T22" s="37"/>
    </row>
    <row r="23" spans="1:20" ht="15" customHeight="1">
      <c r="A23" s="66"/>
      <c r="B23" s="75"/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5"/>
      <c r="Q23" s="645"/>
      <c r="R23" s="37"/>
      <c r="S23" s="58"/>
      <c r="T23" s="37"/>
    </row>
    <row r="24" spans="1:20" s="80" customFormat="1" ht="15" customHeight="1">
      <c r="A24" s="350" t="s">
        <v>80</v>
      </c>
      <c r="B24" s="354"/>
      <c r="C24" s="644">
        <f>SUM(C25:C28)</f>
        <v>35803</v>
      </c>
      <c r="D24" s="644">
        <f aca="true" t="shared" si="7" ref="D24:L24">SUM(D25:D28)</f>
        <v>17167</v>
      </c>
      <c r="E24" s="644">
        <f t="shared" si="7"/>
        <v>18636</v>
      </c>
      <c r="F24" s="644">
        <f t="shared" si="7"/>
        <v>24112</v>
      </c>
      <c r="G24" s="644">
        <f t="shared" si="7"/>
        <v>13584</v>
      </c>
      <c r="H24" s="644">
        <f t="shared" si="7"/>
        <v>10528</v>
      </c>
      <c r="I24" s="644">
        <f t="shared" si="7"/>
        <v>23697</v>
      </c>
      <c r="J24" s="644">
        <f t="shared" si="7"/>
        <v>13302</v>
      </c>
      <c r="K24" s="644">
        <f t="shared" si="7"/>
        <v>10395</v>
      </c>
      <c r="L24" s="644">
        <f t="shared" si="7"/>
        <v>415</v>
      </c>
      <c r="M24" s="644">
        <f>SUM(M25:M28)</f>
        <v>282</v>
      </c>
      <c r="N24" s="644">
        <f>SUM(N25:N28)</f>
        <v>133</v>
      </c>
      <c r="O24" s="644">
        <f>SUM(O25:O28)</f>
        <v>11658</v>
      </c>
      <c r="P24" s="644">
        <f>SUM(P25:P28)</f>
        <v>3575</v>
      </c>
      <c r="Q24" s="644">
        <f>SUM(Q25:Q28)</f>
        <v>8083</v>
      </c>
      <c r="R24" s="78"/>
      <c r="S24" s="78"/>
      <c r="T24" s="78"/>
    </row>
    <row r="25" spans="1:20" ht="15" customHeight="1">
      <c r="A25" s="66"/>
      <c r="B25" s="75" t="s">
        <v>81</v>
      </c>
      <c r="C25" s="645">
        <f>SUM(D25:E25)</f>
        <v>11561</v>
      </c>
      <c r="D25" s="646">
        <v>5538</v>
      </c>
      <c r="E25" s="646">
        <v>6023</v>
      </c>
      <c r="F25" s="645">
        <f>SUM(G25:H25)</f>
        <v>7880</v>
      </c>
      <c r="G25" s="646">
        <v>4366</v>
      </c>
      <c r="H25" s="646">
        <v>3514</v>
      </c>
      <c r="I25" s="645">
        <f>SUM(J25:K25)</f>
        <v>7742</v>
      </c>
      <c r="J25" s="646">
        <v>4270</v>
      </c>
      <c r="K25" s="646">
        <v>3472</v>
      </c>
      <c r="L25" s="645">
        <f>SUM(M25:N25)</f>
        <v>138</v>
      </c>
      <c r="M25" s="645">
        <v>96</v>
      </c>
      <c r="N25" s="646">
        <v>42</v>
      </c>
      <c r="O25" s="645">
        <f>SUM(P25:Q25)</f>
        <v>3667</v>
      </c>
      <c r="P25" s="646">
        <v>1168</v>
      </c>
      <c r="Q25" s="646">
        <v>2499</v>
      </c>
      <c r="R25" s="37"/>
      <c r="S25" s="58"/>
      <c r="T25" s="37"/>
    </row>
    <row r="26" spans="1:20" ht="15" customHeight="1">
      <c r="A26" s="66"/>
      <c r="B26" s="75" t="s">
        <v>82</v>
      </c>
      <c r="C26" s="645">
        <f>SUM(D26:E26)</f>
        <v>11416</v>
      </c>
      <c r="D26" s="646">
        <v>5474</v>
      </c>
      <c r="E26" s="646">
        <v>5942</v>
      </c>
      <c r="F26" s="645">
        <f>SUM(G26:H26)</f>
        <v>7735</v>
      </c>
      <c r="G26" s="646">
        <v>4367</v>
      </c>
      <c r="H26" s="646">
        <v>3368</v>
      </c>
      <c r="I26" s="645">
        <f>SUM(J26:K26)</f>
        <v>7607</v>
      </c>
      <c r="J26" s="646">
        <v>4285</v>
      </c>
      <c r="K26" s="646">
        <v>3322</v>
      </c>
      <c r="L26" s="645">
        <f>SUM(M26:N26)</f>
        <v>128</v>
      </c>
      <c r="M26" s="645">
        <v>82</v>
      </c>
      <c r="N26" s="646">
        <v>46</v>
      </c>
      <c r="O26" s="645">
        <f>SUM(P26:Q26)</f>
        <v>3671</v>
      </c>
      <c r="P26" s="646">
        <v>1104</v>
      </c>
      <c r="Q26" s="646">
        <v>2567</v>
      </c>
      <c r="R26" s="37"/>
      <c r="S26" s="58"/>
      <c r="T26" s="37"/>
    </row>
    <row r="27" spans="1:20" ht="15" customHeight="1">
      <c r="A27" s="66"/>
      <c r="B27" s="75" t="s">
        <v>83</v>
      </c>
      <c r="C27" s="645">
        <f>SUM(D27:E27)</f>
        <v>9171</v>
      </c>
      <c r="D27" s="646">
        <v>4422</v>
      </c>
      <c r="E27" s="646">
        <v>4749</v>
      </c>
      <c r="F27" s="645">
        <f>SUM(G27:H27)</f>
        <v>6050</v>
      </c>
      <c r="G27" s="646">
        <v>3477</v>
      </c>
      <c r="H27" s="646">
        <v>2573</v>
      </c>
      <c r="I27" s="645">
        <f>SUM(J27:K27)</f>
        <v>5935</v>
      </c>
      <c r="J27" s="646">
        <v>3396</v>
      </c>
      <c r="K27" s="646">
        <v>2539</v>
      </c>
      <c r="L27" s="645">
        <f>SUM(M27:N27)</f>
        <v>115</v>
      </c>
      <c r="M27" s="645">
        <v>81</v>
      </c>
      <c r="N27" s="646">
        <v>34</v>
      </c>
      <c r="O27" s="645">
        <f>SUM(P27:Q27)</f>
        <v>3119</v>
      </c>
      <c r="P27" s="646">
        <v>945</v>
      </c>
      <c r="Q27" s="646">
        <v>2174</v>
      </c>
      <c r="R27" s="37"/>
      <c r="S27" s="58"/>
      <c r="T27" s="37"/>
    </row>
    <row r="28" spans="1:20" ht="15" customHeight="1">
      <c r="A28" s="66"/>
      <c r="B28" s="75" t="s">
        <v>84</v>
      </c>
      <c r="C28" s="645">
        <f>SUM(D28:E28)</f>
        <v>3655</v>
      </c>
      <c r="D28" s="646">
        <v>1733</v>
      </c>
      <c r="E28" s="646">
        <v>1922</v>
      </c>
      <c r="F28" s="645">
        <f>SUM(G28:H28)</f>
        <v>2447</v>
      </c>
      <c r="G28" s="646">
        <v>1374</v>
      </c>
      <c r="H28" s="646">
        <v>1073</v>
      </c>
      <c r="I28" s="645">
        <f>SUM(J28:K28)</f>
        <v>2413</v>
      </c>
      <c r="J28" s="646">
        <v>1351</v>
      </c>
      <c r="K28" s="646">
        <v>1062</v>
      </c>
      <c r="L28" s="645">
        <f>SUM(M28:N28)</f>
        <v>34</v>
      </c>
      <c r="M28" s="645">
        <v>23</v>
      </c>
      <c r="N28" s="646">
        <v>11</v>
      </c>
      <c r="O28" s="645">
        <f>SUM(P28:Q28)</f>
        <v>1201</v>
      </c>
      <c r="P28" s="646">
        <v>358</v>
      </c>
      <c r="Q28" s="646">
        <v>843</v>
      </c>
      <c r="R28" s="37"/>
      <c r="S28" s="58"/>
      <c r="T28" s="37"/>
    </row>
    <row r="29" spans="1:20" ht="15" customHeight="1">
      <c r="A29" s="66"/>
      <c r="B29" s="75"/>
      <c r="C29" s="645"/>
      <c r="D29" s="645"/>
      <c r="E29" s="645"/>
      <c r="F29" s="645"/>
      <c r="G29" s="645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37"/>
      <c r="S29" s="58"/>
      <c r="T29" s="37"/>
    </row>
    <row r="30" spans="1:20" s="80" customFormat="1" ht="15" customHeight="1">
      <c r="A30" s="350" t="s">
        <v>85</v>
      </c>
      <c r="B30" s="354"/>
      <c r="C30" s="644">
        <f>SUM(C31:C38)</f>
        <v>63993</v>
      </c>
      <c r="D30" s="644">
        <f aca="true" t="shared" si="8" ref="D30:L30">SUM(D31:D38)</f>
        <v>32514</v>
      </c>
      <c r="E30" s="644">
        <f t="shared" si="8"/>
        <v>31479</v>
      </c>
      <c r="F30" s="644">
        <f t="shared" si="8"/>
        <v>41351</v>
      </c>
      <c r="G30" s="644">
        <f t="shared" si="8"/>
        <v>24411</v>
      </c>
      <c r="H30" s="644">
        <f t="shared" si="8"/>
        <v>16940</v>
      </c>
      <c r="I30" s="644">
        <f t="shared" si="8"/>
        <v>40561</v>
      </c>
      <c r="J30" s="644">
        <f t="shared" si="8"/>
        <v>23926</v>
      </c>
      <c r="K30" s="644">
        <f t="shared" si="8"/>
        <v>16635</v>
      </c>
      <c r="L30" s="644">
        <f t="shared" si="8"/>
        <v>790</v>
      </c>
      <c r="M30" s="644">
        <f>SUM(M31:M38)</f>
        <v>485</v>
      </c>
      <c r="N30" s="644">
        <f>SUM(N31:N38)</f>
        <v>305</v>
      </c>
      <c r="O30" s="644">
        <f>SUM(O31:O38)</f>
        <v>22604</v>
      </c>
      <c r="P30" s="644">
        <f>SUM(P31:P38)</f>
        <v>8084</v>
      </c>
      <c r="Q30" s="644">
        <f>SUM(Q31:Q38)</f>
        <v>14520</v>
      </c>
      <c r="R30" s="78"/>
      <c r="S30" s="78"/>
      <c r="T30" s="78"/>
    </row>
    <row r="31" spans="1:20" ht="15" customHeight="1">
      <c r="A31" s="4"/>
      <c r="B31" s="75" t="s">
        <v>86</v>
      </c>
      <c r="C31" s="645">
        <f aca="true" t="shared" si="9" ref="C31:C38">SUM(D31:E31)</f>
        <v>9788</v>
      </c>
      <c r="D31" s="646">
        <v>4626</v>
      </c>
      <c r="E31" s="646">
        <v>5162</v>
      </c>
      <c r="F31" s="645">
        <f aca="true" t="shared" si="10" ref="F31:F38">SUM(G31:H31)</f>
        <v>6419</v>
      </c>
      <c r="G31" s="646">
        <v>3604</v>
      </c>
      <c r="H31" s="646">
        <v>2815</v>
      </c>
      <c r="I31" s="645">
        <f aca="true" t="shared" si="11" ref="I31:I38">SUM(J31:K31)</f>
        <v>6287</v>
      </c>
      <c r="J31" s="646">
        <v>3516</v>
      </c>
      <c r="K31" s="646">
        <v>2771</v>
      </c>
      <c r="L31" s="645">
        <f aca="true" t="shared" si="12" ref="L31:L38">SUM(M31:N31)</f>
        <v>132</v>
      </c>
      <c r="M31" s="645">
        <v>88</v>
      </c>
      <c r="N31" s="646">
        <v>44</v>
      </c>
      <c r="O31" s="645">
        <f aca="true" t="shared" si="13" ref="O31:O38">SUM(P31:Q31)</f>
        <v>3364</v>
      </c>
      <c r="P31" s="646">
        <v>1019</v>
      </c>
      <c r="Q31" s="646">
        <v>2345</v>
      </c>
      <c r="R31" s="37"/>
      <c r="S31" s="37"/>
      <c r="T31" s="37"/>
    </row>
    <row r="32" spans="1:20" ht="15" customHeight="1">
      <c r="A32" s="66"/>
      <c r="B32" s="75" t="s">
        <v>87</v>
      </c>
      <c r="C32" s="645">
        <f t="shared" si="9"/>
        <v>15868</v>
      </c>
      <c r="D32" s="646">
        <v>7626</v>
      </c>
      <c r="E32" s="646">
        <v>8242</v>
      </c>
      <c r="F32" s="645">
        <f t="shared" si="10"/>
        <v>10690</v>
      </c>
      <c r="G32" s="646">
        <v>6089</v>
      </c>
      <c r="H32" s="646">
        <v>4601</v>
      </c>
      <c r="I32" s="645">
        <f t="shared" si="11"/>
        <v>10524</v>
      </c>
      <c r="J32" s="646">
        <v>5977</v>
      </c>
      <c r="K32" s="646">
        <v>4547</v>
      </c>
      <c r="L32" s="645">
        <f t="shared" si="12"/>
        <v>166</v>
      </c>
      <c r="M32" s="645">
        <v>112</v>
      </c>
      <c r="N32" s="646">
        <v>54</v>
      </c>
      <c r="O32" s="645">
        <f t="shared" si="13"/>
        <v>5171</v>
      </c>
      <c r="P32" s="646">
        <v>1532</v>
      </c>
      <c r="Q32" s="646">
        <v>3639</v>
      </c>
      <c r="R32" s="37"/>
      <c r="S32" s="58"/>
      <c r="T32" s="37"/>
    </row>
    <row r="33" spans="1:20" ht="15" customHeight="1">
      <c r="A33" s="66"/>
      <c r="B33" s="75" t="s">
        <v>88</v>
      </c>
      <c r="C33" s="645">
        <f t="shared" si="9"/>
        <v>31644</v>
      </c>
      <c r="D33" s="646">
        <v>17059</v>
      </c>
      <c r="E33" s="646">
        <v>14585</v>
      </c>
      <c r="F33" s="645">
        <f t="shared" si="10"/>
        <v>19633</v>
      </c>
      <c r="G33" s="646">
        <v>12155</v>
      </c>
      <c r="H33" s="646">
        <v>7478</v>
      </c>
      <c r="I33" s="645">
        <f t="shared" si="11"/>
        <v>19175</v>
      </c>
      <c r="J33" s="646">
        <v>11894</v>
      </c>
      <c r="K33" s="646">
        <v>7281</v>
      </c>
      <c r="L33" s="645">
        <f t="shared" si="12"/>
        <v>458</v>
      </c>
      <c r="M33" s="645">
        <v>261</v>
      </c>
      <c r="N33" s="646">
        <v>197</v>
      </c>
      <c r="O33" s="645">
        <f t="shared" si="13"/>
        <v>11987</v>
      </c>
      <c r="P33" s="646">
        <v>4893</v>
      </c>
      <c r="Q33" s="646">
        <v>7094</v>
      </c>
      <c r="R33" s="37"/>
      <c r="S33" s="58"/>
      <c r="T33" s="37"/>
    </row>
    <row r="34" spans="1:20" ht="15" customHeight="1">
      <c r="A34" s="66"/>
      <c r="B34" s="75" t="s">
        <v>89</v>
      </c>
      <c r="C34" s="645">
        <f t="shared" si="9"/>
        <v>868</v>
      </c>
      <c r="D34" s="646">
        <v>401</v>
      </c>
      <c r="E34" s="646">
        <v>467</v>
      </c>
      <c r="F34" s="645">
        <f t="shared" si="10"/>
        <v>602</v>
      </c>
      <c r="G34" s="646">
        <v>330</v>
      </c>
      <c r="H34" s="646">
        <v>272</v>
      </c>
      <c r="I34" s="645">
        <f t="shared" si="11"/>
        <v>597</v>
      </c>
      <c r="J34" s="646">
        <v>325</v>
      </c>
      <c r="K34" s="646">
        <v>272</v>
      </c>
      <c r="L34" s="645">
        <f t="shared" si="12"/>
        <v>5</v>
      </c>
      <c r="M34" s="645">
        <v>5</v>
      </c>
      <c r="N34" s="646" t="s">
        <v>197</v>
      </c>
      <c r="O34" s="645">
        <f t="shared" si="13"/>
        <v>265</v>
      </c>
      <c r="P34" s="646">
        <v>71</v>
      </c>
      <c r="Q34" s="646">
        <v>194</v>
      </c>
      <c r="R34" s="37"/>
      <c r="S34" s="58"/>
      <c r="T34" s="37"/>
    </row>
    <row r="35" spans="1:20" ht="15" customHeight="1">
      <c r="A35" s="4"/>
      <c r="B35" s="75" t="s">
        <v>90</v>
      </c>
      <c r="C35" s="645">
        <f t="shared" si="9"/>
        <v>1251</v>
      </c>
      <c r="D35" s="646">
        <v>592</v>
      </c>
      <c r="E35" s="646">
        <v>659</v>
      </c>
      <c r="F35" s="645">
        <f t="shared" si="10"/>
        <v>822</v>
      </c>
      <c r="G35" s="646">
        <v>456</v>
      </c>
      <c r="H35" s="646">
        <v>366</v>
      </c>
      <c r="I35" s="645">
        <f t="shared" si="11"/>
        <v>808</v>
      </c>
      <c r="J35" s="646">
        <v>444</v>
      </c>
      <c r="K35" s="646">
        <v>364</v>
      </c>
      <c r="L35" s="645">
        <f t="shared" si="12"/>
        <v>14</v>
      </c>
      <c r="M35" s="646">
        <v>12</v>
      </c>
      <c r="N35" s="646">
        <v>2</v>
      </c>
      <c r="O35" s="645">
        <f t="shared" si="13"/>
        <v>429</v>
      </c>
      <c r="P35" s="645">
        <v>136</v>
      </c>
      <c r="Q35" s="646">
        <v>293</v>
      </c>
      <c r="R35" s="5"/>
      <c r="S35" s="37"/>
      <c r="T35" s="37"/>
    </row>
    <row r="36" spans="1:20" ht="15" customHeight="1">
      <c r="A36" s="66"/>
      <c r="B36" s="75" t="s">
        <v>91</v>
      </c>
      <c r="C36" s="645">
        <f t="shared" si="9"/>
        <v>2803</v>
      </c>
      <c r="D36" s="646">
        <v>1328</v>
      </c>
      <c r="E36" s="646">
        <v>1475</v>
      </c>
      <c r="F36" s="645">
        <f t="shared" si="10"/>
        <v>1945</v>
      </c>
      <c r="G36" s="646">
        <v>1056</v>
      </c>
      <c r="H36" s="646">
        <v>889</v>
      </c>
      <c r="I36" s="645">
        <f t="shared" si="11"/>
        <v>1937</v>
      </c>
      <c r="J36" s="646">
        <v>1053</v>
      </c>
      <c r="K36" s="646">
        <v>884</v>
      </c>
      <c r="L36" s="645">
        <f t="shared" si="12"/>
        <v>8</v>
      </c>
      <c r="M36" s="646">
        <v>3</v>
      </c>
      <c r="N36" s="646">
        <v>5</v>
      </c>
      <c r="O36" s="645">
        <f t="shared" si="13"/>
        <v>858</v>
      </c>
      <c r="P36" s="645">
        <v>272</v>
      </c>
      <c r="Q36" s="646">
        <v>586</v>
      </c>
      <c r="R36" s="37"/>
      <c r="S36" s="58"/>
      <c r="T36" s="37"/>
    </row>
    <row r="37" spans="1:20" ht="15" customHeight="1">
      <c r="A37" s="66"/>
      <c r="B37" s="75" t="s">
        <v>92</v>
      </c>
      <c r="C37" s="645">
        <f t="shared" si="9"/>
        <v>709</v>
      </c>
      <c r="D37" s="646">
        <v>336</v>
      </c>
      <c r="E37" s="646">
        <v>373</v>
      </c>
      <c r="F37" s="645">
        <f t="shared" si="10"/>
        <v>491</v>
      </c>
      <c r="G37" s="646">
        <v>275</v>
      </c>
      <c r="H37" s="646">
        <v>216</v>
      </c>
      <c r="I37" s="645">
        <f t="shared" si="11"/>
        <v>487</v>
      </c>
      <c r="J37" s="646">
        <v>274</v>
      </c>
      <c r="K37" s="646">
        <v>213</v>
      </c>
      <c r="L37" s="645">
        <f t="shared" si="12"/>
        <v>4</v>
      </c>
      <c r="M37" s="646">
        <v>1</v>
      </c>
      <c r="N37" s="646">
        <v>3</v>
      </c>
      <c r="O37" s="645">
        <f t="shared" si="13"/>
        <v>217</v>
      </c>
      <c r="P37" s="645">
        <v>61</v>
      </c>
      <c r="Q37" s="646">
        <v>156</v>
      </c>
      <c r="R37" s="37"/>
      <c r="S37" s="58"/>
      <c r="T37" s="37"/>
    </row>
    <row r="38" spans="1:20" ht="15" customHeight="1">
      <c r="A38" s="66"/>
      <c r="B38" s="75" t="s">
        <v>93</v>
      </c>
      <c r="C38" s="645">
        <f t="shared" si="9"/>
        <v>1062</v>
      </c>
      <c r="D38" s="646">
        <v>546</v>
      </c>
      <c r="E38" s="646">
        <v>516</v>
      </c>
      <c r="F38" s="645">
        <f t="shared" si="10"/>
        <v>749</v>
      </c>
      <c r="G38" s="646">
        <v>446</v>
      </c>
      <c r="H38" s="646">
        <v>303</v>
      </c>
      <c r="I38" s="645">
        <f t="shared" si="11"/>
        <v>746</v>
      </c>
      <c r="J38" s="646">
        <v>443</v>
      </c>
      <c r="K38" s="646">
        <v>303</v>
      </c>
      <c r="L38" s="645">
        <f t="shared" si="12"/>
        <v>3</v>
      </c>
      <c r="M38" s="645">
        <v>3</v>
      </c>
      <c r="N38" s="646" t="s">
        <v>197</v>
      </c>
      <c r="O38" s="645">
        <f t="shared" si="13"/>
        <v>313</v>
      </c>
      <c r="P38" s="645">
        <v>100</v>
      </c>
      <c r="Q38" s="646">
        <v>213</v>
      </c>
      <c r="R38" s="37"/>
      <c r="S38" s="58"/>
      <c r="T38" s="37"/>
    </row>
    <row r="39" spans="1:20" ht="15" customHeight="1">
      <c r="A39" s="66"/>
      <c r="B39" s="7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37"/>
      <c r="S39" s="58"/>
      <c r="T39" s="37"/>
    </row>
    <row r="40" spans="1:20" s="80" customFormat="1" ht="15" customHeight="1">
      <c r="A40" s="350" t="s">
        <v>94</v>
      </c>
      <c r="B40" s="354"/>
      <c r="C40" s="644">
        <f>SUM(C41:C45)</f>
        <v>68748</v>
      </c>
      <c r="D40" s="644">
        <f aca="true" t="shared" si="14" ref="D40:L40">SUM(D41:D45)</f>
        <v>32924</v>
      </c>
      <c r="E40" s="644">
        <f t="shared" si="14"/>
        <v>35824</v>
      </c>
      <c r="F40" s="644">
        <f t="shared" si="14"/>
        <v>45506</v>
      </c>
      <c r="G40" s="644">
        <f t="shared" si="14"/>
        <v>25462</v>
      </c>
      <c r="H40" s="644">
        <f t="shared" si="14"/>
        <v>20044</v>
      </c>
      <c r="I40" s="644">
        <f t="shared" si="14"/>
        <v>44637</v>
      </c>
      <c r="J40" s="644">
        <f t="shared" si="14"/>
        <v>24896</v>
      </c>
      <c r="K40" s="644">
        <f t="shared" si="14"/>
        <v>19741</v>
      </c>
      <c r="L40" s="644">
        <f t="shared" si="14"/>
        <v>869</v>
      </c>
      <c r="M40" s="644">
        <f>SUM(M41:M45)</f>
        <v>566</v>
      </c>
      <c r="N40" s="644">
        <f>SUM(N41:N45)</f>
        <v>303</v>
      </c>
      <c r="O40" s="644">
        <f>SUM(O41:O45)</f>
        <v>23200</v>
      </c>
      <c r="P40" s="644">
        <f>SUM(P41:P45)</f>
        <v>7440</v>
      </c>
      <c r="Q40" s="644">
        <f>SUM(Q41:Q45)</f>
        <v>15760</v>
      </c>
      <c r="R40" s="78"/>
      <c r="S40" s="79"/>
      <c r="T40" s="78"/>
    </row>
    <row r="41" spans="1:20" ht="15" customHeight="1">
      <c r="A41" s="66"/>
      <c r="B41" s="75" t="s">
        <v>95</v>
      </c>
      <c r="C41" s="645">
        <f>SUM(D41:E41)</f>
        <v>21024</v>
      </c>
      <c r="D41" s="646">
        <v>10123</v>
      </c>
      <c r="E41" s="646">
        <v>10901</v>
      </c>
      <c r="F41" s="645">
        <f>SUM(G41:H41)</f>
        <v>13957</v>
      </c>
      <c r="G41" s="646">
        <v>7902</v>
      </c>
      <c r="H41" s="646">
        <v>6055</v>
      </c>
      <c r="I41" s="645">
        <f>SUM(J41:K41)</f>
        <v>13699</v>
      </c>
      <c r="J41" s="646">
        <v>7732</v>
      </c>
      <c r="K41" s="646">
        <v>5967</v>
      </c>
      <c r="L41" s="645">
        <f>SUM(M41:N41)</f>
        <v>258</v>
      </c>
      <c r="M41" s="645">
        <v>170</v>
      </c>
      <c r="N41" s="646">
        <v>88</v>
      </c>
      <c r="O41" s="645">
        <f>SUM(P41:Q41)</f>
        <v>7058</v>
      </c>
      <c r="P41" s="646">
        <v>2219</v>
      </c>
      <c r="Q41" s="646">
        <v>4839</v>
      </c>
      <c r="R41" s="37"/>
      <c r="S41" s="58"/>
      <c r="T41" s="37"/>
    </row>
    <row r="42" spans="1:20" ht="15" customHeight="1">
      <c r="A42" s="66"/>
      <c r="B42" s="75" t="s">
        <v>96</v>
      </c>
      <c r="C42" s="645">
        <f>SUM(D42:E42)</f>
        <v>9656</v>
      </c>
      <c r="D42" s="646">
        <v>4497</v>
      </c>
      <c r="E42" s="646">
        <v>5159</v>
      </c>
      <c r="F42" s="645">
        <f>SUM(G42:H42)</f>
        <v>6246</v>
      </c>
      <c r="G42" s="646">
        <v>3369</v>
      </c>
      <c r="H42" s="646">
        <v>2877</v>
      </c>
      <c r="I42" s="645">
        <f>SUM(J42:K42)</f>
        <v>6131</v>
      </c>
      <c r="J42" s="646">
        <v>3293</v>
      </c>
      <c r="K42" s="646">
        <v>2838</v>
      </c>
      <c r="L42" s="645">
        <f>SUM(M42:N42)</f>
        <v>115</v>
      </c>
      <c r="M42" s="646">
        <v>76</v>
      </c>
      <c r="N42" s="646">
        <v>39</v>
      </c>
      <c r="O42" s="645">
        <f>SUM(P42:Q42)</f>
        <v>3408</v>
      </c>
      <c r="P42" s="646">
        <v>1128</v>
      </c>
      <c r="Q42" s="646">
        <v>2280</v>
      </c>
      <c r="R42" s="37"/>
      <c r="S42" s="58"/>
      <c r="T42" s="37"/>
    </row>
    <row r="43" spans="1:20" ht="15" customHeight="1">
      <c r="A43" s="66"/>
      <c r="B43" s="75" t="s">
        <v>97</v>
      </c>
      <c r="C43" s="645">
        <f>SUM(D43:E43)</f>
        <v>9314</v>
      </c>
      <c r="D43" s="646">
        <v>4464</v>
      </c>
      <c r="E43" s="646">
        <v>4850</v>
      </c>
      <c r="F43" s="645">
        <f>SUM(G43:H43)</f>
        <v>6419</v>
      </c>
      <c r="G43" s="646">
        <v>3521</v>
      </c>
      <c r="H43" s="646">
        <v>2898</v>
      </c>
      <c r="I43" s="645">
        <f>SUM(J43:K43)</f>
        <v>6314</v>
      </c>
      <c r="J43" s="646">
        <v>3446</v>
      </c>
      <c r="K43" s="646">
        <v>2868</v>
      </c>
      <c r="L43" s="645">
        <f>SUM(M43:N43)</f>
        <v>105</v>
      </c>
      <c r="M43" s="645">
        <v>75</v>
      </c>
      <c r="N43" s="646">
        <v>30</v>
      </c>
      <c r="O43" s="645">
        <f>SUM(P43:Q43)</f>
        <v>2870</v>
      </c>
      <c r="P43" s="646">
        <v>928</v>
      </c>
      <c r="Q43" s="646">
        <v>1942</v>
      </c>
      <c r="R43" s="37"/>
      <c r="S43" s="58"/>
      <c r="T43" s="37"/>
    </row>
    <row r="44" spans="1:20" ht="15" customHeight="1">
      <c r="A44" s="66"/>
      <c r="B44" s="75" t="s">
        <v>98</v>
      </c>
      <c r="C44" s="645">
        <f>SUM(D44:E44)</f>
        <v>9186</v>
      </c>
      <c r="D44" s="646">
        <v>4404</v>
      </c>
      <c r="E44" s="646">
        <v>4782</v>
      </c>
      <c r="F44" s="645">
        <f>SUM(G44:H44)</f>
        <v>6221</v>
      </c>
      <c r="G44" s="646">
        <v>3445</v>
      </c>
      <c r="H44" s="646">
        <v>2776</v>
      </c>
      <c r="I44" s="645">
        <f>SUM(J44:K44)</f>
        <v>6085</v>
      </c>
      <c r="J44" s="646">
        <v>3354</v>
      </c>
      <c r="K44" s="646">
        <v>2731</v>
      </c>
      <c r="L44" s="645">
        <f>SUM(M44:N44)</f>
        <v>136</v>
      </c>
      <c r="M44" s="645">
        <v>91</v>
      </c>
      <c r="N44" s="646">
        <v>45</v>
      </c>
      <c r="O44" s="645">
        <f>SUM(P44:Q44)</f>
        <v>2962</v>
      </c>
      <c r="P44" s="646">
        <v>957</v>
      </c>
      <c r="Q44" s="646">
        <v>2005</v>
      </c>
      <c r="R44" s="37"/>
      <c r="S44" s="58"/>
      <c r="T44" s="37"/>
    </row>
    <row r="45" spans="1:20" ht="15" customHeight="1">
      <c r="A45" s="66"/>
      <c r="B45" s="75" t="s">
        <v>99</v>
      </c>
      <c r="C45" s="645">
        <f>SUM(D45:E45)</f>
        <v>19568</v>
      </c>
      <c r="D45" s="646">
        <v>9436</v>
      </c>
      <c r="E45" s="646">
        <v>10132</v>
      </c>
      <c r="F45" s="645">
        <f>SUM(G45:H45)</f>
        <v>12663</v>
      </c>
      <c r="G45" s="646">
        <v>7225</v>
      </c>
      <c r="H45" s="646">
        <v>5438</v>
      </c>
      <c r="I45" s="645">
        <f>SUM(J45:K45)</f>
        <v>12408</v>
      </c>
      <c r="J45" s="646">
        <v>7071</v>
      </c>
      <c r="K45" s="646">
        <v>5337</v>
      </c>
      <c r="L45" s="645">
        <f>SUM(M45:N45)</f>
        <v>255</v>
      </c>
      <c r="M45" s="645">
        <v>154</v>
      </c>
      <c r="N45" s="646">
        <v>101</v>
      </c>
      <c r="O45" s="645">
        <f>SUM(P45:Q45)</f>
        <v>6902</v>
      </c>
      <c r="P45" s="646">
        <v>2208</v>
      </c>
      <c r="Q45" s="646">
        <v>4694</v>
      </c>
      <c r="R45" s="37"/>
      <c r="S45" s="58"/>
      <c r="T45" s="37"/>
    </row>
    <row r="46" spans="1:20" ht="15" customHeight="1">
      <c r="A46" s="66"/>
      <c r="B46" s="75"/>
      <c r="C46" s="645"/>
      <c r="D46" s="645"/>
      <c r="E46" s="645"/>
      <c r="F46" s="645"/>
      <c r="G46" s="645"/>
      <c r="H46" s="645"/>
      <c r="I46" s="645"/>
      <c r="J46" s="645"/>
      <c r="K46" s="645"/>
      <c r="L46" s="645"/>
      <c r="M46" s="645"/>
      <c r="N46" s="645"/>
      <c r="O46" s="645"/>
      <c r="P46" s="645"/>
      <c r="Q46" s="645"/>
      <c r="R46" s="76"/>
      <c r="S46" s="77"/>
      <c r="T46" s="76"/>
    </row>
    <row r="47" spans="1:20" s="80" customFormat="1" ht="15" customHeight="1">
      <c r="A47" s="350" t="s">
        <v>100</v>
      </c>
      <c r="B47" s="354"/>
      <c r="C47" s="644">
        <f>SUM(C48:C51)</f>
        <v>37398</v>
      </c>
      <c r="D47" s="644">
        <f aca="true" t="shared" si="15" ref="D47:L47">SUM(D48:D51)</f>
        <v>17669</v>
      </c>
      <c r="E47" s="644">
        <f t="shared" si="15"/>
        <v>19729</v>
      </c>
      <c r="F47" s="644">
        <f t="shared" si="15"/>
        <v>24880</v>
      </c>
      <c r="G47" s="644">
        <f t="shared" si="15"/>
        <v>13839</v>
      </c>
      <c r="H47" s="644">
        <f t="shared" si="15"/>
        <v>11041</v>
      </c>
      <c r="I47" s="644">
        <f t="shared" si="15"/>
        <v>24482</v>
      </c>
      <c r="J47" s="644">
        <f t="shared" si="15"/>
        <v>13562</v>
      </c>
      <c r="K47" s="644">
        <f t="shared" si="15"/>
        <v>10920</v>
      </c>
      <c r="L47" s="644">
        <f t="shared" si="15"/>
        <v>398</v>
      </c>
      <c r="M47" s="644">
        <f>SUM(M48:M51)</f>
        <v>277</v>
      </c>
      <c r="N47" s="644">
        <f>SUM(N48:N51)</f>
        <v>121</v>
      </c>
      <c r="O47" s="644">
        <f>SUM(O48:O51)</f>
        <v>12492</v>
      </c>
      <c r="P47" s="644">
        <f>SUM(P48:P51)</f>
        <v>3824</v>
      </c>
      <c r="Q47" s="644">
        <f>SUM(Q48:Q51)</f>
        <v>8668</v>
      </c>
      <c r="R47" s="81"/>
      <c r="S47" s="82"/>
      <c r="T47" s="81"/>
    </row>
    <row r="48" spans="1:20" ht="15" customHeight="1">
      <c r="A48" s="66"/>
      <c r="B48" s="75" t="s">
        <v>101</v>
      </c>
      <c r="C48" s="645">
        <f>SUM(D48:E48)</f>
        <v>9608</v>
      </c>
      <c r="D48" s="646">
        <v>4418</v>
      </c>
      <c r="E48" s="646">
        <v>5190</v>
      </c>
      <c r="F48" s="645">
        <f>SUM(G48:H48)</f>
        <v>6310</v>
      </c>
      <c r="G48" s="646">
        <v>3407</v>
      </c>
      <c r="H48" s="646">
        <v>2903</v>
      </c>
      <c r="I48" s="645">
        <f>SUM(J48:K48)</f>
        <v>6189</v>
      </c>
      <c r="J48" s="646">
        <v>3318</v>
      </c>
      <c r="K48" s="646">
        <v>2871</v>
      </c>
      <c r="L48" s="645">
        <f>SUM(M48:N48)</f>
        <v>121</v>
      </c>
      <c r="M48" s="645">
        <v>89</v>
      </c>
      <c r="N48" s="646">
        <v>32</v>
      </c>
      <c r="O48" s="645">
        <f>SUM(P48:Q48)</f>
        <v>3296</v>
      </c>
      <c r="P48" s="646">
        <v>1011</v>
      </c>
      <c r="Q48" s="646">
        <v>2285</v>
      </c>
      <c r="R48" s="37"/>
      <c r="S48" s="58"/>
      <c r="T48" s="37"/>
    </row>
    <row r="49" spans="1:20" ht="15" customHeight="1">
      <c r="A49" s="66"/>
      <c r="B49" s="75" t="s">
        <v>102</v>
      </c>
      <c r="C49" s="645">
        <f>SUM(D49:E49)</f>
        <v>6279</v>
      </c>
      <c r="D49" s="646">
        <v>2910</v>
      </c>
      <c r="E49" s="646">
        <v>3369</v>
      </c>
      <c r="F49" s="645">
        <f>SUM(G49:H49)</f>
        <v>3979</v>
      </c>
      <c r="G49" s="646">
        <v>2228</v>
      </c>
      <c r="H49" s="646">
        <v>1751</v>
      </c>
      <c r="I49" s="645">
        <f>SUM(J49:K49)</f>
        <v>3906</v>
      </c>
      <c r="J49" s="646">
        <v>2179</v>
      </c>
      <c r="K49" s="646">
        <v>1727</v>
      </c>
      <c r="L49" s="645">
        <f>SUM(M49:N49)</f>
        <v>73</v>
      </c>
      <c r="M49" s="645">
        <v>49</v>
      </c>
      <c r="N49" s="646">
        <v>24</v>
      </c>
      <c r="O49" s="645">
        <f>SUM(P49:Q49)</f>
        <v>2294</v>
      </c>
      <c r="P49" s="646">
        <v>680</v>
      </c>
      <c r="Q49" s="646">
        <v>1614</v>
      </c>
      <c r="R49" s="37"/>
      <c r="S49" s="58"/>
      <c r="T49" s="37"/>
    </row>
    <row r="50" spans="1:20" ht="15" customHeight="1">
      <c r="A50" s="66"/>
      <c r="B50" s="75" t="s">
        <v>103</v>
      </c>
      <c r="C50" s="645">
        <f>SUM(D50:E50)</f>
        <v>13984</v>
      </c>
      <c r="D50" s="646">
        <v>6848</v>
      </c>
      <c r="E50" s="646">
        <v>7136</v>
      </c>
      <c r="F50" s="645">
        <f>SUM(G50:H50)</f>
        <v>9660</v>
      </c>
      <c r="G50" s="646">
        <v>5516</v>
      </c>
      <c r="H50" s="646">
        <v>4144</v>
      </c>
      <c r="I50" s="645">
        <f>SUM(J50:K50)</f>
        <v>9520</v>
      </c>
      <c r="J50" s="646">
        <v>5417</v>
      </c>
      <c r="K50" s="646">
        <v>4103</v>
      </c>
      <c r="L50" s="645">
        <f>SUM(M50:N50)</f>
        <v>140</v>
      </c>
      <c r="M50" s="645">
        <v>99</v>
      </c>
      <c r="N50" s="646">
        <v>41</v>
      </c>
      <c r="O50" s="645">
        <f>SUM(P50:Q50)</f>
        <v>4311</v>
      </c>
      <c r="P50" s="646">
        <v>1330</v>
      </c>
      <c r="Q50" s="646">
        <v>2981</v>
      </c>
      <c r="R50" s="76"/>
      <c r="S50" s="77"/>
      <c r="T50" s="76"/>
    </row>
    <row r="51" spans="1:20" ht="15" customHeight="1">
      <c r="A51" s="66"/>
      <c r="B51" s="75" t="s">
        <v>104</v>
      </c>
      <c r="C51" s="645">
        <f>SUM(D51:E51)</f>
        <v>7527</v>
      </c>
      <c r="D51" s="646">
        <v>3493</v>
      </c>
      <c r="E51" s="646">
        <v>4034</v>
      </c>
      <c r="F51" s="645">
        <f>SUM(G51:H51)</f>
        <v>4931</v>
      </c>
      <c r="G51" s="646">
        <v>2688</v>
      </c>
      <c r="H51" s="646">
        <v>2243</v>
      </c>
      <c r="I51" s="645">
        <f>SUM(J51:K51)</f>
        <v>4867</v>
      </c>
      <c r="J51" s="646">
        <v>2648</v>
      </c>
      <c r="K51" s="646">
        <v>2219</v>
      </c>
      <c r="L51" s="645">
        <f>SUM(M51:N51)</f>
        <v>64</v>
      </c>
      <c r="M51" s="645">
        <v>40</v>
      </c>
      <c r="N51" s="646">
        <v>24</v>
      </c>
      <c r="O51" s="645">
        <f>SUM(P51:Q51)</f>
        <v>2591</v>
      </c>
      <c r="P51" s="646">
        <v>803</v>
      </c>
      <c r="Q51" s="646">
        <v>1788</v>
      </c>
      <c r="R51" s="37"/>
      <c r="S51" s="58"/>
      <c r="T51" s="37"/>
    </row>
    <row r="52" spans="1:20" ht="15" customHeight="1">
      <c r="A52" s="66"/>
      <c r="B52" s="7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37"/>
      <c r="S52" s="58"/>
      <c r="T52" s="37"/>
    </row>
    <row r="53" spans="1:20" s="80" customFormat="1" ht="15" customHeight="1">
      <c r="A53" s="350" t="s">
        <v>105</v>
      </c>
      <c r="B53" s="354"/>
      <c r="C53" s="644">
        <f>SUM(C54:C59)</f>
        <v>32188</v>
      </c>
      <c r="D53" s="644">
        <f aca="true" t="shared" si="16" ref="D53:L53">SUM(D54:D59)</f>
        <v>15072</v>
      </c>
      <c r="E53" s="644">
        <f t="shared" si="16"/>
        <v>17116</v>
      </c>
      <c r="F53" s="644">
        <f t="shared" si="16"/>
        <v>21874</v>
      </c>
      <c r="G53" s="644">
        <f t="shared" si="16"/>
        <v>11807</v>
      </c>
      <c r="H53" s="644">
        <f t="shared" si="16"/>
        <v>10067</v>
      </c>
      <c r="I53" s="644">
        <f t="shared" si="16"/>
        <v>21511</v>
      </c>
      <c r="J53" s="644">
        <f t="shared" si="16"/>
        <v>11545</v>
      </c>
      <c r="K53" s="644">
        <f t="shared" si="16"/>
        <v>9966</v>
      </c>
      <c r="L53" s="644">
        <f t="shared" si="16"/>
        <v>363</v>
      </c>
      <c r="M53" s="644">
        <f>SUM(M54:M59)</f>
        <v>262</v>
      </c>
      <c r="N53" s="644">
        <f>SUM(N54:N59)</f>
        <v>101</v>
      </c>
      <c r="O53" s="644">
        <f>SUM(O54:O59)</f>
        <v>10279</v>
      </c>
      <c r="P53" s="644">
        <f>SUM(P54:P59)</f>
        <v>3247</v>
      </c>
      <c r="Q53" s="644">
        <f>SUM(Q54:Q59)</f>
        <v>7032</v>
      </c>
      <c r="R53" s="78"/>
      <c r="S53" s="79"/>
      <c r="T53" s="78"/>
    </row>
    <row r="54" spans="1:20" ht="15" customHeight="1">
      <c r="A54" s="66"/>
      <c r="B54" s="75" t="s">
        <v>106</v>
      </c>
      <c r="C54" s="645">
        <f aca="true" t="shared" si="17" ref="C54:C59">SUM(D54:E54)</f>
        <v>5291</v>
      </c>
      <c r="D54" s="646">
        <v>2477</v>
      </c>
      <c r="E54" s="646">
        <v>2814</v>
      </c>
      <c r="F54" s="645">
        <f aca="true" t="shared" si="18" ref="F54:F59">SUM(G54:H54)</f>
        <v>3562</v>
      </c>
      <c r="G54" s="646">
        <v>1934</v>
      </c>
      <c r="H54" s="646">
        <v>1628</v>
      </c>
      <c r="I54" s="645">
        <f aca="true" t="shared" si="19" ref="I54:I59">SUM(J54:K54)</f>
        <v>3457</v>
      </c>
      <c r="J54" s="646">
        <v>1868</v>
      </c>
      <c r="K54" s="646">
        <v>1589</v>
      </c>
      <c r="L54" s="645">
        <f aca="true" t="shared" si="20" ref="L54:L59">SUM(M54:N54)</f>
        <v>105</v>
      </c>
      <c r="M54" s="645">
        <v>66</v>
      </c>
      <c r="N54" s="646">
        <v>39</v>
      </c>
      <c r="O54" s="645">
        <f aca="true" t="shared" si="21" ref="O54:O59">SUM(P54:Q54)</f>
        <v>1720</v>
      </c>
      <c r="P54" s="646">
        <v>538</v>
      </c>
      <c r="Q54" s="646">
        <v>1182</v>
      </c>
      <c r="R54" s="37"/>
      <c r="S54" s="58"/>
      <c r="T54" s="37"/>
    </row>
    <row r="55" spans="1:20" ht="15" customHeight="1">
      <c r="A55" s="66"/>
      <c r="B55" s="75" t="s">
        <v>107</v>
      </c>
      <c r="C55" s="645">
        <f t="shared" si="17"/>
        <v>4848</v>
      </c>
      <c r="D55" s="646">
        <v>2271</v>
      </c>
      <c r="E55" s="646">
        <v>2577</v>
      </c>
      <c r="F55" s="645">
        <f t="shared" si="18"/>
        <v>3262</v>
      </c>
      <c r="G55" s="646">
        <v>1786</v>
      </c>
      <c r="H55" s="646">
        <v>1476</v>
      </c>
      <c r="I55" s="645">
        <f t="shared" si="19"/>
        <v>3210</v>
      </c>
      <c r="J55" s="646">
        <v>1745</v>
      </c>
      <c r="K55" s="646">
        <v>1465</v>
      </c>
      <c r="L55" s="645">
        <f t="shared" si="20"/>
        <v>52</v>
      </c>
      <c r="M55" s="645">
        <v>41</v>
      </c>
      <c r="N55" s="646">
        <v>11</v>
      </c>
      <c r="O55" s="645">
        <f t="shared" si="21"/>
        <v>1577</v>
      </c>
      <c r="P55" s="646">
        <v>479</v>
      </c>
      <c r="Q55" s="646">
        <v>1098</v>
      </c>
      <c r="R55" s="37"/>
      <c r="S55" s="58"/>
      <c r="T55" s="37"/>
    </row>
    <row r="56" spans="1:20" ht="15" customHeight="1">
      <c r="A56" s="66"/>
      <c r="B56" s="75" t="s">
        <v>108</v>
      </c>
      <c r="C56" s="645">
        <f t="shared" si="17"/>
        <v>6869</v>
      </c>
      <c r="D56" s="646">
        <v>3197</v>
      </c>
      <c r="E56" s="646">
        <v>3672</v>
      </c>
      <c r="F56" s="645">
        <f t="shared" si="18"/>
        <v>4837</v>
      </c>
      <c r="G56" s="646">
        <v>2533</v>
      </c>
      <c r="H56" s="646">
        <v>2304</v>
      </c>
      <c r="I56" s="645">
        <f t="shared" si="19"/>
        <v>4784</v>
      </c>
      <c r="J56" s="646">
        <v>2495</v>
      </c>
      <c r="K56" s="646">
        <v>2289</v>
      </c>
      <c r="L56" s="645">
        <f t="shared" si="20"/>
        <v>53</v>
      </c>
      <c r="M56" s="645">
        <v>38</v>
      </c>
      <c r="N56" s="646">
        <v>15</v>
      </c>
      <c r="O56" s="645">
        <f t="shared" si="21"/>
        <v>2022</v>
      </c>
      <c r="P56" s="646">
        <v>660</v>
      </c>
      <c r="Q56" s="646">
        <v>1362</v>
      </c>
      <c r="R56" s="37"/>
      <c r="S56" s="58"/>
      <c r="T56" s="37"/>
    </row>
    <row r="57" spans="1:20" ht="15" customHeight="1">
      <c r="A57" s="66"/>
      <c r="B57" s="75" t="s">
        <v>109</v>
      </c>
      <c r="C57" s="645">
        <f t="shared" si="17"/>
        <v>7660</v>
      </c>
      <c r="D57" s="646">
        <v>3608</v>
      </c>
      <c r="E57" s="646">
        <v>4052</v>
      </c>
      <c r="F57" s="645">
        <f t="shared" si="18"/>
        <v>5127</v>
      </c>
      <c r="G57" s="646">
        <v>2813</v>
      </c>
      <c r="H57" s="646">
        <v>2314</v>
      </c>
      <c r="I57" s="645">
        <f t="shared" si="19"/>
        <v>5056</v>
      </c>
      <c r="J57" s="646">
        <v>2761</v>
      </c>
      <c r="K57" s="646">
        <v>2295</v>
      </c>
      <c r="L57" s="645">
        <f t="shared" si="20"/>
        <v>71</v>
      </c>
      <c r="M57" s="646">
        <v>52</v>
      </c>
      <c r="N57" s="646">
        <v>19</v>
      </c>
      <c r="O57" s="645">
        <f t="shared" si="21"/>
        <v>2528</v>
      </c>
      <c r="P57" s="646">
        <v>793</v>
      </c>
      <c r="Q57" s="646">
        <v>1735</v>
      </c>
      <c r="R57" s="37"/>
      <c r="S57" s="58"/>
      <c r="T57" s="37"/>
    </row>
    <row r="58" spans="1:20" ht="15" customHeight="1">
      <c r="A58" s="4"/>
      <c r="B58" s="75" t="s">
        <v>110</v>
      </c>
      <c r="C58" s="645">
        <f t="shared" si="17"/>
        <v>3043</v>
      </c>
      <c r="D58" s="646">
        <v>1406</v>
      </c>
      <c r="E58" s="646">
        <v>1637</v>
      </c>
      <c r="F58" s="645">
        <f t="shared" si="18"/>
        <v>2149</v>
      </c>
      <c r="G58" s="646">
        <v>1109</v>
      </c>
      <c r="H58" s="646">
        <v>1040</v>
      </c>
      <c r="I58" s="645">
        <f t="shared" si="19"/>
        <v>2125</v>
      </c>
      <c r="J58" s="646">
        <v>1092</v>
      </c>
      <c r="K58" s="646">
        <v>1033</v>
      </c>
      <c r="L58" s="645">
        <f t="shared" si="20"/>
        <v>24</v>
      </c>
      <c r="M58" s="645">
        <v>17</v>
      </c>
      <c r="N58" s="646">
        <v>7</v>
      </c>
      <c r="O58" s="645">
        <f t="shared" si="21"/>
        <v>892</v>
      </c>
      <c r="P58" s="646">
        <v>296</v>
      </c>
      <c r="Q58" s="646">
        <v>596</v>
      </c>
      <c r="R58" s="5"/>
      <c r="S58" s="37"/>
      <c r="T58" s="37"/>
    </row>
    <row r="59" spans="1:20" ht="15" customHeight="1">
      <c r="A59" s="66"/>
      <c r="B59" s="75" t="s">
        <v>111</v>
      </c>
      <c r="C59" s="645">
        <f t="shared" si="17"/>
        <v>4477</v>
      </c>
      <c r="D59" s="646">
        <v>2113</v>
      </c>
      <c r="E59" s="646">
        <v>2364</v>
      </c>
      <c r="F59" s="645">
        <f t="shared" si="18"/>
        <v>2937</v>
      </c>
      <c r="G59" s="646">
        <v>1632</v>
      </c>
      <c r="H59" s="646">
        <v>1305</v>
      </c>
      <c r="I59" s="645">
        <f t="shared" si="19"/>
        <v>2879</v>
      </c>
      <c r="J59" s="646">
        <v>1584</v>
      </c>
      <c r="K59" s="646">
        <v>1295</v>
      </c>
      <c r="L59" s="645">
        <f t="shared" si="20"/>
        <v>58</v>
      </c>
      <c r="M59" s="645">
        <v>48</v>
      </c>
      <c r="N59" s="646">
        <v>10</v>
      </c>
      <c r="O59" s="645">
        <f t="shared" si="21"/>
        <v>1540</v>
      </c>
      <c r="P59" s="646">
        <v>481</v>
      </c>
      <c r="Q59" s="646">
        <v>1059</v>
      </c>
      <c r="R59" s="37"/>
      <c r="S59" s="58"/>
      <c r="T59" s="37"/>
    </row>
    <row r="60" spans="1:20" ht="15" customHeight="1">
      <c r="A60" s="66"/>
      <c r="B60" s="75"/>
      <c r="C60" s="645"/>
      <c r="D60" s="645"/>
      <c r="E60" s="645"/>
      <c r="F60" s="645"/>
      <c r="G60" s="645"/>
      <c r="H60" s="645"/>
      <c r="I60" s="645"/>
      <c r="J60" s="645"/>
      <c r="K60" s="645"/>
      <c r="L60" s="645"/>
      <c r="M60" s="645"/>
      <c r="N60" s="645"/>
      <c r="O60" s="645"/>
      <c r="P60" s="645"/>
      <c r="Q60" s="645"/>
      <c r="R60" s="37"/>
      <c r="S60" s="58"/>
      <c r="T60" s="37"/>
    </row>
    <row r="61" spans="1:20" s="80" customFormat="1" ht="15" customHeight="1">
      <c r="A61" s="350" t="s">
        <v>112</v>
      </c>
      <c r="B61" s="354"/>
      <c r="C61" s="644">
        <f>SUM(C62:C65)</f>
        <v>35285</v>
      </c>
      <c r="D61" s="644">
        <f aca="true" t="shared" si="22" ref="D61:L61">SUM(D62:D65)</f>
        <v>16373</v>
      </c>
      <c r="E61" s="644">
        <f t="shared" si="22"/>
        <v>18912</v>
      </c>
      <c r="F61" s="644">
        <f t="shared" si="22"/>
        <v>22461</v>
      </c>
      <c r="G61" s="644">
        <f t="shared" si="22"/>
        <v>12212</v>
      </c>
      <c r="H61" s="644">
        <f t="shared" si="22"/>
        <v>10249</v>
      </c>
      <c r="I61" s="644">
        <f t="shared" si="22"/>
        <v>21976</v>
      </c>
      <c r="J61" s="644">
        <f t="shared" si="22"/>
        <v>11855</v>
      </c>
      <c r="K61" s="644">
        <f t="shared" si="22"/>
        <v>10121</v>
      </c>
      <c r="L61" s="644">
        <f t="shared" si="22"/>
        <v>485</v>
      </c>
      <c r="M61" s="644">
        <f>SUM(M62:M65)</f>
        <v>357</v>
      </c>
      <c r="N61" s="644">
        <f>SUM(N62:N65)</f>
        <v>128</v>
      </c>
      <c r="O61" s="644">
        <f>SUM(O62:O65)</f>
        <v>12809</v>
      </c>
      <c r="P61" s="644">
        <f>SUM(P62:P65)</f>
        <v>4158</v>
      </c>
      <c r="Q61" s="644">
        <f>SUM(Q62:Q65)</f>
        <v>8651</v>
      </c>
      <c r="R61" s="78"/>
      <c r="S61" s="79"/>
      <c r="T61" s="78"/>
    </row>
    <row r="62" spans="1:20" ht="15" customHeight="1">
      <c r="A62" s="66"/>
      <c r="B62" s="75" t="s">
        <v>113</v>
      </c>
      <c r="C62" s="645">
        <f>SUM(D62:E62)</f>
        <v>10735</v>
      </c>
      <c r="D62" s="646">
        <v>5009</v>
      </c>
      <c r="E62" s="646">
        <v>5726</v>
      </c>
      <c r="F62" s="645">
        <f>SUM(G62:H62)</f>
        <v>6776</v>
      </c>
      <c r="G62" s="646">
        <v>3663</v>
      </c>
      <c r="H62" s="646">
        <v>3113</v>
      </c>
      <c r="I62" s="645">
        <f>SUM(J62:K62)</f>
        <v>6645</v>
      </c>
      <c r="J62" s="646">
        <v>3574</v>
      </c>
      <c r="K62" s="646">
        <v>3071</v>
      </c>
      <c r="L62" s="645">
        <f>SUM(M62:N62)</f>
        <v>131</v>
      </c>
      <c r="M62" s="645">
        <v>89</v>
      </c>
      <c r="N62" s="646">
        <v>42</v>
      </c>
      <c r="O62" s="645">
        <f>SUM(P62:Q62)</f>
        <v>3953</v>
      </c>
      <c r="P62" s="646">
        <v>1345</v>
      </c>
      <c r="Q62" s="646">
        <v>2608</v>
      </c>
      <c r="R62" s="37"/>
      <c r="S62" s="58"/>
      <c r="T62" s="37"/>
    </row>
    <row r="63" spans="1:20" ht="15" customHeight="1">
      <c r="A63" s="66"/>
      <c r="B63" s="75" t="s">
        <v>114</v>
      </c>
      <c r="C63" s="645">
        <f>SUM(D63:E63)</f>
        <v>8880</v>
      </c>
      <c r="D63" s="646">
        <v>4035</v>
      </c>
      <c r="E63" s="646">
        <v>4845</v>
      </c>
      <c r="F63" s="645">
        <f>SUM(G63:H63)</f>
        <v>5603</v>
      </c>
      <c r="G63" s="646">
        <v>3016</v>
      </c>
      <c r="H63" s="646">
        <v>2587</v>
      </c>
      <c r="I63" s="645">
        <f>SUM(J63:K63)</f>
        <v>5496</v>
      </c>
      <c r="J63" s="646">
        <v>2932</v>
      </c>
      <c r="K63" s="646">
        <v>2564</v>
      </c>
      <c r="L63" s="645">
        <f>SUM(M63:N63)</f>
        <v>107</v>
      </c>
      <c r="M63" s="645">
        <v>84</v>
      </c>
      <c r="N63" s="646">
        <v>23</v>
      </c>
      <c r="O63" s="645">
        <f>SUM(P63:Q63)</f>
        <v>3273</v>
      </c>
      <c r="P63" s="646">
        <v>1019</v>
      </c>
      <c r="Q63" s="646">
        <v>2254</v>
      </c>
      <c r="R63" s="37"/>
      <c r="S63" s="58"/>
      <c r="T63" s="37"/>
    </row>
    <row r="64" spans="1:20" ht="15" customHeight="1">
      <c r="A64" s="66"/>
      <c r="B64" s="75" t="s">
        <v>115</v>
      </c>
      <c r="C64" s="645">
        <f>SUM(D64:E64)</f>
        <v>11374</v>
      </c>
      <c r="D64" s="645">
        <v>5264</v>
      </c>
      <c r="E64" s="645">
        <v>6110</v>
      </c>
      <c r="F64" s="645">
        <f>SUM(G64:H64)</f>
        <v>7212</v>
      </c>
      <c r="G64" s="645">
        <v>4004</v>
      </c>
      <c r="H64" s="645">
        <v>3208</v>
      </c>
      <c r="I64" s="645">
        <f>SUM(J64:K64)</f>
        <v>7009</v>
      </c>
      <c r="J64" s="645">
        <v>3854</v>
      </c>
      <c r="K64" s="645">
        <v>3155</v>
      </c>
      <c r="L64" s="645">
        <f>SUM(M64:N64)</f>
        <v>203</v>
      </c>
      <c r="M64" s="645">
        <v>150</v>
      </c>
      <c r="N64" s="645">
        <v>53</v>
      </c>
      <c r="O64" s="645">
        <f>SUM(P64:Q64)</f>
        <v>4157</v>
      </c>
      <c r="P64" s="645">
        <v>1258</v>
      </c>
      <c r="Q64" s="645">
        <v>2899</v>
      </c>
      <c r="R64" s="37"/>
      <c r="S64" s="58"/>
      <c r="T64" s="37"/>
    </row>
    <row r="65" spans="1:20" ht="15" customHeight="1">
      <c r="A65" s="4"/>
      <c r="B65" s="75" t="s">
        <v>116</v>
      </c>
      <c r="C65" s="645">
        <f>SUM(D65:E65)</f>
        <v>4296</v>
      </c>
      <c r="D65" s="645">
        <v>2065</v>
      </c>
      <c r="E65" s="645">
        <v>2231</v>
      </c>
      <c r="F65" s="645">
        <f>SUM(G65:H65)</f>
        <v>2870</v>
      </c>
      <c r="G65" s="645">
        <v>1529</v>
      </c>
      <c r="H65" s="645">
        <v>1341</v>
      </c>
      <c r="I65" s="645">
        <f>SUM(J65:K65)</f>
        <v>2826</v>
      </c>
      <c r="J65" s="645">
        <v>1495</v>
      </c>
      <c r="K65" s="645">
        <v>1331</v>
      </c>
      <c r="L65" s="645">
        <f>SUM(M65:N65)</f>
        <v>44</v>
      </c>
      <c r="M65" s="645">
        <v>34</v>
      </c>
      <c r="N65" s="645">
        <v>10</v>
      </c>
      <c r="O65" s="645">
        <f>SUM(P65:Q65)</f>
        <v>1426</v>
      </c>
      <c r="P65" s="645">
        <v>536</v>
      </c>
      <c r="Q65" s="645">
        <v>890</v>
      </c>
      <c r="R65" s="37"/>
      <c r="S65" s="37"/>
      <c r="T65" s="37"/>
    </row>
    <row r="66" spans="1:20" ht="15" customHeight="1">
      <c r="A66" s="66"/>
      <c r="B66" s="75"/>
      <c r="C66" s="645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45"/>
      <c r="Q66" s="645"/>
      <c r="R66" s="37"/>
      <c r="S66" s="58"/>
      <c r="T66" s="37"/>
    </row>
    <row r="67" spans="1:20" s="80" customFormat="1" ht="15" customHeight="1">
      <c r="A67" s="350" t="s">
        <v>117</v>
      </c>
      <c r="B67" s="354"/>
      <c r="C67" s="644">
        <f>SUM(C68)</f>
        <v>7347</v>
      </c>
      <c r="D67" s="644">
        <f aca="true" t="shared" si="23" ref="D67:L67">SUM(D68)</f>
        <v>3405</v>
      </c>
      <c r="E67" s="644">
        <f t="shared" si="23"/>
        <v>3942</v>
      </c>
      <c r="F67" s="644">
        <f t="shared" si="23"/>
        <v>4878</v>
      </c>
      <c r="G67" s="644">
        <f t="shared" si="23"/>
        <v>2633</v>
      </c>
      <c r="H67" s="644">
        <f t="shared" si="23"/>
        <v>2245</v>
      </c>
      <c r="I67" s="644">
        <f t="shared" si="23"/>
        <v>4773</v>
      </c>
      <c r="J67" s="644">
        <f t="shared" si="23"/>
        <v>2555</v>
      </c>
      <c r="K67" s="644">
        <f t="shared" si="23"/>
        <v>2218</v>
      </c>
      <c r="L67" s="644">
        <f t="shared" si="23"/>
        <v>105</v>
      </c>
      <c r="M67" s="644">
        <f>SUM(M68)</f>
        <v>78</v>
      </c>
      <c r="N67" s="644">
        <f>SUM(N68)</f>
        <v>27</v>
      </c>
      <c r="O67" s="644">
        <f>SUM(O68)</f>
        <v>2468</v>
      </c>
      <c r="P67" s="644">
        <f>SUM(P68)</f>
        <v>771</v>
      </c>
      <c r="Q67" s="644">
        <f>SUM(Q68)</f>
        <v>1697</v>
      </c>
      <c r="R67" s="78"/>
      <c r="S67" s="79"/>
      <c r="T67" s="78"/>
    </row>
    <row r="68" spans="1:20" ht="15" customHeight="1">
      <c r="A68" s="83"/>
      <c r="B68" s="84" t="s">
        <v>118</v>
      </c>
      <c r="C68" s="647">
        <f>SUM(D68:E68)</f>
        <v>7347</v>
      </c>
      <c r="D68" s="647">
        <v>3405</v>
      </c>
      <c r="E68" s="647">
        <v>3942</v>
      </c>
      <c r="F68" s="647">
        <f>SUM(G68:H68)</f>
        <v>4878</v>
      </c>
      <c r="G68" s="647">
        <v>2633</v>
      </c>
      <c r="H68" s="647">
        <v>2245</v>
      </c>
      <c r="I68" s="647">
        <f>SUM(J68:K68)</f>
        <v>4773</v>
      </c>
      <c r="J68" s="647">
        <v>2555</v>
      </c>
      <c r="K68" s="647">
        <v>2218</v>
      </c>
      <c r="L68" s="647">
        <f>SUM(M68:N68)</f>
        <v>105</v>
      </c>
      <c r="M68" s="647">
        <v>78</v>
      </c>
      <c r="N68" s="647">
        <v>27</v>
      </c>
      <c r="O68" s="647">
        <f>SUM(P68:Q68)</f>
        <v>2468</v>
      </c>
      <c r="P68" s="647">
        <v>771</v>
      </c>
      <c r="Q68" s="647">
        <v>1697</v>
      </c>
      <c r="R68" s="37"/>
      <c r="S68" s="37"/>
      <c r="T68" s="37"/>
    </row>
    <row r="69" spans="1:20" ht="15" customHeight="1">
      <c r="A69" s="65" t="s">
        <v>315</v>
      </c>
      <c r="B69" s="66"/>
      <c r="C69" s="65"/>
      <c r="D69" s="65"/>
      <c r="E69" s="65"/>
      <c r="F69" s="65"/>
      <c r="G69" s="65"/>
      <c r="H69" s="37"/>
      <c r="I69" s="58"/>
      <c r="J69" s="37"/>
      <c r="K69" s="37"/>
      <c r="L69" s="37"/>
      <c r="M69" s="58"/>
      <c r="N69" s="37"/>
      <c r="O69" s="37"/>
      <c r="P69" s="37"/>
      <c r="Q69" s="37"/>
      <c r="R69" s="37"/>
      <c r="S69" s="58"/>
      <c r="T69" s="37"/>
    </row>
    <row r="70" spans="2:20" ht="15" customHeight="1">
      <c r="B70" s="66"/>
      <c r="C70" s="65"/>
      <c r="D70" s="65"/>
      <c r="E70" s="65"/>
      <c r="F70" s="65"/>
      <c r="G70" s="65"/>
      <c r="H70" s="37"/>
      <c r="I70" s="58"/>
      <c r="J70" s="37"/>
      <c r="K70" s="37"/>
      <c r="L70" s="37"/>
      <c r="M70" s="58"/>
      <c r="N70" s="37"/>
      <c r="O70" s="37"/>
      <c r="P70" s="37"/>
      <c r="Q70" s="37"/>
      <c r="R70" s="37"/>
      <c r="S70" s="58"/>
      <c r="T70" s="37"/>
    </row>
    <row r="71" spans="1:20" ht="15" customHeight="1">
      <c r="A71" s="65"/>
      <c r="B71" s="66"/>
      <c r="C71" s="65"/>
      <c r="D71" s="65"/>
      <c r="E71" s="65"/>
      <c r="F71" s="65"/>
      <c r="G71" s="65"/>
      <c r="H71" s="37"/>
      <c r="I71" s="58"/>
      <c r="J71" s="37"/>
      <c r="K71" s="37"/>
      <c r="L71" s="37"/>
      <c r="M71" s="58"/>
      <c r="N71" s="37"/>
      <c r="O71" s="37"/>
      <c r="P71" s="37"/>
      <c r="Q71" s="37"/>
      <c r="R71" s="37"/>
      <c r="S71" s="58"/>
      <c r="T71" s="37"/>
    </row>
    <row r="72" spans="1:20" ht="15" customHeight="1">
      <c r="A72" s="65"/>
      <c r="B72" s="66"/>
      <c r="C72" s="65"/>
      <c r="D72" s="65"/>
      <c r="E72" s="65"/>
      <c r="F72" s="65"/>
      <c r="G72" s="65"/>
      <c r="H72" s="37"/>
      <c r="I72" s="58"/>
      <c r="J72" s="37"/>
      <c r="K72" s="37"/>
      <c r="L72" s="37"/>
      <c r="M72" s="58"/>
      <c r="N72" s="37"/>
      <c r="O72" s="37"/>
      <c r="P72" s="37"/>
      <c r="Q72" s="37"/>
      <c r="R72" s="37"/>
      <c r="S72" s="58"/>
      <c r="T72" s="37"/>
    </row>
    <row r="73" spans="1:20" ht="14.25">
      <c r="A73" s="65"/>
      <c r="B73" s="66"/>
      <c r="C73" s="65"/>
      <c r="D73" s="65"/>
      <c r="E73" s="65"/>
      <c r="F73" s="65"/>
      <c r="G73" s="65"/>
      <c r="H73" s="37"/>
      <c r="I73" s="58"/>
      <c r="J73" s="37"/>
      <c r="K73" s="37"/>
      <c r="L73" s="37"/>
      <c r="M73" s="58"/>
      <c r="N73" s="37"/>
      <c r="O73" s="37"/>
      <c r="P73" s="37"/>
      <c r="Q73" s="37"/>
      <c r="R73" s="37"/>
      <c r="S73" s="58"/>
      <c r="T73" s="37"/>
    </row>
    <row r="74" spans="1:20" ht="14.25">
      <c r="A74" s="65"/>
      <c r="B74" s="66"/>
      <c r="C74" s="65"/>
      <c r="D74" s="65"/>
      <c r="E74" s="65"/>
      <c r="F74" s="65"/>
      <c r="G74" s="65"/>
      <c r="H74" s="37"/>
      <c r="I74" s="58"/>
      <c r="J74" s="37"/>
      <c r="K74" s="37"/>
      <c r="L74" s="37"/>
      <c r="M74" s="58"/>
      <c r="N74" s="37"/>
      <c r="O74" s="37"/>
      <c r="P74" s="37"/>
      <c r="Q74" s="37"/>
      <c r="R74" s="37"/>
      <c r="S74" s="58"/>
      <c r="T74" s="37"/>
    </row>
    <row r="75" spans="1:20" ht="14.2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4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37"/>
      <c r="L76" s="37"/>
      <c r="M76" s="37"/>
      <c r="N76" s="37"/>
      <c r="O76" s="37"/>
      <c r="P76" s="37"/>
      <c r="Q76" s="37"/>
      <c r="R76" s="37"/>
      <c r="S76" s="37"/>
      <c r="T76" s="37"/>
    </row>
  </sheetData>
  <sheetProtection/>
  <mergeCells count="29">
    <mergeCell ref="A61:B61"/>
    <mergeCell ref="A67:B67"/>
    <mergeCell ref="A21:B21"/>
    <mergeCell ref="A24:B24"/>
    <mergeCell ref="A30:B30"/>
    <mergeCell ref="A40:B40"/>
    <mergeCell ref="A47:B47"/>
    <mergeCell ref="A53:B53"/>
    <mergeCell ref="A15:B15"/>
    <mergeCell ref="A16:B16"/>
    <mergeCell ref="A17:B17"/>
    <mergeCell ref="A18:B18"/>
    <mergeCell ref="A19:B19"/>
    <mergeCell ref="A20:B20"/>
    <mergeCell ref="A8:B8"/>
    <mergeCell ref="A9:B9"/>
    <mergeCell ref="A10:B10"/>
    <mergeCell ref="A12:B12"/>
    <mergeCell ref="A13:B13"/>
    <mergeCell ref="A14:B14"/>
    <mergeCell ref="A2:Q2"/>
    <mergeCell ref="A3:Q3"/>
    <mergeCell ref="A5:B7"/>
    <mergeCell ref="C5:E6"/>
    <mergeCell ref="F5:N5"/>
    <mergeCell ref="O5:Q6"/>
    <mergeCell ref="F6:H6"/>
    <mergeCell ref="I6:K6"/>
    <mergeCell ref="L6:N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9"/>
  <sheetViews>
    <sheetView view="pageBreakPreview" zoomScale="60" zoomScalePageLayoutView="0" workbookViewId="0" topLeftCell="A1">
      <selection activeCell="A16" sqref="A16"/>
    </sheetView>
  </sheetViews>
  <sheetFormatPr defaultColWidth="10.59765625" defaultRowHeight="15"/>
  <cols>
    <col min="1" max="1" width="15.09765625" style="63" customWidth="1"/>
    <col min="2" max="29" width="7.59765625" style="63" customWidth="1"/>
    <col min="30" max="16384" width="10.59765625" style="63" customWidth="1"/>
  </cols>
  <sheetData>
    <row r="1" spans="1:29" s="62" customFormat="1" ht="19.5" customHeight="1">
      <c r="A1" s="1" t="s">
        <v>303</v>
      </c>
      <c r="AC1" s="2" t="s">
        <v>304</v>
      </c>
    </row>
    <row r="2" spans="1:29" ht="19.5" customHeight="1">
      <c r="A2" s="356" t="s">
        <v>428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</row>
    <row r="3" spans="2:29" ht="18" customHeight="1" thickBo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47" t="s">
        <v>302</v>
      </c>
    </row>
    <row r="4" spans="1:29" ht="15" customHeight="1">
      <c r="A4" s="227" t="s">
        <v>15</v>
      </c>
      <c r="B4" s="250" t="s">
        <v>55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  <c r="S4" s="250"/>
      <c r="T4" s="250"/>
      <c r="U4" s="252"/>
      <c r="V4" s="365" t="s">
        <v>31</v>
      </c>
      <c r="W4" s="337"/>
      <c r="X4" s="337"/>
      <c r="Y4" s="361"/>
      <c r="Z4" s="365" t="s">
        <v>305</v>
      </c>
      <c r="AA4" s="337"/>
      <c r="AB4" s="337"/>
      <c r="AC4" s="337"/>
    </row>
    <row r="5" spans="1:29" ht="15" customHeight="1">
      <c r="A5" s="242"/>
      <c r="B5" s="340" t="s">
        <v>34</v>
      </c>
      <c r="C5" s="620"/>
      <c r="D5" s="620"/>
      <c r="E5" s="621"/>
      <c r="F5" s="340" t="s">
        <v>35</v>
      </c>
      <c r="G5" s="620"/>
      <c r="H5" s="620"/>
      <c r="I5" s="621"/>
      <c r="J5" s="85" t="s">
        <v>36</v>
      </c>
      <c r="K5" s="85"/>
      <c r="L5" s="85"/>
      <c r="M5" s="130"/>
      <c r="N5" s="85" t="s">
        <v>37</v>
      </c>
      <c r="O5" s="85"/>
      <c r="P5" s="85"/>
      <c r="Q5" s="130"/>
      <c r="R5" s="85" t="s">
        <v>306</v>
      </c>
      <c r="S5" s="85"/>
      <c r="T5" s="85"/>
      <c r="U5" s="130"/>
      <c r="V5" s="338"/>
      <c r="W5" s="339"/>
      <c r="X5" s="339"/>
      <c r="Y5" s="364"/>
      <c r="Z5" s="338"/>
      <c r="AA5" s="339"/>
      <c r="AB5" s="339"/>
      <c r="AC5" s="339"/>
    </row>
    <row r="6" spans="1:29" ht="15" customHeight="1">
      <c r="A6" s="242"/>
      <c r="B6" s="609" t="s">
        <v>50</v>
      </c>
      <c r="C6" s="609" t="s">
        <v>51</v>
      </c>
      <c r="D6" s="609" t="s">
        <v>52</v>
      </c>
      <c r="E6" s="609" t="s">
        <v>53</v>
      </c>
      <c r="F6" s="609" t="s">
        <v>50</v>
      </c>
      <c r="G6" s="609" t="s">
        <v>51</v>
      </c>
      <c r="H6" s="609" t="s">
        <v>52</v>
      </c>
      <c r="I6" s="609" t="s">
        <v>53</v>
      </c>
      <c r="J6" s="609" t="s">
        <v>50</v>
      </c>
      <c r="K6" s="609" t="s">
        <v>51</v>
      </c>
      <c r="L6" s="609" t="s">
        <v>52</v>
      </c>
      <c r="M6" s="609" t="s">
        <v>53</v>
      </c>
      <c r="N6" s="609" t="s">
        <v>50</v>
      </c>
      <c r="O6" s="609" t="s">
        <v>51</v>
      </c>
      <c r="P6" s="609" t="s">
        <v>52</v>
      </c>
      <c r="Q6" s="609" t="s">
        <v>53</v>
      </c>
      <c r="R6" s="609" t="s">
        <v>50</v>
      </c>
      <c r="S6" s="609" t="s">
        <v>51</v>
      </c>
      <c r="T6" s="609" t="s">
        <v>52</v>
      </c>
      <c r="U6" s="609" t="s">
        <v>53</v>
      </c>
      <c r="V6" s="609" t="s">
        <v>50</v>
      </c>
      <c r="W6" s="609" t="s">
        <v>51</v>
      </c>
      <c r="X6" s="609" t="s">
        <v>52</v>
      </c>
      <c r="Y6" s="609" t="s">
        <v>53</v>
      </c>
      <c r="Z6" s="609" t="s">
        <v>50</v>
      </c>
      <c r="AA6" s="609" t="s">
        <v>51</v>
      </c>
      <c r="AB6" s="609" t="s">
        <v>52</v>
      </c>
      <c r="AC6" s="625" t="s">
        <v>53</v>
      </c>
    </row>
    <row r="7" spans="1:29" ht="15" customHeight="1">
      <c r="A7" s="92" t="s">
        <v>427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626"/>
    </row>
    <row r="8" spans="1:29" ht="15" customHeight="1">
      <c r="A8" s="243" t="s">
        <v>54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627"/>
    </row>
    <row r="9" spans="1:29" s="80" customFormat="1" ht="15" customHeight="1">
      <c r="A9" s="11" t="s">
        <v>40</v>
      </c>
      <c r="B9" s="259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</row>
    <row r="10" spans="1:30" ht="15" customHeight="1">
      <c r="A10" s="236" t="s">
        <v>299</v>
      </c>
      <c r="B10" s="184">
        <v>21.4</v>
      </c>
      <c r="C10" s="185">
        <v>175.3</v>
      </c>
      <c r="D10" s="185">
        <v>160.8</v>
      </c>
      <c r="E10" s="185">
        <v>14.5</v>
      </c>
      <c r="F10" s="185">
        <v>21.7</v>
      </c>
      <c r="G10" s="185">
        <v>185.8</v>
      </c>
      <c r="H10" s="185">
        <v>163.4</v>
      </c>
      <c r="I10" s="185">
        <v>22.4</v>
      </c>
      <c r="J10" s="185">
        <v>21.4</v>
      </c>
      <c r="K10" s="185">
        <v>189.7</v>
      </c>
      <c r="L10" s="185">
        <v>163.8</v>
      </c>
      <c r="M10" s="185">
        <v>25.9</v>
      </c>
      <c r="N10" s="185">
        <v>21.5</v>
      </c>
      <c r="O10" s="185">
        <v>180.8</v>
      </c>
      <c r="P10" s="185">
        <v>160.9</v>
      </c>
      <c r="Q10" s="185">
        <v>19.9</v>
      </c>
      <c r="R10" s="185">
        <v>21</v>
      </c>
      <c r="S10" s="185">
        <v>182.7</v>
      </c>
      <c r="T10" s="185">
        <v>162.9</v>
      </c>
      <c r="U10" s="185">
        <v>19.8</v>
      </c>
      <c r="V10" s="186">
        <v>19.8</v>
      </c>
      <c r="W10" s="186">
        <v>164</v>
      </c>
      <c r="X10" s="186">
        <v>152.9</v>
      </c>
      <c r="Y10" s="186">
        <v>11.1</v>
      </c>
      <c r="Z10" s="186">
        <v>21.7</v>
      </c>
      <c r="AA10" s="185">
        <v>179.1</v>
      </c>
      <c r="AB10" s="185">
        <v>157.4</v>
      </c>
      <c r="AC10" s="185">
        <v>21.7</v>
      </c>
      <c r="AD10" s="185"/>
    </row>
    <row r="11" spans="1:30" ht="15" customHeight="1">
      <c r="A11" s="236" t="s">
        <v>453</v>
      </c>
      <c r="B11" s="184">
        <v>20.8</v>
      </c>
      <c r="C11" s="185">
        <v>169.5</v>
      </c>
      <c r="D11" s="185">
        <v>158</v>
      </c>
      <c r="E11" s="185">
        <v>11.5</v>
      </c>
      <c r="F11" s="185">
        <v>20.3</v>
      </c>
      <c r="G11" s="185">
        <v>176.9</v>
      </c>
      <c r="H11" s="185">
        <v>157.6</v>
      </c>
      <c r="I11" s="185">
        <v>19.3</v>
      </c>
      <c r="J11" s="185">
        <v>20.8</v>
      </c>
      <c r="K11" s="185">
        <v>184.7</v>
      </c>
      <c r="L11" s="185">
        <v>163.4</v>
      </c>
      <c r="M11" s="185">
        <v>21.3</v>
      </c>
      <c r="N11" s="185">
        <v>20.3</v>
      </c>
      <c r="O11" s="185">
        <v>176.3</v>
      </c>
      <c r="P11" s="185">
        <v>159.3</v>
      </c>
      <c r="Q11" s="185">
        <v>17</v>
      </c>
      <c r="R11" s="185">
        <v>20.9</v>
      </c>
      <c r="S11" s="185">
        <v>177.3</v>
      </c>
      <c r="T11" s="185">
        <v>126.3</v>
      </c>
      <c r="U11" s="185">
        <v>15</v>
      </c>
      <c r="V11" s="186" t="s">
        <v>239</v>
      </c>
      <c r="W11" s="186" t="s">
        <v>239</v>
      </c>
      <c r="X11" s="186" t="s">
        <v>239</v>
      </c>
      <c r="Y11" s="186" t="s">
        <v>239</v>
      </c>
      <c r="Z11" s="186">
        <v>21.3</v>
      </c>
      <c r="AA11" s="185">
        <v>176.1</v>
      </c>
      <c r="AB11" s="185">
        <v>156</v>
      </c>
      <c r="AC11" s="185">
        <v>20.1</v>
      </c>
      <c r="AD11" s="185"/>
    </row>
    <row r="12" spans="1:30" s="80" customFormat="1" ht="15" customHeight="1">
      <c r="A12" s="11" t="s">
        <v>454</v>
      </c>
      <c r="B12" s="275">
        <f>AVERAGE(B14:B27)</f>
        <v>20.45</v>
      </c>
      <c r="C12" s="249">
        <v>156.2</v>
      </c>
      <c r="D12" s="249">
        <f aca="true" t="shared" si="0" ref="D12:U12">AVERAGE(D14:D27)</f>
        <v>156.26666666666668</v>
      </c>
      <c r="E12" s="249">
        <f t="shared" si="0"/>
        <v>9.450000000000001</v>
      </c>
      <c r="F12" s="249">
        <f t="shared" si="0"/>
        <v>20.383333333333333</v>
      </c>
      <c r="G12" s="249">
        <f t="shared" si="0"/>
        <v>175.4</v>
      </c>
      <c r="H12" s="249">
        <f t="shared" si="0"/>
        <v>158.69166666666666</v>
      </c>
      <c r="I12" s="249">
        <f t="shared" si="0"/>
        <v>16.708333333333332</v>
      </c>
      <c r="J12" s="249">
        <f t="shared" si="0"/>
        <v>20.700000000000003</v>
      </c>
      <c r="K12" s="249">
        <f t="shared" si="0"/>
        <v>178.53333333333333</v>
      </c>
      <c r="L12" s="249">
        <f t="shared" si="0"/>
        <v>162.20000000000002</v>
      </c>
      <c r="M12" s="249">
        <f t="shared" si="0"/>
        <v>16.333333333333332</v>
      </c>
      <c r="N12" s="249">
        <f t="shared" si="0"/>
        <v>19.783333333333335</v>
      </c>
      <c r="O12" s="249">
        <f t="shared" si="0"/>
        <v>169.35</v>
      </c>
      <c r="P12" s="249">
        <v>157.3</v>
      </c>
      <c r="Q12" s="249">
        <f t="shared" si="0"/>
        <v>12.125</v>
      </c>
      <c r="R12" s="249">
        <f t="shared" si="0"/>
        <v>20.60833333333333</v>
      </c>
      <c r="S12" s="249">
        <v>172.4</v>
      </c>
      <c r="T12" s="249">
        <f t="shared" si="0"/>
        <v>160.67499999999998</v>
      </c>
      <c r="U12" s="249">
        <f t="shared" si="0"/>
        <v>11.658333333333333</v>
      </c>
      <c r="V12" s="226" t="s">
        <v>239</v>
      </c>
      <c r="W12" s="226" t="s">
        <v>239</v>
      </c>
      <c r="X12" s="226" t="s">
        <v>239</v>
      </c>
      <c r="Y12" s="226" t="s">
        <v>239</v>
      </c>
      <c r="Z12" s="249">
        <f>AVERAGE(Z14:Z27)</f>
        <v>21.26666666666667</v>
      </c>
      <c r="AA12" s="249">
        <v>175.2</v>
      </c>
      <c r="AB12" s="249">
        <v>157.4</v>
      </c>
      <c r="AC12" s="249">
        <f>AVERAGE(AC14:AC27)</f>
        <v>17.833333333333332</v>
      </c>
      <c r="AD12" s="249"/>
    </row>
    <row r="13" spans="1:29" ht="15" customHeight="1">
      <c r="A13" s="38"/>
      <c r="B13" s="57"/>
      <c r="C13" s="38"/>
      <c r="D13" s="38"/>
      <c r="E13" s="38"/>
      <c r="F13" s="38"/>
      <c r="G13" s="38"/>
      <c r="H13" s="26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30" ht="15" customHeight="1">
      <c r="A14" s="134" t="s">
        <v>252</v>
      </c>
      <c r="B14" s="184">
        <v>17.8</v>
      </c>
      <c r="C14" s="185">
        <v>145.3</v>
      </c>
      <c r="D14" s="186">
        <v>135.8</v>
      </c>
      <c r="E14" s="186">
        <v>9.5</v>
      </c>
      <c r="F14" s="186">
        <v>18.8</v>
      </c>
      <c r="G14" s="185">
        <v>159.2</v>
      </c>
      <c r="H14" s="186">
        <v>146.9</v>
      </c>
      <c r="I14" s="186">
        <v>12.3</v>
      </c>
      <c r="J14" s="186">
        <v>17.4</v>
      </c>
      <c r="K14" s="185">
        <v>149.3</v>
      </c>
      <c r="L14" s="186">
        <v>135.9</v>
      </c>
      <c r="M14" s="186">
        <v>13.4</v>
      </c>
      <c r="N14" s="186">
        <v>16.3</v>
      </c>
      <c r="O14" s="185">
        <v>140.4</v>
      </c>
      <c r="P14" s="186">
        <v>128.2</v>
      </c>
      <c r="Q14" s="186">
        <v>12.2</v>
      </c>
      <c r="R14" s="186">
        <v>18.1</v>
      </c>
      <c r="S14" s="185">
        <v>151.2</v>
      </c>
      <c r="T14" s="186">
        <v>140.2</v>
      </c>
      <c r="U14" s="186">
        <v>11</v>
      </c>
      <c r="V14" s="186" t="s">
        <v>239</v>
      </c>
      <c r="W14" s="186" t="s">
        <v>239</v>
      </c>
      <c r="X14" s="186" t="s">
        <v>239</v>
      </c>
      <c r="Y14" s="186" t="s">
        <v>239</v>
      </c>
      <c r="Z14" s="186">
        <v>19.4</v>
      </c>
      <c r="AA14" s="185">
        <v>160.2</v>
      </c>
      <c r="AB14" s="186">
        <v>141.7</v>
      </c>
      <c r="AC14" s="186">
        <v>18.5</v>
      </c>
      <c r="AD14" s="186"/>
    </row>
    <row r="15" spans="1:30" ht="15" customHeight="1">
      <c r="A15" s="123">
        <v>2</v>
      </c>
      <c r="B15" s="184">
        <v>22</v>
      </c>
      <c r="C15" s="185">
        <v>179.5</v>
      </c>
      <c r="D15" s="186">
        <v>167.9</v>
      </c>
      <c r="E15" s="186">
        <v>11.6</v>
      </c>
      <c r="F15" s="186">
        <v>20.4</v>
      </c>
      <c r="G15" s="185">
        <v>172.9</v>
      </c>
      <c r="H15" s="186">
        <v>158.6</v>
      </c>
      <c r="I15" s="186">
        <v>14.3</v>
      </c>
      <c r="J15" s="186">
        <v>21.8</v>
      </c>
      <c r="K15" s="185">
        <v>190.3</v>
      </c>
      <c r="L15" s="186">
        <v>171.7</v>
      </c>
      <c r="M15" s="186">
        <v>18.6</v>
      </c>
      <c r="N15" s="186">
        <v>20.9</v>
      </c>
      <c r="O15" s="185">
        <v>180</v>
      </c>
      <c r="P15" s="186">
        <v>164.9</v>
      </c>
      <c r="Q15" s="186">
        <v>15.1</v>
      </c>
      <c r="R15" s="186">
        <v>21.7</v>
      </c>
      <c r="S15" s="185">
        <v>184.1</v>
      </c>
      <c r="T15" s="186">
        <v>168.7</v>
      </c>
      <c r="U15" s="186">
        <v>15.4</v>
      </c>
      <c r="V15" s="186" t="s">
        <v>239</v>
      </c>
      <c r="W15" s="186" t="s">
        <v>239</v>
      </c>
      <c r="X15" s="186" t="s">
        <v>239</v>
      </c>
      <c r="Y15" s="186" t="s">
        <v>239</v>
      </c>
      <c r="Z15" s="186">
        <v>21.1</v>
      </c>
      <c r="AA15" s="185">
        <v>172.3</v>
      </c>
      <c r="AB15" s="186">
        <v>153.8</v>
      </c>
      <c r="AC15" s="186">
        <v>18.5</v>
      </c>
      <c r="AD15" s="186"/>
    </row>
    <row r="16" spans="1:30" ht="15" customHeight="1">
      <c r="A16" s="123">
        <v>3</v>
      </c>
      <c r="B16" s="184">
        <v>20.5</v>
      </c>
      <c r="C16" s="185">
        <v>167.1</v>
      </c>
      <c r="D16" s="186">
        <v>155.8</v>
      </c>
      <c r="E16" s="186">
        <v>11.3</v>
      </c>
      <c r="F16" s="186">
        <v>20.6</v>
      </c>
      <c r="G16" s="185">
        <v>175.4</v>
      </c>
      <c r="H16" s="186">
        <v>160.4</v>
      </c>
      <c r="I16" s="186">
        <v>15</v>
      </c>
      <c r="J16" s="186">
        <v>20.6</v>
      </c>
      <c r="K16" s="185">
        <v>181.7</v>
      </c>
      <c r="L16" s="186">
        <v>162.3</v>
      </c>
      <c r="M16" s="186">
        <v>19.4</v>
      </c>
      <c r="N16" s="186">
        <v>20</v>
      </c>
      <c r="O16" s="185">
        <v>172.6</v>
      </c>
      <c r="P16" s="186">
        <v>158.1</v>
      </c>
      <c r="Q16" s="186">
        <v>14.5</v>
      </c>
      <c r="R16" s="186">
        <v>20.7</v>
      </c>
      <c r="S16" s="185">
        <v>175.9</v>
      </c>
      <c r="T16" s="186">
        <v>160.9</v>
      </c>
      <c r="U16" s="186">
        <v>15</v>
      </c>
      <c r="V16" s="186" t="s">
        <v>239</v>
      </c>
      <c r="W16" s="186" t="s">
        <v>239</v>
      </c>
      <c r="X16" s="186" t="s">
        <v>239</v>
      </c>
      <c r="Y16" s="186" t="s">
        <v>239</v>
      </c>
      <c r="Z16" s="186">
        <v>21.5</v>
      </c>
      <c r="AA16" s="185">
        <v>176.7</v>
      </c>
      <c r="AB16" s="186">
        <v>157.6</v>
      </c>
      <c r="AC16" s="186">
        <v>19.1</v>
      </c>
      <c r="AD16" s="186"/>
    </row>
    <row r="17" spans="1:30" ht="15" customHeight="1">
      <c r="A17" s="123">
        <v>4</v>
      </c>
      <c r="B17" s="184">
        <v>21.5</v>
      </c>
      <c r="C17" s="185">
        <v>174.6</v>
      </c>
      <c r="D17" s="186">
        <v>165</v>
      </c>
      <c r="E17" s="186">
        <v>9.6</v>
      </c>
      <c r="F17" s="186">
        <v>21.1</v>
      </c>
      <c r="G17" s="185">
        <v>179.6</v>
      </c>
      <c r="H17" s="186">
        <v>164.4</v>
      </c>
      <c r="I17" s="186">
        <v>15.2</v>
      </c>
      <c r="J17" s="186">
        <v>21.8</v>
      </c>
      <c r="K17" s="185">
        <v>188.9</v>
      </c>
      <c r="L17" s="186">
        <v>170.9</v>
      </c>
      <c r="M17" s="186">
        <v>18</v>
      </c>
      <c r="N17" s="186">
        <v>20.4</v>
      </c>
      <c r="O17" s="185">
        <v>175</v>
      </c>
      <c r="P17" s="186">
        <v>161.9</v>
      </c>
      <c r="Q17" s="186">
        <v>13.1</v>
      </c>
      <c r="R17" s="186">
        <v>21.9</v>
      </c>
      <c r="S17" s="185">
        <v>182.1</v>
      </c>
      <c r="T17" s="186">
        <v>170.9</v>
      </c>
      <c r="U17" s="186">
        <v>11.2</v>
      </c>
      <c r="V17" s="186" t="s">
        <v>239</v>
      </c>
      <c r="W17" s="186" t="s">
        <v>239</v>
      </c>
      <c r="X17" s="186" t="s">
        <v>239</v>
      </c>
      <c r="Y17" s="186" t="s">
        <v>239</v>
      </c>
      <c r="Z17" s="186">
        <v>21.8</v>
      </c>
      <c r="AA17" s="185">
        <v>179.2</v>
      </c>
      <c r="AB17" s="186">
        <v>160.4</v>
      </c>
      <c r="AC17" s="186">
        <v>18.8</v>
      </c>
      <c r="AD17" s="186"/>
    </row>
    <row r="18" spans="1:30" ht="15" customHeight="1">
      <c r="A18" s="38"/>
      <c r="B18" s="57"/>
      <c r="C18" s="38"/>
      <c r="D18" s="47"/>
      <c r="E18" s="47"/>
      <c r="F18" s="47"/>
      <c r="G18" s="38"/>
      <c r="H18" s="47"/>
      <c r="I18" s="47"/>
      <c r="J18" s="47"/>
      <c r="K18" s="38"/>
      <c r="L18" s="47"/>
      <c r="M18" s="47"/>
      <c r="N18" s="47"/>
      <c r="O18" s="38"/>
      <c r="P18" s="47"/>
      <c r="Q18" s="47"/>
      <c r="R18" s="47"/>
      <c r="S18" s="38"/>
      <c r="T18" s="47"/>
      <c r="U18" s="47"/>
      <c r="V18" s="47"/>
      <c r="W18" s="47"/>
      <c r="X18" s="47"/>
      <c r="Y18" s="47"/>
      <c r="Z18" s="47"/>
      <c r="AA18" s="38"/>
      <c r="AB18" s="47"/>
      <c r="AC18" s="47"/>
      <c r="AD18" s="47"/>
    </row>
    <row r="19" spans="1:30" ht="15" customHeight="1">
      <c r="A19" s="123">
        <v>5</v>
      </c>
      <c r="B19" s="184">
        <v>18.9</v>
      </c>
      <c r="C19" s="185">
        <v>152</v>
      </c>
      <c r="D19" s="186">
        <v>141.6</v>
      </c>
      <c r="E19" s="186">
        <v>10.4</v>
      </c>
      <c r="F19" s="186">
        <v>20</v>
      </c>
      <c r="G19" s="185">
        <v>171.9</v>
      </c>
      <c r="H19" s="186">
        <v>156.3</v>
      </c>
      <c r="I19" s="186">
        <v>15.6</v>
      </c>
      <c r="J19" s="186">
        <v>19.1</v>
      </c>
      <c r="K19" s="185">
        <v>165.4</v>
      </c>
      <c r="L19" s="186">
        <v>149.3</v>
      </c>
      <c r="M19" s="186">
        <v>16.1</v>
      </c>
      <c r="N19" s="186">
        <v>18.1</v>
      </c>
      <c r="O19" s="185">
        <v>154.3</v>
      </c>
      <c r="P19" s="186">
        <v>143.9</v>
      </c>
      <c r="Q19" s="186">
        <v>10.4</v>
      </c>
      <c r="R19" s="186">
        <v>19.3</v>
      </c>
      <c r="S19" s="185">
        <v>160</v>
      </c>
      <c r="T19" s="186">
        <v>151</v>
      </c>
      <c r="U19" s="186">
        <v>9</v>
      </c>
      <c r="V19" s="186" t="s">
        <v>239</v>
      </c>
      <c r="W19" s="186" t="s">
        <v>239</v>
      </c>
      <c r="X19" s="186" t="s">
        <v>239</v>
      </c>
      <c r="Y19" s="186" t="s">
        <v>239</v>
      </c>
      <c r="Z19" s="186">
        <v>20.2</v>
      </c>
      <c r="AA19" s="185">
        <v>166.2</v>
      </c>
      <c r="AB19" s="186">
        <v>150.2</v>
      </c>
      <c r="AC19" s="186">
        <v>16</v>
      </c>
      <c r="AD19" s="186"/>
    </row>
    <row r="20" spans="1:30" ht="15" customHeight="1">
      <c r="A20" s="123">
        <v>6</v>
      </c>
      <c r="B20" s="184">
        <v>22.1</v>
      </c>
      <c r="C20" s="185">
        <v>178.8</v>
      </c>
      <c r="D20" s="186">
        <v>170</v>
      </c>
      <c r="E20" s="186">
        <v>8.8</v>
      </c>
      <c r="F20" s="186">
        <v>21</v>
      </c>
      <c r="G20" s="185">
        <v>179.4</v>
      </c>
      <c r="H20" s="186">
        <v>162.2</v>
      </c>
      <c r="I20" s="186">
        <v>17.2</v>
      </c>
      <c r="J20" s="186">
        <v>22.4</v>
      </c>
      <c r="K20" s="185">
        <v>192.7</v>
      </c>
      <c r="L20" s="186">
        <v>176.1</v>
      </c>
      <c r="M20" s="186">
        <v>16.6</v>
      </c>
      <c r="N20" s="186">
        <v>20.9</v>
      </c>
      <c r="O20" s="185">
        <v>179</v>
      </c>
      <c r="P20" s="186">
        <v>166.2</v>
      </c>
      <c r="Q20" s="186">
        <v>12.8</v>
      </c>
      <c r="R20" s="186">
        <v>22</v>
      </c>
      <c r="S20" s="185">
        <v>182.6</v>
      </c>
      <c r="T20" s="186">
        <v>171.7</v>
      </c>
      <c r="U20" s="186">
        <v>10.9</v>
      </c>
      <c r="V20" s="186" t="s">
        <v>239</v>
      </c>
      <c r="W20" s="186" t="s">
        <v>239</v>
      </c>
      <c r="X20" s="186" t="s">
        <v>239</v>
      </c>
      <c r="Y20" s="186" t="s">
        <v>239</v>
      </c>
      <c r="Z20" s="186">
        <v>22.6</v>
      </c>
      <c r="AA20" s="185">
        <v>184.6</v>
      </c>
      <c r="AB20" s="186">
        <v>168.1</v>
      </c>
      <c r="AC20" s="186">
        <v>16.5</v>
      </c>
      <c r="AD20" s="186"/>
    </row>
    <row r="21" spans="1:30" ht="15" customHeight="1">
      <c r="A21" s="123">
        <v>7</v>
      </c>
      <c r="B21" s="184">
        <v>21</v>
      </c>
      <c r="C21" s="185">
        <v>166.2</v>
      </c>
      <c r="D21" s="186">
        <v>157.7</v>
      </c>
      <c r="E21" s="186">
        <v>8.5</v>
      </c>
      <c r="F21" s="186">
        <v>21.2</v>
      </c>
      <c r="G21" s="185">
        <v>183.2</v>
      </c>
      <c r="H21" s="186">
        <v>165.7</v>
      </c>
      <c r="I21" s="186">
        <v>17.5</v>
      </c>
      <c r="J21" s="186">
        <v>20.9</v>
      </c>
      <c r="K21" s="185">
        <v>182.2</v>
      </c>
      <c r="L21" s="186">
        <v>164.5</v>
      </c>
      <c r="M21" s="186">
        <v>17.7</v>
      </c>
      <c r="N21" s="186">
        <v>20.9</v>
      </c>
      <c r="O21" s="185">
        <v>179</v>
      </c>
      <c r="P21" s="186">
        <v>166.6</v>
      </c>
      <c r="Q21" s="186">
        <v>12.4</v>
      </c>
      <c r="R21" s="186">
        <v>21.5</v>
      </c>
      <c r="S21" s="185">
        <v>180.1</v>
      </c>
      <c r="T21" s="186">
        <v>167.9</v>
      </c>
      <c r="U21" s="186">
        <v>12.2</v>
      </c>
      <c r="V21" s="186" t="s">
        <v>239</v>
      </c>
      <c r="W21" s="186" t="s">
        <v>239</v>
      </c>
      <c r="X21" s="186" t="s">
        <v>239</v>
      </c>
      <c r="Y21" s="186" t="s">
        <v>239</v>
      </c>
      <c r="Z21" s="186">
        <v>22.9</v>
      </c>
      <c r="AA21" s="185">
        <v>186.5</v>
      </c>
      <c r="AB21" s="186">
        <v>170.3</v>
      </c>
      <c r="AC21" s="186">
        <v>16.2</v>
      </c>
      <c r="AD21" s="186"/>
    </row>
    <row r="22" spans="1:30" ht="15" customHeight="1">
      <c r="A22" s="123">
        <v>8</v>
      </c>
      <c r="B22" s="184">
        <v>18.5</v>
      </c>
      <c r="C22" s="185">
        <v>151.6</v>
      </c>
      <c r="D22" s="186">
        <v>142.4</v>
      </c>
      <c r="E22" s="186">
        <v>9.2</v>
      </c>
      <c r="F22" s="186">
        <v>19.2</v>
      </c>
      <c r="G22" s="185">
        <v>164.2</v>
      </c>
      <c r="H22" s="186">
        <v>149.8</v>
      </c>
      <c r="I22" s="186">
        <v>14.4</v>
      </c>
      <c r="J22" s="186">
        <v>19.2</v>
      </c>
      <c r="K22" s="185">
        <v>165.1</v>
      </c>
      <c r="L22" s="186">
        <v>148.9</v>
      </c>
      <c r="M22" s="186">
        <v>16.2</v>
      </c>
      <c r="N22" s="186">
        <v>17.6</v>
      </c>
      <c r="O22" s="185">
        <v>149.6</v>
      </c>
      <c r="P22" s="186">
        <v>139.9</v>
      </c>
      <c r="Q22" s="186">
        <v>9.7</v>
      </c>
      <c r="R22" s="186">
        <v>19.2</v>
      </c>
      <c r="S22" s="185">
        <v>160</v>
      </c>
      <c r="T22" s="186">
        <v>149.4</v>
      </c>
      <c r="U22" s="186">
        <v>10.6</v>
      </c>
      <c r="V22" s="186" t="s">
        <v>239</v>
      </c>
      <c r="W22" s="186" t="s">
        <v>239</v>
      </c>
      <c r="X22" s="186" t="s">
        <v>239</v>
      </c>
      <c r="Y22" s="186" t="s">
        <v>239</v>
      </c>
      <c r="Z22" s="186">
        <v>20.8</v>
      </c>
      <c r="AA22" s="185">
        <v>170.7</v>
      </c>
      <c r="AB22" s="186">
        <v>153.8</v>
      </c>
      <c r="AC22" s="186">
        <v>16.9</v>
      </c>
      <c r="AD22" s="186"/>
    </row>
    <row r="23" spans="1:30" ht="15" customHeight="1">
      <c r="A23" s="38"/>
      <c r="B23" s="57"/>
      <c r="C23" s="38"/>
      <c r="D23" s="47"/>
      <c r="E23" s="47"/>
      <c r="F23" s="47"/>
      <c r="G23" s="38"/>
      <c r="H23" s="47"/>
      <c r="I23" s="47"/>
      <c r="J23" s="47"/>
      <c r="K23" s="38"/>
      <c r="L23" s="47"/>
      <c r="M23" s="47"/>
      <c r="N23" s="47"/>
      <c r="O23" s="38"/>
      <c r="P23" s="47"/>
      <c r="Q23" s="47"/>
      <c r="R23" s="47"/>
      <c r="S23" s="38"/>
      <c r="T23" s="47"/>
      <c r="U23" s="47"/>
      <c r="V23" s="47"/>
      <c r="W23" s="47"/>
      <c r="X23" s="47"/>
      <c r="Y23" s="47"/>
      <c r="Z23" s="47"/>
      <c r="AA23" s="38"/>
      <c r="AB23" s="47"/>
      <c r="AC23" s="47"/>
      <c r="AD23" s="47"/>
    </row>
    <row r="24" spans="1:30" ht="15" customHeight="1">
      <c r="A24" s="123">
        <v>9</v>
      </c>
      <c r="B24" s="184">
        <v>20.9</v>
      </c>
      <c r="C24" s="185">
        <v>167</v>
      </c>
      <c r="D24" s="186">
        <v>158.2</v>
      </c>
      <c r="E24" s="186">
        <v>8.8</v>
      </c>
      <c r="F24" s="186">
        <v>19.6</v>
      </c>
      <c r="G24" s="185">
        <v>171.6</v>
      </c>
      <c r="H24" s="186">
        <v>152.9</v>
      </c>
      <c r="I24" s="186">
        <v>18.7</v>
      </c>
      <c r="J24" s="186">
        <v>21.4</v>
      </c>
      <c r="K24" s="185">
        <v>180.7</v>
      </c>
      <c r="L24" s="186">
        <v>165.8</v>
      </c>
      <c r="M24" s="186">
        <v>14.9</v>
      </c>
      <c r="N24" s="186">
        <v>20</v>
      </c>
      <c r="O24" s="185">
        <v>171.4</v>
      </c>
      <c r="P24" s="186">
        <v>160.1</v>
      </c>
      <c r="Q24" s="186">
        <v>11.3</v>
      </c>
      <c r="R24" s="186">
        <v>20.7</v>
      </c>
      <c r="S24" s="185">
        <v>173.3</v>
      </c>
      <c r="T24" s="186">
        <v>161.8</v>
      </c>
      <c r="U24" s="186">
        <v>11.5</v>
      </c>
      <c r="V24" s="186" t="s">
        <v>239</v>
      </c>
      <c r="W24" s="186" t="s">
        <v>239</v>
      </c>
      <c r="X24" s="186" t="s">
        <v>239</v>
      </c>
      <c r="Y24" s="186" t="s">
        <v>239</v>
      </c>
      <c r="Z24" s="186">
        <v>20.8</v>
      </c>
      <c r="AA24" s="185">
        <v>173.2</v>
      </c>
      <c r="AB24" s="186">
        <v>155.4</v>
      </c>
      <c r="AC24" s="186">
        <v>17.8</v>
      </c>
      <c r="AD24" s="186"/>
    </row>
    <row r="25" spans="1:30" ht="15" customHeight="1">
      <c r="A25" s="123">
        <v>10</v>
      </c>
      <c r="B25" s="184">
        <v>20.6</v>
      </c>
      <c r="C25" s="185">
        <v>167.3</v>
      </c>
      <c r="D25" s="186">
        <v>158.4</v>
      </c>
      <c r="E25" s="186">
        <v>8.9</v>
      </c>
      <c r="F25" s="186">
        <v>21</v>
      </c>
      <c r="G25" s="185">
        <v>183.7</v>
      </c>
      <c r="H25" s="186">
        <v>162.8</v>
      </c>
      <c r="I25" s="186">
        <v>20.9</v>
      </c>
      <c r="J25" s="186">
        <v>21.4</v>
      </c>
      <c r="K25" s="185">
        <v>184.5</v>
      </c>
      <c r="L25" s="186">
        <v>169.1</v>
      </c>
      <c r="M25" s="186">
        <v>15.4</v>
      </c>
      <c r="N25" s="186">
        <v>21</v>
      </c>
      <c r="O25" s="185">
        <v>179.2</v>
      </c>
      <c r="P25" s="186">
        <v>167.8</v>
      </c>
      <c r="Q25" s="186">
        <v>11.4</v>
      </c>
      <c r="R25" s="186">
        <v>21</v>
      </c>
      <c r="S25" s="185">
        <v>174.7</v>
      </c>
      <c r="T25" s="186">
        <v>163.8</v>
      </c>
      <c r="U25" s="186">
        <v>10.9</v>
      </c>
      <c r="V25" s="186" t="s">
        <v>239</v>
      </c>
      <c r="W25" s="186" t="s">
        <v>239</v>
      </c>
      <c r="X25" s="186" t="s">
        <v>239</v>
      </c>
      <c r="Y25" s="186" t="s">
        <v>239</v>
      </c>
      <c r="Z25" s="186">
        <v>22.1</v>
      </c>
      <c r="AA25" s="185">
        <v>183.3</v>
      </c>
      <c r="AB25" s="186">
        <v>164.4</v>
      </c>
      <c r="AC25" s="186">
        <v>18.9</v>
      </c>
      <c r="AD25" s="186"/>
    </row>
    <row r="26" spans="1:30" ht="15" customHeight="1">
      <c r="A26" s="123">
        <v>11</v>
      </c>
      <c r="B26" s="184">
        <v>21</v>
      </c>
      <c r="C26" s="185">
        <v>172</v>
      </c>
      <c r="D26" s="186">
        <v>163.1</v>
      </c>
      <c r="E26" s="186">
        <v>8.9</v>
      </c>
      <c r="F26" s="186">
        <v>21.3</v>
      </c>
      <c r="G26" s="185">
        <v>185.7</v>
      </c>
      <c r="H26" s="186">
        <v>165.7</v>
      </c>
      <c r="I26" s="186">
        <v>20</v>
      </c>
      <c r="J26" s="186">
        <v>21.8</v>
      </c>
      <c r="K26" s="185">
        <v>185.9</v>
      </c>
      <c r="L26" s="186">
        <v>170.9</v>
      </c>
      <c r="M26" s="186">
        <v>15</v>
      </c>
      <c r="N26" s="186">
        <v>21</v>
      </c>
      <c r="O26" s="185">
        <v>179.1</v>
      </c>
      <c r="P26" s="186">
        <v>167.4</v>
      </c>
      <c r="Q26" s="186">
        <v>11.7</v>
      </c>
      <c r="R26" s="186">
        <v>20.6</v>
      </c>
      <c r="S26" s="185">
        <v>172.7</v>
      </c>
      <c r="T26" s="186">
        <v>160.8</v>
      </c>
      <c r="U26" s="186">
        <v>11.9</v>
      </c>
      <c r="V26" s="186" t="s">
        <v>239</v>
      </c>
      <c r="W26" s="186" t="s">
        <v>239</v>
      </c>
      <c r="X26" s="186" t="s">
        <v>239</v>
      </c>
      <c r="Y26" s="186" t="s">
        <v>239</v>
      </c>
      <c r="Z26" s="186">
        <v>21.1</v>
      </c>
      <c r="AA26" s="185">
        <v>176.2</v>
      </c>
      <c r="AB26" s="186">
        <v>157.5</v>
      </c>
      <c r="AC26" s="186">
        <v>18.7</v>
      </c>
      <c r="AD26" s="186"/>
    </row>
    <row r="27" spans="1:30" ht="15" customHeight="1">
      <c r="A27" s="123">
        <v>12</v>
      </c>
      <c r="B27" s="184">
        <v>20.6</v>
      </c>
      <c r="C27" s="185">
        <v>167.2</v>
      </c>
      <c r="D27" s="186">
        <v>159.3</v>
      </c>
      <c r="E27" s="186">
        <v>7.9</v>
      </c>
      <c r="F27" s="186">
        <v>20.4</v>
      </c>
      <c r="G27" s="185">
        <v>178</v>
      </c>
      <c r="H27" s="186">
        <v>158.6</v>
      </c>
      <c r="I27" s="186">
        <v>19.4</v>
      </c>
      <c r="J27" s="186">
        <v>20.6</v>
      </c>
      <c r="K27" s="185">
        <v>175.7</v>
      </c>
      <c r="L27" s="186">
        <v>161</v>
      </c>
      <c r="M27" s="186">
        <v>14.7</v>
      </c>
      <c r="N27" s="186">
        <v>20.3</v>
      </c>
      <c r="O27" s="185">
        <v>172.6</v>
      </c>
      <c r="P27" s="186">
        <v>161.7</v>
      </c>
      <c r="Q27" s="186">
        <v>10.9</v>
      </c>
      <c r="R27" s="186">
        <v>20.6</v>
      </c>
      <c r="S27" s="185">
        <v>171.3</v>
      </c>
      <c r="T27" s="186">
        <v>161</v>
      </c>
      <c r="U27" s="186">
        <v>10.3</v>
      </c>
      <c r="V27" s="186" t="s">
        <v>239</v>
      </c>
      <c r="W27" s="186" t="s">
        <v>239</v>
      </c>
      <c r="X27" s="186" t="s">
        <v>239</v>
      </c>
      <c r="Y27" s="186" t="s">
        <v>239</v>
      </c>
      <c r="Z27" s="186">
        <v>20.9</v>
      </c>
      <c r="AA27" s="185">
        <v>174.3</v>
      </c>
      <c r="AB27" s="186">
        <v>156.2</v>
      </c>
      <c r="AC27" s="186">
        <v>18.1</v>
      </c>
      <c r="AD27" s="186"/>
    </row>
    <row r="28" spans="1:29" ht="15" customHeight="1">
      <c r="A28" s="230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6"/>
      <c r="W28" s="186"/>
      <c r="X28" s="186"/>
      <c r="Y28" s="186"/>
      <c r="Z28" s="185"/>
      <c r="AA28" s="185"/>
      <c r="AB28" s="185"/>
      <c r="AC28" s="185"/>
    </row>
    <row r="29" spans="1:29" s="80" customFormat="1" ht="15" customHeight="1">
      <c r="A29" s="18" t="s">
        <v>28</v>
      </c>
      <c r="B29" s="26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30" ht="15" customHeight="1">
      <c r="A30" s="236" t="s">
        <v>299</v>
      </c>
      <c r="B30" s="184">
        <v>21.9</v>
      </c>
      <c r="C30" s="185">
        <v>185.6</v>
      </c>
      <c r="D30" s="185">
        <v>164.3</v>
      </c>
      <c r="E30" s="185">
        <v>21.3</v>
      </c>
      <c r="F30" s="185">
        <v>22</v>
      </c>
      <c r="G30" s="185">
        <v>197.1</v>
      </c>
      <c r="H30" s="185">
        <v>168</v>
      </c>
      <c r="I30" s="185">
        <v>29.1</v>
      </c>
      <c r="J30" s="185">
        <v>21.4</v>
      </c>
      <c r="K30" s="185">
        <v>192.6</v>
      </c>
      <c r="L30" s="185">
        <v>164</v>
      </c>
      <c r="M30" s="185">
        <v>28.6</v>
      </c>
      <c r="N30" s="185">
        <v>21.6</v>
      </c>
      <c r="O30" s="185">
        <v>191</v>
      </c>
      <c r="P30" s="185">
        <v>163.5</v>
      </c>
      <c r="Q30" s="185">
        <v>27.5</v>
      </c>
      <c r="R30" s="185">
        <v>20.9</v>
      </c>
      <c r="S30" s="185">
        <v>185.7</v>
      </c>
      <c r="T30" s="185">
        <v>162</v>
      </c>
      <c r="U30" s="185">
        <v>23.7</v>
      </c>
      <c r="V30" s="186">
        <v>19.8</v>
      </c>
      <c r="W30" s="186">
        <v>164.3</v>
      </c>
      <c r="X30" s="186">
        <v>152.7</v>
      </c>
      <c r="Y30" s="186">
        <v>11.6</v>
      </c>
      <c r="Z30" s="185">
        <v>21.9</v>
      </c>
      <c r="AA30" s="185">
        <v>183.1</v>
      </c>
      <c r="AB30" s="185">
        <v>159.8</v>
      </c>
      <c r="AC30" s="185">
        <v>23.3</v>
      </c>
      <c r="AD30" s="185"/>
    </row>
    <row r="31" spans="1:30" ht="15" customHeight="1">
      <c r="A31" s="236" t="s">
        <v>453</v>
      </c>
      <c r="B31" s="184">
        <v>21.2</v>
      </c>
      <c r="C31" s="185">
        <v>181.3</v>
      </c>
      <c r="D31" s="185">
        <v>161.5</v>
      </c>
      <c r="E31" s="185">
        <v>19.8</v>
      </c>
      <c r="F31" s="185">
        <v>20.2</v>
      </c>
      <c r="G31" s="185">
        <v>178.8</v>
      </c>
      <c r="H31" s="185">
        <v>157</v>
      </c>
      <c r="I31" s="185">
        <v>21.8</v>
      </c>
      <c r="J31" s="185">
        <v>20.9</v>
      </c>
      <c r="K31" s="185">
        <v>188.1</v>
      </c>
      <c r="L31" s="185">
        <v>164.1</v>
      </c>
      <c r="M31" s="185">
        <v>24</v>
      </c>
      <c r="N31" s="185">
        <v>20.3</v>
      </c>
      <c r="O31" s="185">
        <v>186.1</v>
      </c>
      <c r="P31" s="185">
        <v>159.3</v>
      </c>
      <c r="Q31" s="185">
        <v>26.8</v>
      </c>
      <c r="R31" s="185">
        <v>21</v>
      </c>
      <c r="S31" s="185">
        <v>180.7</v>
      </c>
      <c r="T31" s="185">
        <v>162.8</v>
      </c>
      <c r="U31" s="185">
        <v>17.9</v>
      </c>
      <c r="V31" s="186" t="s">
        <v>239</v>
      </c>
      <c r="W31" s="186" t="s">
        <v>239</v>
      </c>
      <c r="X31" s="186" t="s">
        <v>239</v>
      </c>
      <c r="Y31" s="186" t="s">
        <v>239</v>
      </c>
      <c r="Z31" s="185">
        <v>21.4</v>
      </c>
      <c r="AA31" s="185">
        <v>178.5</v>
      </c>
      <c r="AB31" s="185">
        <v>156.5</v>
      </c>
      <c r="AC31" s="185">
        <v>22</v>
      </c>
      <c r="AD31" s="185"/>
    </row>
    <row r="32" spans="1:30" s="80" customFormat="1" ht="15" customHeight="1">
      <c r="A32" s="11" t="s">
        <v>454</v>
      </c>
      <c r="B32" s="275">
        <f>AVERAGE(B34:B47)</f>
        <v>20.86666666666667</v>
      </c>
      <c r="C32" s="249">
        <f aca="true" t="shared" si="1" ref="C32:T32">AVERAGE(C34:C47)</f>
        <v>176.42499999999998</v>
      </c>
      <c r="D32" s="249">
        <f t="shared" si="1"/>
        <v>160.19166666666666</v>
      </c>
      <c r="E32" s="249">
        <f t="shared" si="1"/>
        <v>16.23333333333333</v>
      </c>
      <c r="F32" s="249">
        <f t="shared" si="1"/>
        <v>20.466666666666672</v>
      </c>
      <c r="G32" s="249">
        <f t="shared" si="1"/>
        <v>178.69999999999996</v>
      </c>
      <c r="H32" s="249">
        <f t="shared" si="1"/>
        <v>159.53333333333333</v>
      </c>
      <c r="I32" s="249">
        <f t="shared" si="1"/>
        <v>19.166666666666668</v>
      </c>
      <c r="J32" s="249">
        <f t="shared" si="1"/>
        <v>20.758333333333336</v>
      </c>
      <c r="K32" s="249">
        <f t="shared" si="1"/>
        <v>181.70833333333334</v>
      </c>
      <c r="L32" s="249">
        <v>163.1</v>
      </c>
      <c r="M32" s="249">
        <f t="shared" si="1"/>
        <v>18.558333333333334</v>
      </c>
      <c r="N32" s="249">
        <v>19.8</v>
      </c>
      <c r="O32" s="249">
        <v>175.4</v>
      </c>
      <c r="P32" s="249">
        <v>156.8</v>
      </c>
      <c r="Q32" s="249">
        <v>18.6</v>
      </c>
      <c r="R32" s="249">
        <f t="shared" si="1"/>
        <v>20.658333333333335</v>
      </c>
      <c r="S32" s="249">
        <v>175.1</v>
      </c>
      <c r="T32" s="249">
        <f t="shared" si="1"/>
        <v>161.12500000000003</v>
      </c>
      <c r="U32" s="249">
        <v>14</v>
      </c>
      <c r="V32" s="226" t="s">
        <v>239</v>
      </c>
      <c r="W32" s="226" t="s">
        <v>239</v>
      </c>
      <c r="X32" s="226" t="s">
        <v>239</v>
      </c>
      <c r="Y32" s="226" t="s">
        <v>239</v>
      </c>
      <c r="Z32" s="249">
        <f>AVERAGE(Z34:Z47)</f>
        <v>21.316666666666666</v>
      </c>
      <c r="AA32" s="249">
        <f>AVERAGE(AA34:AA47)</f>
        <v>177.32500000000002</v>
      </c>
      <c r="AB32" s="249">
        <f>AVERAGE(AB34:AB47)</f>
        <v>158.00000000000003</v>
      </c>
      <c r="AC32" s="249">
        <f>AVERAGE(AC34:AC47)</f>
        <v>19.325</v>
      </c>
      <c r="AD32" s="249"/>
    </row>
    <row r="33" spans="1:29" ht="15" customHeight="1">
      <c r="A33" s="38"/>
      <c r="B33" s="57"/>
      <c r="C33" s="38"/>
      <c r="D33" s="38"/>
      <c r="E33" s="38"/>
      <c r="F33" s="38"/>
      <c r="G33" s="38"/>
      <c r="H33" s="2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30" ht="15" customHeight="1">
      <c r="A34" s="134" t="s">
        <v>252</v>
      </c>
      <c r="B34" s="184">
        <v>18.1</v>
      </c>
      <c r="C34" s="185">
        <v>154.8</v>
      </c>
      <c r="D34" s="185">
        <v>137.6</v>
      </c>
      <c r="E34" s="185">
        <v>17.2</v>
      </c>
      <c r="F34" s="185">
        <v>18.8</v>
      </c>
      <c r="G34" s="185">
        <v>161.7</v>
      </c>
      <c r="H34" s="186">
        <v>147.5</v>
      </c>
      <c r="I34" s="186">
        <v>14.2</v>
      </c>
      <c r="J34" s="186">
        <v>17.5</v>
      </c>
      <c r="K34" s="185">
        <v>152.3</v>
      </c>
      <c r="L34" s="186">
        <v>137.3</v>
      </c>
      <c r="M34" s="186">
        <v>15</v>
      </c>
      <c r="N34" s="186">
        <v>16.2</v>
      </c>
      <c r="O34" s="185">
        <v>145.9</v>
      </c>
      <c r="P34" s="186">
        <v>127.1</v>
      </c>
      <c r="Q34" s="186">
        <v>18.8</v>
      </c>
      <c r="R34" s="186">
        <v>18.1</v>
      </c>
      <c r="S34" s="185">
        <v>153.2</v>
      </c>
      <c r="T34" s="186">
        <v>140.2</v>
      </c>
      <c r="U34" s="186">
        <v>13</v>
      </c>
      <c r="V34" s="186" t="s">
        <v>239</v>
      </c>
      <c r="W34" s="186" t="s">
        <v>239</v>
      </c>
      <c r="X34" s="186" t="s">
        <v>239</v>
      </c>
      <c r="Y34" s="186" t="s">
        <v>239</v>
      </c>
      <c r="Z34" s="186">
        <v>19.5</v>
      </c>
      <c r="AA34" s="185">
        <v>163.2</v>
      </c>
      <c r="AB34" s="186">
        <v>142.9</v>
      </c>
      <c r="AC34" s="186">
        <v>20.3</v>
      </c>
      <c r="AD34" s="186"/>
    </row>
    <row r="35" spans="1:30" ht="15" customHeight="1">
      <c r="A35" s="123">
        <v>2</v>
      </c>
      <c r="B35" s="184">
        <v>22.6</v>
      </c>
      <c r="C35" s="185">
        <v>191.7</v>
      </c>
      <c r="D35" s="185">
        <v>172.5</v>
      </c>
      <c r="E35" s="185">
        <v>19.2</v>
      </c>
      <c r="F35" s="185">
        <v>20.6</v>
      </c>
      <c r="G35" s="185">
        <v>177.7</v>
      </c>
      <c r="H35" s="186">
        <v>161.1</v>
      </c>
      <c r="I35" s="186">
        <v>16.6</v>
      </c>
      <c r="J35" s="186">
        <v>21.8</v>
      </c>
      <c r="K35" s="185">
        <v>193.8</v>
      </c>
      <c r="L35" s="186">
        <v>172.7</v>
      </c>
      <c r="M35" s="186">
        <v>21.1</v>
      </c>
      <c r="N35" s="186">
        <v>20.8</v>
      </c>
      <c r="O35" s="185">
        <v>188.8</v>
      </c>
      <c r="P35" s="186">
        <v>164.3</v>
      </c>
      <c r="Q35" s="186">
        <v>24.5</v>
      </c>
      <c r="R35" s="186">
        <v>21.8</v>
      </c>
      <c r="S35" s="185">
        <v>188.5</v>
      </c>
      <c r="T35" s="186">
        <v>169.7</v>
      </c>
      <c r="U35" s="186">
        <v>18.8</v>
      </c>
      <c r="V35" s="186" t="s">
        <v>239</v>
      </c>
      <c r="W35" s="186" t="s">
        <v>239</v>
      </c>
      <c r="X35" s="186" t="s">
        <v>239</v>
      </c>
      <c r="Y35" s="186" t="s">
        <v>239</v>
      </c>
      <c r="Z35" s="186">
        <v>21.2</v>
      </c>
      <c r="AA35" s="185">
        <v>175</v>
      </c>
      <c r="AB35" s="186">
        <v>154.3</v>
      </c>
      <c r="AC35" s="186">
        <v>20.7</v>
      </c>
      <c r="AD35" s="186"/>
    </row>
    <row r="36" spans="1:30" ht="15" customHeight="1">
      <c r="A36" s="123">
        <v>3</v>
      </c>
      <c r="B36" s="184">
        <v>21.1</v>
      </c>
      <c r="C36" s="185">
        <v>179.8</v>
      </c>
      <c r="D36" s="185">
        <v>160.4</v>
      </c>
      <c r="E36" s="185">
        <v>19.4</v>
      </c>
      <c r="F36" s="185">
        <v>20.7</v>
      </c>
      <c r="G36" s="185">
        <v>178.2</v>
      </c>
      <c r="H36" s="186">
        <v>160.6</v>
      </c>
      <c r="I36" s="186">
        <v>17.6</v>
      </c>
      <c r="J36" s="186">
        <v>20.6</v>
      </c>
      <c r="K36" s="185">
        <v>185</v>
      </c>
      <c r="L36" s="186">
        <v>163</v>
      </c>
      <c r="M36" s="186">
        <v>22</v>
      </c>
      <c r="N36" s="186">
        <v>19.9</v>
      </c>
      <c r="O36" s="185">
        <v>180.6</v>
      </c>
      <c r="P36" s="186">
        <v>157.4</v>
      </c>
      <c r="Q36" s="186">
        <v>23.2</v>
      </c>
      <c r="R36" s="186">
        <v>20.8</v>
      </c>
      <c r="S36" s="185">
        <v>179.8</v>
      </c>
      <c r="T36" s="186">
        <v>161.5</v>
      </c>
      <c r="U36" s="186">
        <v>18.3</v>
      </c>
      <c r="V36" s="186" t="s">
        <v>239</v>
      </c>
      <c r="W36" s="186" t="s">
        <v>239</v>
      </c>
      <c r="X36" s="186" t="s">
        <v>239</v>
      </c>
      <c r="Y36" s="186" t="s">
        <v>239</v>
      </c>
      <c r="Z36" s="186">
        <v>21.6</v>
      </c>
      <c r="AA36" s="185">
        <v>179.3</v>
      </c>
      <c r="AB36" s="186">
        <v>158.1</v>
      </c>
      <c r="AC36" s="186">
        <v>21.2</v>
      </c>
      <c r="AD36" s="186"/>
    </row>
    <row r="37" spans="1:30" ht="15" customHeight="1">
      <c r="A37" s="123">
        <v>4</v>
      </c>
      <c r="B37" s="184">
        <v>22.1</v>
      </c>
      <c r="C37" s="185">
        <v>185.4</v>
      </c>
      <c r="D37" s="185">
        <v>168.9</v>
      </c>
      <c r="E37" s="185">
        <v>16.5</v>
      </c>
      <c r="F37" s="185">
        <v>21.3</v>
      </c>
      <c r="G37" s="185">
        <v>184.2</v>
      </c>
      <c r="H37" s="186">
        <v>166.2</v>
      </c>
      <c r="I37" s="186">
        <v>18</v>
      </c>
      <c r="J37" s="186">
        <v>21.9</v>
      </c>
      <c r="K37" s="185">
        <v>192.9</v>
      </c>
      <c r="L37" s="186">
        <v>172.3</v>
      </c>
      <c r="M37" s="186">
        <v>20.6</v>
      </c>
      <c r="N37" s="186">
        <v>20.5</v>
      </c>
      <c r="O37" s="185">
        <v>182.8</v>
      </c>
      <c r="P37" s="186">
        <v>162.2</v>
      </c>
      <c r="Q37" s="186">
        <v>20.6</v>
      </c>
      <c r="R37" s="186">
        <v>22</v>
      </c>
      <c r="S37" s="185">
        <v>185.5</v>
      </c>
      <c r="T37" s="186">
        <v>172.3</v>
      </c>
      <c r="U37" s="186">
        <v>13.2</v>
      </c>
      <c r="V37" s="186" t="s">
        <v>239</v>
      </c>
      <c r="W37" s="186" t="s">
        <v>239</v>
      </c>
      <c r="X37" s="186" t="s">
        <v>239</v>
      </c>
      <c r="Y37" s="186" t="s">
        <v>239</v>
      </c>
      <c r="Z37" s="186">
        <v>21.8</v>
      </c>
      <c r="AA37" s="185">
        <v>181.5</v>
      </c>
      <c r="AB37" s="186">
        <v>160.9</v>
      </c>
      <c r="AC37" s="186">
        <v>20.6</v>
      </c>
      <c r="AD37" s="186"/>
    </row>
    <row r="38" spans="1:30" ht="15" customHeight="1">
      <c r="A38" s="38"/>
      <c r="B38" s="57"/>
      <c r="C38" s="38"/>
      <c r="D38" s="38"/>
      <c r="E38" s="38"/>
      <c r="F38" s="38"/>
      <c r="G38" s="38"/>
      <c r="H38" s="47"/>
      <c r="I38" s="47"/>
      <c r="J38" s="47"/>
      <c r="K38" s="38"/>
      <c r="L38" s="47"/>
      <c r="M38" s="47"/>
      <c r="N38" s="47"/>
      <c r="O38" s="38"/>
      <c r="P38" s="47"/>
      <c r="Q38" s="47"/>
      <c r="R38" s="47"/>
      <c r="S38" s="38"/>
      <c r="T38" s="47"/>
      <c r="U38" s="47"/>
      <c r="V38" s="47"/>
      <c r="W38" s="47"/>
      <c r="X38" s="47"/>
      <c r="Y38" s="47"/>
      <c r="Z38" s="47"/>
      <c r="AA38" s="38"/>
      <c r="AB38" s="47"/>
      <c r="AC38" s="47"/>
      <c r="AD38" s="47"/>
    </row>
    <row r="39" spans="1:30" ht="15" customHeight="1">
      <c r="A39" s="123">
        <v>5</v>
      </c>
      <c r="B39" s="184">
        <v>19.4</v>
      </c>
      <c r="C39" s="185">
        <v>165.7</v>
      </c>
      <c r="D39" s="185">
        <v>148.2</v>
      </c>
      <c r="E39" s="185">
        <v>17.5</v>
      </c>
      <c r="F39" s="185">
        <v>20.2</v>
      </c>
      <c r="G39" s="185">
        <v>176.3</v>
      </c>
      <c r="H39" s="186">
        <v>158</v>
      </c>
      <c r="I39" s="186">
        <v>18.3</v>
      </c>
      <c r="J39" s="186">
        <v>19.1</v>
      </c>
      <c r="K39" s="185">
        <v>168.3</v>
      </c>
      <c r="L39" s="186">
        <v>150</v>
      </c>
      <c r="M39" s="186">
        <v>18.3</v>
      </c>
      <c r="N39" s="186">
        <v>17.8</v>
      </c>
      <c r="O39" s="185">
        <v>157.9</v>
      </c>
      <c r="P39" s="186">
        <v>141.4</v>
      </c>
      <c r="Q39" s="186">
        <v>16.5</v>
      </c>
      <c r="R39" s="186">
        <v>19.2</v>
      </c>
      <c r="S39" s="185">
        <v>161.5</v>
      </c>
      <c r="T39" s="186">
        <v>150.7</v>
      </c>
      <c r="U39" s="186">
        <v>10.8</v>
      </c>
      <c r="V39" s="186" t="s">
        <v>239</v>
      </c>
      <c r="W39" s="186" t="s">
        <v>239</v>
      </c>
      <c r="X39" s="186" t="s">
        <v>239</v>
      </c>
      <c r="Y39" s="186" t="s">
        <v>239</v>
      </c>
      <c r="Z39" s="186">
        <v>20.2</v>
      </c>
      <c r="AA39" s="185">
        <v>168.2</v>
      </c>
      <c r="AB39" s="186">
        <v>151</v>
      </c>
      <c r="AC39" s="186">
        <v>17.2</v>
      </c>
      <c r="AD39" s="186"/>
    </row>
    <row r="40" spans="1:30" ht="15" customHeight="1">
      <c r="A40" s="123">
        <v>6</v>
      </c>
      <c r="B40" s="184">
        <v>22.5</v>
      </c>
      <c r="C40" s="185">
        <v>187.9</v>
      </c>
      <c r="D40" s="185">
        <v>172.5</v>
      </c>
      <c r="E40" s="185">
        <v>15.4</v>
      </c>
      <c r="F40" s="185">
        <v>21.1</v>
      </c>
      <c r="G40" s="185">
        <v>182.7</v>
      </c>
      <c r="H40" s="186">
        <v>162.6</v>
      </c>
      <c r="I40" s="186">
        <v>20.1</v>
      </c>
      <c r="J40" s="186">
        <v>22.4</v>
      </c>
      <c r="K40" s="185">
        <v>195.6</v>
      </c>
      <c r="L40" s="186">
        <v>176.5</v>
      </c>
      <c r="M40" s="186">
        <v>19.1</v>
      </c>
      <c r="N40" s="186">
        <v>20.9</v>
      </c>
      <c r="O40" s="185">
        <v>185.7</v>
      </c>
      <c r="P40" s="186">
        <v>165.6</v>
      </c>
      <c r="Q40" s="186">
        <v>20.1</v>
      </c>
      <c r="R40" s="186">
        <v>22</v>
      </c>
      <c r="S40" s="185">
        <v>185.6</v>
      </c>
      <c r="T40" s="186">
        <v>172.5</v>
      </c>
      <c r="U40" s="186">
        <v>13.1</v>
      </c>
      <c r="V40" s="186" t="s">
        <v>239</v>
      </c>
      <c r="W40" s="186" t="s">
        <v>239</v>
      </c>
      <c r="X40" s="186" t="s">
        <v>239</v>
      </c>
      <c r="Y40" s="186" t="s">
        <v>239</v>
      </c>
      <c r="Z40" s="186">
        <v>22.6</v>
      </c>
      <c r="AA40" s="185">
        <v>186.5</v>
      </c>
      <c r="AB40" s="186">
        <v>168.6</v>
      </c>
      <c r="AC40" s="186">
        <v>17.9</v>
      </c>
      <c r="AD40" s="186"/>
    </row>
    <row r="41" spans="1:30" ht="15" customHeight="1">
      <c r="A41" s="123">
        <v>7</v>
      </c>
      <c r="B41" s="184">
        <v>21.1</v>
      </c>
      <c r="C41" s="185">
        <v>176.5</v>
      </c>
      <c r="D41" s="185">
        <v>161.9</v>
      </c>
      <c r="E41" s="185">
        <v>14.6</v>
      </c>
      <c r="F41" s="185">
        <v>21.3</v>
      </c>
      <c r="G41" s="185">
        <v>187</v>
      </c>
      <c r="H41" s="186">
        <v>167</v>
      </c>
      <c r="I41" s="186">
        <v>20</v>
      </c>
      <c r="J41" s="186">
        <v>21</v>
      </c>
      <c r="K41" s="185">
        <v>185.5</v>
      </c>
      <c r="L41" s="186">
        <v>165.2</v>
      </c>
      <c r="M41" s="186">
        <v>20.3</v>
      </c>
      <c r="N41" s="186">
        <v>21.1</v>
      </c>
      <c r="O41" s="185">
        <v>185.9</v>
      </c>
      <c r="P41" s="186">
        <v>167.4</v>
      </c>
      <c r="Q41" s="186">
        <v>18.5</v>
      </c>
      <c r="R41" s="186">
        <v>21.6</v>
      </c>
      <c r="S41" s="185">
        <v>183.3</v>
      </c>
      <c r="T41" s="186">
        <v>168.2</v>
      </c>
      <c r="U41" s="186">
        <v>15.1</v>
      </c>
      <c r="V41" s="186" t="s">
        <v>239</v>
      </c>
      <c r="W41" s="186" t="s">
        <v>239</v>
      </c>
      <c r="X41" s="186" t="s">
        <v>239</v>
      </c>
      <c r="Y41" s="186" t="s">
        <v>239</v>
      </c>
      <c r="Z41" s="186">
        <v>23</v>
      </c>
      <c r="AA41" s="185">
        <v>187.9</v>
      </c>
      <c r="AB41" s="186">
        <v>170.6</v>
      </c>
      <c r="AC41" s="186">
        <v>17.3</v>
      </c>
      <c r="AD41" s="186"/>
    </row>
    <row r="42" spans="1:30" ht="15" customHeight="1">
      <c r="A42" s="123">
        <v>8</v>
      </c>
      <c r="B42" s="184">
        <v>19</v>
      </c>
      <c r="C42" s="185">
        <v>162.2</v>
      </c>
      <c r="D42" s="185">
        <v>146.4</v>
      </c>
      <c r="E42" s="185">
        <v>15.8</v>
      </c>
      <c r="F42" s="185">
        <v>19.5</v>
      </c>
      <c r="G42" s="185">
        <v>169</v>
      </c>
      <c r="H42" s="186">
        <v>152</v>
      </c>
      <c r="I42" s="186">
        <v>17</v>
      </c>
      <c r="J42" s="186">
        <v>19.3</v>
      </c>
      <c r="K42" s="185">
        <v>168.2</v>
      </c>
      <c r="L42" s="186">
        <v>149.7</v>
      </c>
      <c r="M42" s="186">
        <v>18.5</v>
      </c>
      <c r="N42" s="186">
        <v>17.5</v>
      </c>
      <c r="O42" s="185">
        <v>153.2</v>
      </c>
      <c r="P42" s="186">
        <v>138.5</v>
      </c>
      <c r="Q42" s="186">
        <v>14.7</v>
      </c>
      <c r="R42" s="186">
        <v>19.2</v>
      </c>
      <c r="S42" s="185">
        <v>162</v>
      </c>
      <c r="T42" s="186">
        <v>149.2</v>
      </c>
      <c r="U42" s="186">
        <v>12.8</v>
      </c>
      <c r="V42" s="186" t="s">
        <v>239</v>
      </c>
      <c r="W42" s="186" t="s">
        <v>239</v>
      </c>
      <c r="X42" s="186" t="s">
        <v>239</v>
      </c>
      <c r="Y42" s="186" t="s">
        <v>239</v>
      </c>
      <c r="Z42" s="186">
        <v>20.8</v>
      </c>
      <c r="AA42" s="185">
        <v>171.8</v>
      </c>
      <c r="AB42" s="186">
        <v>153.7</v>
      </c>
      <c r="AC42" s="186">
        <v>18.1</v>
      </c>
      <c r="AD42" s="186"/>
    </row>
    <row r="43" spans="1:30" ht="15" customHeight="1">
      <c r="A43" s="38"/>
      <c r="B43" s="57"/>
      <c r="C43" s="38"/>
      <c r="D43" s="38"/>
      <c r="E43" s="38"/>
      <c r="F43" s="38"/>
      <c r="G43" s="38"/>
      <c r="H43" s="47"/>
      <c r="I43" s="47"/>
      <c r="J43" s="47"/>
      <c r="K43" s="38"/>
      <c r="L43" s="47"/>
      <c r="M43" s="47"/>
      <c r="N43" s="47"/>
      <c r="O43" s="38"/>
      <c r="P43" s="47"/>
      <c r="Q43" s="47"/>
      <c r="R43" s="47"/>
      <c r="S43" s="38"/>
      <c r="T43" s="47"/>
      <c r="U43" s="47"/>
      <c r="V43" s="47"/>
      <c r="W43" s="47"/>
      <c r="X43" s="47"/>
      <c r="Y43" s="47"/>
      <c r="Z43" s="47"/>
      <c r="AA43" s="38"/>
      <c r="AB43" s="47"/>
      <c r="AC43" s="47"/>
      <c r="AD43" s="47"/>
    </row>
    <row r="44" spans="1:30" ht="15" customHeight="1">
      <c r="A44" s="123">
        <v>9</v>
      </c>
      <c r="B44" s="184">
        <v>21.4</v>
      </c>
      <c r="C44" s="185">
        <v>180.1</v>
      </c>
      <c r="D44" s="185">
        <v>165.3</v>
      </c>
      <c r="E44" s="185">
        <v>14.8</v>
      </c>
      <c r="F44" s="185">
        <v>19.4</v>
      </c>
      <c r="G44" s="185">
        <v>172.4</v>
      </c>
      <c r="H44" s="186">
        <v>151.2</v>
      </c>
      <c r="I44" s="186">
        <v>21.2</v>
      </c>
      <c r="J44" s="186">
        <v>21.5</v>
      </c>
      <c r="K44" s="185">
        <v>183.5</v>
      </c>
      <c r="L44" s="186">
        <v>166.6</v>
      </c>
      <c r="M44" s="186">
        <v>16.9</v>
      </c>
      <c r="N44" s="186">
        <v>20.1</v>
      </c>
      <c r="O44" s="185">
        <v>176.4</v>
      </c>
      <c r="P44" s="186">
        <v>160.2</v>
      </c>
      <c r="Q44" s="186">
        <v>16.2</v>
      </c>
      <c r="R44" s="186">
        <v>20.8</v>
      </c>
      <c r="S44" s="185">
        <v>176.3</v>
      </c>
      <c r="T44" s="186">
        <v>162.4</v>
      </c>
      <c r="U44" s="186">
        <v>13.9</v>
      </c>
      <c r="V44" s="186" t="s">
        <v>239</v>
      </c>
      <c r="W44" s="186" t="s">
        <v>239</v>
      </c>
      <c r="X44" s="186" t="s">
        <v>239</v>
      </c>
      <c r="Y44" s="186" t="s">
        <v>239</v>
      </c>
      <c r="Z44" s="186">
        <v>20.8</v>
      </c>
      <c r="AA44" s="185">
        <v>174.8</v>
      </c>
      <c r="AB44" s="186">
        <v>155.7</v>
      </c>
      <c r="AC44" s="186">
        <v>19.1</v>
      </c>
      <c r="AD44" s="186"/>
    </row>
    <row r="45" spans="1:30" ht="15" customHeight="1">
      <c r="A45" s="123">
        <v>10</v>
      </c>
      <c r="B45" s="184">
        <v>20.9</v>
      </c>
      <c r="C45" s="185">
        <v>176.7</v>
      </c>
      <c r="D45" s="185">
        <v>161</v>
      </c>
      <c r="E45" s="185">
        <v>15.7</v>
      </c>
      <c r="F45" s="185">
        <v>20.9</v>
      </c>
      <c r="G45" s="185">
        <v>186.1</v>
      </c>
      <c r="H45" s="186">
        <v>162.7</v>
      </c>
      <c r="I45" s="186">
        <v>23.4</v>
      </c>
      <c r="J45" s="186">
        <v>21.5</v>
      </c>
      <c r="K45" s="185">
        <v>188</v>
      </c>
      <c r="L45" s="186">
        <v>170.6</v>
      </c>
      <c r="M45" s="186">
        <v>17.4</v>
      </c>
      <c r="N45" s="186">
        <v>20.8</v>
      </c>
      <c r="O45" s="185">
        <v>183.3</v>
      </c>
      <c r="P45" s="186">
        <v>165.9</v>
      </c>
      <c r="Q45" s="186">
        <v>17.4</v>
      </c>
      <c r="R45" s="186">
        <v>21</v>
      </c>
      <c r="S45" s="185">
        <v>177</v>
      </c>
      <c r="T45" s="186">
        <v>163.7</v>
      </c>
      <c r="U45" s="186">
        <v>13.3</v>
      </c>
      <c r="V45" s="186" t="s">
        <v>239</v>
      </c>
      <c r="W45" s="186" t="s">
        <v>239</v>
      </c>
      <c r="X45" s="186" t="s">
        <v>239</v>
      </c>
      <c r="Y45" s="186" t="s">
        <v>239</v>
      </c>
      <c r="Z45" s="186">
        <v>22.2</v>
      </c>
      <c r="AA45" s="185">
        <v>185.4</v>
      </c>
      <c r="AB45" s="186">
        <v>165.3</v>
      </c>
      <c r="AC45" s="186">
        <v>20.1</v>
      </c>
      <c r="AD45" s="186"/>
    </row>
    <row r="46" spans="1:30" ht="15" customHeight="1">
      <c r="A46" s="123">
        <v>11</v>
      </c>
      <c r="B46" s="184">
        <v>21.4</v>
      </c>
      <c r="C46" s="185">
        <v>180.9</v>
      </c>
      <c r="D46" s="185">
        <v>165.8</v>
      </c>
      <c r="E46" s="185">
        <v>15.1</v>
      </c>
      <c r="F46" s="185">
        <v>21.4</v>
      </c>
      <c r="G46" s="185">
        <v>189.1</v>
      </c>
      <c r="H46" s="186">
        <v>167</v>
      </c>
      <c r="I46" s="186">
        <v>22.1</v>
      </c>
      <c r="J46" s="186">
        <v>21.8</v>
      </c>
      <c r="K46" s="185">
        <v>188.7</v>
      </c>
      <c r="L46" s="186">
        <v>171.8</v>
      </c>
      <c r="M46" s="186">
        <v>16.9</v>
      </c>
      <c r="N46" s="186">
        <v>20.9</v>
      </c>
      <c r="O46" s="185">
        <v>184.2</v>
      </c>
      <c r="P46" s="186">
        <v>166.4</v>
      </c>
      <c r="Q46" s="186">
        <v>17.8</v>
      </c>
      <c r="R46" s="186">
        <v>20.6</v>
      </c>
      <c r="S46" s="185">
        <v>175.3</v>
      </c>
      <c r="T46" s="186">
        <v>161</v>
      </c>
      <c r="U46" s="186">
        <v>14.3</v>
      </c>
      <c r="V46" s="186" t="s">
        <v>239</v>
      </c>
      <c r="W46" s="186" t="s">
        <v>239</v>
      </c>
      <c r="X46" s="186" t="s">
        <v>239</v>
      </c>
      <c r="Y46" s="186" t="s">
        <v>239</v>
      </c>
      <c r="Z46" s="186">
        <v>21.1</v>
      </c>
      <c r="AA46" s="185">
        <v>177.6</v>
      </c>
      <c r="AB46" s="186">
        <v>157.7</v>
      </c>
      <c r="AC46" s="186">
        <v>19.9</v>
      </c>
      <c r="AD46" s="186"/>
    </row>
    <row r="47" spans="1:30" ht="15" customHeight="1">
      <c r="A47" s="123">
        <v>12</v>
      </c>
      <c r="B47" s="184">
        <v>20.8</v>
      </c>
      <c r="C47" s="185">
        <v>175.4</v>
      </c>
      <c r="D47" s="185">
        <v>161.8</v>
      </c>
      <c r="E47" s="185">
        <v>13.6</v>
      </c>
      <c r="F47" s="185">
        <v>20.4</v>
      </c>
      <c r="G47" s="185">
        <v>180</v>
      </c>
      <c r="H47" s="186">
        <v>158.5</v>
      </c>
      <c r="I47" s="186">
        <v>21.5</v>
      </c>
      <c r="J47" s="186">
        <v>20.7</v>
      </c>
      <c r="K47" s="185">
        <v>178.7</v>
      </c>
      <c r="L47" s="186">
        <v>162.1</v>
      </c>
      <c r="M47" s="186">
        <v>16.6</v>
      </c>
      <c r="N47" s="186">
        <v>20.4</v>
      </c>
      <c r="O47" s="185">
        <v>179.1</v>
      </c>
      <c r="P47" s="186">
        <v>162.6</v>
      </c>
      <c r="Q47" s="186">
        <v>16.5</v>
      </c>
      <c r="R47" s="186">
        <v>20.8</v>
      </c>
      <c r="S47" s="185">
        <v>174.3</v>
      </c>
      <c r="T47" s="186">
        <v>162.1</v>
      </c>
      <c r="U47" s="186">
        <v>12.2</v>
      </c>
      <c r="V47" s="186" t="s">
        <v>239</v>
      </c>
      <c r="W47" s="186" t="s">
        <v>239</v>
      </c>
      <c r="X47" s="186" t="s">
        <v>239</v>
      </c>
      <c r="Y47" s="186" t="s">
        <v>239</v>
      </c>
      <c r="Z47" s="186">
        <v>21</v>
      </c>
      <c r="AA47" s="185">
        <v>176.7</v>
      </c>
      <c r="AB47" s="186">
        <v>157.2</v>
      </c>
      <c r="AC47" s="186">
        <v>19.5</v>
      </c>
      <c r="AD47" s="186"/>
    </row>
    <row r="48" spans="1:29" ht="15" customHeight="1">
      <c r="A48" s="230"/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6"/>
      <c r="W48" s="186"/>
      <c r="X48" s="186"/>
      <c r="Y48" s="186"/>
      <c r="Z48" s="185"/>
      <c r="AA48" s="185"/>
      <c r="AB48" s="185"/>
      <c r="AC48" s="185"/>
    </row>
    <row r="49" spans="1:29" s="80" customFormat="1" ht="15" customHeight="1">
      <c r="A49" s="18" t="s">
        <v>29</v>
      </c>
      <c r="B49" s="26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</row>
    <row r="50" spans="1:30" ht="15" customHeight="1">
      <c r="A50" s="236" t="s">
        <v>299</v>
      </c>
      <c r="B50" s="184">
        <v>20.9</v>
      </c>
      <c r="C50" s="185">
        <v>166.1</v>
      </c>
      <c r="D50" s="186">
        <v>157.6</v>
      </c>
      <c r="E50" s="186">
        <v>8.5</v>
      </c>
      <c r="F50" s="186">
        <v>21.3</v>
      </c>
      <c r="G50" s="185">
        <v>165.8</v>
      </c>
      <c r="H50" s="186">
        <v>155.2</v>
      </c>
      <c r="I50" s="186">
        <v>10.6</v>
      </c>
      <c r="J50" s="186">
        <v>21</v>
      </c>
      <c r="K50" s="185">
        <v>170.1</v>
      </c>
      <c r="L50" s="186">
        <v>162.1</v>
      </c>
      <c r="M50" s="186">
        <v>8</v>
      </c>
      <c r="N50" s="186">
        <v>21.4</v>
      </c>
      <c r="O50" s="185">
        <v>171.1</v>
      </c>
      <c r="P50" s="186">
        <v>158.4</v>
      </c>
      <c r="Q50" s="186">
        <v>12.7</v>
      </c>
      <c r="R50" s="186">
        <v>21.3</v>
      </c>
      <c r="S50" s="185">
        <v>175.1</v>
      </c>
      <c r="T50" s="186">
        <v>165.1</v>
      </c>
      <c r="U50" s="186">
        <v>10</v>
      </c>
      <c r="V50" s="186">
        <v>19.9</v>
      </c>
      <c r="W50" s="186">
        <v>161.6</v>
      </c>
      <c r="X50" s="186">
        <v>154.8</v>
      </c>
      <c r="Y50" s="186">
        <v>6.8</v>
      </c>
      <c r="Z50" s="186">
        <v>18.6</v>
      </c>
      <c r="AA50" s="185">
        <v>133</v>
      </c>
      <c r="AB50" s="186">
        <v>129.8</v>
      </c>
      <c r="AC50" s="186">
        <v>3.2</v>
      </c>
      <c r="AD50" s="186"/>
    </row>
    <row r="51" spans="1:30" s="244" customFormat="1" ht="15" customHeight="1">
      <c r="A51" s="236" t="s">
        <v>453</v>
      </c>
      <c r="B51" s="184">
        <v>20.4</v>
      </c>
      <c r="C51" s="185">
        <v>160.7</v>
      </c>
      <c r="D51" s="186">
        <v>155.4</v>
      </c>
      <c r="E51" s="186">
        <v>5.3</v>
      </c>
      <c r="F51" s="186">
        <v>20.7</v>
      </c>
      <c r="G51" s="185">
        <v>170.3</v>
      </c>
      <c r="H51" s="186">
        <v>159.3</v>
      </c>
      <c r="I51" s="186">
        <v>11</v>
      </c>
      <c r="J51" s="186">
        <v>20.8</v>
      </c>
      <c r="K51" s="185">
        <v>166</v>
      </c>
      <c r="L51" s="186">
        <v>159.6</v>
      </c>
      <c r="M51" s="186">
        <v>6.4</v>
      </c>
      <c r="N51" s="186">
        <v>20.4</v>
      </c>
      <c r="O51" s="185">
        <v>166.6</v>
      </c>
      <c r="P51" s="186">
        <v>159.4</v>
      </c>
      <c r="Q51" s="186">
        <v>7.2</v>
      </c>
      <c r="R51" s="186">
        <v>20.8</v>
      </c>
      <c r="S51" s="185">
        <v>169.5</v>
      </c>
      <c r="T51" s="186">
        <v>161.3</v>
      </c>
      <c r="U51" s="186">
        <v>8.2</v>
      </c>
      <c r="V51" s="186" t="s">
        <v>239</v>
      </c>
      <c r="W51" s="186" t="s">
        <v>239</v>
      </c>
      <c r="X51" s="186" t="s">
        <v>239</v>
      </c>
      <c r="Y51" s="186" t="s">
        <v>239</v>
      </c>
      <c r="Z51" s="186">
        <v>20.8</v>
      </c>
      <c r="AA51" s="185">
        <v>160.5</v>
      </c>
      <c r="AB51" s="186">
        <v>152.4</v>
      </c>
      <c r="AC51" s="186">
        <v>8.1</v>
      </c>
      <c r="AD51" s="186"/>
    </row>
    <row r="52" spans="1:30" s="80" customFormat="1" ht="15" customHeight="1">
      <c r="A52" s="11" t="s">
        <v>454</v>
      </c>
      <c r="B52" s="275">
        <v>20.1</v>
      </c>
      <c r="C52" s="249">
        <v>157.4</v>
      </c>
      <c r="D52" s="249">
        <v>153.2</v>
      </c>
      <c r="E52" s="249">
        <f aca="true" t="shared" si="2" ref="E52:U52">AVERAGE(E54:E67)</f>
        <v>4.233333333333334</v>
      </c>
      <c r="F52" s="249">
        <f t="shared" si="2"/>
        <v>20.175</v>
      </c>
      <c r="G52" s="249">
        <v>164.8</v>
      </c>
      <c r="H52" s="249">
        <f t="shared" si="2"/>
        <v>156.03333333333333</v>
      </c>
      <c r="I52" s="249">
        <f t="shared" si="2"/>
        <v>8.841666666666667</v>
      </c>
      <c r="J52" s="249">
        <f t="shared" si="2"/>
        <v>20.433333333333334</v>
      </c>
      <c r="K52" s="249">
        <f t="shared" si="2"/>
        <v>160.72500000000002</v>
      </c>
      <c r="L52" s="249">
        <f t="shared" si="2"/>
        <v>156.80833333333334</v>
      </c>
      <c r="M52" s="249">
        <f t="shared" si="2"/>
        <v>3.9166666666666665</v>
      </c>
      <c r="N52" s="249">
        <f t="shared" si="2"/>
        <v>19.833333333333332</v>
      </c>
      <c r="O52" s="249">
        <v>162.1</v>
      </c>
      <c r="P52" s="249">
        <f t="shared" si="2"/>
        <v>158.03333333333333</v>
      </c>
      <c r="Q52" s="249">
        <f t="shared" si="2"/>
        <v>4.116666666666666</v>
      </c>
      <c r="R52" s="249">
        <f t="shared" si="2"/>
        <v>20.508333333333336</v>
      </c>
      <c r="S52" s="249">
        <v>165.9</v>
      </c>
      <c r="T52" s="249">
        <v>159.7</v>
      </c>
      <c r="U52" s="249">
        <f t="shared" si="2"/>
        <v>6.175</v>
      </c>
      <c r="V52" s="226" t="s">
        <v>239</v>
      </c>
      <c r="W52" s="226" t="s">
        <v>239</v>
      </c>
      <c r="X52" s="226" t="s">
        <v>239</v>
      </c>
      <c r="Y52" s="226" t="s">
        <v>239</v>
      </c>
      <c r="Z52" s="249">
        <f>AVERAGE(Z54:Z67)</f>
        <v>20.925</v>
      </c>
      <c r="AA52" s="249">
        <v>161.7</v>
      </c>
      <c r="AB52" s="249">
        <v>153.8</v>
      </c>
      <c r="AC52" s="249"/>
      <c r="AD52" s="226"/>
    </row>
    <row r="53" spans="1:29" ht="15" customHeight="1">
      <c r="A53" s="38"/>
      <c r="B53" s="57"/>
      <c r="C53" s="38"/>
      <c r="D53" s="38"/>
      <c r="E53" s="38"/>
      <c r="F53" s="38"/>
      <c r="G53" s="38"/>
      <c r="H53" s="26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30" ht="15" customHeight="1">
      <c r="A54" s="134" t="s">
        <v>252</v>
      </c>
      <c r="B54" s="184">
        <v>17.6</v>
      </c>
      <c r="C54" s="185">
        <v>138</v>
      </c>
      <c r="D54" s="185">
        <v>134.4</v>
      </c>
      <c r="E54" s="185">
        <v>3.6</v>
      </c>
      <c r="F54" s="185">
        <v>18.8</v>
      </c>
      <c r="G54" s="185">
        <v>151.3</v>
      </c>
      <c r="H54" s="186">
        <v>145.2</v>
      </c>
      <c r="I54" s="186">
        <v>6.1</v>
      </c>
      <c r="J54" s="186">
        <v>16.9</v>
      </c>
      <c r="K54" s="185">
        <v>132.6</v>
      </c>
      <c r="L54" s="186">
        <v>128.2</v>
      </c>
      <c r="M54" s="186">
        <v>4.4</v>
      </c>
      <c r="N54" s="186">
        <v>16.4</v>
      </c>
      <c r="O54" s="185">
        <v>134.3</v>
      </c>
      <c r="P54" s="186">
        <v>129.5</v>
      </c>
      <c r="Q54" s="186">
        <v>4.8</v>
      </c>
      <c r="R54" s="186">
        <v>18.1</v>
      </c>
      <c r="S54" s="185">
        <v>146.4</v>
      </c>
      <c r="T54" s="186">
        <v>140.2</v>
      </c>
      <c r="U54" s="186">
        <v>6.2</v>
      </c>
      <c r="V54" s="186" t="s">
        <v>239</v>
      </c>
      <c r="W54" s="186" t="s">
        <v>239</v>
      </c>
      <c r="X54" s="186" t="s">
        <v>239</v>
      </c>
      <c r="Y54" s="186" t="s">
        <v>239</v>
      </c>
      <c r="Z54" s="186">
        <v>18.4</v>
      </c>
      <c r="AA54" s="185">
        <v>139.6</v>
      </c>
      <c r="AB54" s="186">
        <v>133.7</v>
      </c>
      <c r="AC54" s="186">
        <v>5.9</v>
      </c>
      <c r="AD54" s="186"/>
    </row>
    <row r="55" spans="1:30" ht="15" customHeight="1">
      <c r="A55" s="123">
        <v>2</v>
      </c>
      <c r="B55" s="184">
        <v>21.5</v>
      </c>
      <c r="C55" s="185">
        <v>170.2</v>
      </c>
      <c r="D55" s="185">
        <v>164.4</v>
      </c>
      <c r="E55" s="185">
        <v>5.8</v>
      </c>
      <c r="F55" s="185">
        <v>19.7</v>
      </c>
      <c r="G55" s="185">
        <v>157.4</v>
      </c>
      <c r="H55" s="186">
        <v>150.5</v>
      </c>
      <c r="I55" s="186">
        <v>6.9</v>
      </c>
      <c r="J55" s="186">
        <v>21.8</v>
      </c>
      <c r="K55" s="185">
        <v>170.5</v>
      </c>
      <c r="L55" s="186">
        <v>166.5</v>
      </c>
      <c r="M55" s="186">
        <v>4</v>
      </c>
      <c r="N55" s="186">
        <v>20.9</v>
      </c>
      <c r="O55" s="185">
        <v>170.1</v>
      </c>
      <c r="P55" s="186">
        <v>165.5</v>
      </c>
      <c r="Q55" s="186">
        <v>4.6</v>
      </c>
      <c r="R55" s="186">
        <v>21.4</v>
      </c>
      <c r="S55" s="185">
        <v>174.1</v>
      </c>
      <c r="T55" s="186">
        <v>166.5</v>
      </c>
      <c r="U55" s="186">
        <v>7.6</v>
      </c>
      <c r="V55" s="186" t="s">
        <v>239</v>
      </c>
      <c r="W55" s="186" t="s">
        <v>239</v>
      </c>
      <c r="X55" s="186" t="s">
        <v>239</v>
      </c>
      <c r="Y55" s="186" t="s">
        <v>239</v>
      </c>
      <c r="Z55" s="186">
        <v>20.8</v>
      </c>
      <c r="AA55" s="185">
        <v>153.6</v>
      </c>
      <c r="AB55" s="186">
        <v>150.3</v>
      </c>
      <c r="AC55" s="186">
        <v>3.3</v>
      </c>
      <c r="AD55" s="186"/>
    </row>
    <row r="56" spans="1:30" ht="15" customHeight="1">
      <c r="A56" s="123">
        <v>3</v>
      </c>
      <c r="B56" s="184">
        <v>20</v>
      </c>
      <c r="C56" s="185">
        <v>157.5</v>
      </c>
      <c r="D56" s="185">
        <v>152.3</v>
      </c>
      <c r="E56" s="185">
        <v>5.2</v>
      </c>
      <c r="F56" s="185">
        <v>20.5</v>
      </c>
      <c r="G56" s="185">
        <v>166.5</v>
      </c>
      <c r="H56" s="186">
        <v>159.7</v>
      </c>
      <c r="I56" s="186">
        <v>6.8</v>
      </c>
      <c r="J56" s="186">
        <v>20.6</v>
      </c>
      <c r="K56" s="185">
        <v>163.3</v>
      </c>
      <c r="L56" s="186">
        <v>158.6</v>
      </c>
      <c r="M56" s="186">
        <v>4.7</v>
      </c>
      <c r="N56" s="186">
        <v>20.1</v>
      </c>
      <c r="O56" s="185">
        <v>163.6</v>
      </c>
      <c r="P56" s="186">
        <v>159</v>
      </c>
      <c r="Q56" s="186">
        <v>4.6</v>
      </c>
      <c r="R56" s="186">
        <v>20.5</v>
      </c>
      <c r="S56" s="185">
        <v>166.8</v>
      </c>
      <c r="T56" s="186">
        <v>159.3</v>
      </c>
      <c r="U56" s="186">
        <v>7.5</v>
      </c>
      <c r="V56" s="186" t="s">
        <v>239</v>
      </c>
      <c r="W56" s="186" t="s">
        <v>239</v>
      </c>
      <c r="X56" s="186" t="s">
        <v>239</v>
      </c>
      <c r="Y56" s="186" t="s">
        <v>239</v>
      </c>
      <c r="Z56" s="186">
        <v>21</v>
      </c>
      <c r="AA56" s="185">
        <v>159.4</v>
      </c>
      <c r="AB56" s="186">
        <v>154</v>
      </c>
      <c r="AC56" s="186">
        <v>5.4</v>
      </c>
      <c r="AD56" s="186"/>
    </row>
    <row r="57" spans="1:30" ht="15" customHeight="1">
      <c r="A57" s="123">
        <v>4</v>
      </c>
      <c r="B57" s="184">
        <v>21.2</v>
      </c>
      <c r="C57" s="185">
        <v>166.3</v>
      </c>
      <c r="D57" s="185">
        <v>162</v>
      </c>
      <c r="E57" s="185">
        <v>4.3</v>
      </c>
      <c r="F57" s="185">
        <v>20.7</v>
      </c>
      <c r="G57" s="185">
        <v>165.2</v>
      </c>
      <c r="H57" s="186">
        <v>158.8</v>
      </c>
      <c r="I57" s="186">
        <v>6.4</v>
      </c>
      <c r="J57" s="186">
        <v>21.4</v>
      </c>
      <c r="K57" s="185">
        <v>167.1</v>
      </c>
      <c r="L57" s="186">
        <v>163.2</v>
      </c>
      <c r="M57" s="186">
        <v>3.9</v>
      </c>
      <c r="N57" s="186">
        <v>20.3</v>
      </c>
      <c r="O57" s="185">
        <v>166</v>
      </c>
      <c r="P57" s="186">
        <v>161.6</v>
      </c>
      <c r="Q57" s="186">
        <v>4.4</v>
      </c>
      <c r="R57" s="186">
        <v>21.5</v>
      </c>
      <c r="S57" s="185">
        <v>174.3</v>
      </c>
      <c r="T57" s="186">
        <v>167.6</v>
      </c>
      <c r="U57" s="186">
        <v>6.7</v>
      </c>
      <c r="V57" s="186" t="s">
        <v>204</v>
      </c>
      <c r="W57" s="186" t="s">
        <v>239</v>
      </c>
      <c r="X57" s="186" t="s">
        <v>239</v>
      </c>
      <c r="Y57" s="186" t="s">
        <v>239</v>
      </c>
      <c r="Z57" s="186">
        <v>21.3</v>
      </c>
      <c r="AA57" s="185">
        <v>165</v>
      </c>
      <c r="AB57" s="186">
        <v>157.1</v>
      </c>
      <c r="AC57" s="186">
        <v>7.9</v>
      </c>
      <c r="AD57" s="186"/>
    </row>
    <row r="58" spans="1:30" ht="15" customHeight="1">
      <c r="A58" s="38"/>
      <c r="B58" s="57"/>
      <c r="C58" s="38"/>
      <c r="D58" s="38"/>
      <c r="E58" s="38"/>
      <c r="F58" s="38"/>
      <c r="G58" s="38"/>
      <c r="H58" s="47"/>
      <c r="I58" s="47"/>
      <c r="J58" s="47"/>
      <c r="K58" s="38"/>
      <c r="L58" s="47"/>
      <c r="M58" s="47"/>
      <c r="N58" s="47"/>
      <c r="O58" s="38"/>
      <c r="P58" s="47"/>
      <c r="Q58" s="47"/>
      <c r="R58" s="47"/>
      <c r="S58" s="38"/>
      <c r="T58" s="47"/>
      <c r="U58" s="47"/>
      <c r="V58" s="47"/>
      <c r="W58" s="47"/>
      <c r="X58" s="47"/>
      <c r="Y58" s="47"/>
      <c r="Z58" s="47"/>
      <c r="AA58" s="38"/>
      <c r="AB58" s="47"/>
      <c r="AC58" s="47"/>
      <c r="AD58" s="47"/>
    </row>
    <row r="59" spans="1:30" ht="15" customHeight="1">
      <c r="A59" s="123">
        <v>5</v>
      </c>
      <c r="B59" s="184">
        <v>18.6</v>
      </c>
      <c r="C59" s="185">
        <v>141.4</v>
      </c>
      <c r="D59" s="185">
        <v>136.4</v>
      </c>
      <c r="E59" s="185">
        <v>5</v>
      </c>
      <c r="F59" s="185">
        <v>19.5</v>
      </c>
      <c r="G59" s="185">
        <v>157.8</v>
      </c>
      <c r="H59" s="186">
        <v>150.9</v>
      </c>
      <c r="I59" s="186">
        <v>6.9</v>
      </c>
      <c r="J59" s="186">
        <v>19.1</v>
      </c>
      <c r="K59" s="185">
        <v>149.7</v>
      </c>
      <c r="L59" s="186">
        <v>145.8</v>
      </c>
      <c r="M59" s="186">
        <v>3.9</v>
      </c>
      <c r="N59" s="186">
        <v>18.4</v>
      </c>
      <c r="O59" s="185">
        <v>150</v>
      </c>
      <c r="P59" s="186">
        <v>147</v>
      </c>
      <c r="Q59" s="186">
        <v>3</v>
      </c>
      <c r="R59" s="186">
        <v>19.5</v>
      </c>
      <c r="S59" s="185">
        <v>156.5</v>
      </c>
      <c r="T59" s="186">
        <v>151.6</v>
      </c>
      <c r="U59" s="186">
        <v>4.9</v>
      </c>
      <c r="V59" s="186" t="s">
        <v>239</v>
      </c>
      <c r="W59" s="186" t="s">
        <v>239</v>
      </c>
      <c r="X59" s="186" t="s">
        <v>239</v>
      </c>
      <c r="Y59" s="186" t="s">
        <v>239</v>
      </c>
      <c r="Z59" s="186">
        <v>19.7</v>
      </c>
      <c r="AA59" s="185">
        <v>153.5</v>
      </c>
      <c r="AB59" s="186">
        <v>144.8</v>
      </c>
      <c r="AC59" s="186">
        <v>8.7</v>
      </c>
      <c r="AD59" s="186"/>
    </row>
    <row r="60" spans="1:30" ht="15" customHeight="1">
      <c r="A60" s="123">
        <v>6</v>
      </c>
      <c r="B60" s="184">
        <v>21.8</v>
      </c>
      <c r="C60" s="185">
        <v>171.8</v>
      </c>
      <c r="D60" s="185">
        <v>168.1</v>
      </c>
      <c r="E60" s="185">
        <v>3.7</v>
      </c>
      <c r="F60" s="185">
        <v>20.6</v>
      </c>
      <c r="G60" s="185">
        <v>169.1</v>
      </c>
      <c r="H60" s="186">
        <v>161</v>
      </c>
      <c r="I60" s="186">
        <v>8.1</v>
      </c>
      <c r="J60" s="186">
        <v>22.4</v>
      </c>
      <c r="K60" s="185">
        <v>177</v>
      </c>
      <c r="L60" s="186">
        <v>173.7</v>
      </c>
      <c r="M60" s="186">
        <v>3.3</v>
      </c>
      <c r="N60" s="186">
        <v>20.9</v>
      </c>
      <c r="O60" s="185">
        <v>170.9</v>
      </c>
      <c r="P60" s="186">
        <v>167</v>
      </c>
      <c r="Q60" s="186">
        <v>3.9</v>
      </c>
      <c r="R60" s="186">
        <v>21.8</v>
      </c>
      <c r="S60" s="185">
        <v>175.8</v>
      </c>
      <c r="T60" s="186">
        <v>169.8</v>
      </c>
      <c r="U60" s="186">
        <v>6</v>
      </c>
      <c r="V60" s="186" t="s">
        <v>239</v>
      </c>
      <c r="W60" s="186" t="s">
        <v>239</v>
      </c>
      <c r="X60" s="186" t="s">
        <v>239</v>
      </c>
      <c r="Y60" s="186" t="s">
        <v>239</v>
      </c>
      <c r="Z60" s="186">
        <v>22.3</v>
      </c>
      <c r="AA60" s="185">
        <v>172.2</v>
      </c>
      <c r="AB60" s="186">
        <v>164.5</v>
      </c>
      <c r="AC60" s="186">
        <v>7.7</v>
      </c>
      <c r="AD60" s="186"/>
    </row>
    <row r="61" spans="1:30" ht="15" customHeight="1">
      <c r="A61" s="123">
        <v>7</v>
      </c>
      <c r="B61" s="184">
        <v>20.9</v>
      </c>
      <c r="C61" s="185">
        <v>158.3</v>
      </c>
      <c r="D61" s="185">
        <v>154.5</v>
      </c>
      <c r="E61" s="185">
        <v>3.8</v>
      </c>
      <c r="F61" s="185">
        <v>20.9</v>
      </c>
      <c r="G61" s="185">
        <v>171</v>
      </c>
      <c r="H61" s="186">
        <v>161.6</v>
      </c>
      <c r="I61" s="186">
        <v>9.4</v>
      </c>
      <c r="J61" s="186">
        <v>20.6</v>
      </c>
      <c r="K61" s="185">
        <v>164</v>
      </c>
      <c r="L61" s="186">
        <v>160.4</v>
      </c>
      <c r="M61" s="186">
        <v>3.6</v>
      </c>
      <c r="N61" s="186">
        <v>20.7</v>
      </c>
      <c r="O61" s="185">
        <v>170.7</v>
      </c>
      <c r="P61" s="186">
        <v>165.7</v>
      </c>
      <c r="Q61" s="186">
        <v>5</v>
      </c>
      <c r="R61" s="186">
        <v>21.5</v>
      </c>
      <c r="S61" s="185">
        <v>172.8</v>
      </c>
      <c r="T61" s="186">
        <v>167.2</v>
      </c>
      <c r="U61" s="186">
        <v>5.6</v>
      </c>
      <c r="V61" s="186" t="s">
        <v>239</v>
      </c>
      <c r="W61" s="186" t="s">
        <v>239</v>
      </c>
      <c r="X61" s="186" t="s">
        <v>239</v>
      </c>
      <c r="Y61" s="186" t="s">
        <v>239</v>
      </c>
      <c r="Z61" s="186">
        <v>22.8</v>
      </c>
      <c r="AA61" s="185">
        <v>177.5</v>
      </c>
      <c r="AB61" s="186">
        <v>168.4</v>
      </c>
      <c r="AC61" s="186">
        <v>9.1</v>
      </c>
      <c r="AD61" s="186"/>
    </row>
    <row r="62" spans="1:30" ht="15" customHeight="1">
      <c r="A62" s="123">
        <v>8</v>
      </c>
      <c r="B62" s="184">
        <v>18.1</v>
      </c>
      <c r="C62" s="185">
        <v>143.3</v>
      </c>
      <c r="D62" s="185">
        <v>139.3</v>
      </c>
      <c r="E62" s="185">
        <v>4</v>
      </c>
      <c r="F62" s="185">
        <v>18.5</v>
      </c>
      <c r="G62" s="185">
        <v>149</v>
      </c>
      <c r="H62" s="186">
        <v>143</v>
      </c>
      <c r="I62" s="186">
        <v>6</v>
      </c>
      <c r="J62" s="186">
        <v>19.1</v>
      </c>
      <c r="K62" s="185">
        <v>147.9</v>
      </c>
      <c r="L62" s="186">
        <v>144.2</v>
      </c>
      <c r="M62" s="186">
        <v>3.7</v>
      </c>
      <c r="N62" s="186">
        <v>17.7</v>
      </c>
      <c r="O62" s="185">
        <v>144.9</v>
      </c>
      <c r="P62" s="186">
        <v>141.5</v>
      </c>
      <c r="Q62" s="186">
        <v>3.4</v>
      </c>
      <c r="R62" s="186">
        <v>19.3</v>
      </c>
      <c r="S62" s="185">
        <v>155.6</v>
      </c>
      <c r="T62" s="186">
        <v>149.9</v>
      </c>
      <c r="U62" s="186">
        <v>5.7</v>
      </c>
      <c r="V62" s="186" t="s">
        <v>239</v>
      </c>
      <c r="W62" s="186" t="s">
        <v>239</v>
      </c>
      <c r="X62" s="186" t="s">
        <v>239</v>
      </c>
      <c r="Y62" s="186" t="s">
        <v>239</v>
      </c>
      <c r="Z62" s="186">
        <v>20.8</v>
      </c>
      <c r="AA62" s="185">
        <v>162.9</v>
      </c>
      <c r="AB62" s="186">
        <v>154.1</v>
      </c>
      <c r="AC62" s="186">
        <v>8.8</v>
      </c>
      <c r="AD62" s="186"/>
    </row>
    <row r="63" spans="1:30" ht="15" customHeight="1">
      <c r="A63" s="38"/>
      <c r="B63" s="57"/>
      <c r="C63" s="38"/>
      <c r="D63" s="38"/>
      <c r="E63" s="38"/>
      <c r="F63" s="38"/>
      <c r="G63" s="38"/>
      <c r="H63" s="47"/>
      <c r="I63" s="47"/>
      <c r="J63" s="47"/>
      <c r="K63" s="38"/>
      <c r="L63" s="47"/>
      <c r="M63" s="47"/>
      <c r="N63" s="47"/>
      <c r="O63" s="38"/>
      <c r="P63" s="47"/>
      <c r="Q63" s="47"/>
      <c r="R63" s="47"/>
      <c r="S63" s="38"/>
      <c r="T63" s="47"/>
      <c r="U63" s="47"/>
      <c r="V63" s="47"/>
      <c r="W63" s="47"/>
      <c r="X63" s="47"/>
      <c r="Y63" s="47"/>
      <c r="Z63" s="47"/>
      <c r="AA63" s="38"/>
      <c r="AB63" s="47"/>
      <c r="AC63" s="47"/>
      <c r="AD63" s="47"/>
    </row>
    <row r="64" spans="1:30" ht="15" customHeight="1">
      <c r="A64" s="123">
        <v>9</v>
      </c>
      <c r="B64" s="184">
        <v>20.6</v>
      </c>
      <c r="C64" s="185">
        <v>156.8</v>
      </c>
      <c r="D64" s="185">
        <v>152.7</v>
      </c>
      <c r="E64" s="185">
        <v>4.1</v>
      </c>
      <c r="F64" s="185">
        <v>20.4</v>
      </c>
      <c r="G64" s="185">
        <v>168.6</v>
      </c>
      <c r="H64" s="186">
        <v>158.1</v>
      </c>
      <c r="I64" s="186">
        <v>10.5</v>
      </c>
      <c r="J64" s="186">
        <v>21</v>
      </c>
      <c r="K64" s="185">
        <v>164.9</v>
      </c>
      <c r="L64" s="186">
        <v>161.3</v>
      </c>
      <c r="M64" s="186">
        <v>3.6</v>
      </c>
      <c r="N64" s="186">
        <v>19.9</v>
      </c>
      <c r="O64" s="185">
        <v>165.3</v>
      </c>
      <c r="P64" s="186">
        <v>160.1</v>
      </c>
      <c r="Q64" s="186">
        <v>5.2</v>
      </c>
      <c r="R64" s="186">
        <v>20.6</v>
      </c>
      <c r="S64" s="185">
        <v>166.2</v>
      </c>
      <c r="T64" s="186">
        <v>160.3</v>
      </c>
      <c r="U64" s="186">
        <v>5.9</v>
      </c>
      <c r="V64" s="186" t="s">
        <v>239</v>
      </c>
      <c r="W64" s="186" t="s">
        <v>239</v>
      </c>
      <c r="X64" s="186" t="s">
        <v>239</v>
      </c>
      <c r="Y64" s="186" t="s">
        <v>239</v>
      </c>
      <c r="Z64" s="186">
        <v>20.9</v>
      </c>
      <c r="AA64" s="185">
        <v>162.7</v>
      </c>
      <c r="AB64" s="186">
        <v>153.7</v>
      </c>
      <c r="AC64" s="186">
        <v>9</v>
      </c>
      <c r="AD64" s="186"/>
    </row>
    <row r="65" spans="1:30" ht="15" customHeight="1">
      <c r="A65" s="123">
        <v>10</v>
      </c>
      <c r="B65" s="184">
        <v>20.3</v>
      </c>
      <c r="C65" s="185">
        <v>160.1</v>
      </c>
      <c r="D65" s="185">
        <v>156.4</v>
      </c>
      <c r="E65" s="185">
        <v>3.7</v>
      </c>
      <c r="F65" s="185">
        <v>21</v>
      </c>
      <c r="G65" s="185">
        <v>175.8</v>
      </c>
      <c r="H65" s="186">
        <v>162.9</v>
      </c>
      <c r="I65" s="186">
        <v>12.9</v>
      </c>
      <c r="J65" s="186">
        <v>20.8</v>
      </c>
      <c r="K65" s="185">
        <v>164.5</v>
      </c>
      <c r="L65" s="186">
        <v>160.1</v>
      </c>
      <c r="M65" s="186">
        <v>4.4</v>
      </c>
      <c r="N65" s="186">
        <v>21.3</v>
      </c>
      <c r="O65" s="185">
        <v>174</v>
      </c>
      <c r="P65" s="186">
        <v>170.2</v>
      </c>
      <c r="Q65" s="186">
        <v>3.8</v>
      </c>
      <c r="R65" s="186">
        <v>21</v>
      </c>
      <c r="S65" s="185">
        <v>169.7</v>
      </c>
      <c r="T65" s="186">
        <v>164.2</v>
      </c>
      <c r="U65" s="186">
        <v>5.5</v>
      </c>
      <c r="V65" s="186" t="s">
        <v>239</v>
      </c>
      <c r="W65" s="186" t="s">
        <v>239</v>
      </c>
      <c r="X65" s="186" t="s">
        <v>239</v>
      </c>
      <c r="Y65" s="186" t="s">
        <v>239</v>
      </c>
      <c r="Z65" s="186">
        <v>21.5</v>
      </c>
      <c r="AA65" s="185">
        <v>168.6</v>
      </c>
      <c r="AB65" s="186">
        <v>158.1</v>
      </c>
      <c r="AC65" s="186">
        <v>10.5</v>
      </c>
      <c r="AD65" s="186"/>
    </row>
    <row r="66" spans="1:30" ht="15" customHeight="1">
      <c r="A66" s="123">
        <v>11</v>
      </c>
      <c r="B66" s="184">
        <v>20.8</v>
      </c>
      <c r="C66" s="185">
        <v>165.1</v>
      </c>
      <c r="D66" s="185">
        <v>161</v>
      </c>
      <c r="E66" s="185">
        <v>4.1</v>
      </c>
      <c r="F66" s="185">
        <v>21</v>
      </c>
      <c r="G66" s="185">
        <v>175</v>
      </c>
      <c r="H66" s="186">
        <v>161.6</v>
      </c>
      <c r="I66" s="186">
        <v>13.4</v>
      </c>
      <c r="J66" s="186">
        <v>21.4</v>
      </c>
      <c r="K66" s="185">
        <v>169</v>
      </c>
      <c r="L66" s="186">
        <v>165.2</v>
      </c>
      <c r="M66" s="186">
        <v>3.8</v>
      </c>
      <c r="N66" s="186">
        <v>21.1</v>
      </c>
      <c r="O66" s="185">
        <v>172.2</v>
      </c>
      <c r="P66" s="186">
        <v>168.7</v>
      </c>
      <c r="Q66" s="186">
        <v>3.5</v>
      </c>
      <c r="R66" s="186">
        <v>20.6</v>
      </c>
      <c r="S66" s="185">
        <v>166.8</v>
      </c>
      <c r="T66" s="186">
        <v>160.4</v>
      </c>
      <c r="U66" s="186">
        <v>6.4</v>
      </c>
      <c r="V66" s="186" t="s">
        <v>239</v>
      </c>
      <c r="W66" s="186" t="s">
        <v>239</v>
      </c>
      <c r="X66" s="186" t="s">
        <v>239</v>
      </c>
      <c r="Y66" s="186" t="s">
        <v>239</v>
      </c>
      <c r="Z66" s="186">
        <v>21.2</v>
      </c>
      <c r="AA66" s="185">
        <v>166.6</v>
      </c>
      <c r="AB66" s="186">
        <v>156.4</v>
      </c>
      <c r="AC66" s="186">
        <v>10.2</v>
      </c>
      <c r="AD66" s="186"/>
    </row>
    <row r="67" spans="1:30" ht="15" customHeight="1">
      <c r="A67" s="123">
        <v>12</v>
      </c>
      <c r="B67" s="246">
        <v>20.5</v>
      </c>
      <c r="C67" s="247">
        <v>161</v>
      </c>
      <c r="D67" s="247">
        <v>157.5</v>
      </c>
      <c r="E67" s="247">
        <v>3.5</v>
      </c>
      <c r="F67" s="247">
        <v>20.5</v>
      </c>
      <c r="G67" s="247">
        <v>171.8</v>
      </c>
      <c r="H67" s="213">
        <v>159.1</v>
      </c>
      <c r="I67" s="213">
        <v>12.7</v>
      </c>
      <c r="J67" s="213">
        <v>20.1</v>
      </c>
      <c r="K67" s="247">
        <v>158.2</v>
      </c>
      <c r="L67" s="213">
        <v>154.5</v>
      </c>
      <c r="M67" s="213">
        <v>3.7</v>
      </c>
      <c r="N67" s="213">
        <v>20.3</v>
      </c>
      <c r="O67" s="247">
        <v>163.8</v>
      </c>
      <c r="P67" s="213">
        <v>160.6</v>
      </c>
      <c r="Q67" s="213">
        <v>3.2</v>
      </c>
      <c r="R67" s="213">
        <v>20.3</v>
      </c>
      <c r="S67" s="247">
        <v>164.6</v>
      </c>
      <c r="T67" s="213">
        <v>158.5</v>
      </c>
      <c r="U67" s="213">
        <v>6.1</v>
      </c>
      <c r="V67" s="213" t="s">
        <v>239</v>
      </c>
      <c r="W67" s="213" t="s">
        <v>239</v>
      </c>
      <c r="X67" s="213" t="s">
        <v>239</v>
      </c>
      <c r="Y67" s="213" t="s">
        <v>239</v>
      </c>
      <c r="Z67" s="213">
        <v>20.4</v>
      </c>
      <c r="AA67" s="247">
        <v>158</v>
      </c>
      <c r="AB67" s="213">
        <v>149.7</v>
      </c>
      <c r="AC67" s="213">
        <v>8.3</v>
      </c>
      <c r="AD67" s="186"/>
    </row>
    <row r="68" spans="1:29" ht="15" customHeight="1">
      <c r="A68" s="127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</row>
    <row r="69" spans="1:29" ht="14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</row>
  </sheetData>
  <sheetProtection/>
  <mergeCells count="33">
    <mergeCell ref="Y6:Y8"/>
    <mergeCell ref="Z6:Z8"/>
    <mergeCell ref="AA6:AA8"/>
    <mergeCell ref="AB6:AB8"/>
    <mergeCell ref="AC6:AC8"/>
    <mergeCell ref="S6:S8"/>
    <mergeCell ref="T6:T8"/>
    <mergeCell ref="U6:U8"/>
    <mergeCell ref="V6:V8"/>
    <mergeCell ref="W6:W8"/>
    <mergeCell ref="X6:X8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2:AC2"/>
    <mergeCell ref="V4:Y5"/>
    <mergeCell ref="Z4:AC5"/>
    <mergeCell ref="B5:E5"/>
    <mergeCell ref="F5:I5"/>
    <mergeCell ref="B6:B8"/>
    <mergeCell ref="C6:C8"/>
    <mergeCell ref="D6:D8"/>
    <mergeCell ref="E6:E8"/>
    <mergeCell ref="F6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="60" zoomScalePageLayoutView="0" workbookViewId="0" topLeftCell="A1">
      <selection activeCell="B12" sqref="B12"/>
    </sheetView>
  </sheetViews>
  <sheetFormatPr defaultColWidth="10.59765625" defaultRowHeight="15"/>
  <cols>
    <col min="1" max="1" width="15.09765625" style="63" customWidth="1"/>
    <col min="2" max="2" width="8.19921875" style="63" customWidth="1"/>
    <col min="3" max="29" width="7.69921875" style="63" customWidth="1"/>
    <col min="30" max="16384" width="10.59765625" style="63" customWidth="1"/>
  </cols>
  <sheetData>
    <row r="1" spans="1:29" s="62" customFormat="1" ht="19.5" customHeight="1">
      <c r="A1" s="1" t="s">
        <v>307</v>
      </c>
      <c r="AC1" s="2" t="s">
        <v>308</v>
      </c>
    </row>
    <row r="2" spans="1:29" ht="19.5" customHeight="1">
      <c r="A2" s="356" t="s">
        <v>429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</row>
    <row r="3" spans="2:29" ht="18" customHeight="1" thickBo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47" t="s">
        <v>302</v>
      </c>
    </row>
    <row r="4" spans="1:29" ht="15" customHeight="1">
      <c r="A4" s="227" t="s">
        <v>15</v>
      </c>
      <c r="B4" s="365" t="s">
        <v>56</v>
      </c>
      <c r="C4" s="337"/>
      <c r="D4" s="337"/>
      <c r="E4" s="361"/>
      <c r="F4" s="365" t="s">
        <v>57</v>
      </c>
      <c r="G4" s="337"/>
      <c r="H4" s="337"/>
      <c r="I4" s="361"/>
      <c r="J4" s="437" t="s">
        <v>58</v>
      </c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</row>
    <row r="5" spans="1:29" ht="15" customHeight="1">
      <c r="A5" s="242"/>
      <c r="B5" s="338"/>
      <c r="C5" s="339"/>
      <c r="D5" s="339"/>
      <c r="E5" s="364"/>
      <c r="F5" s="338"/>
      <c r="G5" s="339"/>
      <c r="H5" s="339"/>
      <c r="I5" s="364"/>
      <c r="J5" s="340" t="s">
        <v>59</v>
      </c>
      <c r="K5" s="341"/>
      <c r="L5" s="341"/>
      <c r="M5" s="342"/>
      <c r="N5" s="340" t="s">
        <v>60</v>
      </c>
      <c r="O5" s="341"/>
      <c r="P5" s="341"/>
      <c r="Q5" s="342"/>
      <c r="R5" s="340" t="s">
        <v>309</v>
      </c>
      <c r="S5" s="341"/>
      <c r="T5" s="341"/>
      <c r="U5" s="342"/>
      <c r="V5" s="340" t="s">
        <v>310</v>
      </c>
      <c r="W5" s="341"/>
      <c r="X5" s="341"/>
      <c r="Y5" s="342"/>
      <c r="Z5" s="340" t="s">
        <v>61</v>
      </c>
      <c r="AA5" s="341"/>
      <c r="AB5" s="341"/>
      <c r="AC5" s="341"/>
    </row>
    <row r="6" spans="1:29" ht="15" customHeight="1">
      <c r="A6" s="242"/>
      <c r="B6" s="609" t="s">
        <v>50</v>
      </c>
      <c r="C6" s="609" t="s">
        <v>51</v>
      </c>
      <c r="D6" s="609" t="s">
        <v>52</v>
      </c>
      <c r="E6" s="609" t="s">
        <v>53</v>
      </c>
      <c r="F6" s="609" t="s">
        <v>50</v>
      </c>
      <c r="G6" s="609" t="s">
        <v>51</v>
      </c>
      <c r="H6" s="609" t="s">
        <v>52</v>
      </c>
      <c r="I6" s="609" t="s">
        <v>53</v>
      </c>
      <c r="J6" s="609" t="s">
        <v>50</v>
      </c>
      <c r="K6" s="609" t="s">
        <v>51</v>
      </c>
      <c r="L6" s="609" t="s">
        <v>52</v>
      </c>
      <c r="M6" s="609" t="s">
        <v>53</v>
      </c>
      <c r="N6" s="609" t="s">
        <v>50</v>
      </c>
      <c r="O6" s="609" t="s">
        <v>51</v>
      </c>
      <c r="P6" s="609" t="s">
        <v>52</v>
      </c>
      <c r="Q6" s="609" t="s">
        <v>53</v>
      </c>
      <c r="R6" s="609" t="s">
        <v>50</v>
      </c>
      <c r="S6" s="609" t="s">
        <v>51</v>
      </c>
      <c r="T6" s="609" t="s">
        <v>52</v>
      </c>
      <c r="U6" s="609" t="s">
        <v>53</v>
      </c>
      <c r="V6" s="609" t="s">
        <v>50</v>
      </c>
      <c r="W6" s="609" t="s">
        <v>51</v>
      </c>
      <c r="X6" s="609" t="s">
        <v>52</v>
      </c>
      <c r="Y6" s="609" t="s">
        <v>53</v>
      </c>
      <c r="Z6" s="609" t="s">
        <v>50</v>
      </c>
      <c r="AA6" s="609" t="s">
        <v>51</v>
      </c>
      <c r="AB6" s="609" t="s">
        <v>52</v>
      </c>
      <c r="AC6" s="625" t="s">
        <v>53</v>
      </c>
    </row>
    <row r="7" spans="1:29" ht="15" customHeight="1">
      <c r="A7" s="628" t="s">
        <v>430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626"/>
    </row>
    <row r="8" spans="1:29" ht="15" customHeight="1">
      <c r="A8" s="608"/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627"/>
    </row>
    <row r="9" spans="1:2" s="3" customFormat="1" ht="14.25" customHeight="1">
      <c r="A9" s="11" t="s">
        <v>40</v>
      </c>
      <c r="B9" s="276"/>
    </row>
    <row r="10" spans="1:30" ht="15" customHeight="1">
      <c r="A10" s="236" t="s">
        <v>299</v>
      </c>
      <c r="B10" s="273">
        <v>21.8</v>
      </c>
      <c r="C10" s="185">
        <v>168.1</v>
      </c>
      <c r="D10" s="185">
        <v>158.1</v>
      </c>
      <c r="E10" s="185">
        <v>10</v>
      </c>
      <c r="F10" s="185">
        <v>19.3</v>
      </c>
      <c r="G10" s="185">
        <v>148.3</v>
      </c>
      <c r="H10" s="185">
        <v>138.7</v>
      </c>
      <c r="I10" s="185">
        <v>9.6</v>
      </c>
      <c r="J10" s="185">
        <v>22.7</v>
      </c>
      <c r="K10" s="185">
        <v>173.4</v>
      </c>
      <c r="L10" s="185">
        <v>165.5</v>
      </c>
      <c r="M10" s="185">
        <v>7.9</v>
      </c>
      <c r="N10" s="185">
        <v>23.8</v>
      </c>
      <c r="O10" s="185">
        <v>179.9</v>
      </c>
      <c r="P10" s="185">
        <v>175.5</v>
      </c>
      <c r="Q10" s="185">
        <v>4.4</v>
      </c>
      <c r="R10" s="185">
        <v>23.4</v>
      </c>
      <c r="S10" s="185">
        <v>178.9</v>
      </c>
      <c r="T10" s="185">
        <v>171.9</v>
      </c>
      <c r="U10" s="185">
        <v>7</v>
      </c>
      <c r="V10" s="185">
        <v>21.8</v>
      </c>
      <c r="W10" s="185">
        <v>157</v>
      </c>
      <c r="X10" s="185">
        <v>152.8</v>
      </c>
      <c r="Y10" s="185">
        <v>4.2</v>
      </c>
      <c r="Z10" s="185">
        <v>22</v>
      </c>
      <c r="AA10" s="185">
        <v>177.4</v>
      </c>
      <c r="AB10" s="185">
        <v>164</v>
      </c>
      <c r="AC10" s="185">
        <v>13.4</v>
      </c>
      <c r="AD10" s="185"/>
    </row>
    <row r="11" spans="1:30" ht="15" customHeight="1">
      <c r="A11" s="236" t="s">
        <v>453</v>
      </c>
      <c r="B11" s="273">
        <v>21.4</v>
      </c>
      <c r="C11" s="185">
        <v>160.8</v>
      </c>
      <c r="D11" s="185">
        <v>151.7</v>
      </c>
      <c r="E11" s="185">
        <v>9.1</v>
      </c>
      <c r="F11" s="185">
        <v>19.3</v>
      </c>
      <c r="G11" s="185">
        <v>148.3</v>
      </c>
      <c r="H11" s="185">
        <v>140.3</v>
      </c>
      <c r="I11" s="185">
        <v>8</v>
      </c>
      <c r="J11" s="185">
        <v>21.7</v>
      </c>
      <c r="K11" s="185">
        <v>165</v>
      </c>
      <c r="L11" s="185">
        <v>158.6</v>
      </c>
      <c r="M11" s="185">
        <v>6.4</v>
      </c>
      <c r="N11" s="185">
        <v>23.3</v>
      </c>
      <c r="O11" s="185">
        <v>181.4</v>
      </c>
      <c r="P11" s="185">
        <v>175.6</v>
      </c>
      <c r="Q11" s="185">
        <v>5.8</v>
      </c>
      <c r="R11" s="185">
        <v>21.3</v>
      </c>
      <c r="S11" s="185">
        <v>161.5</v>
      </c>
      <c r="T11" s="185">
        <v>157.5</v>
      </c>
      <c r="U11" s="185">
        <v>4</v>
      </c>
      <c r="V11" s="185">
        <v>21.6</v>
      </c>
      <c r="W11" s="185">
        <v>156</v>
      </c>
      <c r="X11" s="185">
        <v>151.4</v>
      </c>
      <c r="Y11" s="185">
        <v>4.6</v>
      </c>
      <c r="Z11" s="185">
        <v>21.1</v>
      </c>
      <c r="AA11" s="185">
        <v>164.4</v>
      </c>
      <c r="AB11" s="185">
        <v>154.6</v>
      </c>
      <c r="AC11" s="185">
        <v>9.8</v>
      </c>
      <c r="AD11" s="185"/>
    </row>
    <row r="12" spans="1:30" s="3" customFormat="1" ht="15" customHeight="1">
      <c r="A12" s="11" t="s">
        <v>454</v>
      </c>
      <c r="B12" s="319">
        <f>AVERAGE(B14:B27)</f>
        <v>20.875</v>
      </c>
      <c r="C12" s="249">
        <f aca="true" t="shared" si="0" ref="C12:AC12">AVERAGE(C14:C27)</f>
        <v>162.55833333333334</v>
      </c>
      <c r="D12" s="249">
        <f t="shared" si="0"/>
        <v>153.375</v>
      </c>
      <c r="E12" s="249">
        <f t="shared" si="0"/>
        <v>9.183333333333334</v>
      </c>
      <c r="F12" s="249">
        <f t="shared" si="0"/>
        <v>19.73333333333333</v>
      </c>
      <c r="G12" s="249">
        <f t="shared" si="0"/>
        <v>148.58333333333334</v>
      </c>
      <c r="H12" s="249">
        <f t="shared" si="0"/>
        <v>141.4</v>
      </c>
      <c r="I12" s="249">
        <f t="shared" si="0"/>
        <v>7.183333333333333</v>
      </c>
      <c r="J12" s="249">
        <f t="shared" si="0"/>
        <v>21.416666666666668</v>
      </c>
      <c r="K12" s="249">
        <f t="shared" si="0"/>
        <v>162.41666666666666</v>
      </c>
      <c r="L12" s="249">
        <f t="shared" si="0"/>
        <v>156.58333333333331</v>
      </c>
      <c r="M12" s="249">
        <f t="shared" si="0"/>
        <v>5.833333333333333</v>
      </c>
      <c r="N12" s="249">
        <f t="shared" si="0"/>
        <v>23.349999999999998</v>
      </c>
      <c r="O12" s="249">
        <f t="shared" si="0"/>
        <v>175.725</v>
      </c>
      <c r="P12" s="249">
        <f t="shared" si="0"/>
        <v>170.69166666666663</v>
      </c>
      <c r="Q12" s="249">
        <f t="shared" si="0"/>
        <v>5.033333333333332</v>
      </c>
      <c r="R12" s="249">
        <f t="shared" si="0"/>
        <v>20.833333333333332</v>
      </c>
      <c r="S12" s="249">
        <f t="shared" si="0"/>
        <v>159.53333333333333</v>
      </c>
      <c r="T12" s="249">
        <v>155.4</v>
      </c>
      <c r="U12" s="249">
        <f t="shared" si="0"/>
        <v>4.083333333333333</v>
      </c>
      <c r="V12" s="249">
        <f t="shared" si="0"/>
        <v>21.333333333333332</v>
      </c>
      <c r="W12" s="249">
        <f t="shared" si="0"/>
        <v>153.425</v>
      </c>
      <c r="X12" s="249">
        <f t="shared" si="0"/>
        <v>148.78333333333333</v>
      </c>
      <c r="Y12" s="249">
        <f t="shared" si="0"/>
        <v>4.641666666666667</v>
      </c>
      <c r="Z12" s="249">
        <f t="shared" si="0"/>
        <v>20.850000000000005</v>
      </c>
      <c r="AA12" s="249">
        <v>163.1</v>
      </c>
      <c r="AB12" s="249">
        <v>154.7</v>
      </c>
      <c r="AC12" s="249">
        <f t="shared" si="0"/>
        <v>8.408333333333333</v>
      </c>
      <c r="AD12" s="249"/>
    </row>
    <row r="13" spans="1:29" ht="15" customHeight="1">
      <c r="A13" s="38"/>
      <c r="B13" s="165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85"/>
      <c r="X13" s="38"/>
      <c r="Y13" s="38"/>
      <c r="Z13" s="38"/>
      <c r="AA13" s="38"/>
      <c r="AB13" s="38"/>
      <c r="AC13" s="38"/>
    </row>
    <row r="14" spans="1:30" ht="15" customHeight="1">
      <c r="A14" s="134" t="s">
        <v>252</v>
      </c>
      <c r="B14" s="273">
        <v>19.8</v>
      </c>
      <c r="C14" s="185">
        <v>151.3</v>
      </c>
      <c r="D14" s="185">
        <v>141.8</v>
      </c>
      <c r="E14" s="185">
        <v>9.5</v>
      </c>
      <c r="F14" s="185">
        <v>18.8</v>
      </c>
      <c r="G14" s="185">
        <v>141.3</v>
      </c>
      <c r="H14" s="185">
        <v>133.6</v>
      </c>
      <c r="I14" s="185">
        <v>7.7</v>
      </c>
      <c r="J14" s="185">
        <v>20.1</v>
      </c>
      <c r="K14" s="185">
        <v>151.5</v>
      </c>
      <c r="L14" s="185">
        <v>145.2</v>
      </c>
      <c r="M14" s="185">
        <v>6.3</v>
      </c>
      <c r="N14" s="185">
        <v>21.4</v>
      </c>
      <c r="O14" s="185">
        <v>160.6</v>
      </c>
      <c r="P14" s="185">
        <v>156.4</v>
      </c>
      <c r="Q14" s="185">
        <v>4.2</v>
      </c>
      <c r="R14" s="185">
        <v>19.9</v>
      </c>
      <c r="S14" s="185">
        <v>154.4</v>
      </c>
      <c r="T14" s="185">
        <v>148.7</v>
      </c>
      <c r="U14" s="185">
        <v>5.7</v>
      </c>
      <c r="V14" s="185">
        <v>20.2</v>
      </c>
      <c r="W14" s="185">
        <v>143.2</v>
      </c>
      <c r="X14" s="185">
        <v>138.9</v>
      </c>
      <c r="Y14" s="185">
        <v>4.3</v>
      </c>
      <c r="Z14" s="185">
        <v>19.5</v>
      </c>
      <c r="AA14" s="185">
        <v>149.7</v>
      </c>
      <c r="AB14" s="185">
        <v>140.1</v>
      </c>
      <c r="AC14" s="185">
        <v>9.6</v>
      </c>
      <c r="AD14" s="185"/>
    </row>
    <row r="15" spans="1:30" ht="15" customHeight="1">
      <c r="A15" s="123">
        <v>2</v>
      </c>
      <c r="B15" s="273">
        <v>20.8</v>
      </c>
      <c r="C15" s="185">
        <v>156.3</v>
      </c>
      <c r="D15" s="185">
        <v>149.3</v>
      </c>
      <c r="E15" s="185">
        <v>7</v>
      </c>
      <c r="F15" s="185">
        <v>18.5</v>
      </c>
      <c r="G15" s="185">
        <v>138.9</v>
      </c>
      <c r="H15" s="185">
        <v>132.4</v>
      </c>
      <c r="I15" s="185">
        <v>6.5</v>
      </c>
      <c r="J15" s="185">
        <v>21.6</v>
      </c>
      <c r="K15" s="185">
        <v>162.4</v>
      </c>
      <c r="L15" s="185">
        <v>156.3</v>
      </c>
      <c r="M15" s="185">
        <v>6.1</v>
      </c>
      <c r="N15" s="185">
        <v>23.5</v>
      </c>
      <c r="O15" s="185">
        <v>176.6</v>
      </c>
      <c r="P15" s="185">
        <v>171.5</v>
      </c>
      <c r="Q15" s="185">
        <v>5.1</v>
      </c>
      <c r="R15" s="185">
        <v>20.2</v>
      </c>
      <c r="S15" s="185">
        <v>155.4</v>
      </c>
      <c r="T15" s="185">
        <v>150.7</v>
      </c>
      <c r="U15" s="185">
        <v>4.7</v>
      </c>
      <c r="V15" s="185">
        <v>22.6</v>
      </c>
      <c r="W15" s="185">
        <v>160.1</v>
      </c>
      <c r="X15" s="185">
        <v>154.9</v>
      </c>
      <c r="Y15" s="185">
        <v>5.2</v>
      </c>
      <c r="Z15" s="185">
        <v>20.8</v>
      </c>
      <c r="AA15" s="185">
        <v>161.1</v>
      </c>
      <c r="AB15" s="185">
        <v>152.6</v>
      </c>
      <c r="AC15" s="185">
        <v>8.5</v>
      </c>
      <c r="AD15" s="185"/>
    </row>
    <row r="16" spans="1:30" ht="15" customHeight="1">
      <c r="A16" s="123">
        <v>3</v>
      </c>
      <c r="B16" s="273">
        <v>20.3</v>
      </c>
      <c r="C16" s="185">
        <v>154.9</v>
      </c>
      <c r="D16" s="185">
        <v>146.2</v>
      </c>
      <c r="E16" s="185">
        <v>8.7</v>
      </c>
      <c r="F16" s="185">
        <v>19.7</v>
      </c>
      <c r="G16" s="185">
        <v>146.8</v>
      </c>
      <c r="H16" s="185">
        <v>139</v>
      </c>
      <c r="I16" s="185">
        <v>7.8</v>
      </c>
      <c r="J16" s="185">
        <v>21.5</v>
      </c>
      <c r="K16" s="185">
        <v>162.1</v>
      </c>
      <c r="L16" s="185">
        <v>155.9</v>
      </c>
      <c r="M16" s="185">
        <v>6.2</v>
      </c>
      <c r="N16" s="185">
        <v>22.4</v>
      </c>
      <c r="O16" s="185">
        <v>166.9</v>
      </c>
      <c r="P16" s="185">
        <v>161.9</v>
      </c>
      <c r="Q16" s="185">
        <v>5</v>
      </c>
      <c r="R16" s="185">
        <v>21.7</v>
      </c>
      <c r="S16" s="185">
        <v>166.9</v>
      </c>
      <c r="T16" s="185">
        <v>162.3</v>
      </c>
      <c r="U16" s="185">
        <v>4.6</v>
      </c>
      <c r="V16" s="185">
        <v>21.3</v>
      </c>
      <c r="W16" s="185">
        <v>149</v>
      </c>
      <c r="X16" s="185">
        <v>144</v>
      </c>
      <c r="Y16" s="185">
        <v>5</v>
      </c>
      <c r="Z16" s="185">
        <v>21.1</v>
      </c>
      <c r="AA16" s="185">
        <v>164.7</v>
      </c>
      <c r="AB16" s="185">
        <v>155.8</v>
      </c>
      <c r="AC16" s="185">
        <v>8.9</v>
      </c>
      <c r="AD16" s="185"/>
    </row>
    <row r="17" spans="1:30" ht="15" customHeight="1">
      <c r="A17" s="123">
        <v>4</v>
      </c>
      <c r="B17" s="273">
        <v>21.5</v>
      </c>
      <c r="C17" s="185">
        <v>166.1</v>
      </c>
      <c r="D17" s="185">
        <v>155.9</v>
      </c>
      <c r="E17" s="185">
        <v>10.2</v>
      </c>
      <c r="F17" s="185">
        <v>20.1</v>
      </c>
      <c r="G17" s="185">
        <v>157.4</v>
      </c>
      <c r="H17" s="185">
        <v>147.8</v>
      </c>
      <c r="I17" s="185">
        <v>9.6</v>
      </c>
      <c r="J17" s="185">
        <v>22.5</v>
      </c>
      <c r="K17" s="185">
        <v>170.9</v>
      </c>
      <c r="L17" s="185">
        <v>164.2</v>
      </c>
      <c r="M17" s="185">
        <v>6.7</v>
      </c>
      <c r="N17" s="185">
        <v>24.1</v>
      </c>
      <c r="O17" s="185">
        <v>181.6</v>
      </c>
      <c r="P17" s="185">
        <v>176</v>
      </c>
      <c r="Q17" s="185">
        <v>5.6</v>
      </c>
      <c r="R17" s="185">
        <v>22.3</v>
      </c>
      <c r="S17" s="185">
        <v>170.1</v>
      </c>
      <c r="T17" s="185">
        <v>165.2</v>
      </c>
      <c r="U17" s="185">
        <v>4.9</v>
      </c>
      <c r="V17" s="185">
        <v>22.9</v>
      </c>
      <c r="W17" s="185">
        <v>164.2</v>
      </c>
      <c r="X17" s="185">
        <v>158.2</v>
      </c>
      <c r="Y17" s="185">
        <v>6</v>
      </c>
      <c r="Z17" s="185">
        <v>21.6</v>
      </c>
      <c r="AA17" s="185">
        <v>169.9</v>
      </c>
      <c r="AB17" s="185">
        <v>160.8</v>
      </c>
      <c r="AC17" s="185">
        <v>9.1</v>
      </c>
      <c r="AD17" s="185"/>
    </row>
    <row r="18" spans="1:30" ht="15" customHeight="1">
      <c r="A18" s="38"/>
      <c r="B18" s="16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185"/>
      <c r="X18" s="38"/>
      <c r="Y18" s="38"/>
      <c r="Z18" s="38"/>
      <c r="AA18" s="38"/>
      <c r="AB18" s="38"/>
      <c r="AC18" s="38"/>
      <c r="AD18" s="38"/>
    </row>
    <row r="19" spans="1:30" ht="15" customHeight="1">
      <c r="A19" s="123">
        <v>5</v>
      </c>
      <c r="B19" s="273">
        <v>20.1</v>
      </c>
      <c r="C19" s="185">
        <v>154.5</v>
      </c>
      <c r="D19" s="185">
        <v>146</v>
      </c>
      <c r="E19" s="185">
        <v>8.5</v>
      </c>
      <c r="F19" s="185">
        <v>19.1</v>
      </c>
      <c r="G19" s="185">
        <v>142.5</v>
      </c>
      <c r="H19" s="185">
        <v>134.7</v>
      </c>
      <c r="I19" s="185">
        <v>7.8</v>
      </c>
      <c r="J19" s="185">
        <v>21.2</v>
      </c>
      <c r="K19" s="185">
        <v>162.3</v>
      </c>
      <c r="L19" s="185">
        <v>156</v>
      </c>
      <c r="M19" s="185">
        <v>6.3</v>
      </c>
      <c r="N19" s="185">
        <v>23.2</v>
      </c>
      <c r="O19" s="185">
        <v>177.5</v>
      </c>
      <c r="P19" s="185">
        <v>172.7</v>
      </c>
      <c r="Q19" s="185">
        <v>4.8</v>
      </c>
      <c r="R19" s="185">
        <v>20.4</v>
      </c>
      <c r="S19" s="185">
        <v>156.5</v>
      </c>
      <c r="T19" s="185">
        <v>152.9</v>
      </c>
      <c r="U19" s="185">
        <v>3.6</v>
      </c>
      <c r="V19" s="185">
        <v>21.8</v>
      </c>
      <c r="W19" s="185">
        <v>159.6</v>
      </c>
      <c r="X19" s="185">
        <v>153.3</v>
      </c>
      <c r="Y19" s="185">
        <v>6.3</v>
      </c>
      <c r="Z19" s="185">
        <v>20.4</v>
      </c>
      <c r="AA19" s="185">
        <v>159.9</v>
      </c>
      <c r="AB19" s="185">
        <v>150.7</v>
      </c>
      <c r="AC19" s="185">
        <v>9.2</v>
      </c>
      <c r="AD19" s="185"/>
    </row>
    <row r="20" spans="1:30" ht="15" customHeight="1">
      <c r="A20" s="123">
        <v>6</v>
      </c>
      <c r="B20" s="273">
        <v>21.5</v>
      </c>
      <c r="C20" s="185">
        <v>165.2</v>
      </c>
      <c r="D20" s="185">
        <v>156.5</v>
      </c>
      <c r="E20" s="185">
        <v>8.7</v>
      </c>
      <c r="F20" s="185">
        <v>20.4</v>
      </c>
      <c r="G20" s="185">
        <v>153.8</v>
      </c>
      <c r="H20" s="185">
        <v>144.6</v>
      </c>
      <c r="I20" s="185">
        <v>9.2</v>
      </c>
      <c r="J20" s="185">
        <v>22.7</v>
      </c>
      <c r="K20" s="185">
        <v>173.5</v>
      </c>
      <c r="L20" s="185">
        <v>167.6</v>
      </c>
      <c r="M20" s="185">
        <v>5.9</v>
      </c>
      <c r="N20" s="185">
        <v>24.7</v>
      </c>
      <c r="O20" s="185">
        <v>187.5</v>
      </c>
      <c r="P20" s="185">
        <v>181.8</v>
      </c>
      <c r="Q20" s="185">
        <v>5.7</v>
      </c>
      <c r="R20" s="185">
        <v>21.5</v>
      </c>
      <c r="S20" s="185">
        <v>166</v>
      </c>
      <c r="T20" s="185">
        <v>162.9</v>
      </c>
      <c r="U20" s="185">
        <v>3.1</v>
      </c>
      <c r="V20" s="185">
        <v>23.6</v>
      </c>
      <c r="W20" s="185">
        <v>172.7</v>
      </c>
      <c r="X20" s="185">
        <v>167.5</v>
      </c>
      <c r="Y20" s="185">
        <v>5.2</v>
      </c>
      <c r="Z20" s="185">
        <v>21.9</v>
      </c>
      <c r="AA20" s="185">
        <v>171.9</v>
      </c>
      <c r="AB20" s="185">
        <v>163.4</v>
      </c>
      <c r="AC20" s="185">
        <v>8.5</v>
      </c>
      <c r="AD20" s="185"/>
    </row>
    <row r="21" spans="1:30" ht="15" customHeight="1">
      <c r="A21" s="123">
        <v>7</v>
      </c>
      <c r="B21" s="273">
        <v>22</v>
      </c>
      <c r="C21" s="185">
        <v>169.4</v>
      </c>
      <c r="D21" s="185">
        <v>159.6</v>
      </c>
      <c r="E21" s="185">
        <v>9.8</v>
      </c>
      <c r="F21" s="185">
        <v>21.6</v>
      </c>
      <c r="G21" s="185">
        <v>162.4</v>
      </c>
      <c r="H21" s="185">
        <v>155.5</v>
      </c>
      <c r="I21" s="185">
        <v>6.9</v>
      </c>
      <c r="J21" s="185">
        <v>22.4</v>
      </c>
      <c r="K21" s="185">
        <v>169.6</v>
      </c>
      <c r="L21" s="185">
        <v>164.3</v>
      </c>
      <c r="M21" s="185">
        <v>5.3</v>
      </c>
      <c r="N21" s="185">
        <v>23.2</v>
      </c>
      <c r="O21" s="185">
        <v>174.3</v>
      </c>
      <c r="P21" s="185">
        <v>169</v>
      </c>
      <c r="Q21" s="185">
        <v>5.3</v>
      </c>
      <c r="R21" s="185">
        <v>21.9</v>
      </c>
      <c r="S21" s="185">
        <v>168.5</v>
      </c>
      <c r="T21" s="185">
        <v>165.5</v>
      </c>
      <c r="U21" s="185">
        <v>3</v>
      </c>
      <c r="V21" s="185">
        <v>23.1</v>
      </c>
      <c r="W21" s="185">
        <v>165.8</v>
      </c>
      <c r="X21" s="185">
        <v>161.7</v>
      </c>
      <c r="Y21" s="185">
        <v>4.1</v>
      </c>
      <c r="Z21" s="185">
        <v>21.8</v>
      </c>
      <c r="AA21" s="185">
        <v>170.1</v>
      </c>
      <c r="AB21" s="185">
        <v>162.4</v>
      </c>
      <c r="AC21" s="185">
        <v>7.7</v>
      </c>
      <c r="AD21" s="185"/>
    </row>
    <row r="22" spans="1:30" ht="15" customHeight="1">
      <c r="A22" s="123">
        <v>8</v>
      </c>
      <c r="B22" s="273">
        <v>20.7</v>
      </c>
      <c r="C22" s="185">
        <v>165.2</v>
      </c>
      <c r="D22" s="185">
        <v>155.3</v>
      </c>
      <c r="E22" s="185">
        <v>9.9</v>
      </c>
      <c r="F22" s="185">
        <v>19.6</v>
      </c>
      <c r="G22" s="185">
        <v>149.7</v>
      </c>
      <c r="H22" s="185">
        <v>143.6</v>
      </c>
      <c r="I22" s="185">
        <v>6.1</v>
      </c>
      <c r="J22" s="185">
        <v>19.9</v>
      </c>
      <c r="K22" s="185">
        <v>151.7</v>
      </c>
      <c r="L22" s="185">
        <v>146.4</v>
      </c>
      <c r="M22" s="185">
        <v>5.3</v>
      </c>
      <c r="N22" s="185">
        <v>23.7</v>
      </c>
      <c r="O22" s="185">
        <v>178.4</v>
      </c>
      <c r="P22" s="185">
        <v>173.6</v>
      </c>
      <c r="Q22" s="185">
        <v>4.8</v>
      </c>
      <c r="R22" s="185">
        <v>20.5</v>
      </c>
      <c r="S22" s="185">
        <v>154</v>
      </c>
      <c r="T22" s="185">
        <v>150.5</v>
      </c>
      <c r="U22" s="185">
        <v>3.5</v>
      </c>
      <c r="V22" s="185">
        <v>14</v>
      </c>
      <c r="W22" s="185">
        <v>103</v>
      </c>
      <c r="X22" s="185">
        <v>98.7</v>
      </c>
      <c r="Y22" s="185">
        <v>4.3</v>
      </c>
      <c r="Z22" s="185">
        <v>21.3</v>
      </c>
      <c r="AA22" s="185">
        <v>166.7</v>
      </c>
      <c r="AB22" s="185">
        <v>159.3</v>
      </c>
      <c r="AC22" s="185">
        <v>7.4</v>
      </c>
      <c r="AD22" s="185"/>
    </row>
    <row r="23" spans="1:30" ht="15" customHeight="1">
      <c r="A23" s="38"/>
      <c r="B23" s="165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185"/>
      <c r="X23" s="38"/>
      <c r="Y23" s="38"/>
      <c r="Z23" s="38"/>
      <c r="AA23" s="38"/>
      <c r="AB23" s="38"/>
      <c r="AC23" s="38"/>
      <c r="AD23" s="38"/>
    </row>
    <row r="24" spans="1:30" ht="15" customHeight="1">
      <c r="A24" s="123">
        <v>9</v>
      </c>
      <c r="B24" s="273">
        <v>20.4</v>
      </c>
      <c r="C24" s="185">
        <v>161.6</v>
      </c>
      <c r="D24" s="185">
        <v>153.1</v>
      </c>
      <c r="E24" s="185">
        <v>8.5</v>
      </c>
      <c r="F24" s="185">
        <v>19.4</v>
      </c>
      <c r="G24" s="185">
        <v>144.6</v>
      </c>
      <c r="H24" s="185">
        <v>138</v>
      </c>
      <c r="I24" s="185">
        <v>6.6</v>
      </c>
      <c r="J24" s="185">
        <v>21.2</v>
      </c>
      <c r="K24" s="185">
        <v>159.8</v>
      </c>
      <c r="L24" s="185">
        <v>154.6</v>
      </c>
      <c r="M24" s="185">
        <v>5.2</v>
      </c>
      <c r="N24" s="185">
        <v>23.9</v>
      </c>
      <c r="O24" s="185">
        <v>178.5</v>
      </c>
      <c r="P24" s="185">
        <v>173.6</v>
      </c>
      <c r="Q24" s="185">
        <v>4.9</v>
      </c>
      <c r="R24" s="185">
        <v>20.1</v>
      </c>
      <c r="S24" s="185">
        <v>150.6</v>
      </c>
      <c r="T24" s="185">
        <v>147.7</v>
      </c>
      <c r="U24" s="185">
        <v>2.9</v>
      </c>
      <c r="V24" s="185">
        <v>21.7</v>
      </c>
      <c r="W24" s="185">
        <v>157.9</v>
      </c>
      <c r="X24" s="185">
        <v>153.5</v>
      </c>
      <c r="Y24" s="185">
        <v>4.4</v>
      </c>
      <c r="Z24" s="185">
        <v>20.2</v>
      </c>
      <c r="AA24" s="185">
        <v>157.4</v>
      </c>
      <c r="AB24" s="185">
        <v>149.8</v>
      </c>
      <c r="AC24" s="185">
        <v>7.6</v>
      </c>
      <c r="AD24" s="185"/>
    </row>
    <row r="25" spans="1:30" ht="15" customHeight="1">
      <c r="A25" s="123">
        <v>10</v>
      </c>
      <c r="B25" s="273">
        <v>20.9</v>
      </c>
      <c r="C25" s="185">
        <v>166.8</v>
      </c>
      <c r="D25" s="185">
        <v>156.9</v>
      </c>
      <c r="E25" s="185">
        <v>9.9</v>
      </c>
      <c r="F25" s="185">
        <v>21</v>
      </c>
      <c r="G25" s="185">
        <v>156.3</v>
      </c>
      <c r="H25" s="185">
        <v>150.3</v>
      </c>
      <c r="I25" s="185">
        <v>6</v>
      </c>
      <c r="J25" s="185">
        <v>22.3</v>
      </c>
      <c r="K25" s="185">
        <v>169.4</v>
      </c>
      <c r="L25" s="185">
        <v>164.1</v>
      </c>
      <c r="M25" s="185">
        <v>5.3</v>
      </c>
      <c r="N25" s="185">
        <v>24.1</v>
      </c>
      <c r="O25" s="185">
        <v>180.3</v>
      </c>
      <c r="P25" s="185">
        <v>175.4</v>
      </c>
      <c r="Q25" s="185">
        <v>4.9</v>
      </c>
      <c r="R25" s="185">
        <v>21.6</v>
      </c>
      <c r="S25" s="185">
        <v>166</v>
      </c>
      <c r="T25" s="185">
        <v>162.6</v>
      </c>
      <c r="U25" s="185">
        <v>3.4</v>
      </c>
      <c r="V25" s="185">
        <v>23.7</v>
      </c>
      <c r="W25" s="185">
        <v>170.9</v>
      </c>
      <c r="X25" s="185">
        <v>167.2</v>
      </c>
      <c r="Y25" s="185">
        <v>3.7</v>
      </c>
      <c r="Z25" s="185">
        <v>20.9</v>
      </c>
      <c r="AA25" s="185">
        <v>164.7</v>
      </c>
      <c r="AB25" s="185">
        <v>156.8</v>
      </c>
      <c r="AC25" s="185">
        <v>7.9</v>
      </c>
      <c r="AD25" s="185"/>
    </row>
    <row r="26" spans="1:30" ht="15" customHeight="1">
      <c r="A26" s="123">
        <v>11</v>
      </c>
      <c r="B26" s="273">
        <v>21.6</v>
      </c>
      <c r="C26" s="185">
        <v>173.2</v>
      </c>
      <c r="D26" s="185">
        <v>163.2</v>
      </c>
      <c r="E26" s="185">
        <v>10</v>
      </c>
      <c r="F26" s="185">
        <v>18.7</v>
      </c>
      <c r="G26" s="185">
        <v>140.1</v>
      </c>
      <c r="H26" s="185">
        <v>134</v>
      </c>
      <c r="I26" s="185">
        <v>6.1</v>
      </c>
      <c r="J26" s="185">
        <v>21.2</v>
      </c>
      <c r="K26" s="185">
        <v>161.1</v>
      </c>
      <c r="L26" s="185">
        <v>155.6</v>
      </c>
      <c r="M26" s="185">
        <v>5.5</v>
      </c>
      <c r="N26" s="185">
        <v>23.7</v>
      </c>
      <c r="O26" s="185">
        <v>179</v>
      </c>
      <c r="P26" s="185">
        <v>174.1</v>
      </c>
      <c r="Q26" s="185">
        <v>4.9</v>
      </c>
      <c r="R26" s="185">
        <v>19.8</v>
      </c>
      <c r="S26" s="185">
        <v>151.9</v>
      </c>
      <c r="T26" s="185">
        <v>148.1</v>
      </c>
      <c r="U26" s="185">
        <v>3.8</v>
      </c>
      <c r="V26" s="185">
        <v>21.3</v>
      </c>
      <c r="W26" s="185">
        <v>151.5</v>
      </c>
      <c r="X26" s="185">
        <v>147.5</v>
      </c>
      <c r="Y26" s="185">
        <v>4</v>
      </c>
      <c r="Z26" s="185">
        <v>20.9</v>
      </c>
      <c r="AA26" s="185">
        <v>164.5</v>
      </c>
      <c r="AB26" s="185">
        <v>156.2</v>
      </c>
      <c r="AC26" s="185">
        <v>8.3</v>
      </c>
      <c r="AD26" s="185"/>
    </row>
    <row r="27" spans="1:30" ht="15" customHeight="1">
      <c r="A27" s="123">
        <v>12</v>
      </c>
      <c r="B27" s="273">
        <v>20.9</v>
      </c>
      <c r="C27" s="185">
        <v>166.2</v>
      </c>
      <c r="D27" s="185">
        <v>156.7</v>
      </c>
      <c r="E27" s="185">
        <v>9.5</v>
      </c>
      <c r="F27" s="185">
        <v>19.9</v>
      </c>
      <c r="G27" s="185">
        <v>149.2</v>
      </c>
      <c r="H27" s="185">
        <v>143.3</v>
      </c>
      <c r="I27" s="185">
        <v>5.9</v>
      </c>
      <c r="J27" s="185">
        <v>20.4</v>
      </c>
      <c r="K27" s="185">
        <v>154.7</v>
      </c>
      <c r="L27" s="185">
        <v>148.8</v>
      </c>
      <c r="M27" s="185">
        <v>5.9</v>
      </c>
      <c r="N27" s="185">
        <v>22.3</v>
      </c>
      <c r="O27" s="185">
        <v>167.5</v>
      </c>
      <c r="P27" s="185">
        <v>162.3</v>
      </c>
      <c r="Q27" s="185">
        <v>5.2</v>
      </c>
      <c r="R27" s="185">
        <v>20.1</v>
      </c>
      <c r="S27" s="185">
        <v>154.1</v>
      </c>
      <c r="T27" s="185">
        <v>148.3</v>
      </c>
      <c r="U27" s="185">
        <v>5.8</v>
      </c>
      <c r="V27" s="185">
        <v>19.8</v>
      </c>
      <c r="W27" s="185">
        <v>143.2</v>
      </c>
      <c r="X27" s="185">
        <v>140</v>
      </c>
      <c r="Y27" s="185">
        <v>3.2</v>
      </c>
      <c r="Z27" s="185">
        <v>19.8</v>
      </c>
      <c r="AA27" s="185">
        <v>155.4</v>
      </c>
      <c r="AB27" s="185">
        <v>147.2</v>
      </c>
      <c r="AC27" s="185">
        <v>8.2</v>
      </c>
      <c r="AD27" s="185"/>
    </row>
    <row r="28" spans="1:29" ht="15" customHeight="1">
      <c r="A28" s="230"/>
      <c r="B28" s="273"/>
      <c r="C28" s="210"/>
      <c r="D28" s="210"/>
      <c r="E28" s="210"/>
      <c r="F28" s="210"/>
      <c r="G28" s="185"/>
      <c r="H28" s="210"/>
      <c r="I28" s="210"/>
      <c r="J28" s="210"/>
      <c r="K28" s="185"/>
      <c r="L28" s="210"/>
      <c r="M28" s="210"/>
      <c r="N28" s="210"/>
      <c r="O28" s="185"/>
      <c r="P28" s="210"/>
      <c r="Q28" s="210"/>
      <c r="R28" s="210"/>
      <c r="S28" s="185"/>
      <c r="T28" s="210"/>
      <c r="U28" s="210"/>
      <c r="V28" s="210"/>
      <c r="W28" s="185"/>
      <c r="X28" s="210"/>
      <c r="Y28" s="210"/>
      <c r="Z28" s="210"/>
      <c r="AA28" s="185"/>
      <c r="AB28" s="210"/>
      <c r="AC28" s="210"/>
    </row>
    <row r="29" spans="1:29" s="3" customFormat="1" ht="15" customHeight="1">
      <c r="A29" s="18" t="s">
        <v>28</v>
      </c>
      <c r="B29" s="257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</row>
    <row r="30" spans="1:30" ht="15" customHeight="1">
      <c r="A30" s="236" t="s">
        <v>299</v>
      </c>
      <c r="B30" s="273">
        <v>22.2</v>
      </c>
      <c r="C30" s="185">
        <v>179.5</v>
      </c>
      <c r="D30" s="185">
        <v>166.1</v>
      </c>
      <c r="E30" s="185">
        <v>13.4</v>
      </c>
      <c r="F30" s="185">
        <v>19.1</v>
      </c>
      <c r="G30" s="185">
        <v>148.7</v>
      </c>
      <c r="H30" s="185">
        <v>137.8</v>
      </c>
      <c r="I30" s="185">
        <v>10.9</v>
      </c>
      <c r="J30" s="185">
        <v>22.8</v>
      </c>
      <c r="K30" s="185">
        <v>178.2</v>
      </c>
      <c r="L30" s="185">
        <v>168.2</v>
      </c>
      <c r="M30" s="185">
        <v>10</v>
      </c>
      <c r="N30" s="185">
        <v>25.2</v>
      </c>
      <c r="O30" s="185">
        <v>193.8</v>
      </c>
      <c r="P30" s="185">
        <v>188.2</v>
      </c>
      <c r="Q30" s="185">
        <v>5.6</v>
      </c>
      <c r="R30" s="185">
        <v>23.9</v>
      </c>
      <c r="S30" s="185">
        <v>181.6</v>
      </c>
      <c r="T30" s="185">
        <v>174.9</v>
      </c>
      <c r="U30" s="185">
        <v>6.7</v>
      </c>
      <c r="V30" s="185">
        <v>22</v>
      </c>
      <c r="W30" s="185">
        <v>159.1</v>
      </c>
      <c r="X30" s="185">
        <v>154.5</v>
      </c>
      <c r="Y30" s="185">
        <v>4.6</v>
      </c>
      <c r="Z30" s="185">
        <v>22.2</v>
      </c>
      <c r="AA30" s="185">
        <v>188.5</v>
      </c>
      <c r="AB30" s="185">
        <v>171.4</v>
      </c>
      <c r="AC30" s="185">
        <v>17.1</v>
      </c>
      <c r="AD30" s="185"/>
    </row>
    <row r="31" spans="1:30" ht="15" customHeight="1">
      <c r="A31" s="236" t="s">
        <v>453</v>
      </c>
      <c r="B31" s="273">
        <v>21.5</v>
      </c>
      <c r="C31" s="185">
        <v>173.5</v>
      </c>
      <c r="D31" s="185">
        <v>160.5</v>
      </c>
      <c r="E31" s="185">
        <v>13</v>
      </c>
      <c r="F31" s="185">
        <v>19.4</v>
      </c>
      <c r="G31" s="185">
        <v>148.8</v>
      </c>
      <c r="H31" s="185">
        <v>140.2</v>
      </c>
      <c r="I31" s="185">
        <v>8.6</v>
      </c>
      <c r="J31" s="185">
        <v>21.7</v>
      </c>
      <c r="K31" s="185">
        <v>167.8</v>
      </c>
      <c r="L31" s="185">
        <v>158.6</v>
      </c>
      <c r="M31" s="185">
        <v>9.2</v>
      </c>
      <c r="N31" s="185">
        <v>23.9</v>
      </c>
      <c r="O31" s="185">
        <v>187.3</v>
      </c>
      <c r="P31" s="185">
        <v>177.6</v>
      </c>
      <c r="Q31" s="185">
        <v>9.7</v>
      </c>
      <c r="R31" s="185">
        <v>21</v>
      </c>
      <c r="S31" s="185">
        <v>162.9</v>
      </c>
      <c r="T31" s="185">
        <v>158.2</v>
      </c>
      <c r="U31" s="185">
        <v>4.7</v>
      </c>
      <c r="V31" s="185">
        <v>21.7</v>
      </c>
      <c r="W31" s="185">
        <v>158.2</v>
      </c>
      <c r="X31" s="185">
        <v>152.9</v>
      </c>
      <c r="Y31" s="185">
        <v>5.3</v>
      </c>
      <c r="Z31" s="185">
        <v>21</v>
      </c>
      <c r="AA31" s="185">
        <v>170</v>
      </c>
      <c r="AB31" s="185">
        <v>155.4</v>
      </c>
      <c r="AC31" s="185">
        <v>14.6</v>
      </c>
      <c r="AD31" s="185"/>
    </row>
    <row r="32" spans="1:30" s="3" customFormat="1" ht="15" customHeight="1">
      <c r="A32" s="11" t="s">
        <v>454</v>
      </c>
      <c r="B32" s="319">
        <f>AVERAGE(B34:B47)</f>
        <v>20.95</v>
      </c>
      <c r="C32" s="249">
        <v>172.1</v>
      </c>
      <c r="D32" s="249">
        <v>159.5</v>
      </c>
      <c r="E32" s="249">
        <f aca="true" t="shared" si="1" ref="E32:T32">AVERAGE(E34:E47)</f>
        <v>12.575000000000003</v>
      </c>
      <c r="F32" s="249">
        <f t="shared" si="1"/>
        <v>19.808333333333334</v>
      </c>
      <c r="G32" s="249">
        <f t="shared" si="1"/>
        <v>151.28333333333333</v>
      </c>
      <c r="H32" s="249">
        <v>142</v>
      </c>
      <c r="I32" s="249">
        <v>9.3</v>
      </c>
      <c r="J32" s="249">
        <f t="shared" si="1"/>
        <v>21.483333333333334</v>
      </c>
      <c r="K32" s="249">
        <f t="shared" si="1"/>
        <v>164.78333333333333</v>
      </c>
      <c r="L32" s="249">
        <f t="shared" si="1"/>
        <v>156.6</v>
      </c>
      <c r="M32" s="249">
        <f t="shared" si="1"/>
        <v>8.183333333333334</v>
      </c>
      <c r="N32" s="249">
        <v>23.9</v>
      </c>
      <c r="O32" s="249">
        <f t="shared" si="1"/>
        <v>184.1</v>
      </c>
      <c r="P32" s="249">
        <f t="shared" si="1"/>
        <v>175.90833333333333</v>
      </c>
      <c r="Q32" s="249">
        <f t="shared" si="1"/>
        <v>8.191666666666668</v>
      </c>
      <c r="R32" s="249">
        <f t="shared" si="1"/>
        <v>20.68333333333333</v>
      </c>
      <c r="S32" s="249">
        <v>160.7</v>
      </c>
      <c r="T32" s="249">
        <f t="shared" si="1"/>
        <v>155.725</v>
      </c>
      <c r="U32" s="249">
        <v>5</v>
      </c>
      <c r="V32" s="249">
        <f>AVERAGE(V34:V47)</f>
        <v>21.55</v>
      </c>
      <c r="W32" s="249">
        <f aca="true" t="shared" si="2" ref="W32:AC32">AVERAGE(W34:W47)</f>
        <v>155.775</v>
      </c>
      <c r="X32" s="249">
        <f t="shared" si="2"/>
        <v>150.46666666666667</v>
      </c>
      <c r="Y32" s="249">
        <f t="shared" si="2"/>
        <v>5.308333333333333</v>
      </c>
      <c r="Z32" s="249">
        <f t="shared" si="2"/>
        <v>20.691666666666666</v>
      </c>
      <c r="AA32" s="249">
        <v>166.2</v>
      </c>
      <c r="AB32" s="249">
        <f t="shared" si="2"/>
        <v>154.00833333333335</v>
      </c>
      <c r="AC32" s="249">
        <f t="shared" si="2"/>
        <v>12.241666666666665</v>
      </c>
      <c r="AD32" s="249"/>
    </row>
    <row r="33" spans="1:29" ht="15" customHeight="1">
      <c r="A33" s="38"/>
      <c r="B33" s="16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30" ht="15" customHeight="1">
      <c r="A34" s="134" t="s">
        <v>252</v>
      </c>
      <c r="B34" s="273">
        <v>19.2</v>
      </c>
      <c r="C34" s="185">
        <v>156.9</v>
      </c>
      <c r="D34" s="185">
        <v>143.7</v>
      </c>
      <c r="E34" s="185">
        <v>13.2</v>
      </c>
      <c r="F34" s="185">
        <v>18.8</v>
      </c>
      <c r="G34" s="185">
        <v>143</v>
      </c>
      <c r="H34" s="185">
        <v>132.7</v>
      </c>
      <c r="I34" s="185">
        <v>10.3</v>
      </c>
      <c r="J34" s="185">
        <v>20.2</v>
      </c>
      <c r="K34" s="185">
        <v>153.2</v>
      </c>
      <c r="L34" s="185">
        <v>144.7</v>
      </c>
      <c r="M34" s="185">
        <v>8.5</v>
      </c>
      <c r="N34" s="185">
        <v>23.3</v>
      </c>
      <c r="O34" s="185">
        <v>170.5</v>
      </c>
      <c r="P34" s="185">
        <v>163.2</v>
      </c>
      <c r="Q34" s="185">
        <v>7.3</v>
      </c>
      <c r="R34" s="185">
        <v>20</v>
      </c>
      <c r="S34" s="185">
        <v>155.5</v>
      </c>
      <c r="T34" s="185">
        <v>149.5</v>
      </c>
      <c r="U34" s="185">
        <v>6</v>
      </c>
      <c r="V34" s="185">
        <v>20.2</v>
      </c>
      <c r="W34" s="185">
        <v>145.6</v>
      </c>
      <c r="X34" s="185">
        <v>140.6</v>
      </c>
      <c r="Y34" s="185">
        <v>5</v>
      </c>
      <c r="Z34" s="185">
        <v>19.3</v>
      </c>
      <c r="AA34" s="185">
        <v>152.1</v>
      </c>
      <c r="AB34" s="185">
        <v>138.5</v>
      </c>
      <c r="AC34" s="185">
        <v>13.6</v>
      </c>
      <c r="AD34" s="185"/>
    </row>
    <row r="35" spans="1:30" ht="15" customHeight="1">
      <c r="A35" s="123">
        <v>2</v>
      </c>
      <c r="B35" s="273">
        <v>21</v>
      </c>
      <c r="C35" s="185">
        <v>167.7</v>
      </c>
      <c r="D35" s="185">
        <v>158.2</v>
      </c>
      <c r="E35" s="185">
        <v>9.5</v>
      </c>
      <c r="F35" s="185">
        <v>18.6</v>
      </c>
      <c r="G35" s="185">
        <v>142.6</v>
      </c>
      <c r="H35" s="185">
        <v>131.4</v>
      </c>
      <c r="I35" s="185">
        <v>11.2</v>
      </c>
      <c r="J35" s="185">
        <v>22</v>
      </c>
      <c r="K35" s="185">
        <v>167</v>
      </c>
      <c r="L35" s="185">
        <v>158.5</v>
      </c>
      <c r="M35" s="185">
        <v>8.5</v>
      </c>
      <c r="N35" s="185">
        <v>24.7</v>
      </c>
      <c r="O35" s="185">
        <v>187.8</v>
      </c>
      <c r="P35" s="185">
        <v>179.6</v>
      </c>
      <c r="Q35" s="185">
        <v>8.2</v>
      </c>
      <c r="R35" s="185">
        <v>20.3</v>
      </c>
      <c r="S35" s="185">
        <v>158.4</v>
      </c>
      <c r="T35" s="185">
        <v>152.8</v>
      </c>
      <c r="U35" s="185">
        <v>5.6</v>
      </c>
      <c r="V35" s="185">
        <v>22.6</v>
      </c>
      <c r="W35" s="185">
        <v>161.7</v>
      </c>
      <c r="X35" s="185">
        <v>155.9</v>
      </c>
      <c r="Y35" s="185">
        <v>5.8</v>
      </c>
      <c r="Z35" s="185">
        <v>21</v>
      </c>
      <c r="AA35" s="185">
        <v>166.5</v>
      </c>
      <c r="AB35" s="185">
        <v>154.2</v>
      </c>
      <c r="AC35" s="185">
        <v>12.3</v>
      </c>
      <c r="AD35" s="185"/>
    </row>
    <row r="36" spans="1:30" ht="15" customHeight="1">
      <c r="A36" s="123">
        <v>3</v>
      </c>
      <c r="B36" s="273">
        <v>20.4</v>
      </c>
      <c r="C36" s="185">
        <v>167.2</v>
      </c>
      <c r="D36" s="185">
        <v>154.4</v>
      </c>
      <c r="E36" s="185">
        <v>12.8</v>
      </c>
      <c r="F36" s="185">
        <v>20.2</v>
      </c>
      <c r="G36" s="185">
        <v>153.8</v>
      </c>
      <c r="H36" s="185">
        <v>142.8</v>
      </c>
      <c r="I36" s="185">
        <v>11</v>
      </c>
      <c r="J36" s="185">
        <v>21.7</v>
      </c>
      <c r="K36" s="185">
        <v>164.9</v>
      </c>
      <c r="L36" s="185">
        <v>156.1</v>
      </c>
      <c r="M36" s="185">
        <v>8.8</v>
      </c>
      <c r="N36" s="185">
        <v>23.6</v>
      </c>
      <c r="O36" s="185">
        <v>180.1</v>
      </c>
      <c r="P36" s="185">
        <v>172</v>
      </c>
      <c r="Q36" s="185">
        <v>8.1</v>
      </c>
      <c r="R36" s="185">
        <v>21.6</v>
      </c>
      <c r="S36" s="185">
        <v>169.6</v>
      </c>
      <c r="T36" s="185">
        <v>163.6</v>
      </c>
      <c r="U36" s="185">
        <v>6</v>
      </c>
      <c r="V36" s="185">
        <v>21.5</v>
      </c>
      <c r="W36" s="185">
        <v>151.1</v>
      </c>
      <c r="X36" s="185">
        <v>145.5</v>
      </c>
      <c r="Y36" s="185">
        <v>5.6</v>
      </c>
      <c r="Z36" s="185">
        <v>21</v>
      </c>
      <c r="AA36" s="185">
        <v>169.2</v>
      </c>
      <c r="AB36" s="185">
        <v>156</v>
      </c>
      <c r="AC36" s="185">
        <v>13.2</v>
      </c>
      <c r="AD36" s="185"/>
    </row>
    <row r="37" spans="1:30" ht="15" customHeight="1">
      <c r="A37" s="123">
        <v>4</v>
      </c>
      <c r="B37" s="273">
        <v>21.8</v>
      </c>
      <c r="C37" s="185">
        <v>180</v>
      </c>
      <c r="D37" s="185">
        <v>165.4</v>
      </c>
      <c r="E37" s="185">
        <v>14.6</v>
      </c>
      <c r="F37" s="185">
        <v>20.4</v>
      </c>
      <c r="G37" s="185">
        <v>168.5</v>
      </c>
      <c r="H37" s="185">
        <v>155.6</v>
      </c>
      <c r="I37" s="185">
        <v>12.9</v>
      </c>
      <c r="J37" s="185">
        <v>22.9</v>
      </c>
      <c r="K37" s="185">
        <v>176.2</v>
      </c>
      <c r="L37" s="185">
        <v>166.5</v>
      </c>
      <c r="M37" s="185">
        <v>9.7</v>
      </c>
      <c r="N37" s="185">
        <v>25.8</v>
      </c>
      <c r="O37" s="185">
        <v>199.8</v>
      </c>
      <c r="P37" s="185">
        <v>190.4</v>
      </c>
      <c r="Q37" s="185">
        <v>9.4</v>
      </c>
      <c r="R37" s="185">
        <v>21.7</v>
      </c>
      <c r="S37" s="185">
        <v>171.3</v>
      </c>
      <c r="T37" s="185">
        <v>164.1</v>
      </c>
      <c r="U37" s="185">
        <v>7.2</v>
      </c>
      <c r="V37" s="185">
        <v>23.2</v>
      </c>
      <c r="W37" s="185">
        <v>167.8</v>
      </c>
      <c r="X37" s="185">
        <v>161.1</v>
      </c>
      <c r="Y37" s="185">
        <v>6.7</v>
      </c>
      <c r="Z37" s="185">
        <v>21.7</v>
      </c>
      <c r="AA37" s="185">
        <v>175.5</v>
      </c>
      <c r="AB37" s="185">
        <v>161.7</v>
      </c>
      <c r="AC37" s="185">
        <v>13.8</v>
      </c>
      <c r="AD37" s="185"/>
    </row>
    <row r="38" spans="1:30" ht="15" customHeight="1">
      <c r="A38" s="38"/>
      <c r="B38" s="165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0" ht="15" customHeight="1">
      <c r="A39" s="123">
        <v>5</v>
      </c>
      <c r="B39" s="273">
        <v>20</v>
      </c>
      <c r="C39" s="185">
        <v>163.6</v>
      </c>
      <c r="D39" s="185">
        <v>151.8</v>
      </c>
      <c r="E39" s="185">
        <v>11.8</v>
      </c>
      <c r="F39" s="185">
        <v>18.8</v>
      </c>
      <c r="G39" s="185">
        <v>141.1</v>
      </c>
      <c r="H39" s="185">
        <v>132.3</v>
      </c>
      <c r="I39" s="185">
        <v>8.8</v>
      </c>
      <c r="J39" s="185">
        <v>21.2</v>
      </c>
      <c r="K39" s="185">
        <v>165.4</v>
      </c>
      <c r="L39" s="185">
        <v>156.4</v>
      </c>
      <c r="M39" s="185">
        <v>9</v>
      </c>
      <c r="N39" s="185">
        <v>23.4</v>
      </c>
      <c r="O39" s="185">
        <v>186.2</v>
      </c>
      <c r="P39" s="185">
        <v>178.3</v>
      </c>
      <c r="Q39" s="185">
        <v>7.9</v>
      </c>
      <c r="R39" s="185">
        <v>20.3</v>
      </c>
      <c r="S39" s="185">
        <v>158.2</v>
      </c>
      <c r="T39" s="185">
        <v>153.4</v>
      </c>
      <c r="U39" s="185">
        <v>4.8</v>
      </c>
      <c r="V39" s="185">
        <v>22</v>
      </c>
      <c r="W39" s="185">
        <v>161.5</v>
      </c>
      <c r="X39" s="185">
        <v>154.5</v>
      </c>
      <c r="Y39" s="185">
        <v>7</v>
      </c>
      <c r="Z39" s="185">
        <v>20</v>
      </c>
      <c r="AA39" s="185">
        <v>162.8</v>
      </c>
      <c r="AB39" s="185">
        <v>149.6</v>
      </c>
      <c r="AC39" s="185">
        <v>13.2</v>
      </c>
      <c r="AD39" s="185"/>
    </row>
    <row r="40" spans="1:30" ht="15" customHeight="1">
      <c r="A40" s="123">
        <v>6</v>
      </c>
      <c r="B40" s="273">
        <v>21.6</v>
      </c>
      <c r="C40" s="185">
        <v>175.9</v>
      </c>
      <c r="D40" s="185">
        <v>164.1</v>
      </c>
      <c r="E40" s="185">
        <v>11.8</v>
      </c>
      <c r="F40" s="185">
        <v>21.2</v>
      </c>
      <c r="G40" s="185">
        <v>159.1</v>
      </c>
      <c r="H40" s="185">
        <v>148.4</v>
      </c>
      <c r="I40" s="185">
        <v>10.7</v>
      </c>
      <c r="J40" s="185">
        <v>22.8</v>
      </c>
      <c r="K40" s="185">
        <v>176.6</v>
      </c>
      <c r="L40" s="185">
        <v>168.4</v>
      </c>
      <c r="M40" s="185">
        <v>8.2</v>
      </c>
      <c r="N40" s="185">
        <v>24.8</v>
      </c>
      <c r="O40" s="185">
        <v>194.6</v>
      </c>
      <c r="P40" s="185">
        <v>185.2</v>
      </c>
      <c r="Q40" s="185">
        <v>9.4</v>
      </c>
      <c r="R40" s="185">
        <v>21.8</v>
      </c>
      <c r="S40" s="185">
        <v>171.2</v>
      </c>
      <c r="T40" s="185">
        <v>167.6</v>
      </c>
      <c r="U40" s="185">
        <v>3.6</v>
      </c>
      <c r="V40" s="185">
        <v>23.8</v>
      </c>
      <c r="W40" s="185">
        <v>175</v>
      </c>
      <c r="X40" s="185">
        <v>168.9</v>
      </c>
      <c r="Y40" s="185">
        <v>6.1</v>
      </c>
      <c r="Z40" s="185">
        <v>21.4</v>
      </c>
      <c r="AA40" s="185">
        <v>172.4</v>
      </c>
      <c r="AB40" s="185">
        <v>160.8</v>
      </c>
      <c r="AC40" s="185">
        <v>11.6</v>
      </c>
      <c r="AD40" s="185"/>
    </row>
    <row r="41" spans="1:30" ht="15" customHeight="1">
      <c r="A41" s="123">
        <v>7</v>
      </c>
      <c r="B41" s="273">
        <v>22.2</v>
      </c>
      <c r="C41" s="185">
        <v>182</v>
      </c>
      <c r="D41" s="185">
        <v>168.6</v>
      </c>
      <c r="E41" s="185">
        <v>13.4</v>
      </c>
      <c r="F41" s="185">
        <v>22</v>
      </c>
      <c r="G41" s="185">
        <v>166.1</v>
      </c>
      <c r="H41" s="185">
        <v>157.7</v>
      </c>
      <c r="I41" s="185">
        <v>8.4</v>
      </c>
      <c r="J41" s="185">
        <v>22.5</v>
      </c>
      <c r="K41" s="185">
        <v>172.1</v>
      </c>
      <c r="L41" s="185">
        <v>164.6</v>
      </c>
      <c r="M41" s="185">
        <v>7.5</v>
      </c>
      <c r="N41" s="185">
        <v>23.7</v>
      </c>
      <c r="O41" s="185">
        <v>180.6</v>
      </c>
      <c r="P41" s="185">
        <v>171.8</v>
      </c>
      <c r="Q41" s="185">
        <v>8.8</v>
      </c>
      <c r="R41" s="185">
        <v>21.7</v>
      </c>
      <c r="S41" s="185">
        <v>170.1</v>
      </c>
      <c r="T41" s="185">
        <v>166.1</v>
      </c>
      <c r="U41" s="185">
        <v>4</v>
      </c>
      <c r="V41" s="185">
        <v>23.5</v>
      </c>
      <c r="W41" s="185">
        <v>169</v>
      </c>
      <c r="X41" s="185">
        <v>164.3</v>
      </c>
      <c r="Y41" s="185">
        <v>4.7</v>
      </c>
      <c r="Z41" s="185">
        <v>21.5</v>
      </c>
      <c r="AA41" s="185">
        <v>171.9</v>
      </c>
      <c r="AB41" s="185">
        <v>160.9</v>
      </c>
      <c r="AC41" s="185">
        <v>11</v>
      </c>
      <c r="AD41" s="185"/>
    </row>
    <row r="42" spans="1:30" ht="15" customHeight="1">
      <c r="A42" s="123">
        <v>8</v>
      </c>
      <c r="B42" s="273">
        <v>21</v>
      </c>
      <c r="C42" s="185">
        <v>173.5</v>
      </c>
      <c r="D42" s="185">
        <v>160.6</v>
      </c>
      <c r="E42" s="185">
        <v>12.9</v>
      </c>
      <c r="F42" s="185">
        <v>18.6</v>
      </c>
      <c r="G42" s="185">
        <v>143.6</v>
      </c>
      <c r="H42" s="185">
        <v>136.2</v>
      </c>
      <c r="I42" s="185">
        <v>7.4</v>
      </c>
      <c r="J42" s="185">
        <v>19.2</v>
      </c>
      <c r="K42" s="185">
        <v>148.5</v>
      </c>
      <c r="L42" s="185">
        <v>141.1</v>
      </c>
      <c r="M42" s="185">
        <v>7.4</v>
      </c>
      <c r="N42" s="185">
        <v>23.8</v>
      </c>
      <c r="O42" s="185">
        <v>182.2</v>
      </c>
      <c r="P42" s="185">
        <v>174.3</v>
      </c>
      <c r="Q42" s="185">
        <v>7.9</v>
      </c>
      <c r="R42" s="185">
        <v>20.5</v>
      </c>
      <c r="S42" s="185">
        <v>157.2</v>
      </c>
      <c r="T42" s="185">
        <v>153</v>
      </c>
      <c r="U42" s="185">
        <v>4.2</v>
      </c>
      <c r="V42" s="185">
        <v>14.4</v>
      </c>
      <c r="W42" s="185">
        <v>105.4</v>
      </c>
      <c r="X42" s="185">
        <v>100.4</v>
      </c>
      <c r="Y42" s="185">
        <v>5</v>
      </c>
      <c r="Z42" s="185">
        <v>21.1</v>
      </c>
      <c r="AA42" s="185">
        <v>170.4</v>
      </c>
      <c r="AB42" s="185">
        <v>159.5</v>
      </c>
      <c r="AC42" s="185">
        <v>10.9</v>
      </c>
      <c r="AD42" s="185"/>
    </row>
    <row r="43" spans="1:30" ht="15" customHeight="1">
      <c r="A43" s="38"/>
      <c r="B43" s="16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ht="15" customHeight="1">
      <c r="A44" s="123">
        <v>9</v>
      </c>
      <c r="B44" s="273">
        <v>20.4</v>
      </c>
      <c r="C44" s="185">
        <v>168.1</v>
      </c>
      <c r="D44" s="185">
        <v>156.7</v>
      </c>
      <c r="E44" s="185">
        <v>11.4</v>
      </c>
      <c r="F44" s="185">
        <v>19.1</v>
      </c>
      <c r="G44" s="185">
        <v>143.4</v>
      </c>
      <c r="H44" s="185">
        <v>135.1</v>
      </c>
      <c r="I44" s="185">
        <v>8.3</v>
      </c>
      <c r="J44" s="185">
        <v>21.2</v>
      </c>
      <c r="K44" s="185">
        <v>161.7</v>
      </c>
      <c r="L44" s="185">
        <v>154.2</v>
      </c>
      <c r="M44" s="185">
        <v>7.5</v>
      </c>
      <c r="N44" s="185">
        <v>24.3</v>
      </c>
      <c r="O44" s="185">
        <v>184.7</v>
      </c>
      <c r="P44" s="185">
        <v>177.4</v>
      </c>
      <c r="Q44" s="185">
        <v>7.3</v>
      </c>
      <c r="R44" s="185">
        <v>19.6</v>
      </c>
      <c r="S44" s="185">
        <v>149</v>
      </c>
      <c r="T44" s="185">
        <v>145.7</v>
      </c>
      <c r="U44" s="185">
        <v>3.3</v>
      </c>
      <c r="V44" s="185">
        <v>21.8</v>
      </c>
      <c r="W44" s="185">
        <v>159.2</v>
      </c>
      <c r="X44" s="185">
        <v>153.9</v>
      </c>
      <c r="Y44" s="185">
        <v>5.3</v>
      </c>
      <c r="Z44" s="185">
        <v>20</v>
      </c>
      <c r="AA44" s="185">
        <v>158.9</v>
      </c>
      <c r="AB44" s="185">
        <v>147.3</v>
      </c>
      <c r="AC44" s="185">
        <v>11.6</v>
      </c>
      <c r="AD44" s="185"/>
    </row>
    <row r="45" spans="1:30" ht="15" customHeight="1">
      <c r="A45" s="123">
        <v>10</v>
      </c>
      <c r="B45" s="273">
        <v>21.2</v>
      </c>
      <c r="C45" s="185">
        <v>175.8</v>
      </c>
      <c r="D45" s="185">
        <v>162.3</v>
      </c>
      <c r="E45" s="185">
        <v>13.5</v>
      </c>
      <c r="F45" s="185">
        <v>20.9</v>
      </c>
      <c r="G45" s="185">
        <v>157.8</v>
      </c>
      <c r="H45" s="185">
        <v>149.9</v>
      </c>
      <c r="I45" s="185">
        <v>7.9</v>
      </c>
      <c r="J45" s="185">
        <v>22.4</v>
      </c>
      <c r="K45" s="185">
        <v>172.4</v>
      </c>
      <c r="L45" s="185">
        <v>164.8</v>
      </c>
      <c r="M45" s="185">
        <v>7.6</v>
      </c>
      <c r="N45" s="185">
        <v>24.3</v>
      </c>
      <c r="O45" s="185">
        <v>186.3</v>
      </c>
      <c r="P45" s="185">
        <v>178.4</v>
      </c>
      <c r="Q45" s="185">
        <v>7.9</v>
      </c>
      <c r="R45" s="185">
        <v>21.5</v>
      </c>
      <c r="S45" s="185">
        <v>167.2</v>
      </c>
      <c r="T45" s="185">
        <v>163</v>
      </c>
      <c r="U45" s="185">
        <v>4.2</v>
      </c>
      <c r="V45" s="185">
        <v>23.9</v>
      </c>
      <c r="W45" s="185">
        <v>173.2</v>
      </c>
      <c r="X45" s="185">
        <v>168.9</v>
      </c>
      <c r="Y45" s="185">
        <v>4.3</v>
      </c>
      <c r="Z45" s="185">
        <v>20.6</v>
      </c>
      <c r="AA45" s="185">
        <v>167.4</v>
      </c>
      <c r="AB45" s="185">
        <v>155.4</v>
      </c>
      <c r="AC45" s="185">
        <v>12</v>
      </c>
      <c r="AD45" s="185"/>
    </row>
    <row r="46" spans="1:30" ht="15" customHeight="1">
      <c r="A46" s="123">
        <v>11</v>
      </c>
      <c r="B46" s="273">
        <v>21.8</v>
      </c>
      <c r="C46" s="185">
        <v>181.3</v>
      </c>
      <c r="D46" s="185">
        <v>167.7</v>
      </c>
      <c r="E46" s="185">
        <v>13.6</v>
      </c>
      <c r="F46" s="185">
        <v>18.8</v>
      </c>
      <c r="G46" s="185">
        <v>142.3</v>
      </c>
      <c r="H46" s="185">
        <v>134.3</v>
      </c>
      <c r="I46" s="185">
        <v>8</v>
      </c>
      <c r="J46" s="185">
        <v>21.4</v>
      </c>
      <c r="K46" s="185">
        <v>164.6</v>
      </c>
      <c r="L46" s="185">
        <v>156.7</v>
      </c>
      <c r="M46" s="185">
        <v>7.9</v>
      </c>
      <c r="N46" s="185">
        <v>24.1</v>
      </c>
      <c r="O46" s="185">
        <v>185.8</v>
      </c>
      <c r="P46" s="185">
        <v>178.1</v>
      </c>
      <c r="Q46" s="185">
        <v>7.7</v>
      </c>
      <c r="R46" s="185">
        <v>19.5</v>
      </c>
      <c r="S46" s="185">
        <v>152.9</v>
      </c>
      <c r="T46" s="185">
        <v>147.4</v>
      </c>
      <c r="U46" s="185">
        <v>5.5</v>
      </c>
      <c r="V46" s="185">
        <v>21.5</v>
      </c>
      <c r="W46" s="185">
        <v>153.8</v>
      </c>
      <c r="X46" s="185">
        <v>149.3</v>
      </c>
      <c r="Y46" s="185">
        <v>4.5</v>
      </c>
      <c r="Z46" s="185">
        <v>20.9</v>
      </c>
      <c r="AA46" s="185">
        <v>169.6</v>
      </c>
      <c r="AB46" s="185">
        <v>157.4</v>
      </c>
      <c r="AC46" s="185">
        <v>12.2</v>
      </c>
      <c r="AD46" s="185"/>
    </row>
    <row r="47" spans="1:30" ht="15" customHeight="1">
      <c r="A47" s="123">
        <v>12</v>
      </c>
      <c r="B47" s="273">
        <v>20.8</v>
      </c>
      <c r="C47" s="185">
        <v>171.2</v>
      </c>
      <c r="D47" s="185">
        <v>158.8</v>
      </c>
      <c r="E47" s="185">
        <v>12.4</v>
      </c>
      <c r="F47" s="185">
        <v>20.3</v>
      </c>
      <c r="G47" s="185">
        <v>154.1</v>
      </c>
      <c r="H47" s="185">
        <v>146.5</v>
      </c>
      <c r="I47" s="185">
        <v>7.6</v>
      </c>
      <c r="J47" s="185">
        <v>20.3</v>
      </c>
      <c r="K47" s="185">
        <v>154.8</v>
      </c>
      <c r="L47" s="185">
        <v>147.2</v>
      </c>
      <c r="M47" s="185">
        <v>7.6</v>
      </c>
      <c r="N47" s="185">
        <v>22.4</v>
      </c>
      <c r="O47" s="185">
        <v>170.6</v>
      </c>
      <c r="P47" s="185">
        <v>162.2</v>
      </c>
      <c r="Q47" s="185">
        <v>8.4</v>
      </c>
      <c r="R47" s="185">
        <v>19.7</v>
      </c>
      <c r="S47" s="185">
        <v>148.9</v>
      </c>
      <c r="T47" s="185">
        <v>142.5</v>
      </c>
      <c r="U47" s="185">
        <v>6.4</v>
      </c>
      <c r="V47" s="185">
        <v>20.2</v>
      </c>
      <c r="W47" s="185">
        <v>146</v>
      </c>
      <c r="X47" s="185">
        <v>142.3</v>
      </c>
      <c r="Y47" s="185">
        <v>3.7</v>
      </c>
      <c r="Z47" s="185">
        <v>19.8</v>
      </c>
      <c r="AA47" s="185">
        <v>158.3</v>
      </c>
      <c r="AB47" s="185">
        <v>146.8</v>
      </c>
      <c r="AC47" s="185">
        <v>11.5</v>
      </c>
      <c r="AD47" s="185"/>
    </row>
    <row r="48" spans="1:29" ht="15" customHeight="1">
      <c r="A48" s="230"/>
      <c r="B48" s="273"/>
      <c r="C48" s="210"/>
      <c r="D48" s="210"/>
      <c r="E48" s="210"/>
      <c r="F48" s="210"/>
      <c r="G48" s="185"/>
      <c r="H48" s="210"/>
      <c r="I48" s="210"/>
      <c r="J48" s="210"/>
      <c r="K48" s="185"/>
      <c r="L48" s="210"/>
      <c r="M48" s="210"/>
      <c r="N48" s="210"/>
      <c r="O48" s="185"/>
      <c r="P48" s="210"/>
      <c r="Q48" s="210"/>
      <c r="R48" s="210"/>
      <c r="S48" s="185"/>
      <c r="T48" s="210"/>
      <c r="U48" s="210"/>
      <c r="V48" s="210"/>
      <c r="W48" s="185"/>
      <c r="X48" s="210"/>
      <c r="Y48" s="210"/>
      <c r="Z48" s="210"/>
      <c r="AA48" s="185"/>
      <c r="AB48" s="210"/>
      <c r="AC48" s="210"/>
    </row>
    <row r="49" spans="1:29" s="3" customFormat="1" ht="15" customHeight="1">
      <c r="A49" s="18" t="s">
        <v>29</v>
      </c>
      <c r="B49" s="257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</row>
    <row r="50" spans="1:30" ht="15" customHeight="1">
      <c r="A50" s="236" t="s">
        <v>299</v>
      </c>
      <c r="B50" s="273">
        <v>21.1</v>
      </c>
      <c r="C50" s="185">
        <v>151</v>
      </c>
      <c r="D50" s="185">
        <v>146.1</v>
      </c>
      <c r="E50" s="185">
        <v>4.9</v>
      </c>
      <c r="F50" s="185">
        <v>19.4</v>
      </c>
      <c r="G50" s="185">
        <v>148</v>
      </c>
      <c r="H50" s="185">
        <v>139.5</v>
      </c>
      <c r="I50" s="185">
        <v>8.5</v>
      </c>
      <c r="J50" s="185">
        <v>22.6</v>
      </c>
      <c r="K50" s="185">
        <v>168.7</v>
      </c>
      <c r="L50" s="185">
        <v>162.8</v>
      </c>
      <c r="M50" s="185">
        <v>5.9</v>
      </c>
      <c r="N50" s="185">
        <v>23.1</v>
      </c>
      <c r="O50" s="185">
        <v>172</v>
      </c>
      <c r="P50" s="185">
        <v>168.3</v>
      </c>
      <c r="Q50" s="185">
        <v>3.7</v>
      </c>
      <c r="R50" s="185">
        <v>23.3</v>
      </c>
      <c r="S50" s="185">
        <v>178.1</v>
      </c>
      <c r="T50" s="185">
        <v>171</v>
      </c>
      <c r="U50" s="185">
        <v>7.1</v>
      </c>
      <c r="V50" s="185">
        <v>21.1</v>
      </c>
      <c r="W50" s="185">
        <v>150.6</v>
      </c>
      <c r="X50" s="185">
        <v>147.7</v>
      </c>
      <c r="Y50" s="185">
        <v>2.9</v>
      </c>
      <c r="Z50" s="185">
        <v>21.6</v>
      </c>
      <c r="AA50" s="185">
        <v>160.3</v>
      </c>
      <c r="AB50" s="185">
        <v>152.6</v>
      </c>
      <c r="AC50" s="185">
        <v>7.7</v>
      </c>
      <c r="AD50" s="185"/>
    </row>
    <row r="51" spans="1:30" ht="15" customHeight="1">
      <c r="A51" s="236" t="s">
        <v>453</v>
      </c>
      <c r="B51" s="273">
        <v>21.2</v>
      </c>
      <c r="C51" s="185">
        <v>146.9</v>
      </c>
      <c r="D51" s="185">
        <v>142.1</v>
      </c>
      <c r="E51" s="185">
        <v>4.8</v>
      </c>
      <c r="F51" s="185">
        <v>19.2</v>
      </c>
      <c r="G51" s="185">
        <v>147.8</v>
      </c>
      <c r="H51" s="185">
        <v>140.3</v>
      </c>
      <c r="I51" s="185">
        <v>7.5</v>
      </c>
      <c r="J51" s="185">
        <v>21.6</v>
      </c>
      <c r="K51" s="185">
        <v>162.1</v>
      </c>
      <c r="L51" s="185">
        <v>158.5</v>
      </c>
      <c r="M51" s="185">
        <v>3.6</v>
      </c>
      <c r="N51" s="185">
        <v>22.9</v>
      </c>
      <c r="O51" s="185">
        <v>176.8</v>
      </c>
      <c r="P51" s="185">
        <v>174</v>
      </c>
      <c r="Q51" s="185">
        <v>2.8</v>
      </c>
      <c r="R51" s="185">
        <v>21.4</v>
      </c>
      <c r="S51" s="185">
        <v>160.8</v>
      </c>
      <c r="T51" s="185">
        <v>157.1</v>
      </c>
      <c r="U51" s="185">
        <v>3.7</v>
      </c>
      <c r="V51" s="185">
        <v>21.2</v>
      </c>
      <c r="W51" s="185">
        <v>149.7</v>
      </c>
      <c r="X51" s="185">
        <v>147.1</v>
      </c>
      <c r="Y51" s="185">
        <v>2.6</v>
      </c>
      <c r="Z51" s="185">
        <v>21.2</v>
      </c>
      <c r="AA51" s="185">
        <v>158</v>
      </c>
      <c r="AB51" s="185">
        <v>153.6</v>
      </c>
      <c r="AC51" s="185">
        <v>4.4</v>
      </c>
      <c r="AD51" s="185"/>
    </row>
    <row r="52" spans="1:30" s="3" customFormat="1" ht="15" customHeight="1">
      <c r="A52" s="11" t="s">
        <v>454</v>
      </c>
      <c r="B52" s="319">
        <f>AVERAGE(B54:B67)</f>
        <v>20.766666666666666</v>
      </c>
      <c r="C52" s="249">
        <v>150.2</v>
      </c>
      <c r="D52" s="249">
        <v>145.5</v>
      </c>
      <c r="E52" s="249">
        <f aca="true" t="shared" si="3" ref="E52:AC52">AVERAGE(E54:E67)</f>
        <v>4.725</v>
      </c>
      <c r="F52" s="249">
        <f t="shared" si="3"/>
        <v>19.666666666666668</v>
      </c>
      <c r="G52" s="249">
        <v>146.8</v>
      </c>
      <c r="H52" s="249">
        <v>141</v>
      </c>
      <c r="I52" s="249">
        <f t="shared" si="3"/>
        <v>5.800000000000001</v>
      </c>
      <c r="J52" s="249">
        <f t="shared" si="3"/>
        <v>21.374999999999996</v>
      </c>
      <c r="K52" s="249">
        <f t="shared" si="3"/>
        <v>160.0583333333333</v>
      </c>
      <c r="L52" s="249">
        <v>156.6</v>
      </c>
      <c r="M52" s="249">
        <f t="shared" si="3"/>
        <v>3.541666666666666</v>
      </c>
      <c r="N52" s="249">
        <f t="shared" si="3"/>
        <v>22.966666666666665</v>
      </c>
      <c r="O52" s="249">
        <v>169.7</v>
      </c>
      <c r="P52" s="249">
        <v>166.9</v>
      </c>
      <c r="Q52" s="249">
        <f t="shared" si="3"/>
        <v>2.7583333333333333</v>
      </c>
      <c r="R52" s="249">
        <f t="shared" si="3"/>
        <v>20.908333333333335</v>
      </c>
      <c r="S52" s="249">
        <f t="shared" si="3"/>
        <v>159.04166666666666</v>
      </c>
      <c r="T52" s="249">
        <f t="shared" si="3"/>
        <v>155.33333333333334</v>
      </c>
      <c r="U52" s="249">
        <f t="shared" si="3"/>
        <v>3.708333333333334</v>
      </c>
      <c r="V52" s="249">
        <v>20.8</v>
      </c>
      <c r="W52" s="249">
        <v>46.6</v>
      </c>
      <c r="X52" s="249">
        <f t="shared" si="3"/>
        <v>143.9441666666667</v>
      </c>
      <c r="Y52" s="249">
        <f t="shared" si="3"/>
        <v>2.689166666666667</v>
      </c>
      <c r="Z52" s="249">
        <f t="shared" si="3"/>
        <v>21.025000000000002</v>
      </c>
      <c r="AA52" s="249">
        <f t="shared" si="3"/>
        <v>159.41666666666669</v>
      </c>
      <c r="AB52" s="249">
        <v>155.4</v>
      </c>
      <c r="AC52" s="249">
        <f t="shared" si="3"/>
        <v>4.2</v>
      </c>
      <c r="AD52" s="249"/>
    </row>
    <row r="53" spans="1:29" ht="15" customHeight="1">
      <c r="A53" s="38"/>
      <c r="B53" s="165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30" ht="15" customHeight="1">
      <c r="A54" s="134" t="s">
        <v>252</v>
      </c>
      <c r="B54" s="273">
        <v>20.4</v>
      </c>
      <c r="C54" s="185">
        <v>144.8</v>
      </c>
      <c r="D54" s="185">
        <v>139.6</v>
      </c>
      <c r="E54" s="185">
        <v>5.2</v>
      </c>
      <c r="F54" s="185">
        <v>18.8</v>
      </c>
      <c r="G54" s="185">
        <v>140.1</v>
      </c>
      <c r="H54" s="185">
        <v>134.1</v>
      </c>
      <c r="I54" s="185">
        <v>6</v>
      </c>
      <c r="J54" s="185">
        <v>20.1</v>
      </c>
      <c r="K54" s="185">
        <v>149.8</v>
      </c>
      <c r="L54" s="185">
        <v>145.6</v>
      </c>
      <c r="M54" s="185">
        <v>4.2</v>
      </c>
      <c r="N54" s="185">
        <v>20.8</v>
      </c>
      <c r="O54" s="185">
        <v>153.8</v>
      </c>
      <c r="P54" s="185">
        <v>151.8</v>
      </c>
      <c r="Q54" s="185">
        <v>2</v>
      </c>
      <c r="R54" s="185">
        <v>19.9</v>
      </c>
      <c r="S54" s="185">
        <v>153.9</v>
      </c>
      <c r="T54" s="185">
        <v>148.4</v>
      </c>
      <c r="U54" s="185">
        <v>5.5</v>
      </c>
      <c r="V54" s="185">
        <v>20.3</v>
      </c>
      <c r="W54" s="185">
        <v>136.7</v>
      </c>
      <c r="X54" s="185">
        <v>134.4</v>
      </c>
      <c r="Y54" s="185">
        <v>2.3</v>
      </c>
      <c r="Z54" s="185">
        <v>19.6</v>
      </c>
      <c r="AA54" s="185">
        <v>147</v>
      </c>
      <c r="AB54" s="185">
        <v>142.1</v>
      </c>
      <c r="AC54" s="185">
        <v>4.9</v>
      </c>
      <c r="AD54" s="185"/>
    </row>
    <row r="55" spans="1:30" ht="15" customHeight="1">
      <c r="A55" s="123">
        <v>2</v>
      </c>
      <c r="B55" s="273">
        <v>20.5</v>
      </c>
      <c r="C55" s="185">
        <v>142.6</v>
      </c>
      <c r="D55" s="185">
        <v>138.6</v>
      </c>
      <c r="E55" s="185">
        <v>4</v>
      </c>
      <c r="F55" s="185">
        <v>18.4</v>
      </c>
      <c r="G55" s="185">
        <v>137</v>
      </c>
      <c r="H55" s="185">
        <v>132.9</v>
      </c>
      <c r="I55" s="185">
        <v>4.1</v>
      </c>
      <c r="J55" s="185">
        <v>21.2</v>
      </c>
      <c r="K55" s="185">
        <v>158</v>
      </c>
      <c r="L55" s="185">
        <v>154.1</v>
      </c>
      <c r="M55" s="185">
        <v>3.9</v>
      </c>
      <c r="N55" s="185">
        <v>22.8</v>
      </c>
      <c r="O55" s="185">
        <v>169.1</v>
      </c>
      <c r="P55" s="185">
        <v>166.1</v>
      </c>
      <c r="Q55" s="185">
        <v>3</v>
      </c>
      <c r="R55" s="185">
        <v>20.2</v>
      </c>
      <c r="S55" s="185">
        <v>154.1</v>
      </c>
      <c r="T55" s="185">
        <v>149.8</v>
      </c>
      <c r="U55" s="185">
        <v>4.3</v>
      </c>
      <c r="V55" s="185">
        <v>22.6</v>
      </c>
      <c r="W55" s="185">
        <v>155.6</v>
      </c>
      <c r="X55" s="185">
        <v>152.1</v>
      </c>
      <c r="Y55" s="185">
        <v>3.5</v>
      </c>
      <c r="Z55" s="185">
        <v>20.6</v>
      </c>
      <c r="AA55" s="185">
        <v>154.9</v>
      </c>
      <c r="AB55" s="185">
        <v>150.8</v>
      </c>
      <c r="AC55" s="185">
        <v>4.1</v>
      </c>
      <c r="AD55" s="185"/>
    </row>
    <row r="56" spans="1:30" ht="15" customHeight="1">
      <c r="A56" s="123">
        <v>3</v>
      </c>
      <c r="B56" s="273">
        <v>20.2</v>
      </c>
      <c r="C56" s="185">
        <v>139.7</v>
      </c>
      <c r="D56" s="185">
        <v>136.2</v>
      </c>
      <c r="E56" s="185">
        <v>3.5</v>
      </c>
      <c r="F56" s="185">
        <v>19.4</v>
      </c>
      <c r="G56" s="185">
        <v>142.4</v>
      </c>
      <c r="H56" s="185">
        <v>136.6</v>
      </c>
      <c r="I56" s="185">
        <v>5.8</v>
      </c>
      <c r="J56" s="185">
        <v>21.4</v>
      </c>
      <c r="K56" s="185">
        <v>159.4</v>
      </c>
      <c r="L56" s="185">
        <v>155.8</v>
      </c>
      <c r="M56" s="185">
        <v>3.6</v>
      </c>
      <c r="N56" s="185">
        <v>21.6</v>
      </c>
      <c r="O56" s="185">
        <v>157.8</v>
      </c>
      <c r="P56" s="185">
        <v>155</v>
      </c>
      <c r="Q56" s="185">
        <v>2.8</v>
      </c>
      <c r="R56" s="185">
        <v>21.7</v>
      </c>
      <c r="S56" s="185">
        <v>165.8</v>
      </c>
      <c r="T56" s="185">
        <v>161.8</v>
      </c>
      <c r="U56" s="185">
        <v>4</v>
      </c>
      <c r="V56" s="185">
        <v>20.9</v>
      </c>
      <c r="W56" s="185">
        <v>143</v>
      </c>
      <c r="X56" s="185">
        <v>139.8</v>
      </c>
      <c r="Y56" s="185">
        <v>3.2</v>
      </c>
      <c r="Z56" s="185">
        <v>21.1</v>
      </c>
      <c r="AA56" s="185">
        <v>159.4</v>
      </c>
      <c r="AB56" s="185">
        <v>155.5</v>
      </c>
      <c r="AC56" s="185">
        <v>3.9</v>
      </c>
      <c r="AD56" s="185"/>
    </row>
    <row r="57" spans="1:30" ht="15" customHeight="1">
      <c r="A57" s="123">
        <v>4</v>
      </c>
      <c r="B57" s="273">
        <v>21.1</v>
      </c>
      <c r="C57" s="185">
        <v>148.8</v>
      </c>
      <c r="D57" s="185">
        <v>144.1</v>
      </c>
      <c r="E57" s="185">
        <v>4.7</v>
      </c>
      <c r="F57" s="185">
        <v>19.9</v>
      </c>
      <c r="G57" s="185">
        <v>150.6</v>
      </c>
      <c r="H57" s="185">
        <v>143</v>
      </c>
      <c r="I57" s="185">
        <v>7.6</v>
      </c>
      <c r="J57" s="185">
        <v>22.2</v>
      </c>
      <c r="K57" s="185">
        <v>165.7</v>
      </c>
      <c r="L57" s="185">
        <v>162</v>
      </c>
      <c r="M57" s="185">
        <v>3.7</v>
      </c>
      <c r="N57" s="185">
        <v>22.9</v>
      </c>
      <c r="O57" s="185">
        <v>168.7</v>
      </c>
      <c r="P57" s="185">
        <v>165.7</v>
      </c>
      <c r="Q57" s="185">
        <v>3</v>
      </c>
      <c r="R57" s="185">
        <v>22.6</v>
      </c>
      <c r="S57" s="185">
        <v>169.6</v>
      </c>
      <c r="T57" s="185">
        <v>165.6</v>
      </c>
      <c r="U57" s="185">
        <v>4</v>
      </c>
      <c r="V57" s="185">
        <v>21.8</v>
      </c>
      <c r="W57" s="185">
        <v>153.2</v>
      </c>
      <c r="X57" s="185">
        <v>149.54</v>
      </c>
      <c r="Y57" s="185">
        <v>3.47</v>
      </c>
      <c r="Z57" s="185">
        <v>21.5</v>
      </c>
      <c r="AA57" s="185">
        <v>163.9</v>
      </c>
      <c r="AB57" s="185">
        <v>159.9</v>
      </c>
      <c r="AC57" s="185">
        <v>4</v>
      </c>
      <c r="AD57" s="185"/>
    </row>
    <row r="58" spans="1:30" ht="15" customHeight="1">
      <c r="A58" s="38"/>
      <c r="B58" s="165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</row>
    <row r="59" spans="1:30" ht="15" customHeight="1">
      <c r="A59" s="123">
        <v>5</v>
      </c>
      <c r="B59" s="273">
        <v>20.3</v>
      </c>
      <c r="C59" s="185">
        <v>142.7</v>
      </c>
      <c r="D59" s="185">
        <v>138.5</v>
      </c>
      <c r="E59" s="185">
        <v>4.2</v>
      </c>
      <c r="F59" s="185">
        <v>19.3</v>
      </c>
      <c r="G59" s="185">
        <v>143.3</v>
      </c>
      <c r="H59" s="185">
        <v>136.2</v>
      </c>
      <c r="I59" s="185">
        <v>7.1</v>
      </c>
      <c r="J59" s="185">
        <v>21.2</v>
      </c>
      <c r="K59" s="185">
        <v>159.2</v>
      </c>
      <c r="L59" s="185">
        <v>155.5</v>
      </c>
      <c r="M59" s="185">
        <v>3.7</v>
      </c>
      <c r="N59" s="185">
        <v>23.1</v>
      </c>
      <c r="O59" s="185">
        <v>171.5</v>
      </c>
      <c r="P59" s="185">
        <v>168.8</v>
      </c>
      <c r="Q59" s="185">
        <v>2.7</v>
      </c>
      <c r="R59" s="185">
        <v>20.4</v>
      </c>
      <c r="S59" s="185">
        <v>155.7</v>
      </c>
      <c r="T59" s="185">
        <v>152.6</v>
      </c>
      <c r="U59" s="185">
        <v>3.1</v>
      </c>
      <c r="V59" s="185">
        <v>21.2</v>
      </c>
      <c r="W59" s="185">
        <v>154</v>
      </c>
      <c r="X59" s="185">
        <v>149.8</v>
      </c>
      <c r="Y59" s="185">
        <v>4.2</v>
      </c>
      <c r="Z59" s="185">
        <v>20.9</v>
      </c>
      <c r="AA59" s="185">
        <v>156.8</v>
      </c>
      <c r="AB59" s="185">
        <v>151.9</v>
      </c>
      <c r="AC59" s="185">
        <v>4.9</v>
      </c>
      <c r="AD59" s="185"/>
    </row>
    <row r="60" spans="1:30" ht="15" customHeight="1">
      <c r="A60" s="123">
        <v>6</v>
      </c>
      <c r="B60" s="273">
        <v>21.4</v>
      </c>
      <c r="C60" s="185">
        <v>151.1</v>
      </c>
      <c r="D60" s="185">
        <v>146.5</v>
      </c>
      <c r="E60" s="185">
        <v>4.6</v>
      </c>
      <c r="F60" s="185">
        <v>19.8</v>
      </c>
      <c r="G60" s="185">
        <v>150.4</v>
      </c>
      <c r="H60" s="185">
        <v>142.2</v>
      </c>
      <c r="I60" s="185">
        <v>8.2</v>
      </c>
      <c r="J60" s="185">
        <v>22.6</v>
      </c>
      <c r="K60" s="185">
        <v>170.5</v>
      </c>
      <c r="L60" s="185">
        <v>166.9</v>
      </c>
      <c r="M60" s="185">
        <v>3.6</v>
      </c>
      <c r="N60" s="185">
        <v>24.6</v>
      </c>
      <c r="O60" s="185">
        <v>182.3</v>
      </c>
      <c r="P60" s="185">
        <v>179.3</v>
      </c>
      <c r="Q60" s="185">
        <v>3</v>
      </c>
      <c r="R60" s="185">
        <v>21.4</v>
      </c>
      <c r="S60" s="185">
        <v>164.1</v>
      </c>
      <c r="T60" s="185">
        <v>161.1</v>
      </c>
      <c r="U60" s="185">
        <v>3</v>
      </c>
      <c r="V60" s="185">
        <v>23.1</v>
      </c>
      <c r="W60" s="185">
        <v>166.3</v>
      </c>
      <c r="X60" s="185">
        <v>163.6</v>
      </c>
      <c r="Y60" s="185">
        <v>2.7</v>
      </c>
      <c r="Z60" s="185">
        <v>22.4</v>
      </c>
      <c r="AA60" s="185">
        <v>171.2</v>
      </c>
      <c r="AB60" s="185">
        <v>166.1</v>
      </c>
      <c r="AC60" s="185">
        <v>5.1</v>
      </c>
      <c r="AD60" s="185"/>
    </row>
    <row r="61" spans="1:30" ht="15" customHeight="1">
      <c r="A61" s="123">
        <v>7</v>
      </c>
      <c r="B61" s="273">
        <v>21.7</v>
      </c>
      <c r="C61" s="185">
        <v>152.8</v>
      </c>
      <c r="D61" s="185">
        <v>147.7</v>
      </c>
      <c r="E61" s="185">
        <v>5.1</v>
      </c>
      <c r="F61" s="185">
        <v>21.3</v>
      </c>
      <c r="G61" s="185">
        <v>160</v>
      </c>
      <c r="H61" s="185">
        <v>154.1</v>
      </c>
      <c r="I61" s="185">
        <v>5.9</v>
      </c>
      <c r="J61" s="185">
        <v>22.2</v>
      </c>
      <c r="K61" s="185">
        <v>167.1</v>
      </c>
      <c r="L61" s="185">
        <v>164</v>
      </c>
      <c r="M61" s="185">
        <v>3.1</v>
      </c>
      <c r="N61" s="185">
        <v>22.9</v>
      </c>
      <c r="O61" s="185">
        <v>169.8</v>
      </c>
      <c r="P61" s="185">
        <v>167.1</v>
      </c>
      <c r="Q61" s="185">
        <v>2.7</v>
      </c>
      <c r="R61" s="185">
        <v>22</v>
      </c>
      <c r="S61" s="185">
        <v>167.8</v>
      </c>
      <c r="T61" s="185">
        <v>165.2</v>
      </c>
      <c r="U61" s="185">
        <v>2.6</v>
      </c>
      <c r="V61" s="185">
        <v>21.9</v>
      </c>
      <c r="W61" s="185">
        <v>156.2</v>
      </c>
      <c r="X61" s="185">
        <v>153.89</v>
      </c>
      <c r="Y61" s="185">
        <v>2.3</v>
      </c>
      <c r="Z61" s="185">
        <v>22.1</v>
      </c>
      <c r="AA61" s="185">
        <v>168.2</v>
      </c>
      <c r="AB61" s="185">
        <v>164</v>
      </c>
      <c r="AC61" s="185">
        <v>4.2</v>
      </c>
      <c r="AD61" s="185"/>
    </row>
    <row r="62" spans="1:30" ht="15" customHeight="1">
      <c r="A62" s="123">
        <v>8</v>
      </c>
      <c r="B62" s="273">
        <v>20.3</v>
      </c>
      <c r="C62" s="185">
        <v>153.7</v>
      </c>
      <c r="D62" s="185">
        <v>147.8</v>
      </c>
      <c r="E62" s="185">
        <v>5.9</v>
      </c>
      <c r="F62" s="185">
        <v>20.3</v>
      </c>
      <c r="G62" s="185">
        <v>153.8</v>
      </c>
      <c r="H62" s="185">
        <v>148.6</v>
      </c>
      <c r="I62" s="185">
        <v>5.2</v>
      </c>
      <c r="J62" s="185">
        <v>20.7</v>
      </c>
      <c r="K62" s="185">
        <v>154.6</v>
      </c>
      <c r="L62" s="185">
        <v>151.4</v>
      </c>
      <c r="M62" s="185">
        <v>3.2</v>
      </c>
      <c r="N62" s="185">
        <v>23.6</v>
      </c>
      <c r="O62" s="185">
        <v>175.6</v>
      </c>
      <c r="P62" s="185">
        <v>173.1</v>
      </c>
      <c r="Q62" s="185">
        <v>2.5</v>
      </c>
      <c r="R62" s="185">
        <v>20.5</v>
      </c>
      <c r="S62" s="185">
        <v>152.9</v>
      </c>
      <c r="T62" s="185">
        <v>149.6</v>
      </c>
      <c r="U62" s="185">
        <v>3.3</v>
      </c>
      <c r="V62" s="185">
        <v>13</v>
      </c>
      <c r="W62" s="185">
        <v>96.1</v>
      </c>
      <c r="X62" s="185">
        <v>93.8</v>
      </c>
      <c r="Y62" s="185">
        <v>2.3</v>
      </c>
      <c r="Z62" s="185">
        <v>21.5</v>
      </c>
      <c r="AA62" s="185">
        <v>162.6</v>
      </c>
      <c r="AB62" s="185">
        <v>158.9</v>
      </c>
      <c r="AC62" s="185">
        <v>3.7</v>
      </c>
      <c r="AD62" s="185"/>
    </row>
    <row r="63" spans="1:30" ht="15" customHeight="1">
      <c r="A63" s="38"/>
      <c r="B63" s="165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5" customHeight="1">
      <c r="A64" s="123">
        <v>9</v>
      </c>
      <c r="B64" s="273">
        <v>20.4</v>
      </c>
      <c r="C64" s="185">
        <v>152.7</v>
      </c>
      <c r="D64" s="185">
        <v>148.3</v>
      </c>
      <c r="E64" s="185">
        <v>4.4</v>
      </c>
      <c r="F64" s="185">
        <v>19.5</v>
      </c>
      <c r="G64" s="185">
        <v>145.3</v>
      </c>
      <c r="H64" s="185">
        <v>139.8</v>
      </c>
      <c r="I64" s="185">
        <v>5.5</v>
      </c>
      <c r="J64" s="185">
        <v>21.2</v>
      </c>
      <c r="K64" s="185">
        <v>157.8</v>
      </c>
      <c r="L64" s="185">
        <v>154.9</v>
      </c>
      <c r="M64" s="185">
        <v>2.9</v>
      </c>
      <c r="N64" s="185">
        <v>23.6</v>
      </c>
      <c r="O64" s="185">
        <v>173.8</v>
      </c>
      <c r="P64" s="185">
        <v>170.7</v>
      </c>
      <c r="Q64" s="185">
        <v>3.1</v>
      </c>
      <c r="R64" s="185">
        <v>20.3</v>
      </c>
      <c r="S64" s="185">
        <v>151.3</v>
      </c>
      <c r="T64" s="185">
        <v>148.5</v>
      </c>
      <c r="U64" s="185">
        <v>2.8</v>
      </c>
      <c r="V64" s="185">
        <v>21.4</v>
      </c>
      <c r="W64" s="185">
        <v>154</v>
      </c>
      <c r="X64" s="185">
        <v>152.3</v>
      </c>
      <c r="Y64" s="185">
        <v>1.7</v>
      </c>
      <c r="Z64" s="185">
        <v>20.6</v>
      </c>
      <c r="AA64" s="185">
        <v>156</v>
      </c>
      <c r="AB64" s="185">
        <v>152.6</v>
      </c>
      <c r="AC64" s="185">
        <v>3.4</v>
      </c>
      <c r="AD64" s="185"/>
    </row>
    <row r="65" spans="1:30" ht="15" customHeight="1">
      <c r="A65" s="123">
        <v>10</v>
      </c>
      <c r="B65" s="273">
        <v>20.5</v>
      </c>
      <c r="C65" s="185">
        <v>154.1</v>
      </c>
      <c r="D65" s="185">
        <v>149.4</v>
      </c>
      <c r="E65" s="185">
        <v>4.7</v>
      </c>
      <c r="F65" s="185">
        <v>21</v>
      </c>
      <c r="G65" s="185">
        <v>155.2</v>
      </c>
      <c r="H65" s="185">
        <v>150.5</v>
      </c>
      <c r="I65" s="185">
        <v>4.7</v>
      </c>
      <c r="J65" s="185">
        <v>22.2</v>
      </c>
      <c r="K65" s="185">
        <v>166.3</v>
      </c>
      <c r="L65" s="185">
        <v>163.3</v>
      </c>
      <c r="M65" s="185">
        <v>3</v>
      </c>
      <c r="N65" s="185">
        <v>23.9</v>
      </c>
      <c r="O65" s="185">
        <v>175.7</v>
      </c>
      <c r="P65" s="185">
        <v>173.1</v>
      </c>
      <c r="Q65" s="185">
        <v>2.6</v>
      </c>
      <c r="R65" s="185">
        <v>21.7</v>
      </c>
      <c r="S65" s="185">
        <v>165.6</v>
      </c>
      <c r="T65" s="185">
        <v>162.5</v>
      </c>
      <c r="U65" s="185">
        <v>3.1</v>
      </c>
      <c r="V65" s="185">
        <v>23.3</v>
      </c>
      <c r="W65" s="185">
        <v>164.4</v>
      </c>
      <c r="X65" s="185">
        <v>162.3</v>
      </c>
      <c r="Y65" s="185">
        <v>2.1</v>
      </c>
      <c r="Z65" s="185">
        <v>21.3</v>
      </c>
      <c r="AA65" s="185">
        <v>161.7</v>
      </c>
      <c r="AB65" s="185">
        <v>158.2</v>
      </c>
      <c r="AC65" s="185">
        <v>3.5</v>
      </c>
      <c r="AD65" s="185"/>
    </row>
    <row r="66" spans="1:30" ht="15" customHeight="1">
      <c r="A66" s="123">
        <v>11</v>
      </c>
      <c r="B66" s="273">
        <v>21.4</v>
      </c>
      <c r="C66" s="185">
        <v>162.1</v>
      </c>
      <c r="D66" s="185">
        <v>157.1</v>
      </c>
      <c r="E66" s="185">
        <v>5</v>
      </c>
      <c r="F66" s="185">
        <v>18.6</v>
      </c>
      <c r="G66" s="185">
        <v>138.5</v>
      </c>
      <c r="H66" s="185">
        <v>133.7</v>
      </c>
      <c r="I66" s="185">
        <v>4.8</v>
      </c>
      <c r="J66" s="185">
        <v>21.1</v>
      </c>
      <c r="K66" s="185">
        <v>157.8</v>
      </c>
      <c r="L66" s="185">
        <v>154.5</v>
      </c>
      <c r="M66" s="185">
        <v>3.3</v>
      </c>
      <c r="N66" s="185">
        <v>23.5</v>
      </c>
      <c r="O66" s="185">
        <v>173.9</v>
      </c>
      <c r="P66" s="185">
        <v>171</v>
      </c>
      <c r="Q66" s="185">
        <v>2.9</v>
      </c>
      <c r="R66" s="185">
        <v>19.9</v>
      </c>
      <c r="S66" s="185">
        <v>151.6</v>
      </c>
      <c r="T66" s="185">
        <v>148.4</v>
      </c>
      <c r="U66" s="185">
        <v>3.2</v>
      </c>
      <c r="V66" s="185">
        <v>20.6</v>
      </c>
      <c r="W66" s="185">
        <v>144.9</v>
      </c>
      <c r="X66" s="185">
        <v>142.4</v>
      </c>
      <c r="Y66" s="185">
        <v>2.5</v>
      </c>
      <c r="Z66" s="185">
        <v>20.9</v>
      </c>
      <c r="AA66" s="185">
        <v>158.9</v>
      </c>
      <c r="AB66" s="185">
        <v>154.9</v>
      </c>
      <c r="AC66" s="185">
        <v>4</v>
      </c>
      <c r="AD66" s="185"/>
    </row>
    <row r="67" spans="1:30" ht="15" customHeight="1">
      <c r="A67" s="123">
        <v>12</v>
      </c>
      <c r="B67" s="274">
        <v>21</v>
      </c>
      <c r="C67" s="185">
        <v>159.1</v>
      </c>
      <c r="D67" s="185">
        <v>153.7</v>
      </c>
      <c r="E67" s="185">
        <v>5.4</v>
      </c>
      <c r="F67" s="185">
        <v>19.7</v>
      </c>
      <c r="G67" s="185">
        <v>145.9</v>
      </c>
      <c r="H67" s="185">
        <v>141.2</v>
      </c>
      <c r="I67" s="185">
        <v>4.7</v>
      </c>
      <c r="J67" s="185">
        <v>20.4</v>
      </c>
      <c r="K67" s="185">
        <v>154.5</v>
      </c>
      <c r="L67" s="185">
        <v>150.2</v>
      </c>
      <c r="M67" s="185">
        <v>4.3</v>
      </c>
      <c r="N67" s="185">
        <v>22.3</v>
      </c>
      <c r="O67" s="185">
        <v>165.2</v>
      </c>
      <c r="P67" s="185">
        <v>162.4</v>
      </c>
      <c r="Q67" s="185">
        <v>2.8</v>
      </c>
      <c r="R67" s="185">
        <v>20.3</v>
      </c>
      <c r="S67" s="185">
        <v>156.1</v>
      </c>
      <c r="T67" s="185">
        <v>150.5</v>
      </c>
      <c r="U67" s="185">
        <v>5.6</v>
      </c>
      <c r="V67" s="185">
        <v>18.7</v>
      </c>
      <c r="W67" s="185">
        <v>135.4</v>
      </c>
      <c r="X67" s="185">
        <v>133.4</v>
      </c>
      <c r="Y67" s="185">
        <v>2</v>
      </c>
      <c r="Z67" s="185">
        <v>19.8</v>
      </c>
      <c r="AA67" s="185">
        <v>152.4</v>
      </c>
      <c r="AB67" s="185">
        <v>147.7</v>
      </c>
      <c r="AC67" s="185">
        <v>4.7</v>
      </c>
      <c r="AD67" s="185"/>
    </row>
    <row r="68" spans="1:29" ht="15" customHeight="1">
      <c r="A68" s="253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</row>
    <row r="69" spans="1:29" ht="14.2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</row>
    <row r="70" spans="1:29" ht="14.2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</row>
    <row r="71" spans="1:29" ht="14.2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</row>
    <row r="72" spans="1:29" ht="14.2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</row>
    <row r="73" spans="1:29" ht="14.2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</row>
    <row r="74" spans="1:29" ht="14.2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</row>
    <row r="75" spans="1:29" ht="14.2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</row>
    <row r="76" spans="1:29" ht="14.2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</row>
    <row r="77" spans="1:29" ht="14.2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</row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</sheetData>
  <sheetProtection/>
  <mergeCells count="38">
    <mergeCell ref="S6:S8"/>
    <mergeCell ref="T6:T8"/>
    <mergeCell ref="U6:U8"/>
    <mergeCell ref="N6:N8"/>
    <mergeCell ref="O6:O8"/>
    <mergeCell ref="AC6:AC8"/>
    <mergeCell ref="V6:V8"/>
    <mergeCell ref="W6:W8"/>
    <mergeCell ref="X6:X8"/>
    <mergeCell ref="Y6:Y8"/>
    <mergeCell ref="A7:A8"/>
    <mergeCell ref="Z6:Z8"/>
    <mergeCell ref="AA6:AA8"/>
    <mergeCell ref="AB6:AB8"/>
    <mergeCell ref="R6:R8"/>
    <mergeCell ref="H6:H8"/>
    <mergeCell ref="I6:I8"/>
    <mergeCell ref="P6:P8"/>
    <mergeCell ref="Q6:Q8"/>
    <mergeCell ref="J6:J8"/>
    <mergeCell ref="K6:K8"/>
    <mergeCell ref="L6:L8"/>
    <mergeCell ref="M6:M8"/>
    <mergeCell ref="B6:B8"/>
    <mergeCell ref="C6:C8"/>
    <mergeCell ref="D6:D8"/>
    <mergeCell ref="E6:E8"/>
    <mergeCell ref="F6:F8"/>
    <mergeCell ref="G6:G8"/>
    <mergeCell ref="A2:AC2"/>
    <mergeCell ref="B4:E5"/>
    <mergeCell ref="F4:I5"/>
    <mergeCell ref="J4:AC4"/>
    <mergeCell ref="J5:M5"/>
    <mergeCell ref="N5:Q5"/>
    <mergeCell ref="R5:U5"/>
    <mergeCell ref="V5:Y5"/>
    <mergeCell ref="Z5:A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68"/>
  <sheetViews>
    <sheetView tabSelected="1" view="pageBreakPreview" zoomScale="60" zoomScaleNormal="75" zoomScalePageLayoutView="0" workbookViewId="0" topLeftCell="A1">
      <selection activeCell="C6" sqref="C6:C7"/>
    </sheetView>
  </sheetViews>
  <sheetFormatPr defaultColWidth="10.59765625" defaultRowHeight="15"/>
  <cols>
    <col min="1" max="1" width="15.09765625" style="63" customWidth="1"/>
    <col min="2" max="2" width="10.59765625" style="63" customWidth="1"/>
    <col min="3" max="3" width="12.09765625" style="63" customWidth="1"/>
    <col min="4" max="7" width="10.09765625" style="63" customWidth="1"/>
    <col min="8" max="8" width="11" style="63" customWidth="1"/>
    <col min="9" max="14" width="10.09765625" style="63" customWidth="1"/>
    <col min="15" max="15" width="11" style="63" customWidth="1"/>
    <col min="16" max="22" width="10.09765625" style="63" customWidth="1"/>
    <col min="23" max="23" width="11" style="63" customWidth="1"/>
    <col min="24" max="16384" width="10.59765625" style="63" customWidth="1"/>
  </cols>
  <sheetData>
    <row r="1" spans="1:23" s="62" customFormat="1" ht="19.5" customHeight="1">
      <c r="A1" s="1" t="s">
        <v>288</v>
      </c>
      <c r="W1" s="2" t="s">
        <v>287</v>
      </c>
    </row>
    <row r="2" spans="1:23" ht="19.5" customHeight="1">
      <c r="A2" s="356" t="s">
        <v>445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</row>
    <row r="3" spans="2:23" ht="18" customHeight="1" thickBot="1">
      <c r="B3" s="85"/>
      <c r="C3" s="85"/>
      <c r="D3" s="85"/>
      <c r="E3" s="85"/>
      <c r="F3" s="85"/>
      <c r="G3" s="85"/>
      <c r="H3" s="85"/>
      <c r="I3" s="85"/>
      <c r="J3" s="85"/>
      <c r="K3" s="85"/>
      <c r="L3" s="262"/>
      <c r="M3" s="262"/>
      <c r="N3" s="85"/>
      <c r="O3" s="85"/>
      <c r="P3" s="85"/>
      <c r="Q3" s="85"/>
      <c r="R3" s="85"/>
      <c r="S3" s="85"/>
      <c r="T3" s="85"/>
      <c r="U3" s="85"/>
      <c r="V3" s="85"/>
      <c r="W3" s="47" t="s">
        <v>242</v>
      </c>
    </row>
    <row r="4" spans="1:23" ht="16.5" customHeight="1">
      <c r="A4" s="227" t="s">
        <v>15</v>
      </c>
      <c r="B4" s="629" t="s">
        <v>446</v>
      </c>
      <c r="C4" s="630" t="s">
        <v>62</v>
      </c>
      <c r="D4" s="587" t="s">
        <v>432</v>
      </c>
      <c r="E4" s="437" t="s">
        <v>63</v>
      </c>
      <c r="F4" s="438"/>
      <c r="G4" s="438"/>
      <c r="H4" s="438"/>
      <c r="I4" s="438"/>
      <c r="J4" s="438"/>
      <c r="K4" s="438"/>
      <c r="L4" s="438"/>
      <c r="M4" s="438"/>
      <c r="N4" s="439"/>
      <c r="O4" s="642" t="s">
        <v>64</v>
      </c>
      <c r="P4" s="629" t="s">
        <v>447</v>
      </c>
      <c r="Q4" s="630" t="s">
        <v>433</v>
      </c>
      <c r="R4" s="629" t="s">
        <v>448</v>
      </c>
      <c r="S4" s="437" t="s">
        <v>65</v>
      </c>
      <c r="T4" s="438"/>
      <c r="U4" s="438"/>
      <c r="V4" s="438"/>
      <c r="W4" s="438"/>
    </row>
    <row r="5" spans="1:23" ht="16.5" customHeight="1">
      <c r="A5" s="242"/>
      <c r="B5" s="565"/>
      <c r="C5" s="565"/>
      <c r="D5" s="588"/>
      <c r="E5" s="609" t="s">
        <v>66</v>
      </c>
      <c r="F5" s="609" t="s">
        <v>434</v>
      </c>
      <c r="G5" s="609" t="s">
        <v>435</v>
      </c>
      <c r="H5" s="631" t="s">
        <v>452</v>
      </c>
      <c r="I5" s="634" t="s">
        <v>451</v>
      </c>
      <c r="J5" s="634" t="s">
        <v>450</v>
      </c>
      <c r="K5" s="609" t="s">
        <v>436</v>
      </c>
      <c r="L5" s="637" t="s">
        <v>437</v>
      </c>
      <c r="M5" s="637" t="s">
        <v>438</v>
      </c>
      <c r="N5" s="609" t="s">
        <v>439</v>
      </c>
      <c r="O5" s="555"/>
      <c r="P5" s="565"/>
      <c r="Q5" s="565"/>
      <c r="R5" s="565"/>
      <c r="S5" s="609" t="s">
        <v>440</v>
      </c>
      <c r="T5" s="609" t="s">
        <v>441</v>
      </c>
      <c r="U5" s="452" t="s">
        <v>442</v>
      </c>
      <c r="V5" s="452" t="s">
        <v>443</v>
      </c>
      <c r="W5" s="638" t="s">
        <v>449</v>
      </c>
    </row>
    <row r="6" spans="1:23" ht="16.5" customHeight="1">
      <c r="A6" s="607" t="s">
        <v>421</v>
      </c>
      <c r="B6" s="565"/>
      <c r="C6" s="641" t="s">
        <v>67</v>
      </c>
      <c r="D6" s="588"/>
      <c r="E6" s="565"/>
      <c r="F6" s="565"/>
      <c r="G6" s="565"/>
      <c r="H6" s="632"/>
      <c r="I6" s="635"/>
      <c r="J6" s="635"/>
      <c r="K6" s="565"/>
      <c r="L6" s="565"/>
      <c r="M6" s="565"/>
      <c r="N6" s="565"/>
      <c r="O6" s="555"/>
      <c r="P6" s="565"/>
      <c r="Q6" s="565"/>
      <c r="R6" s="565"/>
      <c r="S6" s="565"/>
      <c r="T6" s="565"/>
      <c r="U6" s="588"/>
      <c r="V6" s="588"/>
      <c r="W6" s="639"/>
    </row>
    <row r="7" spans="1:23" ht="16.5" customHeight="1">
      <c r="A7" s="608"/>
      <c r="B7" s="566"/>
      <c r="C7" s="566"/>
      <c r="D7" s="531"/>
      <c r="E7" s="566"/>
      <c r="F7" s="566"/>
      <c r="G7" s="566"/>
      <c r="H7" s="633"/>
      <c r="I7" s="636"/>
      <c r="J7" s="636"/>
      <c r="K7" s="566"/>
      <c r="L7" s="566"/>
      <c r="M7" s="566"/>
      <c r="N7" s="566"/>
      <c r="O7" s="556"/>
      <c r="P7" s="566"/>
      <c r="Q7" s="566"/>
      <c r="R7" s="566"/>
      <c r="S7" s="566"/>
      <c r="T7" s="566"/>
      <c r="U7" s="531"/>
      <c r="V7" s="531"/>
      <c r="W7" s="640"/>
    </row>
    <row r="8" spans="1:24" s="3" customFormat="1" ht="16.5" customHeight="1">
      <c r="A8" s="11" t="s">
        <v>40</v>
      </c>
      <c r="B8" s="26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3" ht="16.5" customHeight="1">
      <c r="A9" s="236" t="s">
        <v>299</v>
      </c>
      <c r="B9" s="263">
        <v>195479</v>
      </c>
      <c r="C9" s="36">
        <v>136939</v>
      </c>
      <c r="D9" s="36">
        <v>12263</v>
      </c>
      <c r="E9" s="36">
        <v>70628</v>
      </c>
      <c r="F9" s="36">
        <v>5233</v>
      </c>
      <c r="G9" s="36">
        <v>11037</v>
      </c>
      <c r="H9" s="36">
        <v>5799</v>
      </c>
      <c r="I9" s="36">
        <v>2398</v>
      </c>
      <c r="J9" s="36">
        <v>2222</v>
      </c>
      <c r="K9" s="36">
        <v>1825</v>
      </c>
      <c r="L9" s="36">
        <v>13711</v>
      </c>
      <c r="M9" s="36">
        <v>19047</v>
      </c>
      <c r="N9" s="36">
        <v>9355</v>
      </c>
      <c r="O9" s="36">
        <v>1430</v>
      </c>
      <c r="P9" s="36">
        <v>18964</v>
      </c>
      <c r="Q9" s="36">
        <v>26639</v>
      </c>
      <c r="R9" s="36">
        <v>6421</v>
      </c>
      <c r="S9" s="36">
        <v>58542</v>
      </c>
      <c r="T9" s="36">
        <v>11121</v>
      </c>
      <c r="U9" s="36">
        <v>14675</v>
      </c>
      <c r="V9" s="36">
        <v>13656</v>
      </c>
      <c r="W9" s="36">
        <v>19087</v>
      </c>
    </row>
    <row r="10" spans="1:24" ht="16.5" customHeight="1">
      <c r="A10" s="236" t="s">
        <v>453</v>
      </c>
      <c r="B10" s="263">
        <v>199889</v>
      </c>
      <c r="C10" s="36">
        <v>139748</v>
      </c>
      <c r="D10" s="36">
        <v>11983</v>
      </c>
      <c r="E10" s="36">
        <v>73073</v>
      </c>
      <c r="F10" s="36">
        <v>5232</v>
      </c>
      <c r="G10" s="36">
        <v>10910</v>
      </c>
      <c r="H10" s="36">
        <v>5725</v>
      </c>
      <c r="I10" s="36">
        <v>2523</v>
      </c>
      <c r="J10" s="36">
        <v>2261</v>
      </c>
      <c r="K10" s="36">
        <v>1919</v>
      </c>
      <c r="L10" s="36">
        <v>14235</v>
      </c>
      <c r="M10" s="36">
        <v>20505</v>
      </c>
      <c r="N10" s="36">
        <v>9764</v>
      </c>
      <c r="O10" s="36" t="s">
        <v>444</v>
      </c>
      <c r="P10" s="36">
        <v>19446</v>
      </c>
      <c r="Q10" s="36">
        <v>26954</v>
      </c>
      <c r="R10" s="36">
        <v>6142</v>
      </c>
      <c r="S10" s="36">
        <v>60141</v>
      </c>
      <c r="T10" s="36">
        <v>11458</v>
      </c>
      <c r="U10" s="36">
        <v>14798</v>
      </c>
      <c r="V10" s="36">
        <v>13716</v>
      </c>
      <c r="W10" s="36">
        <v>20169</v>
      </c>
      <c r="X10" s="37"/>
    </row>
    <row r="11" spans="1:24" s="3" customFormat="1" ht="16.5" customHeight="1">
      <c r="A11" s="11" t="s">
        <v>454</v>
      </c>
      <c r="B11" s="320">
        <f>AVERAGE(B13:B26)</f>
        <v>202548.5</v>
      </c>
      <c r="C11" s="270">
        <f aca="true" t="shared" si="0" ref="C11:W11">AVERAGE(C13:C26)</f>
        <v>141207.25</v>
      </c>
      <c r="D11" s="270">
        <v>11363</v>
      </c>
      <c r="E11" s="270">
        <f t="shared" si="0"/>
        <v>74499.25</v>
      </c>
      <c r="F11" s="270">
        <f t="shared" si="0"/>
        <v>5253.333333333333</v>
      </c>
      <c r="G11" s="270">
        <v>10600</v>
      </c>
      <c r="H11" s="270">
        <f t="shared" si="0"/>
        <v>5622.083333333333</v>
      </c>
      <c r="I11" s="270">
        <v>2637</v>
      </c>
      <c r="J11" s="270">
        <f t="shared" si="0"/>
        <v>2241.3333333333335</v>
      </c>
      <c r="K11" s="270">
        <v>1967</v>
      </c>
      <c r="L11" s="270">
        <f t="shared" si="0"/>
        <v>14383.5</v>
      </c>
      <c r="M11" s="270">
        <v>21755</v>
      </c>
      <c r="N11" s="270">
        <f t="shared" si="0"/>
        <v>10039.916666666666</v>
      </c>
      <c r="O11" s="270" t="s">
        <v>473</v>
      </c>
      <c r="P11" s="270">
        <f t="shared" si="0"/>
        <v>19610.666666666668</v>
      </c>
      <c r="Q11" s="270">
        <f t="shared" si="0"/>
        <v>27499.583333333332</v>
      </c>
      <c r="R11" s="270">
        <v>6047</v>
      </c>
      <c r="S11" s="270">
        <f t="shared" si="0"/>
        <v>61341.25</v>
      </c>
      <c r="T11" s="270">
        <v>11622</v>
      </c>
      <c r="U11" s="270">
        <v>15576</v>
      </c>
      <c r="V11" s="270">
        <f t="shared" si="0"/>
        <v>13660.5</v>
      </c>
      <c r="W11" s="270">
        <f t="shared" si="0"/>
        <v>20481.5</v>
      </c>
      <c r="X11" s="60"/>
    </row>
    <row r="12" spans="1:24" ht="16.5" customHeight="1">
      <c r="A12" s="38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37"/>
    </row>
    <row r="13" spans="1:24" ht="16.5" customHeight="1">
      <c r="A13" s="134" t="s">
        <v>252</v>
      </c>
      <c r="B13" s="41">
        <v>197952</v>
      </c>
      <c r="C13" s="42">
        <v>138580</v>
      </c>
      <c r="D13" s="42">
        <v>11123</v>
      </c>
      <c r="E13" s="42">
        <v>73172</v>
      </c>
      <c r="F13" s="42">
        <v>5159</v>
      </c>
      <c r="G13" s="42">
        <v>10744</v>
      </c>
      <c r="H13" s="42">
        <v>5558</v>
      </c>
      <c r="I13" s="42">
        <v>2564</v>
      </c>
      <c r="J13" s="42">
        <v>2230</v>
      </c>
      <c r="K13" s="42">
        <v>1957</v>
      </c>
      <c r="L13" s="42">
        <v>14300</v>
      </c>
      <c r="M13" s="42">
        <v>20821</v>
      </c>
      <c r="N13" s="42">
        <v>9839</v>
      </c>
      <c r="O13" s="42" t="s">
        <v>444</v>
      </c>
      <c r="P13" s="42">
        <v>19645</v>
      </c>
      <c r="Q13" s="42">
        <v>26592</v>
      </c>
      <c r="R13" s="42">
        <v>5982</v>
      </c>
      <c r="S13" s="42">
        <v>59372</v>
      </c>
      <c r="T13" s="42">
        <v>11608</v>
      </c>
      <c r="U13" s="42">
        <v>14909</v>
      </c>
      <c r="V13" s="42">
        <v>13710</v>
      </c>
      <c r="W13" s="42">
        <v>19145</v>
      </c>
      <c r="X13" s="37"/>
    </row>
    <row r="14" spans="1:24" ht="16.5" customHeight="1">
      <c r="A14" s="123">
        <v>2</v>
      </c>
      <c r="B14" s="41">
        <v>198539</v>
      </c>
      <c r="C14" s="42">
        <v>138866</v>
      </c>
      <c r="D14" s="42">
        <v>11483</v>
      </c>
      <c r="E14" s="42">
        <v>73106</v>
      </c>
      <c r="F14" s="42">
        <v>5136</v>
      </c>
      <c r="G14" s="42">
        <v>10770</v>
      </c>
      <c r="H14" s="42">
        <v>5565</v>
      </c>
      <c r="I14" s="42">
        <v>2546</v>
      </c>
      <c r="J14" s="42">
        <v>2221</v>
      </c>
      <c r="K14" s="42">
        <v>1952</v>
      </c>
      <c r="L14" s="42">
        <v>14227</v>
      </c>
      <c r="M14" s="42">
        <v>20774</v>
      </c>
      <c r="N14" s="42">
        <v>9915</v>
      </c>
      <c r="O14" s="42" t="s">
        <v>444</v>
      </c>
      <c r="P14" s="42">
        <v>19558</v>
      </c>
      <c r="Q14" s="42">
        <v>26655</v>
      </c>
      <c r="R14" s="42">
        <v>6000</v>
      </c>
      <c r="S14" s="42">
        <v>59673</v>
      </c>
      <c r="T14" s="42">
        <v>11440</v>
      </c>
      <c r="U14" s="42">
        <v>14978</v>
      </c>
      <c r="V14" s="42">
        <v>13712</v>
      </c>
      <c r="W14" s="42">
        <v>19543</v>
      </c>
      <c r="X14" s="37"/>
    </row>
    <row r="15" spans="1:24" ht="16.5" customHeight="1">
      <c r="A15" s="123">
        <v>3</v>
      </c>
      <c r="B15" s="41">
        <v>198367</v>
      </c>
      <c r="C15" s="42">
        <v>138732</v>
      </c>
      <c r="D15" s="42">
        <v>11278</v>
      </c>
      <c r="E15" s="42">
        <v>72987</v>
      </c>
      <c r="F15" s="42">
        <v>5168</v>
      </c>
      <c r="G15" s="42">
        <v>10772</v>
      </c>
      <c r="H15" s="42">
        <v>5550</v>
      </c>
      <c r="I15" s="42">
        <v>2593</v>
      </c>
      <c r="J15" s="42">
        <v>2211</v>
      </c>
      <c r="K15" s="42">
        <v>1962</v>
      </c>
      <c r="L15" s="42">
        <v>14141</v>
      </c>
      <c r="M15" s="42">
        <v>20674</v>
      </c>
      <c r="N15" s="42">
        <v>9916</v>
      </c>
      <c r="O15" s="42" t="s">
        <v>444</v>
      </c>
      <c r="P15" s="42">
        <v>19629</v>
      </c>
      <c r="Q15" s="42">
        <v>26565</v>
      </c>
      <c r="R15" s="42">
        <v>6083</v>
      </c>
      <c r="S15" s="42">
        <v>59635</v>
      </c>
      <c r="T15" s="42">
        <v>11507</v>
      </c>
      <c r="U15" s="42">
        <v>14791</v>
      </c>
      <c r="V15" s="42">
        <v>13288</v>
      </c>
      <c r="W15" s="42">
        <v>20049</v>
      </c>
      <c r="X15" s="37"/>
    </row>
    <row r="16" spans="1:24" ht="16.5" customHeight="1">
      <c r="A16" s="123">
        <v>4</v>
      </c>
      <c r="B16" s="41">
        <v>205893</v>
      </c>
      <c r="C16" s="42">
        <v>143956</v>
      </c>
      <c r="D16" s="42">
        <v>11753</v>
      </c>
      <c r="E16" s="42">
        <v>75736</v>
      </c>
      <c r="F16" s="42">
        <v>5245</v>
      </c>
      <c r="G16" s="42">
        <v>10868</v>
      </c>
      <c r="H16" s="42">
        <v>5694</v>
      </c>
      <c r="I16" s="42">
        <v>2692</v>
      </c>
      <c r="J16" s="42">
        <v>2297</v>
      </c>
      <c r="K16" s="42">
        <v>1988</v>
      </c>
      <c r="L16" s="42">
        <v>14651</v>
      </c>
      <c r="M16" s="42">
        <v>22046</v>
      </c>
      <c r="N16" s="42">
        <v>10255</v>
      </c>
      <c r="O16" s="42" t="s">
        <v>444</v>
      </c>
      <c r="P16" s="42">
        <v>19832</v>
      </c>
      <c r="Q16" s="42">
        <v>28273</v>
      </c>
      <c r="R16" s="42">
        <v>6118</v>
      </c>
      <c r="S16" s="42">
        <v>61937</v>
      </c>
      <c r="T16" s="42">
        <v>11620</v>
      </c>
      <c r="U16" s="42">
        <v>15539</v>
      </c>
      <c r="V16" s="42">
        <v>13773</v>
      </c>
      <c r="W16" s="42">
        <v>21005</v>
      </c>
      <c r="X16" s="37"/>
    </row>
    <row r="17" spans="1:24" ht="16.5" customHeight="1">
      <c r="A17" s="38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37"/>
    </row>
    <row r="18" spans="1:24" ht="16.5" customHeight="1">
      <c r="A18" s="123">
        <v>5</v>
      </c>
      <c r="B18" s="41">
        <v>205157</v>
      </c>
      <c r="C18" s="42">
        <v>143321</v>
      </c>
      <c r="D18" s="42">
        <v>11514</v>
      </c>
      <c r="E18" s="42">
        <v>75438</v>
      </c>
      <c r="F18" s="42">
        <v>5221</v>
      </c>
      <c r="G18" s="42">
        <v>10743</v>
      </c>
      <c r="H18" s="42">
        <v>5716</v>
      </c>
      <c r="I18" s="42">
        <v>2699</v>
      </c>
      <c r="J18" s="42">
        <v>2276</v>
      </c>
      <c r="K18" s="42">
        <v>1977</v>
      </c>
      <c r="L18" s="42">
        <v>14583</v>
      </c>
      <c r="M18" s="42">
        <v>22049</v>
      </c>
      <c r="N18" s="42">
        <v>10174</v>
      </c>
      <c r="O18" s="42" t="s">
        <v>444</v>
      </c>
      <c r="P18" s="42">
        <v>19886</v>
      </c>
      <c r="Q18" s="42">
        <v>28223</v>
      </c>
      <c r="R18" s="42">
        <v>6011</v>
      </c>
      <c r="S18" s="42">
        <v>61836</v>
      </c>
      <c r="T18" s="42">
        <v>11654</v>
      </c>
      <c r="U18" s="42">
        <v>15719</v>
      </c>
      <c r="V18" s="42">
        <v>13606</v>
      </c>
      <c r="W18" s="42">
        <v>20857</v>
      </c>
      <c r="X18" s="37"/>
    </row>
    <row r="19" spans="1:24" ht="16.5" customHeight="1">
      <c r="A19" s="123">
        <v>6</v>
      </c>
      <c r="B19" s="41">
        <v>205506</v>
      </c>
      <c r="C19" s="42">
        <v>143339</v>
      </c>
      <c r="D19" s="42">
        <v>11486</v>
      </c>
      <c r="E19" s="42">
        <v>75626</v>
      </c>
      <c r="F19" s="42">
        <v>5270</v>
      </c>
      <c r="G19" s="42">
        <v>10746</v>
      </c>
      <c r="H19" s="42">
        <v>5730</v>
      </c>
      <c r="I19" s="42">
        <v>2699</v>
      </c>
      <c r="J19" s="42">
        <v>2283</v>
      </c>
      <c r="K19" s="42">
        <v>1979</v>
      </c>
      <c r="L19" s="42">
        <v>14691</v>
      </c>
      <c r="M19" s="42">
        <v>22029</v>
      </c>
      <c r="N19" s="42">
        <v>10199</v>
      </c>
      <c r="O19" s="42" t="s">
        <v>444</v>
      </c>
      <c r="P19" s="42">
        <v>19741</v>
      </c>
      <c r="Q19" s="42">
        <v>28101</v>
      </c>
      <c r="R19" s="42">
        <v>6083</v>
      </c>
      <c r="S19" s="42">
        <v>62167</v>
      </c>
      <c r="T19" s="42">
        <v>11754</v>
      </c>
      <c r="U19" s="42">
        <v>15843</v>
      </c>
      <c r="V19" s="42">
        <v>13610</v>
      </c>
      <c r="W19" s="42">
        <v>20960</v>
      </c>
      <c r="X19" s="37"/>
    </row>
    <row r="20" spans="1:24" ht="16.5" customHeight="1">
      <c r="A20" s="123">
        <v>7</v>
      </c>
      <c r="B20" s="41">
        <v>204123</v>
      </c>
      <c r="C20" s="42">
        <v>142338</v>
      </c>
      <c r="D20" s="42">
        <v>11442</v>
      </c>
      <c r="E20" s="42">
        <v>75249</v>
      </c>
      <c r="F20" s="42">
        <v>5308</v>
      </c>
      <c r="G20" s="42">
        <v>10729</v>
      </c>
      <c r="H20" s="42">
        <v>5638</v>
      </c>
      <c r="I20" s="42">
        <v>2678</v>
      </c>
      <c r="J20" s="42">
        <v>2263</v>
      </c>
      <c r="K20" s="42">
        <v>1979</v>
      </c>
      <c r="L20" s="42">
        <v>14537</v>
      </c>
      <c r="M20" s="42">
        <v>21964</v>
      </c>
      <c r="N20" s="42">
        <v>10153</v>
      </c>
      <c r="O20" s="42" t="s">
        <v>444</v>
      </c>
      <c r="P20" s="42">
        <v>19669</v>
      </c>
      <c r="Q20" s="42">
        <v>27706</v>
      </c>
      <c r="R20" s="42">
        <v>6045</v>
      </c>
      <c r="S20" s="42">
        <v>61785</v>
      </c>
      <c r="T20" s="42">
        <v>11600</v>
      </c>
      <c r="U20" s="42">
        <v>15793</v>
      </c>
      <c r="V20" s="42">
        <v>13599</v>
      </c>
      <c r="W20" s="42">
        <v>20793</v>
      </c>
      <c r="X20" s="37"/>
    </row>
    <row r="21" spans="1:24" ht="16.5" customHeight="1">
      <c r="A21" s="123">
        <v>8</v>
      </c>
      <c r="B21" s="41">
        <v>203262</v>
      </c>
      <c r="C21" s="42">
        <v>141629</v>
      </c>
      <c r="D21" s="42">
        <v>11359</v>
      </c>
      <c r="E21" s="42">
        <v>74809</v>
      </c>
      <c r="F21" s="42">
        <v>5315</v>
      </c>
      <c r="G21" s="42">
        <v>10644</v>
      </c>
      <c r="H21" s="42">
        <v>5602</v>
      </c>
      <c r="I21" s="42">
        <v>2656</v>
      </c>
      <c r="J21" s="42">
        <v>2242</v>
      </c>
      <c r="K21" s="42">
        <v>1971</v>
      </c>
      <c r="L21" s="42">
        <v>14451</v>
      </c>
      <c r="M21" s="42">
        <v>21823</v>
      </c>
      <c r="N21" s="42">
        <v>10105</v>
      </c>
      <c r="O21" s="42" t="s">
        <v>444</v>
      </c>
      <c r="P21" s="42">
        <v>19546</v>
      </c>
      <c r="Q21" s="42">
        <v>27679</v>
      </c>
      <c r="R21" s="42">
        <v>5997</v>
      </c>
      <c r="S21" s="42">
        <v>61633</v>
      </c>
      <c r="T21" s="42">
        <v>11622</v>
      </c>
      <c r="U21" s="42">
        <v>15816</v>
      </c>
      <c r="V21" s="42">
        <v>13582</v>
      </c>
      <c r="W21" s="42">
        <v>20613</v>
      </c>
      <c r="X21" s="37"/>
    </row>
    <row r="22" spans="1:24" ht="16.5" customHeight="1">
      <c r="A22" s="38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37"/>
    </row>
    <row r="23" spans="1:24" ht="16.5" customHeight="1">
      <c r="A23" s="123">
        <v>9</v>
      </c>
      <c r="B23" s="41">
        <v>203790</v>
      </c>
      <c r="C23" s="42">
        <v>141376</v>
      </c>
      <c r="D23" s="42">
        <v>11317</v>
      </c>
      <c r="E23" s="42">
        <v>74697</v>
      </c>
      <c r="F23" s="42">
        <v>5251</v>
      </c>
      <c r="G23" s="42">
        <v>10515</v>
      </c>
      <c r="H23" s="42">
        <v>5628</v>
      </c>
      <c r="I23" s="42">
        <v>2636</v>
      </c>
      <c r="J23" s="42">
        <v>2238</v>
      </c>
      <c r="K23" s="42">
        <v>1959</v>
      </c>
      <c r="L23" s="42">
        <v>14379</v>
      </c>
      <c r="M23" s="42">
        <v>22035</v>
      </c>
      <c r="N23" s="42">
        <v>10056</v>
      </c>
      <c r="O23" s="42" t="s">
        <v>444</v>
      </c>
      <c r="P23" s="42">
        <v>19401</v>
      </c>
      <c r="Q23" s="42">
        <v>27692</v>
      </c>
      <c r="R23" s="42">
        <v>6032</v>
      </c>
      <c r="S23" s="42">
        <v>62414</v>
      </c>
      <c r="T23" s="42">
        <v>11633</v>
      </c>
      <c r="U23" s="42">
        <v>15765</v>
      </c>
      <c r="V23" s="42">
        <v>14057</v>
      </c>
      <c r="W23" s="42">
        <v>20959</v>
      </c>
      <c r="X23" s="37"/>
    </row>
    <row r="24" spans="1:24" ht="16.5" customHeight="1">
      <c r="A24" s="123">
        <v>10</v>
      </c>
      <c r="B24" s="41">
        <v>203173</v>
      </c>
      <c r="C24" s="42">
        <v>141013</v>
      </c>
      <c r="D24" s="42">
        <v>11290</v>
      </c>
      <c r="E24" s="42">
        <v>74325</v>
      </c>
      <c r="F24" s="42">
        <v>5265</v>
      </c>
      <c r="G24" s="42">
        <v>10359</v>
      </c>
      <c r="H24" s="42">
        <v>5636</v>
      </c>
      <c r="I24" s="42">
        <v>2622</v>
      </c>
      <c r="J24" s="42">
        <v>2224</v>
      </c>
      <c r="K24" s="42">
        <v>1958</v>
      </c>
      <c r="L24" s="42">
        <v>14274</v>
      </c>
      <c r="M24" s="42">
        <v>21997</v>
      </c>
      <c r="N24" s="42">
        <v>9990</v>
      </c>
      <c r="O24" s="42" t="s">
        <v>444</v>
      </c>
      <c r="P24" s="42">
        <v>19535</v>
      </c>
      <c r="Q24" s="42">
        <v>27552</v>
      </c>
      <c r="R24" s="42">
        <v>6104</v>
      </c>
      <c r="S24" s="42">
        <v>62160</v>
      </c>
      <c r="T24" s="42">
        <v>11638</v>
      </c>
      <c r="U24" s="42">
        <v>15939</v>
      </c>
      <c r="V24" s="42">
        <v>13680</v>
      </c>
      <c r="W24" s="42">
        <v>20903</v>
      </c>
      <c r="X24" s="37"/>
    </row>
    <row r="25" spans="1:24" ht="16.5" customHeight="1">
      <c r="A25" s="123">
        <v>11</v>
      </c>
      <c r="B25" s="41">
        <v>202594</v>
      </c>
      <c r="C25" s="42">
        <v>140822</v>
      </c>
      <c r="D25" s="42">
        <v>11235</v>
      </c>
      <c r="E25" s="42">
        <v>74409</v>
      </c>
      <c r="F25" s="42">
        <v>5353</v>
      </c>
      <c r="G25" s="42">
        <v>10205</v>
      </c>
      <c r="H25" s="42">
        <v>5599</v>
      </c>
      <c r="I25" s="42">
        <v>2629</v>
      </c>
      <c r="J25" s="42">
        <v>2205</v>
      </c>
      <c r="K25" s="42">
        <v>1953</v>
      </c>
      <c r="L25" s="42">
        <v>14209</v>
      </c>
      <c r="M25" s="42">
        <v>22302</v>
      </c>
      <c r="N25" s="42">
        <v>9954</v>
      </c>
      <c r="O25" s="42" t="s">
        <v>444</v>
      </c>
      <c r="P25" s="42">
        <v>19460</v>
      </c>
      <c r="Q25" s="42">
        <v>27423</v>
      </c>
      <c r="R25" s="42">
        <v>6085</v>
      </c>
      <c r="S25" s="42">
        <v>61772</v>
      </c>
      <c r="T25" s="42">
        <v>11756</v>
      </c>
      <c r="U25" s="42">
        <v>15922</v>
      </c>
      <c r="V25" s="42">
        <v>13672</v>
      </c>
      <c r="W25" s="42">
        <v>20422</v>
      </c>
      <c r="X25" s="37"/>
    </row>
    <row r="26" spans="1:24" ht="16.5" customHeight="1">
      <c r="A26" s="123">
        <v>12</v>
      </c>
      <c r="B26" s="41">
        <v>202226</v>
      </c>
      <c r="C26" s="42">
        <v>140515</v>
      </c>
      <c r="D26" s="42">
        <v>11066</v>
      </c>
      <c r="E26" s="42">
        <v>74437</v>
      </c>
      <c r="F26" s="42">
        <v>5349</v>
      </c>
      <c r="G26" s="42">
        <v>10115</v>
      </c>
      <c r="H26" s="42">
        <v>5549</v>
      </c>
      <c r="I26" s="42">
        <v>2641</v>
      </c>
      <c r="J26" s="42">
        <v>2206</v>
      </c>
      <c r="K26" s="42">
        <v>1961</v>
      </c>
      <c r="L26" s="42">
        <v>14159</v>
      </c>
      <c r="M26" s="42">
        <v>22534</v>
      </c>
      <c r="N26" s="42">
        <v>9923</v>
      </c>
      <c r="O26" s="42" t="s">
        <v>444</v>
      </c>
      <c r="P26" s="42">
        <v>19426</v>
      </c>
      <c r="Q26" s="42">
        <v>27534</v>
      </c>
      <c r="R26" s="42">
        <v>6031</v>
      </c>
      <c r="S26" s="42">
        <v>61711</v>
      </c>
      <c r="T26" s="42">
        <v>11639</v>
      </c>
      <c r="U26" s="42">
        <v>15906</v>
      </c>
      <c r="V26" s="42">
        <v>13637</v>
      </c>
      <c r="W26" s="42">
        <v>20529</v>
      </c>
      <c r="X26" s="37"/>
    </row>
    <row r="27" spans="1:24" ht="16.5" customHeight="1">
      <c r="A27" s="23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37"/>
    </row>
    <row r="28" spans="1:24" s="3" customFormat="1" ht="16.5" customHeight="1">
      <c r="A28" s="18" t="s">
        <v>28</v>
      </c>
      <c r="B28" s="27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60"/>
    </row>
    <row r="29" spans="1:24" ht="16.5" customHeight="1">
      <c r="A29" s="236" t="s">
        <v>299</v>
      </c>
      <c r="B29" s="264">
        <v>117443</v>
      </c>
      <c r="C29" s="265">
        <v>88410</v>
      </c>
      <c r="D29" s="265">
        <v>10114</v>
      </c>
      <c r="E29" s="265">
        <v>40273</v>
      </c>
      <c r="F29" s="265">
        <v>2780</v>
      </c>
      <c r="G29" s="265">
        <v>4784</v>
      </c>
      <c r="H29" s="265">
        <v>943</v>
      </c>
      <c r="I29" s="265">
        <v>1632</v>
      </c>
      <c r="J29" s="265">
        <v>1048</v>
      </c>
      <c r="K29" s="265">
        <v>1168</v>
      </c>
      <c r="L29" s="265">
        <v>11904</v>
      </c>
      <c r="M29" s="265">
        <v>9289</v>
      </c>
      <c r="N29" s="265">
        <v>6726</v>
      </c>
      <c r="O29" s="265">
        <v>1283</v>
      </c>
      <c r="P29" s="265">
        <v>17453</v>
      </c>
      <c r="Q29" s="265">
        <v>15980</v>
      </c>
      <c r="R29" s="265">
        <v>2896</v>
      </c>
      <c r="S29" s="265">
        <v>29034</v>
      </c>
      <c r="T29" s="265">
        <v>4007</v>
      </c>
      <c r="U29" s="265">
        <v>3297</v>
      </c>
      <c r="V29" s="265">
        <v>10161</v>
      </c>
      <c r="W29" s="265">
        <v>11568</v>
      </c>
      <c r="X29" s="37"/>
    </row>
    <row r="30" spans="1:39" ht="16.5" customHeight="1">
      <c r="A30" s="236" t="s">
        <v>453</v>
      </c>
      <c r="B30" s="264">
        <v>117493</v>
      </c>
      <c r="C30" s="265">
        <v>87270</v>
      </c>
      <c r="D30" s="265">
        <v>9882</v>
      </c>
      <c r="E30" s="265">
        <v>42004</v>
      </c>
      <c r="F30" s="265">
        <v>2208</v>
      </c>
      <c r="G30" s="265">
        <v>5453</v>
      </c>
      <c r="H30" s="265">
        <v>1018</v>
      </c>
      <c r="I30" s="265">
        <v>1723</v>
      </c>
      <c r="J30" s="265">
        <v>963</v>
      </c>
      <c r="K30" s="265">
        <v>1468</v>
      </c>
      <c r="L30" s="265">
        <v>12066</v>
      </c>
      <c r="M30" s="265">
        <v>10282</v>
      </c>
      <c r="N30" s="265">
        <v>6822</v>
      </c>
      <c r="O30" s="265" t="s">
        <v>239</v>
      </c>
      <c r="P30" s="265">
        <v>16781</v>
      </c>
      <c r="Q30" s="265">
        <v>14109</v>
      </c>
      <c r="R30" s="265">
        <v>2726</v>
      </c>
      <c r="S30" s="265">
        <v>30224</v>
      </c>
      <c r="T30" s="265">
        <v>4941</v>
      </c>
      <c r="U30" s="265">
        <v>4446</v>
      </c>
      <c r="V30" s="265">
        <v>10178</v>
      </c>
      <c r="W30" s="265">
        <v>10659</v>
      </c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</row>
    <row r="31" spans="1:24" s="3" customFormat="1" ht="16.5" customHeight="1">
      <c r="A31" s="11" t="s">
        <v>454</v>
      </c>
      <c r="B31" s="321">
        <f>AVERAGE(B33:B46)</f>
        <v>120451.5</v>
      </c>
      <c r="C31" s="272">
        <f aca="true" t="shared" si="1" ref="C31:M31">AVERAGE(C33:C46)</f>
        <v>90323.83333333333</v>
      </c>
      <c r="D31" s="272">
        <f t="shared" si="1"/>
        <v>9207.416666666666</v>
      </c>
      <c r="E31" s="272">
        <f t="shared" si="1"/>
        <v>44311.166666666664</v>
      </c>
      <c r="F31" s="272">
        <f t="shared" si="1"/>
        <v>2304.5</v>
      </c>
      <c r="G31" s="272">
        <f t="shared" si="1"/>
        <v>5482.833333333333</v>
      </c>
      <c r="H31" s="272">
        <f t="shared" si="1"/>
        <v>1093.3333333333333</v>
      </c>
      <c r="I31" s="272">
        <v>1764</v>
      </c>
      <c r="J31" s="272">
        <f t="shared" si="1"/>
        <v>974</v>
      </c>
      <c r="K31" s="272">
        <f t="shared" si="1"/>
        <v>1495.9166666666667</v>
      </c>
      <c r="L31" s="272">
        <f t="shared" si="1"/>
        <v>12212.083333333334</v>
      </c>
      <c r="M31" s="272">
        <f t="shared" si="1"/>
        <v>11989.166666666666</v>
      </c>
      <c r="N31" s="272">
        <f>AVERAGE(N33:N46)</f>
        <v>6994.75</v>
      </c>
      <c r="O31" s="272" t="s">
        <v>239</v>
      </c>
      <c r="P31" s="272">
        <f>AVERAGE(P33:P46)</f>
        <v>17023.25</v>
      </c>
      <c r="Q31" s="272">
        <f aca="true" t="shared" si="2" ref="Q31:W31">AVERAGE(Q33:Q46)</f>
        <v>15580.916666666666</v>
      </c>
      <c r="R31" s="272">
        <f t="shared" si="2"/>
        <v>2346.9166666666665</v>
      </c>
      <c r="S31" s="272">
        <f t="shared" si="2"/>
        <v>30127.666666666668</v>
      </c>
      <c r="T31" s="272">
        <v>4870</v>
      </c>
      <c r="U31" s="272">
        <f t="shared" si="2"/>
        <v>4407.833333333333</v>
      </c>
      <c r="V31" s="272">
        <f t="shared" si="2"/>
        <v>10155.5</v>
      </c>
      <c r="W31" s="272">
        <f t="shared" si="2"/>
        <v>10695.166666666666</v>
      </c>
      <c r="X31" s="60"/>
    </row>
    <row r="32" spans="1:24" ht="16.5" customHeight="1">
      <c r="A32" s="38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7"/>
    </row>
    <row r="33" spans="1:24" ht="16.5" customHeight="1">
      <c r="A33" s="134" t="s">
        <v>252</v>
      </c>
      <c r="B33" s="264">
        <v>116962</v>
      </c>
      <c r="C33" s="265">
        <v>87340</v>
      </c>
      <c r="D33" s="265">
        <v>9026</v>
      </c>
      <c r="E33" s="42">
        <v>42772</v>
      </c>
      <c r="F33" s="265">
        <v>2194</v>
      </c>
      <c r="G33" s="265">
        <v>5459</v>
      </c>
      <c r="H33" s="265">
        <v>920</v>
      </c>
      <c r="I33" s="265">
        <v>1738</v>
      </c>
      <c r="J33" s="265">
        <v>964</v>
      </c>
      <c r="K33" s="265">
        <v>1493</v>
      </c>
      <c r="L33" s="265">
        <v>12148</v>
      </c>
      <c r="M33" s="265">
        <v>10931</v>
      </c>
      <c r="N33" s="265">
        <v>6925</v>
      </c>
      <c r="O33" s="265" t="s">
        <v>239</v>
      </c>
      <c r="P33" s="265">
        <v>17120</v>
      </c>
      <c r="Q33" s="265">
        <v>14325</v>
      </c>
      <c r="R33" s="265">
        <v>2315</v>
      </c>
      <c r="S33" s="42">
        <v>29622</v>
      </c>
      <c r="T33" s="265">
        <v>4623</v>
      </c>
      <c r="U33" s="265">
        <v>4403</v>
      </c>
      <c r="V33" s="265">
        <v>10091</v>
      </c>
      <c r="W33" s="265">
        <v>10505</v>
      </c>
      <c r="X33" s="37"/>
    </row>
    <row r="34" spans="1:24" ht="16.5" customHeight="1">
      <c r="A34" s="123">
        <v>2</v>
      </c>
      <c r="B34" s="264">
        <v>117341</v>
      </c>
      <c r="C34" s="265">
        <v>87713</v>
      </c>
      <c r="D34" s="265">
        <v>9369</v>
      </c>
      <c r="E34" s="42">
        <v>42855</v>
      </c>
      <c r="F34" s="265">
        <v>2282</v>
      </c>
      <c r="G34" s="265">
        <v>5484</v>
      </c>
      <c r="H34" s="265">
        <v>917</v>
      </c>
      <c r="I34" s="265">
        <v>1726</v>
      </c>
      <c r="J34" s="265">
        <v>960</v>
      </c>
      <c r="K34" s="265">
        <v>1487</v>
      </c>
      <c r="L34" s="265">
        <v>12114</v>
      </c>
      <c r="M34" s="265">
        <v>10966</v>
      </c>
      <c r="N34" s="265">
        <v>6919</v>
      </c>
      <c r="O34" s="265" t="s">
        <v>239</v>
      </c>
      <c r="P34" s="265">
        <v>17021</v>
      </c>
      <c r="Q34" s="265">
        <v>14621</v>
      </c>
      <c r="R34" s="265">
        <v>2063</v>
      </c>
      <c r="S34" s="42">
        <v>29628</v>
      </c>
      <c r="T34" s="265">
        <v>4645</v>
      </c>
      <c r="U34" s="265">
        <v>4404</v>
      </c>
      <c r="V34" s="265">
        <v>10093</v>
      </c>
      <c r="W34" s="265">
        <v>10486</v>
      </c>
      <c r="X34" s="37"/>
    </row>
    <row r="35" spans="1:24" ht="16.5" customHeight="1">
      <c r="A35" s="123">
        <v>3</v>
      </c>
      <c r="B35" s="264">
        <v>117518</v>
      </c>
      <c r="C35" s="265">
        <v>87991</v>
      </c>
      <c r="D35" s="265">
        <v>9222</v>
      </c>
      <c r="E35" s="42">
        <v>42976</v>
      </c>
      <c r="F35" s="265">
        <v>2289</v>
      </c>
      <c r="G35" s="265">
        <v>5505</v>
      </c>
      <c r="H35" s="265">
        <v>1028</v>
      </c>
      <c r="I35" s="265">
        <v>1736</v>
      </c>
      <c r="J35" s="265">
        <v>957</v>
      </c>
      <c r="K35" s="265">
        <v>1491</v>
      </c>
      <c r="L35" s="265">
        <v>12003</v>
      </c>
      <c r="M35" s="265">
        <v>11070</v>
      </c>
      <c r="N35" s="265">
        <v>6897</v>
      </c>
      <c r="O35" s="265" t="s">
        <v>239</v>
      </c>
      <c r="P35" s="265">
        <v>16926</v>
      </c>
      <c r="Q35" s="265">
        <v>14686</v>
      </c>
      <c r="R35" s="265">
        <v>2319</v>
      </c>
      <c r="S35" s="42">
        <v>29527</v>
      </c>
      <c r="T35" s="265">
        <v>4723</v>
      </c>
      <c r="U35" s="265">
        <v>4314</v>
      </c>
      <c r="V35" s="265">
        <v>9916</v>
      </c>
      <c r="W35" s="265">
        <v>10574</v>
      </c>
      <c r="X35" s="37"/>
    </row>
    <row r="36" spans="1:24" ht="16.5" customHeight="1">
      <c r="A36" s="123">
        <v>4</v>
      </c>
      <c r="B36" s="264">
        <v>121327</v>
      </c>
      <c r="C36" s="265">
        <v>91144</v>
      </c>
      <c r="D36" s="265">
        <v>9552</v>
      </c>
      <c r="E36" s="42">
        <v>44681</v>
      </c>
      <c r="F36" s="265">
        <v>2134</v>
      </c>
      <c r="G36" s="265">
        <v>5401</v>
      </c>
      <c r="H36" s="265">
        <v>1282</v>
      </c>
      <c r="I36" s="265">
        <v>1786</v>
      </c>
      <c r="J36" s="265">
        <v>1002</v>
      </c>
      <c r="K36" s="265">
        <v>1508</v>
      </c>
      <c r="L36" s="265">
        <v>12391</v>
      </c>
      <c r="M36" s="265">
        <v>12082</v>
      </c>
      <c r="N36" s="265">
        <v>7095</v>
      </c>
      <c r="O36" s="265" t="s">
        <v>239</v>
      </c>
      <c r="P36" s="265">
        <v>17095</v>
      </c>
      <c r="Q36" s="265">
        <v>15534</v>
      </c>
      <c r="R36" s="265">
        <v>2371</v>
      </c>
      <c r="S36" s="42">
        <v>30183</v>
      </c>
      <c r="T36" s="265">
        <v>4873</v>
      </c>
      <c r="U36" s="265">
        <v>4400</v>
      </c>
      <c r="V36" s="265">
        <v>10235</v>
      </c>
      <c r="W36" s="265">
        <v>10675</v>
      </c>
      <c r="X36" s="37"/>
    </row>
    <row r="37" spans="1:24" ht="16.5" customHeight="1">
      <c r="A37" s="38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37"/>
    </row>
    <row r="38" spans="1:24" ht="16.5" customHeight="1">
      <c r="A38" s="123">
        <v>5</v>
      </c>
      <c r="B38" s="264">
        <v>121642</v>
      </c>
      <c r="C38" s="265">
        <v>91302</v>
      </c>
      <c r="D38" s="265">
        <v>9334</v>
      </c>
      <c r="E38" s="42">
        <v>44638</v>
      </c>
      <c r="F38" s="265">
        <v>2309</v>
      </c>
      <c r="G38" s="265">
        <v>5534</v>
      </c>
      <c r="H38" s="265">
        <v>1059</v>
      </c>
      <c r="I38" s="265">
        <v>1784</v>
      </c>
      <c r="J38" s="265">
        <v>998</v>
      </c>
      <c r="K38" s="265">
        <v>1500</v>
      </c>
      <c r="L38" s="265">
        <v>12337</v>
      </c>
      <c r="M38" s="265">
        <v>12072</v>
      </c>
      <c r="N38" s="265">
        <v>7045</v>
      </c>
      <c r="O38" s="265" t="s">
        <v>239</v>
      </c>
      <c r="P38" s="265">
        <v>17179</v>
      </c>
      <c r="Q38" s="265">
        <v>15891</v>
      </c>
      <c r="R38" s="265">
        <v>2356</v>
      </c>
      <c r="S38" s="42">
        <v>30340</v>
      </c>
      <c r="T38" s="265">
        <v>4860</v>
      </c>
      <c r="U38" s="265">
        <v>4386</v>
      </c>
      <c r="V38" s="265">
        <v>10232</v>
      </c>
      <c r="W38" s="265">
        <v>10862</v>
      </c>
      <c r="X38" s="37"/>
    </row>
    <row r="39" spans="1:24" ht="16.5" customHeight="1">
      <c r="A39" s="123">
        <v>6</v>
      </c>
      <c r="B39" s="264">
        <v>121758</v>
      </c>
      <c r="C39" s="265">
        <v>91389</v>
      </c>
      <c r="D39" s="265">
        <v>9290</v>
      </c>
      <c r="E39" s="42">
        <v>44811</v>
      </c>
      <c r="F39" s="265">
        <v>2319</v>
      </c>
      <c r="G39" s="265">
        <v>5548</v>
      </c>
      <c r="H39" s="265">
        <v>1059</v>
      </c>
      <c r="I39" s="265">
        <v>1768</v>
      </c>
      <c r="J39" s="265">
        <v>1003</v>
      </c>
      <c r="K39" s="265">
        <v>1502</v>
      </c>
      <c r="L39" s="265">
        <v>12438</v>
      </c>
      <c r="M39" s="265">
        <v>12080</v>
      </c>
      <c r="N39" s="265">
        <v>7094</v>
      </c>
      <c r="O39" s="265" t="s">
        <v>239</v>
      </c>
      <c r="P39" s="265">
        <v>17084</v>
      </c>
      <c r="Q39" s="265">
        <v>15902</v>
      </c>
      <c r="R39" s="265">
        <v>2356</v>
      </c>
      <c r="S39" s="42">
        <v>30369</v>
      </c>
      <c r="T39" s="265">
        <v>4883</v>
      </c>
      <c r="U39" s="265">
        <v>4453</v>
      </c>
      <c r="V39" s="265">
        <v>10123</v>
      </c>
      <c r="W39" s="265">
        <v>10910</v>
      </c>
      <c r="X39" s="37"/>
    </row>
    <row r="40" spans="1:24" ht="16.5" customHeight="1">
      <c r="A40" s="123">
        <v>7</v>
      </c>
      <c r="B40" s="264">
        <v>121175</v>
      </c>
      <c r="C40" s="265">
        <v>91002</v>
      </c>
      <c r="D40" s="265">
        <v>8830</v>
      </c>
      <c r="E40" s="42">
        <v>45003</v>
      </c>
      <c r="F40" s="265">
        <v>2358</v>
      </c>
      <c r="G40" s="265">
        <v>5655</v>
      </c>
      <c r="H40" s="265">
        <v>1267</v>
      </c>
      <c r="I40" s="265">
        <v>1775</v>
      </c>
      <c r="J40" s="265">
        <v>987</v>
      </c>
      <c r="K40" s="265">
        <v>1504</v>
      </c>
      <c r="L40" s="265">
        <v>12304</v>
      </c>
      <c r="M40" s="265">
        <v>12091</v>
      </c>
      <c r="N40" s="265">
        <v>7062</v>
      </c>
      <c r="O40" s="265" t="s">
        <v>239</v>
      </c>
      <c r="P40" s="265">
        <v>17084</v>
      </c>
      <c r="Q40" s="265">
        <v>15797</v>
      </c>
      <c r="R40" s="265">
        <v>2423</v>
      </c>
      <c r="S40" s="42">
        <v>30173</v>
      </c>
      <c r="T40" s="265">
        <v>4896</v>
      </c>
      <c r="U40" s="265">
        <v>4442</v>
      </c>
      <c r="V40" s="265">
        <v>10113</v>
      </c>
      <c r="W40" s="265">
        <v>10722</v>
      </c>
      <c r="X40" s="37"/>
    </row>
    <row r="41" spans="1:24" ht="16.5" customHeight="1">
      <c r="A41" s="123">
        <v>8</v>
      </c>
      <c r="B41" s="264">
        <v>121055</v>
      </c>
      <c r="C41" s="265">
        <v>90931</v>
      </c>
      <c r="D41" s="265">
        <v>9212</v>
      </c>
      <c r="E41" s="42">
        <v>44369</v>
      </c>
      <c r="F41" s="265">
        <v>2349</v>
      </c>
      <c r="G41" s="265">
        <v>5517</v>
      </c>
      <c r="H41" s="265">
        <v>912</v>
      </c>
      <c r="I41" s="265">
        <v>1770</v>
      </c>
      <c r="J41" s="265">
        <v>976</v>
      </c>
      <c r="K41" s="265">
        <v>1502</v>
      </c>
      <c r="L41" s="265">
        <v>12262</v>
      </c>
      <c r="M41" s="265">
        <v>12064</v>
      </c>
      <c r="N41" s="265">
        <v>7017</v>
      </c>
      <c r="O41" s="265" t="s">
        <v>239</v>
      </c>
      <c r="P41" s="265">
        <v>17016</v>
      </c>
      <c r="Q41" s="265">
        <v>16076</v>
      </c>
      <c r="R41" s="265">
        <v>2391</v>
      </c>
      <c r="S41" s="42">
        <v>30124</v>
      </c>
      <c r="T41" s="265">
        <v>4951</v>
      </c>
      <c r="U41" s="265">
        <v>4437</v>
      </c>
      <c r="V41" s="265">
        <v>10111</v>
      </c>
      <c r="W41" s="265">
        <v>10625</v>
      </c>
      <c r="X41" s="37"/>
    </row>
    <row r="42" spans="1:24" ht="16.5" customHeight="1">
      <c r="A42" s="38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37"/>
    </row>
    <row r="43" spans="1:24" ht="16.5" customHeight="1">
      <c r="A43" s="123">
        <v>9</v>
      </c>
      <c r="B43" s="264">
        <v>121800</v>
      </c>
      <c r="C43" s="265">
        <v>90976</v>
      </c>
      <c r="D43" s="265">
        <v>9230</v>
      </c>
      <c r="E43" s="42">
        <v>44604</v>
      </c>
      <c r="F43" s="265">
        <v>2316</v>
      </c>
      <c r="G43" s="265">
        <v>5453</v>
      </c>
      <c r="H43" s="265">
        <v>995</v>
      </c>
      <c r="I43" s="265">
        <v>1761</v>
      </c>
      <c r="J43" s="265">
        <v>975</v>
      </c>
      <c r="K43" s="265">
        <v>1494</v>
      </c>
      <c r="L43" s="265">
        <v>12228</v>
      </c>
      <c r="M43" s="265">
        <v>12331</v>
      </c>
      <c r="N43" s="265">
        <v>7051</v>
      </c>
      <c r="O43" s="265" t="s">
        <v>239</v>
      </c>
      <c r="P43" s="265">
        <v>16861</v>
      </c>
      <c r="Q43" s="265">
        <v>16092</v>
      </c>
      <c r="R43" s="265">
        <v>2319</v>
      </c>
      <c r="S43" s="42">
        <v>30824</v>
      </c>
      <c r="T43" s="265">
        <v>4967</v>
      </c>
      <c r="U43" s="265">
        <v>4399</v>
      </c>
      <c r="V43" s="265">
        <v>10526</v>
      </c>
      <c r="W43" s="265">
        <v>10932</v>
      </c>
      <c r="X43" s="37"/>
    </row>
    <row r="44" spans="1:24" ht="16.5" customHeight="1">
      <c r="A44" s="123">
        <v>10</v>
      </c>
      <c r="B44" s="264">
        <v>121718</v>
      </c>
      <c r="C44" s="265">
        <v>91299</v>
      </c>
      <c r="D44" s="265">
        <v>9167</v>
      </c>
      <c r="E44" s="42">
        <v>44735</v>
      </c>
      <c r="F44" s="265">
        <v>2333</v>
      </c>
      <c r="G44" s="265">
        <v>5455</v>
      </c>
      <c r="H44" s="265">
        <v>1229</v>
      </c>
      <c r="I44" s="265">
        <v>1760</v>
      </c>
      <c r="J44" s="265">
        <v>963</v>
      </c>
      <c r="K44" s="265">
        <v>1490</v>
      </c>
      <c r="L44" s="265">
        <v>12146</v>
      </c>
      <c r="M44" s="265">
        <v>12398</v>
      </c>
      <c r="N44" s="265">
        <v>6961</v>
      </c>
      <c r="O44" s="265" t="s">
        <v>239</v>
      </c>
      <c r="P44" s="265">
        <v>17014</v>
      </c>
      <c r="Q44" s="265">
        <v>16123</v>
      </c>
      <c r="R44" s="265">
        <v>2407</v>
      </c>
      <c r="S44" s="42">
        <v>30419</v>
      </c>
      <c r="T44" s="265">
        <v>5022</v>
      </c>
      <c r="U44" s="265">
        <v>4420</v>
      </c>
      <c r="V44" s="265">
        <v>10156</v>
      </c>
      <c r="W44" s="265">
        <v>10821</v>
      </c>
      <c r="X44" s="37"/>
    </row>
    <row r="45" spans="1:24" ht="16.5" customHeight="1">
      <c r="A45" s="123">
        <v>11</v>
      </c>
      <c r="B45" s="264">
        <v>121385</v>
      </c>
      <c r="C45" s="265">
        <v>91246</v>
      </c>
      <c r="D45" s="265">
        <v>9173</v>
      </c>
      <c r="E45" s="42">
        <v>45084</v>
      </c>
      <c r="F45" s="265">
        <v>2399</v>
      </c>
      <c r="G45" s="265">
        <v>5412</v>
      </c>
      <c r="H45" s="265">
        <v>1226</v>
      </c>
      <c r="I45" s="265">
        <v>1778</v>
      </c>
      <c r="J45" s="265">
        <v>950</v>
      </c>
      <c r="K45" s="265">
        <v>1489</v>
      </c>
      <c r="L45" s="265">
        <v>12109</v>
      </c>
      <c r="M45" s="265">
        <v>12759</v>
      </c>
      <c r="N45" s="265">
        <v>6962</v>
      </c>
      <c r="O45" s="265" t="s">
        <v>239</v>
      </c>
      <c r="P45" s="265">
        <v>16946</v>
      </c>
      <c r="Q45" s="265">
        <v>15773</v>
      </c>
      <c r="R45" s="265">
        <v>2417</v>
      </c>
      <c r="S45" s="42">
        <v>30139</v>
      </c>
      <c r="T45" s="265">
        <v>5009</v>
      </c>
      <c r="U45" s="265">
        <v>4422</v>
      </c>
      <c r="V45" s="265">
        <v>10152</v>
      </c>
      <c r="W45" s="265">
        <v>10556</v>
      </c>
      <c r="X45" s="37"/>
    </row>
    <row r="46" spans="1:24" ht="16.5" customHeight="1">
      <c r="A46" s="123">
        <v>12</v>
      </c>
      <c r="B46" s="264">
        <v>121737</v>
      </c>
      <c r="C46" s="265">
        <v>91553</v>
      </c>
      <c r="D46" s="265">
        <v>9084</v>
      </c>
      <c r="E46" s="42">
        <v>45206</v>
      </c>
      <c r="F46" s="265">
        <v>2372</v>
      </c>
      <c r="G46" s="265">
        <v>5371</v>
      </c>
      <c r="H46" s="265">
        <v>1226</v>
      </c>
      <c r="I46" s="265">
        <v>1793</v>
      </c>
      <c r="J46" s="265">
        <v>953</v>
      </c>
      <c r="K46" s="265">
        <v>1491</v>
      </c>
      <c r="L46" s="265">
        <v>12065</v>
      </c>
      <c r="M46" s="265">
        <v>13026</v>
      </c>
      <c r="N46" s="265">
        <v>6909</v>
      </c>
      <c r="O46" s="265" t="s">
        <v>239</v>
      </c>
      <c r="P46" s="265">
        <v>16933</v>
      </c>
      <c r="Q46" s="265">
        <v>16151</v>
      </c>
      <c r="R46" s="265">
        <v>2426</v>
      </c>
      <c r="S46" s="42">
        <v>30184</v>
      </c>
      <c r="T46" s="265">
        <v>4978</v>
      </c>
      <c r="U46" s="265">
        <v>4414</v>
      </c>
      <c r="V46" s="265">
        <v>10118</v>
      </c>
      <c r="W46" s="265">
        <v>10674</v>
      </c>
      <c r="X46" s="37"/>
    </row>
    <row r="47" spans="1:24" ht="16.5" customHeight="1">
      <c r="A47" s="23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37"/>
    </row>
    <row r="48" spans="1:24" s="3" customFormat="1" ht="16.5" customHeight="1">
      <c r="A48" s="18" t="s">
        <v>29</v>
      </c>
      <c r="B48" s="27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60"/>
    </row>
    <row r="49" spans="1:24" ht="16.5" customHeight="1">
      <c r="A49" s="236" t="s">
        <v>299</v>
      </c>
      <c r="B49" s="264">
        <v>78035</v>
      </c>
      <c r="C49" s="265">
        <v>48528</v>
      </c>
      <c r="D49" s="265">
        <v>2148</v>
      </c>
      <c r="E49" s="265">
        <v>30354</v>
      </c>
      <c r="F49" s="265">
        <v>2451</v>
      </c>
      <c r="G49" s="265">
        <v>6254</v>
      </c>
      <c r="H49" s="265">
        <v>4856</v>
      </c>
      <c r="I49" s="265">
        <v>766</v>
      </c>
      <c r="J49" s="265">
        <v>1176</v>
      </c>
      <c r="K49" s="265">
        <v>657</v>
      </c>
      <c r="L49" s="265">
        <v>1807</v>
      </c>
      <c r="M49" s="265">
        <v>9758</v>
      </c>
      <c r="N49" s="265">
        <v>2629</v>
      </c>
      <c r="O49" s="265">
        <v>147</v>
      </c>
      <c r="P49" s="265">
        <v>1510</v>
      </c>
      <c r="Q49" s="265">
        <v>10659</v>
      </c>
      <c r="R49" s="265">
        <v>3525</v>
      </c>
      <c r="S49" s="265">
        <v>29508</v>
      </c>
      <c r="T49" s="265">
        <v>7113</v>
      </c>
      <c r="U49" s="265">
        <v>11379</v>
      </c>
      <c r="V49" s="265">
        <v>3494</v>
      </c>
      <c r="W49" s="265">
        <v>7519</v>
      </c>
      <c r="X49" s="37"/>
    </row>
    <row r="50" spans="1:24" ht="16.5" customHeight="1">
      <c r="A50" s="236" t="s">
        <v>453</v>
      </c>
      <c r="B50" s="264">
        <v>82394</v>
      </c>
      <c r="C50" s="265">
        <v>52478</v>
      </c>
      <c r="D50" s="265">
        <v>2100</v>
      </c>
      <c r="E50" s="265">
        <v>31070</v>
      </c>
      <c r="F50" s="265">
        <v>3024</v>
      </c>
      <c r="G50" s="265">
        <v>5457</v>
      </c>
      <c r="H50" s="265">
        <v>4708</v>
      </c>
      <c r="I50" s="265">
        <v>800</v>
      </c>
      <c r="J50" s="265">
        <v>1297</v>
      </c>
      <c r="K50" s="265">
        <v>451</v>
      </c>
      <c r="L50" s="265">
        <v>2170</v>
      </c>
      <c r="M50" s="265">
        <v>10224</v>
      </c>
      <c r="N50" s="265">
        <v>3941</v>
      </c>
      <c r="O50" s="265" t="s">
        <v>239</v>
      </c>
      <c r="P50" s="265">
        <v>2664</v>
      </c>
      <c r="Q50" s="265">
        <v>12845</v>
      </c>
      <c r="R50" s="265">
        <v>3417</v>
      </c>
      <c r="S50" s="265">
        <v>29917</v>
      </c>
      <c r="T50" s="265">
        <v>6516</v>
      </c>
      <c r="U50" s="265">
        <v>10352</v>
      </c>
      <c r="V50" s="265">
        <v>3539</v>
      </c>
      <c r="W50" s="265">
        <v>9511</v>
      </c>
      <c r="X50" s="37"/>
    </row>
    <row r="51" spans="1:24" s="3" customFormat="1" ht="16.5" customHeight="1">
      <c r="A51" s="11" t="s">
        <v>454</v>
      </c>
      <c r="B51" s="321">
        <f>AVERAGE(B53:B66)</f>
        <v>82097</v>
      </c>
      <c r="C51" s="272">
        <f aca="true" t="shared" si="3" ref="C51:W51">AVERAGE(C53:C66)</f>
        <v>50883.416666666664</v>
      </c>
      <c r="D51" s="272">
        <f t="shared" si="3"/>
        <v>2154.75</v>
      </c>
      <c r="E51" s="272">
        <f t="shared" si="3"/>
        <v>30188.083333333332</v>
      </c>
      <c r="F51" s="272">
        <v>2950</v>
      </c>
      <c r="G51" s="272">
        <f t="shared" si="3"/>
        <v>5118</v>
      </c>
      <c r="H51" s="272">
        <f t="shared" si="3"/>
        <v>4528.75</v>
      </c>
      <c r="I51" s="272">
        <f t="shared" si="3"/>
        <v>873.3333333333334</v>
      </c>
      <c r="J51" s="272">
        <f t="shared" si="3"/>
        <v>1267.3333333333333</v>
      </c>
      <c r="K51" s="272">
        <f t="shared" si="3"/>
        <v>470.4166666666667</v>
      </c>
      <c r="L51" s="272">
        <f t="shared" si="3"/>
        <v>2171.4166666666665</v>
      </c>
      <c r="M51" s="272">
        <f t="shared" si="3"/>
        <v>9764.833333333334</v>
      </c>
      <c r="N51" s="272">
        <f t="shared" si="3"/>
        <v>3051.1666666666665</v>
      </c>
      <c r="O51" s="272" t="s">
        <v>239</v>
      </c>
      <c r="P51" s="272">
        <f t="shared" si="3"/>
        <v>2587.4166666666665</v>
      </c>
      <c r="Q51" s="272">
        <f t="shared" si="3"/>
        <v>11918.666666666666</v>
      </c>
      <c r="R51" s="272">
        <v>3700</v>
      </c>
      <c r="S51" s="272">
        <v>31214</v>
      </c>
      <c r="T51" s="272">
        <f t="shared" si="3"/>
        <v>6753.416666666667</v>
      </c>
      <c r="U51" s="272">
        <f t="shared" si="3"/>
        <v>11168.833333333334</v>
      </c>
      <c r="V51" s="272">
        <v>3506</v>
      </c>
      <c r="W51" s="272">
        <f t="shared" si="3"/>
        <v>9786.333333333334</v>
      </c>
      <c r="X51" s="60"/>
    </row>
    <row r="52" spans="1:24" ht="16.5" customHeight="1">
      <c r="A52" s="38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37"/>
    </row>
    <row r="53" spans="1:24" ht="16.5" customHeight="1">
      <c r="A53" s="134" t="s">
        <v>252</v>
      </c>
      <c r="B53" s="264">
        <v>80990</v>
      </c>
      <c r="C53" s="265">
        <v>51240</v>
      </c>
      <c r="D53" s="265">
        <v>2097</v>
      </c>
      <c r="E53" s="42">
        <v>30400</v>
      </c>
      <c r="F53" s="265">
        <v>2965</v>
      </c>
      <c r="G53" s="265">
        <v>5285</v>
      </c>
      <c r="H53" s="265">
        <v>4638</v>
      </c>
      <c r="I53" s="265">
        <v>826</v>
      </c>
      <c r="J53" s="265">
        <v>1266</v>
      </c>
      <c r="K53" s="265">
        <v>464</v>
      </c>
      <c r="L53" s="265">
        <v>2152</v>
      </c>
      <c r="M53" s="265">
        <v>9890</v>
      </c>
      <c r="N53" s="265">
        <v>2914</v>
      </c>
      <c r="O53" s="265" t="s">
        <v>239</v>
      </c>
      <c r="P53" s="265">
        <v>2525</v>
      </c>
      <c r="Q53" s="265">
        <v>12267</v>
      </c>
      <c r="R53" s="265">
        <v>3667</v>
      </c>
      <c r="S53" s="42">
        <v>29750</v>
      </c>
      <c r="T53" s="265">
        <v>6985</v>
      </c>
      <c r="U53" s="265">
        <v>10506</v>
      </c>
      <c r="V53" s="265">
        <v>3619</v>
      </c>
      <c r="W53" s="265">
        <v>8640</v>
      </c>
      <c r="X53" s="37"/>
    </row>
    <row r="54" spans="1:24" ht="16.5" customHeight="1">
      <c r="A54" s="123">
        <v>2</v>
      </c>
      <c r="B54" s="264">
        <v>81198</v>
      </c>
      <c r="C54" s="265">
        <v>51153</v>
      </c>
      <c r="D54" s="265">
        <v>2114</v>
      </c>
      <c r="E54" s="42">
        <v>30251</v>
      </c>
      <c r="F54" s="265">
        <v>2854</v>
      </c>
      <c r="G54" s="265">
        <v>5286</v>
      </c>
      <c r="H54" s="265">
        <v>4648</v>
      </c>
      <c r="I54" s="265">
        <v>820</v>
      </c>
      <c r="J54" s="265">
        <v>1261</v>
      </c>
      <c r="K54" s="265">
        <v>465</v>
      </c>
      <c r="L54" s="265">
        <v>2113</v>
      </c>
      <c r="M54" s="265">
        <v>9808</v>
      </c>
      <c r="N54" s="265">
        <v>2996</v>
      </c>
      <c r="O54" s="265" t="s">
        <v>239</v>
      </c>
      <c r="P54" s="265">
        <v>2537</v>
      </c>
      <c r="Q54" s="265">
        <v>12034</v>
      </c>
      <c r="R54" s="265">
        <v>3937</v>
      </c>
      <c r="S54" s="42">
        <v>30045</v>
      </c>
      <c r="T54" s="265">
        <v>6795</v>
      </c>
      <c r="U54" s="265">
        <v>10574</v>
      </c>
      <c r="V54" s="265">
        <v>3619</v>
      </c>
      <c r="W54" s="265">
        <v>9057</v>
      </c>
      <c r="X54" s="37"/>
    </row>
    <row r="55" spans="1:24" ht="16.5" customHeight="1">
      <c r="A55" s="123">
        <v>3</v>
      </c>
      <c r="B55" s="264">
        <v>80849</v>
      </c>
      <c r="C55" s="265">
        <v>50741</v>
      </c>
      <c r="D55" s="265">
        <v>2056</v>
      </c>
      <c r="E55" s="42">
        <v>30011</v>
      </c>
      <c r="F55" s="265">
        <v>2879</v>
      </c>
      <c r="G55" s="265">
        <v>5267</v>
      </c>
      <c r="H55" s="265">
        <v>4522</v>
      </c>
      <c r="I55" s="265">
        <v>857</v>
      </c>
      <c r="J55" s="265">
        <v>1254</v>
      </c>
      <c r="K55" s="265">
        <v>471</v>
      </c>
      <c r="L55" s="265">
        <v>2138</v>
      </c>
      <c r="M55" s="265">
        <v>9604</v>
      </c>
      <c r="N55" s="265">
        <v>3091</v>
      </c>
      <c r="O55" s="265" t="s">
        <v>239</v>
      </c>
      <c r="P55" s="265">
        <v>2703</v>
      </c>
      <c r="Q55" s="265">
        <v>11879</v>
      </c>
      <c r="R55" s="265">
        <v>3764</v>
      </c>
      <c r="S55" s="42">
        <v>30108</v>
      </c>
      <c r="T55" s="265">
        <v>6784</v>
      </c>
      <c r="U55" s="265">
        <v>10477</v>
      </c>
      <c r="V55" s="265">
        <v>3372</v>
      </c>
      <c r="W55" s="265">
        <v>9475</v>
      </c>
      <c r="X55" s="37"/>
    </row>
    <row r="56" spans="1:24" ht="16.5" customHeight="1">
      <c r="A56" s="123">
        <v>4</v>
      </c>
      <c r="B56" s="264">
        <v>84566</v>
      </c>
      <c r="C56" s="265">
        <v>52812</v>
      </c>
      <c r="D56" s="265">
        <v>2201</v>
      </c>
      <c r="E56" s="42">
        <v>31055</v>
      </c>
      <c r="F56" s="265">
        <v>3111</v>
      </c>
      <c r="G56" s="265">
        <v>5467</v>
      </c>
      <c r="H56" s="265">
        <v>4412</v>
      </c>
      <c r="I56" s="265">
        <v>906</v>
      </c>
      <c r="J56" s="265">
        <v>1295</v>
      </c>
      <c r="K56" s="265">
        <v>480</v>
      </c>
      <c r="L56" s="265">
        <v>2260</v>
      </c>
      <c r="M56" s="265">
        <v>9964</v>
      </c>
      <c r="N56" s="265">
        <v>3160</v>
      </c>
      <c r="O56" s="265" t="s">
        <v>239</v>
      </c>
      <c r="P56" s="265">
        <v>2737</v>
      </c>
      <c r="Q56" s="265">
        <v>12739</v>
      </c>
      <c r="R56" s="265">
        <v>3747</v>
      </c>
      <c r="S56" s="42">
        <v>31754</v>
      </c>
      <c r="T56" s="265">
        <v>6747</v>
      </c>
      <c r="U56" s="265">
        <v>11139</v>
      </c>
      <c r="V56" s="265">
        <v>3538</v>
      </c>
      <c r="W56" s="265">
        <v>10330</v>
      </c>
      <c r="X56" s="37"/>
    </row>
    <row r="57" spans="1:24" ht="16.5" customHeight="1">
      <c r="A57" s="38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37"/>
    </row>
    <row r="58" spans="1:24" ht="16.5" customHeight="1">
      <c r="A58" s="123">
        <v>5</v>
      </c>
      <c r="B58" s="264">
        <v>83515</v>
      </c>
      <c r="C58" s="265">
        <v>52019</v>
      </c>
      <c r="D58" s="265">
        <v>2180</v>
      </c>
      <c r="E58" s="42">
        <v>30800</v>
      </c>
      <c r="F58" s="265">
        <v>2912</v>
      </c>
      <c r="G58" s="265">
        <v>5209</v>
      </c>
      <c r="H58" s="265">
        <v>4657</v>
      </c>
      <c r="I58" s="265">
        <v>915</v>
      </c>
      <c r="J58" s="265">
        <v>1278</v>
      </c>
      <c r="K58" s="265">
        <v>477</v>
      </c>
      <c r="L58" s="265">
        <v>2246</v>
      </c>
      <c r="M58" s="265">
        <v>9977</v>
      </c>
      <c r="N58" s="265">
        <v>3129</v>
      </c>
      <c r="O58" s="265" t="s">
        <v>239</v>
      </c>
      <c r="P58" s="265">
        <v>2707</v>
      </c>
      <c r="Q58" s="265">
        <v>12332</v>
      </c>
      <c r="R58" s="265">
        <v>3655</v>
      </c>
      <c r="S58" s="42">
        <v>31496</v>
      </c>
      <c r="T58" s="265">
        <v>6794</v>
      </c>
      <c r="U58" s="265">
        <v>11333</v>
      </c>
      <c r="V58" s="265">
        <v>3374</v>
      </c>
      <c r="W58" s="265">
        <v>9995</v>
      </c>
      <c r="X58" s="37"/>
    </row>
    <row r="59" spans="1:24" ht="16.5" customHeight="1">
      <c r="A59" s="123">
        <v>6</v>
      </c>
      <c r="B59" s="264">
        <v>83748</v>
      </c>
      <c r="C59" s="265">
        <v>51950</v>
      </c>
      <c r="D59" s="265">
        <v>2196</v>
      </c>
      <c r="E59" s="42">
        <v>30815</v>
      </c>
      <c r="F59" s="265">
        <v>2951</v>
      </c>
      <c r="G59" s="265">
        <v>5198</v>
      </c>
      <c r="H59" s="265">
        <v>4671</v>
      </c>
      <c r="I59" s="265">
        <v>931</v>
      </c>
      <c r="J59" s="265">
        <v>1280</v>
      </c>
      <c r="K59" s="265">
        <v>477</v>
      </c>
      <c r="L59" s="265">
        <v>2253</v>
      </c>
      <c r="M59" s="265">
        <v>9949</v>
      </c>
      <c r="N59" s="265">
        <v>3105</v>
      </c>
      <c r="O59" s="265" t="s">
        <v>239</v>
      </c>
      <c r="P59" s="265">
        <v>2657</v>
      </c>
      <c r="Q59" s="265">
        <v>12199</v>
      </c>
      <c r="R59" s="265">
        <v>3727</v>
      </c>
      <c r="S59" s="42">
        <v>31796</v>
      </c>
      <c r="T59" s="265">
        <v>6871</v>
      </c>
      <c r="U59" s="265">
        <v>11390</v>
      </c>
      <c r="V59" s="265">
        <v>3487</v>
      </c>
      <c r="W59" s="265">
        <v>10050</v>
      </c>
      <c r="X59" s="37"/>
    </row>
    <row r="60" spans="1:24" ht="16.5" customHeight="1">
      <c r="A60" s="123">
        <v>7</v>
      </c>
      <c r="B60" s="264">
        <v>82948</v>
      </c>
      <c r="C60" s="265">
        <v>51336</v>
      </c>
      <c r="D60" s="265">
        <v>2612</v>
      </c>
      <c r="E60" s="42">
        <v>30246</v>
      </c>
      <c r="F60" s="265">
        <v>2950</v>
      </c>
      <c r="G60" s="265">
        <v>5074</v>
      </c>
      <c r="H60" s="265">
        <v>4371</v>
      </c>
      <c r="I60" s="265">
        <v>903</v>
      </c>
      <c r="J60" s="265">
        <v>1276</v>
      </c>
      <c r="K60" s="265">
        <v>475</v>
      </c>
      <c r="L60" s="265">
        <v>2233</v>
      </c>
      <c r="M60" s="265">
        <v>9873</v>
      </c>
      <c r="N60" s="265">
        <v>3091</v>
      </c>
      <c r="O60" s="265" t="s">
        <v>239</v>
      </c>
      <c r="P60" s="265">
        <v>2585</v>
      </c>
      <c r="Q60" s="265">
        <v>11909</v>
      </c>
      <c r="R60" s="265">
        <v>3622</v>
      </c>
      <c r="S60" s="42">
        <v>31612</v>
      </c>
      <c r="T60" s="265">
        <v>6704</v>
      </c>
      <c r="U60" s="265">
        <v>11351</v>
      </c>
      <c r="V60" s="265">
        <v>3486</v>
      </c>
      <c r="W60" s="265">
        <v>10071</v>
      </c>
      <c r="X60" s="37"/>
    </row>
    <row r="61" spans="1:24" ht="16.5" customHeight="1">
      <c r="A61" s="123">
        <v>8</v>
      </c>
      <c r="B61" s="264">
        <v>82207</v>
      </c>
      <c r="C61" s="265">
        <v>50698</v>
      </c>
      <c r="D61" s="265">
        <v>2147</v>
      </c>
      <c r="E61" s="42">
        <v>30440</v>
      </c>
      <c r="F61" s="265">
        <v>2966</v>
      </c>
      <c r="G61" s="265">
        <v>5127</v>
      </c>
      <c r="H61" s="265">
        <v>4690</v>
      </c>
      <c r="I61" s="265">
        <v>886</v>
      </c>
      <c r="J61" s="265">
        <v>1266</v>
      </c>
      <c r="K61" s="265">
        <v>469</v>
      </c>
      <c r="L61" s="265">
        <v>2189</v>
      </c>
      <c r="M61" s="265">
        <v>9759</v>
      </c>
      <c r="N61" s="265">
        <v>3088</v>
      </c>
      <c r="O61" s="265" t="s">
        <v>239</v>
      </c>
      <c r="P61" s="265">
        <v>2530</v>
      </c>
      <c r="Q61" s="265">
        <v>11603</v>
      </c>
      <c r="R61" s="265">
        <v>3606</v>
      </c>
      <c r="S61" s="42">
        <v>31509</v>
      </c>
      <c r="T61" s="265">
        <v>6671</v>
      </c>
      <c r="U61" s="265">
        <v>11379</v>
      </c>
      <c r="V61" s="265">
        <v>3471</v>
      </c>
      <c r="W61" s="265">
        <v>9988</v>
      </c>
      <c r="X61" s="37"/>
    </row>
    <row r="62" spans="1:24" ht="16.5" customHeight="1">
      <c r="A62" s="38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37"/>
    </row>
    <row r="63" spans="1:24" ht="16.5" customHeight="1">
      <c r="A63" s="123">
        <v>9</v>
      </c>
      <c r="B63" s="264">
        <v>81990</v>
      </c>
      <c r="C63" s="265">
        <v>50400</v>
      </c>
      <c r="D63" s="265">
        <v>2087</v>
      </c>
      <c r="E63" s="42">
        <v>30093</v>
      </c>
      <c r="F63" s="265">
        <v>2935</v>
      </c>
      <c r="G63" s="265">
        <v>5062</v>
      </c>
      <c r="H63" s="265">
        <v>4633</v>
      </c>
      <c r="I63" s="265">
        <v>875</v>
      </c>
      <c r="J63" s="265">
        <v>1263</v>
      </c>
      <c r="K63" s="265">
        <v>465</v>
      </c>
      <c r="L63" s="265">
        <v>2151</v>
      </c>
      <c r="M63" s="265">
        <v>9704</v>
      </c>
      <c r="N63" s="265">
        <v>3005</v>
      </c>
      <c r="O63" s="265" t="s">
        <v>239</v>
      </c>
      <c r="P63" s="265">
        <v>2540</v>
      </c>
      <c r="Q63" s="265">
        <v>11600</v>
      </c>
      <c r="R63" s="265">
        <v>3713</v>
      </c>
      <c r="S63" s="42">
        <v>31590</v>
      </c>
      <c r="T63" s="265">
        <v>6666</v>
      </c>
      <c r="U63" s="265">
        <v>11366</v>
      </c>
      <c r="V63" s="265">
        <v>3531</v>
      </c>
      <c r="W63" s="265">
        <v>10027</v>
      </c>
      <c r="X63" s="37"/>
    </row>
    <row r="64" spans="1:24" ht="16.5" customHeight="1">
      <c r="A64" s="123">
        <v>10</v>
      </c>
      <c r="B64" s="264">
        <v>81455</v>
      </c>
      <c r="C64" s="265">
        <v>49714</v>
      </c>
      <c r="D64" s="265">
        <v>2123</v>
      </c>
      <c r="E64" s="42">
        <v>29590</v>
      </c>
      <c r="F64" s="265">
        <v>2932</v>
      </c>
      <c r="G64" s="265">
        <v>4904</v>
      </c>
      <c r="H64" s="265">
        <v>4407</v>
      </c>
      <c r="I64" s="265">
        <v>862</v>
      </c>
      <c r="J64" s="265">
        <v>1261</v>
      </c>
      <c r="K64" s="265">
        <v>468</v>
      </c>
      <c r="L64" s="265">
        <v>2128</v>
      </c>
      <c r="M64" s="265">
        <v>9599</v>
      </c>
      <c r="N64" s="265">
        <v>3029</v>
      </c>
      <c r="O64" s="265" t="s">
        <v>239</v>
      </c>
      <c r="P64" s="265">
        <v>2521</v>
      </c>
      <c r="Q64" s="265">
        <v>11429</v>
      </c>
      <c r="R64" s="265">
        <v>3697</v>
      </c>
      <c r="S64" s="42">
        <v>31741</v>
      </c>
      <c r="T64" s="265">
        <v>6616</v>
      </c>
      <c r="U64" s="265">
        <v>11519</v>
      </c>
      <c r="V64" s="265">
        <v>3524</v>
      </c>
      <c r="W64" s="265">
        <v>10082</v>
      </c>
      <c r="X64" s="37"/>
    </row>
    <row r="65" spans="1:24" ht="16.5" customHeight="1">
      <c r="A65" s="123">
        <v>11</v>
      </c>
      <c r="B65" s="264">
        <v>81209</v>
      </c>
      <c r="C65" s="265">
        <v>49576</v>
      </c>
      <c r="D65" s="265">
        <v>2062</v>
      </c>
      <c r="E65" s="42">
        <v>29325</v>
      </c>
      <c r="F65" s="265">
        <v>2954</v>
      </c>
      <c r="G65" s="265">
        <v>4793</v>
      </c>
      <c r="H65" s="265">
        <v>4373</v>
      </c>
      <c r="I65" s="265">
        <v>851</v>
      </c>
      <c r="J65" s="265">
        <v>1255</v>
      </c>
      <c r="K65" s="265">
        <v>464</v>
      </c>
      <c r="L65" s="265">
        <v>2100</v>
      </c>
      <c r="M65" s="265">
        <v>9543</v>
      </c>
      <c r="N65" s="265">
        <v>2992</v>
      </c>
      <c r="O65" s="265" t="s">
        <v>239</v>
      </c>
      <c r="P65" s="265">
        <v>2514</v>
      </c>
      <c r="Q65" s="265">
        <v>11650</v>
      </c>
      <c r="R65" s="265">
        <v>3668</v>
      </c>
      <c r="S65" s="42">
        <v>31633</v>
      </c>
      <c r="T65" s="265">
        <v>6747</v>
      </c>
      <c r="U65" s="265">
        <v>11500</v>
      </c>
      <c r="V65" s="265">
        <v>3520</v>
      </c>
      <c r="W65" s="265">
        <v>9866</v>
      </c>
      <c r="X65" s="37"/>
    </row>
    <row r="66" spans="1:24" ht="16.5" customHeight="1">
      <c r="A66" s="231">
        <v>12</v>
      </c>
      <c r="B66" s="266">
        <v>80489</v>
      </c>
      <c r="C66" s="267">
        <v>48962</v>
      </c>
      <c r="D66" s="267">
        <v>1982</v>
      </c>
      <c r="E66" s="268">
        <v>29231</v>
      </c>
      <c r="F66" s="267">
        <v>2977</v>
      </c>
      <c r="G66" s="267">
        <v>4744</v>
      </c>
      <c r="H66" s="267">
        <v>4323</v>
      </c>
      <c r="I66" s="267">
        <v>848</v>
      </c>
      <c r="J66" s="267">
        <v>1253</v>
      </c>
      <c r="K66" s="267">
        <v>470</v>
      </c>
      <c r="L66" s="267">
        <v>2094</v>
      </c>
      <c r="M66" s="267">
        <v>9508</v>
      </c>
      <c r="N66" s="267">
        <v>3014</v>
      </c>
      <c r="O66" s="267" t="s">
        <v>239</v>
      </c>
      <c r="P66" s="267">
        <v>2493</v>
      </c>
      <c r="Q66" s="267">
        <v>11383</v>
      </c>
      <c r="R66" s="267">
        <v>3605</v>
      </c>
      <c r="S66" s="268">
        <v>31527</v>
      </c>
      <c r="T66" s="267">
        <v>6661</v>
      </c>
      <c r="U66" s="267">
        <v>11492</v>
      </c>
      <c r="V66" s="267">
        <v>3519</v>
      </c>
      <c r="W66" s="267">
        <v>9855</v>
      </c>
      <c r="X66" s="37"/>
    </row>
    <row r="67" spans="1:24" ht="15" customHeight="1">
      <c r="A67" s="65" t="s">
        <v>289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37"/>
    </row>
    <row r="68" spans="1:24" ht="14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37"/>
    </row>
  </sheetData>
  <sheetProtection/>
  <mergeCells count="27">
    <mergeCell ref="A2:W2"/>
    <mergeCell ref="W5:W7"/>
    <mergeCell ref="A6:A7"/>
    <mergeCell ref="C6:C7"/>
    <mergeCell ref="S5:S7"/>
    <mergeCell ref="T5:T7"/>
    <mergeCell ref="U5:U7"/>
    <mergeCell ref="V5:V7"/>
    <mergeCell ref="O4:O7"/>
    <mergeCell ref="P4:P7"/>
    <mergeCell ref="S4:W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R4:R7"/>
    <mergeCell ref="B4:B7"/>
    <mergeCell ref="C4:C5"/>
    <mergeCell ref="D4:D7"/>
    <mergeCell ref="E4:N4"/>
    <mergeCell ref="N5:N7"/>
    <mergeCell ref="Q4:Q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zoomScalePageLayoutView="0" workbookViewId="0" topLeftCell="A1">
      <selection activeCell="A3" sqref="A3:J3"/>
    </sheetView>
  </sheetViews>
  <sheetFormatPr defaultColWidth="10.59765625" defaultRowHeight="15"/>
  <cols>
    <col min="1" max="1" width="2.59765625" style="63" customWidth="1"/>
    <col min="2" max="2" width="24.59765625" style="63" customWidth="1"/>
    <col min="3" max="5" width="11.8984375" style="63" customWidth="1"/>
    <col min="6" max="6" width="12.5" style="63" customWidth="1"/>
    <col min="7" max="10" width="11.8984375" style="63" customWidth="1"/>
    <col min="11" max="11" width="7.5" style="63" customWidth="1"/>
    <col min="12" max="12" width="24.59765625" style="63" customWidth="1"/>
    <col min="13" max="18" width="16.09765625" style="63" customWidth="1"/>
    <col min="19" max="19" width="16.09765625" style="43" customWidth="1"/>
    <col min="20" max="16384" width="10.59765625" style="63" customWidth="1"/>
  </cols>
  <sheetData>
    <row r="1" spans="1:19" s="62" customFormat="1" ht="19.5" customHeight="1">
      <c r="A1" s="1" t="s">
        <v>243</v>
      </c>
      <c r="S1" s="2" t="s">
        <v>212</v>
      </c>
    </row>
    <row r="2" spans="1:19" ht="19.5" customHeight="1">
      <c r="A2" s="356" t="s">
        <v>455</v>
      </c>
      <c r="B2" s="356"/>
      <c r="C2" s="356"/>
      <c r="D2" s="356"/>
      <c r="E2" s="356"/>
      <c r="F2" s="356"/>
      <c r="G2" s="356"/>
      <c r="H2" s="356"/>
      <c r="I2" s="356"/>
      <c r="J2" s="356"/>
      <c r="K2" s="6"/>
      <c r="L2" s="64"/>
      <c r="M2" s="64"/>
      <c r="N2" s="64"/>
      <c r="O2" s="64"/>
      <c r="P2" s="64"/>
      <c r="Q2" s="64"/>
      <c r="R2" s="64"/>
      <c r="S2" s="47"/>
    </row>
    <row r="3" spans="1:19" ht="19.5" customHeight="1">
      <c r="A3" s="357" t="s">
        <v>331</v>
      </c>
      <c r="B3" s="355"/>
      <c r="C3" s="355"/>
      <c r="D3" s="355"/>
      <c r="E3" s="355"/>
      <c r="F3" s="355"/>
      <c r="G3" s="355"/>
      <c r="H3" s="355"/>
      <c r="I3" s="355"/>
      <c r="J3" s="355"/>
      <c r="K3" s="65"/>
      <c r="L3" s="355" t="s">
        <v>316</v>
      </c>
      <c r="M3" s="355"/>
      <c r="N3" s="355"/>
      <c r="O3" s="355"/>
      <c r="P3" s="355"/>
      <c r="Q3" s="355"/>
      <c r="R3" s="355"/>
      <c r="S3" s="355"/>
    </row>
    <row r="4" spans="1:19" ht="18" customHeight="1" thickBot="1">
      <c r="A4" s="65"/>
      <c r="B4" s="65"/>
      <c r="C4" s="65"/>
      <c r="D4" s="65"/>
      <c r="E4" s="65"/>
      <c r="F4" s="65"/>
      <c r="G4" s="65"/>
      <c r="H4" s="65"/>
      <c r="J4" s="47"/>
      <c r="K4" s="65"/>
      <c r="L4" s="85"/>
      <c r="M4" s="86"/>
      <c r="N4" s="86"/>
      <c r="O4" s="86"/>
      <c r="P4" s="86"/>
      <c r="Q4" s="86"/>
      <c r="R4" s="86"/>
      <c r="S4" s="87"/>
    </row>
    <row r="5" spans="1:19" ht="15" customHeight="1">
      <c r="A5" s="360" t="s">
        <v>119</v>
      </c>
      <c r="B5" s="361"/>
      <c r="C5" s="365" t="s">
        <v>120</v>
      </c>
      <c r="D5" s="337"/>
      <c r="E5" s="361"/>
      <c r="F5" s="365" t="s">
        <v>245</v>
      </c>
      <c r="G5" s="366"/>
      <c r="H5" s="336" t="s">
        <v>339</v>
      </c>
      <c r="I5" s="337"/>
      <c r="J5" s="337"/>
      <c r="K5" s="65"/>
      <c r="L5" s="367" t="s">
        <v>121</v>
      </c>
      <c r="M5" s="379" t="s">
        <v>199</v>
      </c>
      <c r="N5" s="380"/>
      <c r="O5" s="380"/>
      <c r="P5" s="380"/>
      <c r="Q5" s="380"/>
      <c r="R5" s="380"/>
      <c r="S5" s="380"/>
    </row>
    <row r="6" spans="1:19" ht="15" customHeight="1">
      <c r="A6" s="362"/>
      <c r="B6" s="363"/>
      <c r="C6" s="338"/>
      <c r="D6" s="339"/>
      <c r="E6" s="364"/>
      <c r="F6" s="370" t="s">
        <v>338</v>
      </c>
      <c r="G6" s="364"/>
      <c r="H6" s="338"/>
      <c r="I6" s="339"/>
      <c r="J6" s="339"/>
      <c r="K6" s="4"/>
      <c r="L6" s="368"/>
      <c r="M6" s="381" t="s">
        <v>336</v>
      </c>
      <c r="N6" s="371" t="s">
        <v>122</v>
      </c>
      <c r="O6" s="371" t="s">
        <v>123</v>
      </c>
      <c r="P6" s="383" t="s">
        <v>124</v>
      </c>
      <c r="Q6" s="383" t="s">
        <v>125</v>
      </c>
      <c r="R6" s="371" t="s">
        <v>126</v>
      </c>
      <c r="S6" s="373" t="s">
        <v>198</v>
      </c>
    </row>
    <row r="7" spans="1:19" ht="15" customHeight="1">
      <c r="A7" s="339"/>
      <c r="B7" s="364"/>
      <c r="C7" s="72" t="s">
        <v>236</v>
      </c>
      <c r="D7" s="103" t="s">
        <v>332</v>
      </c>
      <c r="E7" s="72" t="s">
        <v>237</v>
      </c>
      <c r="F7" s="104" t="s">
        <v>333</v>
      </c>
      <c r="G7" s="104" t="s">
        <v>334</v>
      </c>
      <c r="H7" s="72" t="s">
        <v>236</v>
      </c>
      <c r="I7" s="103" t="s">
        <v>335</v>
      </c>
      <c r="J7" s="69" t="s">
        <v>237</v>
      </c>
      <c r="K7" s="4"/>
      <c r="L7" s="369"/>
      <c r="M7" s="382"/>
      <c r="N7" s="372"/>
      <c r="O7" s="372"/>
      <c r="P7" s="384"/>
      <c r="Q7" s="384"/>
      <c r="R7" s="372"/>
      <c r="S7" s="374"/>
    </row>
    <row r="8" spans="1:19" ht="15" customHeight="1">
      <c r="A8" s="358" t="s">
        <v>340</v>
      </c>
      <c r="B8" s="359"/>
      <c r="C8" s="79">
        <f>SUM(C30,C52)</f>
        <v>567684</v>
      </c>
      <c r="D8" s="79">
        <f>SUM(D30,D52)</f>
        <v>582600</v>
      </c>
      <c r="E8" s="79">
        <f>SUM(E30,E52)</f>
        <v>606265</v>
      </c>
      <c r="F8" s="286">
        <f>E8-D8</f>
        <v>23665</v>
      </c>
      <c r="G8" s="287">
        <f>100*(E8-D8)/D8</f>
        <v>4.061963611397185</v>
      </c>
      <c r="H8" s="288">
        <f>100*C8/C$8</f>
        <v>100</v>
      </c>
      <c r="I8" s="288">
        <f>100*D8/D$8</f>
        <v>100</v>
      </c>
      <c r="J8" s="288">
        <f>100*E8/E$8</f>
        <v>100</v>
      </c>
      <c r="K8" s="65"/>
      <c r="L8" s="11" t="s">
        <v>330</v>
      </c>
      <c r="M8" s="290">
        <f>SUM(M29,M50)</f>
        <v>606265</v>
      </c>
      <c r="N8" s="291">
        <f aca="true" t="shared" si="0" ref="N8:S8">SUM(N29,N50)</f>
        <v>434546</v>
      </c>
      <c r="O8" s="291">
        <f t="shared" si="0"/>
        <v>29827</v>
      </c>
      <c r="P8" s="291">
        <f t="shared" si="0"/>
        <v>22609</v>
      </c>
      <c r="Q8" s="291">
        <f t="shared" si="0"/>
        <v>59613</v>
      </c>
      <c r="R8" s="291">
        <f t="shared" si="0"/>
        <v>52948</v>
      </c>
      <c r="S8" s="291">
        <f t="shared" si="0"/>
        <v>6689</v>
      </c>
    </row>
    <row r="9" spans="1:19" ht="15" customHeight="1">
      <c r="A9" s="66"/>
      <c r="B9" s="92"/>
      <c r="C9" s="38"/>
      <c r="D9" s="38"/>
      <c r="E9" s="38"/>
      <c r="F9" s="280"/>
      <c r="G9" s="281"/>
      <c r="H9" s="279"/>
      <c r="I9" s="279"/>
      <c r="J9" s="279"/>
      <c r="K9" s="65"/>
      <c r="L9" s="66"/>
      <c r="M9" s="29"/>
      <c r="N9" s="24"/>
      <c r="O9" s="24"/>
      <c r="P9" s="24"/>
      <c r="Q9" s="24"/>
      <c r="R9" s="24"/>
      <c r="S9" s="24"/>
    </row>
    <row r="10" spans="1:19" ht="15" customHeight="1">
      <c r="A10" s="375" t="s">
        <v>341</v>
      </c>
      <c r="B10" s="376"/>
      <c r="C10" s="37">
        <f>SUM(C11:C13)</f>
        <v>62602</v>
      </c>
      <c r="D10" s="37">
        <f>SUM(D11:D13)</f>
        <v>50076</v>
      </c>
      <c r="E10" s="37">
        <f>SUM(E11:E13)</f>
        <v>39104</v>
      </c>
      <c r="F10" s="282">
        <f>E10-D10</f>
        <v>-10972</v>
      </c>
      <c r="G10" s="278">
        <f>100*(E10-D10)/D10</f>
        <v>-21.910695742471443</v>
      </c>
      <c r="H10" s="279">
        <f>100*C10/C$8</f>
        <v>11.027613954242149</v>
      </c>
      <c r="I10" s="279">
        <f aca="true" t="shared" si="1" ref="I10:J28">100*D10/D$8</f>
        <v>8.595262615859939</v>
      </c>
      <c r="J10" s="279">
        <f t="shared" si="1"/>
        <v>6.449984742645543</v>
      </c>
      <c r="K10" s="4"/>
      <c r="L10" s="74" t="s">
        <v>127</v>
      </c>
      <c r="M10" s="41">
        <v>33171</v>
      </c>
      <c r="N10" s="42">
        <v>1740</v>
      </c>
      <c r="O10" s="42">
        <v>117</v>
      </c>
      <c r="P10" s="42">
        <v>596</v>
      </c>
      <c r="Q10" s="42">
        <v>16841</v>
      </c>
      <c r="R10" s="42">
        <v>13869</v>
      </c>
      <c r="S10" s="42" t="s">
        <v>321</v>
      </c>
    </row>
    <row r="11" spans="1:19" ht="15" customHeight="1">
      <c r="A11" s="65"/>
      <c r="B11" s="75" t="s">
        <v>127</v>
      </c>
      <c r="C11" s="37">
        <v>54803</v>
      </c>
      <c r="D11" s="37">
        <v>42570</v>
      </c>
      <c r="E11" s="37">
        <v>33171</v>
      </c>
      <c r="F11" s="282">
        <f>E11-D11</f>
        <v>-9399</v>
      </c>
      <c r="G11" s="278">
        <f aca="true" t="shared" si="2" ref="G11:G73">100*(E11-D11)/D11</f>
        <v>-22.078928823114868</v>
      </c>
      <c r="H11" s="279">
        <f>100*C11/C$8</f>
        <v>9.653786261370763</v>
      </c>
      <c r="I11" s="279">
        <f t="shared" si="1"/>
        <v>7.306900102986612</v>
      </c>
      <c r="J11" s="279">
        <f t="shared" si="1"/>
        <v>5.4713697805415125</v>
      </c>
      <c r="K11" s="65"/>
      <c r="L11" s="74" t="s">
        <v>128</v>
      </c>
      <c r="M11" s="41">
        <v>1161</v>
      </c>
      <c r="N11" s="42">
        <v>693</v>
      </c>
      <c r="O11" s="42">
        <v>41</v>
      </c>
      <c r="P11" s="42">
        <v>42</v>
      </c>
      <c r="Q11" s="42">
        <v>257</v>
      </c>
      <c r="R11" s="42">
        <v>127</v>
      </c>
      <c r="S11" s="42" t="s">
        <v>321</v>
      </c>
    </row>
    <row r="12" spans="1:19" ht="15" customHeight="1">
      <c r="A12" s="65"/>
      <c r="B12" s="75" t="s">
        <v>128</v>
      </c>
      <c r="C12" s="37">
        <v>1350</v>
      </c>
      <c r="D12" s="37">
        <v>1618</v>
      </c>
      <c r="E12" s="37">
        <v>1161</v>
      </c>
      <c r="F12" s="282">
        <f>E12-D12</f>
        <v>-457</v>
      </c>
      <c r="G12" s="278">
        <f t="shared" si="2"/>
        <v>-28.244746600741657</v>
      </c>
      <c r="H12" s="279">
        <f>100*C12/C$8</f>
        <v>0.2378083581710952</v>
      </c>
      <c r="I12" s="279">
        <f t="shared" si="1"/>
        <v>0.2777205629934775</v>
      </c>
      <c r="J12" s="279">
        <f t="shared" si="1"/>
        <v>0.19150041648454058</v>
      </c>
      <c r="K12" s="4"/>
      <c r="L12" s="74" t="s">
        <v>246</v>
      </c>
      <c r="M12" s="41">
        <v>4772</v>
      </c>
      <c r="N12" s="42">
        <v>2046</v>
      </c>
      <c r="O12" s="42">
        <v>101</v>
      </c>
      <c r="P12" s="42">
        <v>287</v>
      </c>
      <c r="Q12" s="42">
        <v>1427</v>
      </c>
      <c r="R12" s="42">
        <v>910</v>
      </c>
      <c r="S12" s="42" t="s">
        <v>321</v>
      </c>
    </row>
    <row r="13" spans="1:19" ht="15" customHeight="1">
      <c r="A13" s="65"/>
      <c r="B13" s="75" t="s">
        <v>129</v>
      </c>
      <c r="C13" s="37">
        <v>6449</v>
      </c>
      <c r="D13" s="37">
        <v>5888</v>
      </c>
      <c r="E13" s="37">
        <v>4772</v>
      </c>
      <c r="F13" s="282">
        <f>E13-D13</f>
        <v>-1116</v>
      </c>
      <c r="G13" s="278">
        <f t="shared" si="2"/>
        <v>-18.953804347826086</v>
      </c>
      <c r="H13" s="279">
        <f>100*C13/C$8</f>
        <v>1.136019334700291</v>
      </c>
      <c r="I13" s="279">
        <f t="shared" si="1"/>
        <v>1.010641949879849</v>
      </c>
      <c r="J13" s="279">
        <f t="shared" si="1"/>
        <v>0.7871145456194898</v>
      </c>
      <c r="K13" s="4"/>
      <c r="L13" s="74" t="s">
        <v>130</v>
      </c>
      <c r="M13" s="41">
        <v>393</v>
      </c>
      <c r="N13" s="42">
        <v>306</v>
      </c>
      <c r="O13" s="42">
        <v>69</v>
      </c>
      <c r="P13" s="42">
        <v>7</v>
      </c>
      <c r="Q13" s="42">
        <v>8</v>
      </c>
      <c r="R13" s="42">
        <v>3</v>
      </c>
      <c r="S13" s="42" t="s">
        <v>321</v>
      </c>
    </row>
    <row r="14" spans="1:19" ht="15" customHeight="1">
      <c r="A14" s="4"/>
      <c r="B14" s="75"/>
      <c r="C14" s="38"/>
      <c r="D14" s="38"/>
      <c r="E14" s="38"/>
      <c r="F14" s="39"/>
      <c r="G14" s="278"/>
      <c r="H14" s="279"/>
      <c r="I14" s="279"/>
      <c r="J14" s="279"/>
      <c r="K14" s="65"/>
      <c r="L14" s="74" t="s">
        <v>131</v>
      </c>
      <c r="M14" s="41">
        <v>56344</v>
      </c>
      <c r="N14" s="42">
        <v>37474</v>
      </c>
      <c r="O14" s="42">
        <v>4802</v>
      </c>
      <c r="P14" s="42">
        <v>4000</v>
      </c>
      <c r="Q14" s="42">
        <v>6419</v>
      </c>
      <c r="R14" s="42">
        <v>3648</v>
      </c>
      <c r="S14" s="42" t="s">
        <v>326</v>
      </c>
    </row>
    <row r="15" spans="1:18" ht="15" customHeight="1">
      <c r="A15" s="375" t="s">
        <v>342</v>
      </c>
      <c r="B15" s="376"/>
      <c r="C15" s="37">
        <f>SUM(C16:C18)</f>
        <v>193667</v>
      </c>
      <c r="D15" s="37">
        <f>SUM(D16:D18)</f>
        <v>198597</v>
      </c>
      <c r="E15" s="37">
        <f>SUM(E16:E18)</f>
        <v>212034</v>
      </c>
      <c r="F15" s="282">
        <f>E15-D15</f>
        <v>13437</v>
      </c>
      <c r="G15" s="278">
        <f t="shared" si="2"/>
        <v>6.765963232072992</v>
      </c>
      <c r="H15" s="279">
        <f>100*C15/C$8</f>
        <v>34.11528244586777</v>
      </c>
      <c r="I15" s="279">
        <f t="shared" si="1"/>
        <v>34.08805355303811</v>
      </c>
      <c r="J15" s="279">
        <f t="shared" si="1"/>
        <v>34.97381508086398</v>
      </c>
      <c r="K15" s="65"/>
      <c r="L15" s="94"/>
      <c r="M15" s="43"/>
      <c r="N15" s="45"/>
      <c r="O15" s="45"/>
      <c r="P15" s="45"/>
      <c r="Q15" s="45"/>
      <c r="R15" s="45"/>
    </row>
    <row r="16" spans="1:19" ht="15" customHeight="1">
      <c r="A16" s="65"/>
      <c r="B16" s="75" t="s">
        <v>130</v>
      </c>
      <c r="C16" s="37">
        <v>394</v>
      </c>
      <c r="D16" s="37">
        <v>392</v>
      </c>
      <c r="E16" s="37">
        <v>393</v>
      </c>
      <c r="F16" s="282">
        <f>E16-D16</f>
        <v>1</v>
      </c>
      <c r="G16" s="278">
        <f t="shared" si="2"/>
        <v>0.25510204081632654</v>
      </c>
      <c r="H16" s="279">
        <f>100*C16/C$8</f>
        <v>0.06940480971808259</v>
      </c>
      <c r="I16" s="279">
        <f t="shared" si="1"/>
        <v>0.06728458633710951</v>
      </c>
      <c r="J16" s="279">
        <f t="shared" si="1"/>
        <v>0.06482313839657576</v>
      </c>
      <c r="K16" s="65"/>
      <c r="L16" s="74" t="s">
        <v>132</v>
      </c>
      <c r="M16" s="41">
        <v>155297</v>
      </c>
      <c r="N16" s="42">
        <v>117183</v>
      </c>
      <c r="O16" s="42">
        <v>8335</v>
      </c>
      <c r="P16" s="42">
        <v>4780</v>
      </c>
      <c r="Q16" s="42">
        <v>7848</v>
      </c>
      <c r="R16" s="42">
        <v>11912</v>
      </c>
      <c r="S16" s="42">
        <v>5235</v>
      </c>
    </row>
    <row r="17" spans="1:19" ht="15" customHeight="1">
      <c r="A17" s="65"/>
      <c r="B17" s="75" t="s">
        <v>131</v>
      </c>
      <c r="C17" s="37">
        <v>53025</v>
      </c>
      <c r="D17" s="37">
        <v>53866</v>
      </c>
      <c r="E17" s="37">
        <v>56344</v>
      </c>
      <c r="F17" s="282">
        <f>E17-D17</f>
        <v>2478</v>
      </c>
      <c r="G17" s="278">
        <f t="shared" si="2"/>
        <v>4.600304459213604</v>
      </c>
      <c r="H17" s="279">
        <f>100*C17/C$8</f>
        <v>9.340583845942461</v>
      </c>
      <c r="I17" s="279">
        <f t="shared" si="1"/>
        <v>9.24579471335393</v>
      </c>
      <c r="J17" s="279">
        <f t="shared" si="1"/>
        <v>9.293625724724336</v>
      </c>
      <c r="K17" s="65"/>
      <c r="L17" s="74" t="s">
        <v>133</v>
      </c>
      <c r="M17" s="41">
        <v>2583</v>
      </c>
      <c r="N17" s="42">
        <v>2578</v>
      </c>
      <c r="O17" s="42">
        <v>5</v>
      </c>
      <c r="P17" s="42" t="s">
        <v>326</v>
      </c>
      <c r="Q17" s="42" t="s">
        <v>326</v>
      </c>
      <c r="R17" s="42" t="s">
        <v>326</v>
      </c>
      <c r="S17" s="42" t="s">
        <v>326</v>
      </c>
    </row>
    <row r="18" spans="1:19" ht="15" customHeight="1">
      <c r="A18" s="65"/>
      <c r="B18" s="75" t="s">
        <v>132</v>
      </c>
      <c r="C18" s="37">
        <v>140248</v>
      </c>
      <c r="D18" s="37">
        <v>144339</v>
      </c>
      <c r="E18" s="37">
        <v>155297</v>
      </c>
      <c r="F18" s="282">
        <f>E18-D18</f>
        <v>10958</v>
      </c>
      <c r="G18" s="278">
        <f t="shared" si="2"/>
        <v>7.591849742619805</v>
      </c>
      <c r="H18" s="279">
        <f>100*C18/C$8</f>
        <v>24.70529379020723</v>
      </c>
      <c r="I18" s="279">
        <f t="shared" si="1"/>
        <v>24.774974253347064</v>
      </c>
      <c r="J18" s="279">
        <f t="shared" si="1"/>
        <v>25.615366217743066</v>
      </c>
      <c r="K18" s="4"/>
      <c r="L18" s="74" t="s">
        <v>134</v>
      </c>
      <c r="M18" s="41">
        <v>33251</v>
      </c>
      <c r="N18" s="42">
        <v>30376</v>
      </c>
      <c r="O18" s="42">
        <v>1170</v>
      </c>
      <c r="P18" s="42">
        <v>327</v>
      </c>
      <c r="Q18" s="42">
        <v>1100</v>
      </c>
      <c r="R18" s="42">
        <v>278</v>
      </c>
      <c r="S18" s="42" t="s">
        <v>326</v>
      </c>
    </row>
    <row r="19" spans="1:19" ht="15" customHeight="1">
      <c r="A19" s="65"/>
      <c r="B19" s="75"/>
      <c r="C19" s="38"/>
      <c r="D19" s="38"/>
      <c r="E19" s="38"/>
      <c r="F19" s="39"/>
      <c r="G19" s="278"/>
      <c r="H19" s="279"/>
      <c r="I19" s="279"/>
      <c r="J19" s="279"/>
      <c r="K19" s="65"/>
      <c r="L19" s="74" t="s">
        <v>56</v>
      </c>
      <c r="M19" s="41">
        <v>133035</v>
      </c>
      <c r="N19" s="42">
        <v>86404</v>
      </c>
      <c r="O19" s="42">
        <v>9258</v>
      </c>
      <c r="P19" s="42">
        <v>7619</v>
      </c>
      <c r="Q19" s="42">
        <v>14080</v>
      </c>
      <c r="R19" s="42">
        <v>15671</v>
      </c>
      <c r="S19" s="42" t="s">
        <v>326</v>
      </c>
    </row>
    <row r="20" spans="1:19" ht="15" customHeight="1">
      <c r="A20" s="375" t="s">
        <v>343</v>
      </c>
      <c r="B20" s="376"/>
      <c r="C20" s="37">
        <f>SUM(C21:C27)</f>
        <v>311169</v>
      </c>
      <c r="D20" s="37">
        <f>SUM(D21:D27)</f>
        <v>333410</v>
      </c>
      <c r="E20" s="37">
        <f>SUM(E21:E27)</f>
        <v>354325</v>
      </c>
      <c r="F20" s="282">
        <f>E20-D20</f>
        <v>20915</v>
      </c>
      <c r="G20" s="278">
        <f t="shared" si="2"/>
        <v>6.273057196844726</v>
      </c>
      <c r="H20" s="279">
        <f aca="true" t="shared" si="3" ref="H20:H28">100*C20/C$8</f>
        <v>54.813769632401126</v>
      </c>
      <c r="I20" s="279">
        <f t="shared" si="1"/>
        <v>57.22794370065225</v>
      </c>
      <c r="J20" s="279">
        <f t="shared" si="1"/>
        <v>58.443914789737164</v>
      </c>
      <c r="K20" s="65"/>
      <c r="L20" s="74" t="s">
        <v>135</v>
      </c>
      <c r="M20" s="41">
        <v>17911</v>
      </c>
      <c r="N20" s="42">
        <v>16886</v>
      </c>
      <c r="O20" s="42">
        <v>342</v>
      </c>
      <c r="P20" s="42">
        <v>136</v>
      </c>
      <c r="Q20" s="42">
        <v>458</v>
      </c>
      <c r="R20" s="42">
        <v>89</v>
      </c>
      <c r="S20" s="42" t="s">
        <v>326</v>
      </c>
    </row>
    <row r="21" spans="1:18" ht="15" customHeight="1">
      <c r="A21" s="65"/>
      <c r="B21" s="75" t="s">
        <v>133</v>
      </c>
      <c r="C21" s="37">
        <v>2869</v>
      </c>
      <c r="D21" s="37">
        <v>2657</v>
      </c>
      <c r="E21" s="37">
        <v>2583</v>
      </c>
      <c r="F21" s="282">
        <f aca="true" t="shared" si="4" ref="F21:F28">E21-D21</f>
        <v>-74</v>
      </c>
      <c r="G21" s="278">
        <f t="shared" si="2"/>
        <v>-2.785095972901769</v>
      </c>
      <c r="H21" s="279">
        <f t="shared" si="3"/>
        <v>0.5053867996984238</v>
      </c>
      <c r="I21" s="279">
        <f t="shared" si="1"/>
        <v>0.45605904565739785</v>
      </c>
      <c r="J21" s="279">
        <f t="shared" si="1"/>
        <v>0.426051314194288</v>
      </c>
      <c r="K21" s="65"/>
      <c r="L21" s="94"/>
      <c r="M21" s="43"/>
      <c r="N21" s="45"/>
      <c r="O21" s="45"/>
      <c r="P21" s="45"/>
      <c r="Q21" s="45"/>
      <c r="R21" s="45"/>
    </row>
    <row r="22" spans="1:19" ht="15" customHeight="1">
      <c r="A22" s="65"/>
      <c r="B22" s="75" t="s">
        <v>134</v>
      </c>
      <c r="C22" s="37">
        <v>34184</v>
      </c>
      <c r="D22" s="37">
        <v>33614</v>
      </c>
      <c r="E22" s="37">
        <v>33251</v>
      </c>
      <c r="F22" s="282">
        <f t="shared" si="4"/>
        <v>-363</v>
      </c>
      <c r="G22" s="278">
        <f t="shared" si="2"/>
        <v>-1.0799071815315047</v>
      </c>
      <c r="H22" s="279">
        <f t="shared" si="3"/>
        <v>6.021659937570902</v>
      </c>
      <c r="I22" s="279">
        <f t="shared" si="1"/>
        <v>5.769653278407141</v>
      </c>
      <c r="J22" s="279">
        <f t="shared" si="1"/>
        <v>5.484565330342342</v>
      </c>
      <c r="K22" s="65"/>
      <c r="L22" s="74" t="s">
        <v>136</v>
      </c>
      <c r="M22" s="41">
        <v>3631</v>
      </c>
      <c r="N22" s="42">
        <v>1826</v>
      </c>
      <c r="O22" s="42">
        <v>772</v>
      </c>
      <c r="P22" s="42">
        <v>173</v>
      </c>
      <c r="Q22" s="42">
        <v>615</v>
      </c>
      <c r="R22" s="42">
        <v>245</v>
      </c>
      <c r="S22" s="42" t="s">
        <v>326</v>
      </c>
    </row>
    <row r="23" spans="1:19" ht="15" customHeight="1">
      <c r="A23" s="65"/>
      <c r="B23" s="75" t="s">
        <v>56</v>
      </c>
      <c r="C23" s="37">
        <v>123171</v>
      </c>
      <c r="D23" s="37">
        <v>129739</v>
      </c>
      <c r="E23" s="37">
        <v>133035</v>
      </c>
      <c r="F23" s="282">
        <f t="shared" si="4"/>
        <v>3296</v>
      </c>
      <c r="G23" s="278">
        <f t="shared" si="2"/>
        <v>2.5404851278335734</v>
      </c>
      <c r="H23" s="279">
        <f t="shared" si="3"/>
        <v>21.697106136512566</v>
      </c>
      <c r="I23" s="279">
        <f t="shared" si="1"/>
        <v>22.268966700995538</v>
      </c>
      <c r="J23" s="279">
        <f t="shared" si="1"/>
        <v>21.943374596917188</v>
      </c>
      <c r="K23" s="4"/>
      <c r="L23" s="74" t="s">
        <v>137</v>
      </c>
      <c r="M23" s="41">
        <v>143948</v>
      </c>
      <c r="N23" s="42">
        <v>116426</v>
      </c>
      <c r="O23" s="42">
        <v>4803</v>
      </c>
      <c r="P23" s="42">
        <v>4627</v>
      </c>
      <c r="Q23" s="42">
        <v>10479</v>
      </c>
      <c r="R23" s="42">
        <v>6154</v>
      </c>
      <c r="S23" s="42">
        <v>1454</v>
      </c>
    </row>
    <row r="24" spans="1:19" ht="15" customHeight="1">
      <c r="A24" s="65"/>
      <c r="B24" s="75" t="s">
        <v>135</v>
      </c>
      <c r="C24" s="37">
        <v>15534</v>
      </c>
      <c r="D24" s="37">
        <v>16677</v>
      </c>
      <c r="E24" s="37">
        <v>17911</v>
      </c>
      <c r="F24" s="282">
        <f t="shared" si="4"/>
        <v>1234</v>
      </c>
      <c r="G24" s="278">
        <f t="shared" si="2"/>
        <v>7.399412364334113</v>
      </c>
      <c r="H24" s="279">
        <f t="shared" si="3"/>
        <v>2.7363815080220686</v>
      </c>
      <c r="I24" s="279">
        <f t="shared" si="1"/>
        <v>2.8625128733264678</v>
      </c>
      <c r="J24" s="279">
        <f t="shared" si="1"/>
        <v>2.954318656033253</v>
      </c>
      <c r="K24" s="4"/>
      <c r="L24" s="20" t="s">
        <v>327</v>
      </c>
      <c r="M24" s="41">
        <v>19966</v>
      </c>
      <c r="N24" s="42">
        <v>19966</v>
      </c>
      <c r="O24" s="42" t="s">
        <v>326</v>
      </c>
      <c r="P24" s="42" t="s">
        <v>326</v>
      </c>
      <c r="Q24" s="42" t="s">
        <v>326</v>
      </c>
      <c r="R24" s="42" t="s">
        <v>326</v>
      </c>
      <c r="S24" s="42" t="s">
        <v>326</v>
      </c>
    </row>
    <row r="25" spans="1:19" ht="15" customHeight="1">
      <c r="A25" s="4"/>
      <c r="B25" s="75" t="s">
        <v>136</v>
      </c>
      <c r="C25" s="37">
        <v>2409</v>
      </c>
      <c r="D25" s="37">
        <v>2696</v>
      </c>
      <c r="E25" s="37">
        <v>3631</v>
      </c>
      <c r="F25" s="282">
        <f t="shared" si="4"/>
        <v>935</v>
      </c>
      <c r="G25" s="278">
        <f t="shared" si="2"/>
        <v>34.68100890207715</v>
      </c>
      <c r="H25" s="279">
        <f t="shared" si="3"/>
        <v>0.4243558035808654</v>
      </c>
      <c r="I25" s="279">
        <f t="shared" si="1"/>
        <v>0.4627531754205287</v>
      </c>
      <c r="J25" s="279">
        <f t="shared" si="1"/>
        <v>0.5989130165851566</v>
      </c>
      <c r="K25" s="65"/>
      <c r="L25" s="74" t="s">
        <v>139</v>
      </c>
      <c r="M25" s="41">
        <v>802</v>
      </c>
      <c r="N25" s="42">
        <v>642</v>
      </c>
      <c r="O25" s="42">
        <v>12</v>
      </c>
      <c r="P25" s="42">
        <v>17</v>
      </c>
      <c r="Q25" s="42">
        <v>81</v>
      </c>
      <c r="R25" s="42">
        <v>42</v>
      </c>
      <c r="S25" s="42" t="s">
        <v>326</v>
      </c>
    </row>
    <row r="26" spans="1:19" ht="15" customHeight="1">
      <c r="A26" s="65"/>
      <c r="B26" s="75" t="s">
        <v>137</v>
      </c>
      <c r="C26" s="37">
        <v>113322</v>
      </c>
      <c r="D26" s="37">
        <v>128237</v>
      </c>
      <c r="E26" s="37">
        <v>143948</v>
      </c>
      <c r="F26" s="282">
        <f t="shared" si="4"/>
        <v>15711</v>
      </c>
      <c r="G26" s="278">
        <f t="shared" si="2"/>
        <v>12.25153426858083</v>
      </c>
      <c r="H26" s="279">
        <f t="shared" si="3"/>
        <v>19.962162047899888</v>
      </c>
      <c r="I26" s="279">
        <f t="shared" si="1"/>
        <v>22.01115688293855</v>
      </c>
      <c r="J26" s="279">
        <f t="shared" si="1"/>
        <v>23.743412534122868</v>
      </c>
      <c r="K26" s="65"/>
      <c r="L26" s="95"/>
      <c r="M26" s="44"/>
      <c r="N26" s="45"/>
      <c r="O26" s="45"/>
      <c r="P26" s="45"/>
      <c r="Q26" s="45"/>
      <c r="R26" s="45"/>
      <c r="S26" s="45"/>
    </row>
    <row r="27" spans="1:19" ht="15" customHeight="1">
      <c r="A27" s="65"/>
      <c r="B27" s="75" t="s">
        <v>327</v>
      </c>
      <c r="C27" s="37">
        <v>19680</v>
      </c>
      <c r="D27" s="37">
        <v>19790</v>
      </c>
      <c r="E27" s="37">
        <v>19966</v>
      </c>
      <c r="F27" s="282">
        <f t="shared" si="4"/>
        <v>176</v>
      </c>
      <c r="G27" s="278">
        <f t="shared" si="2"/>
        <v>0.8893380495199595</v>
      </c>
      <c r="H27" s="279">
        <f t="shared" si="3"/>
        <v>3.4667173991164097</v>
      </c>
      <c r="I27" s="279">
        <f t="shared" si="1"/>
        <v>3.3968417439066254</v>
      </c>
      <c r="J27" s="279">
        <f t="shared" si="1"/>
        <v>3.293279341542065</v>
      </c>
      <c r="K27" s="65"/>
      <c r="L27" s="74"/>
      <c r="M27" s="46"/>
      <c r="N27" s="47"/>
      <c r="O27" s="47"/>
      <c r="P27" s="47"/>
      <c r="Q27" s="47"/>
      <c r="R27" s="47"/>
      <c r="S27" s="47"/>
    </row>
    <row r="28" spans="1:19" ht="15" customHeight="1">
      <c r="A28" s="352" t="s">
        <v>140</v>
      </c>
      <c r="B28" s="376"/>
      <c r="C28" s="37">
        <v>246</v>
      </c>
      <c r="D28" s="37">
        <v>517</v>
      </c>
      <c r="E28" s="37">
        <v>802</v>
      </c>
      <c r="F28" s="282">
        <f t="shared" si="4"/>
        <v>285</v>
      </c>
      <c r="G28" s="278">
        <f t="shared" si="2"/>
        <v>55.12572533849129</v>
      </c>
      <c r="H28" s="279">
        <f t="shared" si="3"/>
        <v>0.04333396748895512</v>
      </c>
      <c r="I28" s="279">
        <f t="shared" si="1"/>
        <v>0.0887401304497082</v>
      </c>
      <c r="J28" s="279">
        <f t="shared" si="1"/>
        <v>0.13228538675331744</v>
      </c>
      <c r="K28" s="65"/>
      <c r="M28" s="44"/>
      <c r="N28" s="45"/>
      <c r="O28" s="45"/>
      <c r="P28" s="45"/>
      <c r="Q28" s="45"/>
      <c r="R28" s="45"/>
      <c r="S28" s="45"/>
    </row>
    <row r="29" spans="1:20" ht="15" customHeight="1">
      <c r="A29" s="66"/>
      <c r="B29" s="75"/>
      <c r="C29" s="38"/>
      <c r="D29" s="38"/>
      <c r="E29" s="38"/>
      <c r="F29" s="39"/>
      <c r="G29" s="278"/>
      <c r="H29" s="38"/>
      <c r="I29" s="38"/>
      <c r="J29" s="38"/>
      <c r="K29" s="65"/>
      <c r="L29" s="18" t="s">
        <v>28</v>
      </c>
      <c r="M29" s="292">
        <f>SUM(M31:M46)</f>
        <v>341329</v>
      </c>
      <c r="N29" s="237">
        <f aca="true" t="shared" si="5" ref="N29:S29">SUM(N31:N46)</f>
        <v>243720</v>
      </c>
      <c r="O29" s="237">
        <f t="shared" si="5"/>
        <v>23569</v>
      </c>
      <c r="P29" s="237">
        <f t="shared" si="5"/>
        <v>18594</v>
      </c>
      <c r="Q29" s="237">
        <f t="shared" si="5"/>
        <v>46456</v>
      </c>
      <c r="R29" s="237">
        <f t="shared" si="5"/>
        <v>8618</v>
      </c>
      <c r="S29" s="237">
        <f t="shared" si="5"/>
        <v>357</v>
      </c>
      <c r="T29" s="17"/>
    </row>
    <row r="30" spans="1:20" s="17" customFormat="1" ht="15" customHeight="1">
      <c r="A30" s="96" t="s">
        <v>28</v>
      </c>
      <c r="B30" s="12"/>
      <c r="C30" s="79">
        <f>SUM(C32,C37,C42,C50)</f>
        <v>324454</v>
      </c>
      <c r="D30" s="79">
        <f>SUM(D32,D37,D42,D50)</f>
        <v>331010</v>
      </c>
      <c r="E30" s="79">
        <f>SUM(E32,E37,E42,E50)</f>
        <v>341329</v>
      </c>
      <c r="F30" s="286">
        <f>E30-D30</f>
        <v>10319</v>
      </c>
      <c r="G30" s="287">
        <f t="shared" si="2"/>
        <v>3.117428476481073</v>
      </c>
      <c r="H30" s="288">
        <f>100*C30/C$30</f>
        <v>100</v>
      </c>
      <c r="I30" s="288">
        <f>100*D30/D$30</f>
        <v>100</v>
      </c>
      <c r="J30" s="288">
        <f>100*E30/E$30</f>
        <v>100</v>
      </c>
      <c r="K30" s="4"/>
      <c r="L30" s="74"/>
      <c r="M30" s="44"/>
      <c r="N30" s="45"/>
      <c r="O30" s="45"/>
      <c r="P30" s="45"/>
      <c r="Q30" s="45"/>
      <c r="R30" s="45"/>
      <c r="S30" s="45"/>
      <c r="T30" s="63"/>
    </row>
    <row r="31" spans="1:19" ht="15" customHeight="1">
      <c r="A31" s="4"/>
      <c r="B31" s="75"/>
      <c r="C31" s="38"/>
      <c r="D31" s="38"/>
      <c r="E31" s="38"/>
      <c r="F31" s="39"/>
      <c r="G31" s="278"/>
      <c r="H31" s="38"/>
      <c r="I31" s="38"/>
      <c r="J31" s="38"/>
      <c r="K31" s="65"/>
      <c r="L31" s="74" t="s">
        <v>127</v>
      </c>
      <c r="M31" s="41">
        <v>17288</v>
      </c>
      <c r="N31" s="42">
        <v>1036</v>
      </c>
      <c r="O31" s="42">
        <v>98</v>
      </c>
      <c r="P31" s="42">
        <v>547</v>
      </c>
      <c r="Q31" s="42">
        <v>14029</v>
      </c>
      <c r="R31" s="42">
        <v>1572</v>
      </c>
      <c r="S31" s="61" t="s">
        <v>328</v>
      </c>
    </row>
    <row r="32" spans="1:19" ht="15" customHeight="1">
      <c r="A32" s="375" t="s">
        <v>341</v>
      </c>
      <c r="B32" s="376"/>
      <c r="C32" s="37">
        <v>32028</v>
      </c>
      <c r="D32" s="37">
        <v>27671</v>
      </c>
      <c r="E32" s="37">
        <v>22049</v>
      </c>
      <c r="F32" s="282">
        <f>E32-D32</f>
        <v>-5622</v>
      </c>
      <c r="G32" s="278">
        <f t="shared" si="2"/>
        <v>-20.31729970004698</v>
      </c>
      <c r="H32" s="279">
        <f>100*C32/C$30</f>
        <v>9.871353103983925</v>
      </c>
      <c r="I32" s="279">
        <f>100*D32/D$30</f>
        <v>8.359566176248451</v>
      </c>
      <c r="J32" s="279">
        <f>100*E32/E$30</f>
        <v>6.459749977294633</v>
      </c>
      <c r="K32" s="65"/>
      <c r="L32" s="74" t="s">
        <v>128</v>
      </c>
      <c r="M32" s="41">
        <v>813</v>
      </c>
      <c r="N32" s="42">
        <v>462</v>
      </c>
      <c r="O32" s="42">
        <v>34</v>
      </c>
      <c r="P32" s="42">
        <v>40</v>
      </c>
      <c r="Q32" s="42">
        <v>250</v>
      </c>
      <c r="R32" s="42">
        <v>26</v>
      </c>
      <c r="S32" s="61" t="s">
        <v>328</v>
      </c>
    </row>
    <row r="33" spans="1:19" ht="15" customHeight="1">
      <c r="A33" s="65"/>
      <c r="B33" s="75" t="s">
        <v>127</v>
      </c>
      <c r="C33" s="37">
        <v>25547</v>
      </c>
      <c r="D33" s="37">
        <v>21458</v>
      </c>
      <c r="E33" s="37">
        <v>17288</v>
      </c>
      <c r="F33" s="282">
        <f>E33-D33</f>
        <v>-4170</v>
      </c>
      <c r="G33" s="278">
        <f t="shared" si="2"/>
        <v>-19.433311585422686</v>
      </c>
      <c r="H33" s="279">
        <f aca="true" t="shared" si="6" ref="H33:H50">100*C33/C$30</f>
        <v>7.873843441597268</v>
      </c>
      <c r="I33" s="279">
        <f aca="true" t="shared" si="7" ref="I33:I50">100*D33/D$30</f>
        <v>6.4825836077459895</v>
      </c>
      <c r="J33" s="279">
        <f aca="true" t="shared" si="8" ref="J33:J50">100*E33/E$30</f>
        <v>5.064908050590486</v>
      </c>
      <c r="K33" s="65"/>
      <c r="L33" s="74" t="s">
        <v>129</v>
      </c>
      <c r="M33" s="41">
        <v>3948</v>
      </c>
      <c r="N33" s="42">
        <v>1916</v>
      </c>
      <c r="O33" s="42">
        <v>91</v>
      </c>
      <c r="P33" s="42">
        <v>280</v>
      </c>
      <c r="Q33" s="42">
        <v>1378</v>
      </c>
      <c r="R33" s="42">
        <v>282</v>
      </c>
      <c r="S33" s="61" t="s">
        <v>329</v>
      </c>
    </row>
    <row r="34" spans="1:19" ht="15" customHeight="1">
      <c r="A34" s="65"/>
      <c r="B34" s="75" t="s">
        <v>128</v>
      </c>
      <c r="C34" s="37">
        <v>967</v>
      </c>
      <c r="D34" s="37">
        <v>1144</v>
      </c>
      <c r="E34" s="37">
        <v>813</v>
      </c>
      <c r="F34" s="282">
        <f>E34-D34</f>
        <v>-331</v>
      </c>
      <c r="G34" s="278">
        <f t="shared" si="2"/>
        <v>-28.933566433566433</v>
      </c>
      <c r="H34" s="279">
        <f t="shared" si="6"/>
        <v>0.29803916733959207</v>
      </c>
      <c r="I34" s="279">
        <f t="shared" si="7"/>
        <v>0.3456088939911181</v>
      </c>
      <c r="J34" s="279">
        <f t="shared" si="8"/>
        <v>0.2381866176035438</v>
      </c>
      <c r="K34" s="65"/>
      <c r="L34" s="74" t="s">
        <v>130</v>
      </c>
      <c r="M34" s="41">
        <v>315</v>
      </c>
      <c r="N34" s="42">
        <v>243</v>
      </c>
      <c r="O34" s="42">
        <v>56</v>
      </c>
      <c r="P34" s="42">
        <v>6</v>
      </c>
      <c r="Q34" s="42">
        <v>8</v>
      </c>
      <c r="R34" s="42">
        <v>2</v>
      </c>
      <c r="S34" s="61" t="s">
        <v>329</v>
      </c>
    </row>
    <row r="35" spans="1:19" ht="15" customHeight="1">
      <c r="A35" s="4"/>
      <c r="B35" s="75" t="s">
        <v>129</v>
      </c>
      <c r="C35" s="37">
        <v>5514</v>
      </c>
      <c r="D35" s="37">
        <v>5069</v>
      </c>
      <c r="E35" s="37">
        <v>3948</v>
      </c>
      <c r="F35" s="282">
        <f>E35-D35</f>
        <v>-1121</v>
      </c>
      <c r="G35" s="278">
        <f t="shared" si="2"/>
        <v>-22.11481554547248</v>
      </c>
      <c r="H35" s="279">
        <f t="shared" si="6"/>
        <v>1.6994704950470636</v>
      </c>
      <c r="I35" s="279">
        <f t="shared" si="7"/>
        <v>1.531373674511344</v>
      </c>
      <c r="J35" s="279">
        <f t="shared" si="8"/>
        <v>1.1566553091006038</v>
      </c>
      <c r="K35" s="4"/>
      <c r="L35" s="74" t="s">
        <v>131</v>
      </c>
      <c r="M35" s="41">
        <v>47234</v>
      </c>
      <c r="N35" s="42">
        <v>31722</v>
      </c>
      <c r="O35" s="42">
        <v>3996</v>
      </c>
      <c r="P35" s="42">
        <v>3954</v>
      </c>
      <c r="Q35" s="42">
        <v>6405</v>
      </c>
      <c r="R35" s="42">
        <v>1156</v>
      </c>
      <c r="S35" s="61" t="s">
        <v>328</v>
      </c>
    </row>
    <row r="36" spans="1:18" ht="15" customHeight="1">
      <c r="A36" s="65"/>
      <c r="B36" s="75"/>
      <c r="C36" s="38"/>
      <c r="D36" s="38"/>
      <c r="E36" s="38"/>
      <c r="F36" s="39"/>
      <c r="G36" s="278"/>
      <c r="H36" s="279"/>
      <c r="I36" s="279"/>
      <c r="J36" s="279"/>
      <c r="K36" s="4"/>
      <c r="L36" s="94"/>
      <c r="M36" s="43"/>
      <c r="N36" s="45"/>
      <c r="O36" s="45"/>
      <c r="P36" s="45"/>
      <c r="Q36" s="45"/>
      <c r="R36" s="45"/>
    </row>
    <row r="37" spans="1:19" ht="15" customHeight="1">
      <c r="A37" s="375" t="s">
        <v>342</v>
      </c>
      <c r="B37" s="376"/>
      <c r="C37" s="37">
        <v>121298</v>
      </c>
      <c r="D37" s="37">
        <v>123106</v>
      </c>
      <c r="E37" s="37">
        <v>131448</v>
      </c>
      <c r="F37" s="282">
        <f>E37-D37</f>
        <v>8342</v>
      </c>
      <c r="G37" s="278">
        <f t="shared" si="2"/>
        <v>6.776274105242637</v>
      </c>
      <c r="H37" s="279">
        <f t="shared" si="6"/>
        <v>37.38526879002879</v>
      </c>
      <c r="I37" s="279">
        <f t="shared" si="7"/>
        <v>37.19102141929247</v>
      </c>
      <c r="J37" s="279">
        <f t="shared" si="8"/>
        <v>38.51064515467481</v>
      </c>
      <c r="K37" s="65"/>
      <c r="L37" s="74" t="s">
        <v>132</v>
      </c>
      <c r="M37" s="41">
        <v>83899</v>
      </c>
      <c r="N37" s="42">
        <v>63335</v>
      </c>
      <c r="O37" s="42">
        <v>6570</v>
      </c>
      <c r="P37" s="42">
        <v>4394</v>
      </c>
      <c r="Q37" s="42">
        <v>7080</v>
      </c>
      <c r="R37" s="42">
        <v>2225</v>
      </c>
      <c r="S37" s="61">
        <v>294</v>
      </c>
    </row>
    <row r="38" spans="1:19" ht="15" customHeight="1">
      <c r="A38" s="65"/>
      <c r="B38" s="75" t="s">
        <v>130</v>
      </c>
      <c r="C38" s="37">
        <v>304</v>
      </c>
      <c r="D38" s="37">
        <v>312</v>
      </c>
      <c r="E38" s="37">
        <v>315</v>
      </c>
      <c r="F38" s="282">
        <f>E38-D38</f>
        <v>3</v>
      </c>
      <c r="G38" s="278">
        <f t="shared" si="2"/>
        <v>0.9615384615384616</v>
      </c>
      <c r="H38" s="279">
        <f t="shared" si="6"/>
        <v>0.09369587060107133</v>
      </c>
      <c r="I38" s="279">
        <f t="shared" si="7"/>
        <v>0.09425697108848675</v>
      </c>
      <c r="J38" s="279">
        <f t="shared" si="8"/>
        <v>0.09228632785377158</v>
      </c>
      <c r="K38" s="65"/>
      <c r="L38" s="74" t="s">
        <v>133</v>
      </c>
      <c r="M38" s="41">
        <v>2280</v>
      </c>
      <c r="N38" s="42">
        <v>2275</v>
      </c>
      <c r="O38" s="42">
        <v>5</v>
      </c>
      <c r="P38" s="42" t="s">
        <v>238</v>
      </c>
      <c r="Q38" s="42" t="s">
        <v>238</v>
      </c>
      <c r="R38" s="42" t="s">
        <v>238</v>
      </c>
      <c r="S38" s="61" t="s">
        <v>238</v>
      </c>
    </row>
    <row r="39" spans="1:19" ht="15" customHeight="1">
      <c r="A39" s="65"/>
      <c r="B39" s="75" t="s">
        <v>131</v>
      </c>
      <c r="C39" s="37">
        <v>45523</v>
      </c>
      <c r="D39" s="37">
        <v>45900</v>
      </c>
      <c r="E39" s="37">
        <v>47234</v>
      </c>
      <c r="F39" s="282">
        <f>E39-D39</f>
        <v>1334</v>
      </c>
      <c r="G39" s="278">
        <f t="shared" si="2"/>
        <v>2.906318082788671</v>
      </c>
      <c r="H39" s="279">
        <f t="shared" si="6"/>
        <v>14.030648412409771</v>
      </c>
      <c r="I39" s="279">
        <f t="shared" si="7"/>
        <v>13.866650554363916</v>
      </c>
      <c r="J39" s="279">
        <f t="shared" si="8"/>
        <v>13.838261618555704</v>
      </c>
      <c r="K39" s="4"/>
      <c r="L39" s="74" t="s">
        <v>134</v>
      </c>
      <c r="M39" s="41">
        <v>28122</v>
      </c>
      <c r="N39" s="42">
        <v>25712</v>
      </c>
      <c r="O39" s="42">
        <v>1006</v>
      </c>
      <c r="P39" s="42">
        <v>303</v>
      </c>
      <c r="Q39" s="42">
        <v>1051</v>
      </c>
      <c r="R39" s="42">
        <v>50</v>
      </c>
      <c r="S39" s="61" t="s">
        <v>328</v>
      </c>
    </row>
    <row r="40" spans="1:19" ht="15" customHeight="1">
      <c r="A40" s="65"/>
      <c r="B40" s="75" t="s">
        <v>132</v>
      </c>
      <c r="C40" s="37">
        <v>75471</v>
      </c>
      <c r="D40" s="37">
        <v>76894</v>
      </c>
      <c r="E40" s="37">
        <v>83899</v>
      </c>
      <c r="F40" s="282">
        <f>E40-D40</f>
        <v>7005</v>
      </c>
      <c r="G40" s="278">
        <f t="shared" si="2"/>
        <v>9.109943558665176</v>
      </c>
      <c r="H40" s="279">
        <f t="shared" si="6"/>
        <v>23.260924507017943</v>
      </c>
      <c r="I40" s="279">
        <f t="shared" si="7"/>
        <v>23.230113893840066</v>
      </c>
      <c r="J40" s="279">
        <f t="shared" si="8"/>
        <v>24.58009720826534</v>
      </c>
      <c r="K40" s="65"/>
      <c r="L40" s="74" t="s">
        <v>56</v>
      </c>
      <c r="M40" s="41">
        <v>66381</v>
      </c>
      <c r="N40" s="42">
        <v>42438</v>
      </c>
      <c r="O40" s="42">
        <v>7003</v>
      </c>
      <c r="P40" s="42">
        <v>5300</v>
      </c>
      <c r="Q40" s="42">
        <v>9221</v>
      </c>
      <c r="R40" s="42">
        <v>2418</v>
      </c>
      <c r="S40" s="61" t="s">
        <v>328</v>
      </c>
    </row>
    <row r="41" spans="1:19" ht="15" customHeight="1">
      <c r="A41" s="65"/>
      <c r="B41" s="75"/>
      <c r="C41" s="38"/>
      <c r="D41" s="38"/>
      <c r="E41" s="38"/>
      <c r="F41" s="39"/>
      <c r="G41" s="278"/>
      <c r="H41" s="279"/>
      <c r="I41" s="279"/>
      <c r="J41" s="279"/>
      <c r="K41" s="65"/>
      <c r="L41" s="74" t="s">
        <v>135</v>
      </c>
      <c r="M41" s="41">
        <v>8019</v>
      </c>
      <c r="N41" s="42">
        <v>7298</v>
      </c>
      <c r="O41" s="42">
        <v>300</v>
      </c>
      <c r="P41" s="42">
        <v>75</v>
      </c>
      <c r="Q41" s="42">
        <v>336</v>
      </c>
      <c r="R41" s="42">
        <v>10</v>
      </c>
      <c r="S41" s="61" t="s">
        <v>328</v>
      </c>
    </row>
    <row r="42" spans="1:18" ht="15" customHeight="1">
      <c r="A42" s="375" t="s">
        <v>343</v>
      </c>
      <c r="B42" s="376"/>
      <c r="C42" s="37">
        <v>171043</v>
      </c>
      <c r="D42" s="37">
        <v>179982</v>
      </c>
      <c r="E42" s="37">
        <v>187405</v>
      </c>
      <c r="F42" s="282">
        <f>E42-D42</f>
        <v>7423</v>
      </c>
      <c r="G42" s="278">
        <f t="shared" si="2"/>
        <v>4.124301319020791</v>
      </c>
      <c r="H42" s="279">
        <f t="shared" si="6"/>
        <v>52.71718024743107</v>
      </c>
      <c r="I42" s="279">
        <f t="shared" si="7"/>
        <v>54.373583879641096</v>
      </c>
      <c r="J42" s="279">
        <f t="shared" si="8"/>
        <v>54.904505623606546</v>
      </c>
      <c r="K42" s="4"/>
      <c r="L42" s="94"/>
      <c r="M42" s="43"/>
      <c r="N42" s="45"/>
      <c r="O42" s="45"/>
      <c r="P42" s="45"/>
      <c r="Q42" s="45"/>
      <c r="R42" s="45"/>
    </row>
    <row r="43" spans="1:19" ht="15" customHeight="1">
      <c r="A43" s="65"/>
      <c r="B43" s="75" t="s">
        <v>133</v>
      </c>
      <c r="C43" s="37">
        <v>2523</v>
      </c>
      <c r="D43" s="37">
        <v>2354</v>
      </c>
      <c r="E43" s="37">
        <v>2280</v>
      </c>
      <c r="F43" s="282">
        <f aca="true" t="shared" si="9" ref="F43:F50">E43-D43</f>
        <v>-74</v>
      </c>
      <c r="G43" s="278">
        <f t="shared" si="2"/>
        <v>-3.143585386576041</v>
      </c>
      <c r="H43" s="279">
        <f t="shared" si="6"/>
        <v>0.7776140839687599</v>
      </c>
      <c r="I43" s="279">
        <f t="shared" si="7"/>
        <v>0.7111567626355699</v>
      </c>
      <c r="J43" s="279">
        <f t="shared" si="8"/>
        <v>0.66797723017968</v>
      </c>
      <c r="K43" s="4"/>
      <c r="L43" s="74" t="s">
        <v>136</v>
      </c>
      <c r="M43" s="41">
        <v>2185</v>
      </c>
      <c r="N43" s="42">
        <v>978</v>
      </c>
      <c r="O43" s="42">
        <v>565</v>
      </c>
      <c r="P43" s="42">
        <v>150</v>
      </c>
      <c r="Q43" s="42">
        <v>470</v>
      </c>
      <c r="R43" s="42">
        <v>22</v>
      </c>
      <c r="S43" s="61" t="s">
        <v>328</v>
      </c>
    </row>
    <row r="44" spans="1:19" ht="15" customHeight="1">
      <c r="A44" s="65"/>
      <c r="B44" s="75" t="s">
        <v>134</v>
      </c>
      <c r="C44" s="37">
        <v>29490</v>
      </c>
      <c r="D44" s="37">
        <v>28793</v>
      </c>
      <c r="E44" s="37">
        <v>28122</v>
      </c>
      <c r="F44" s="282">
        <f t="shared" si="9"/>
        <v>-671</v>
      </c>
      <c r="G44" s="278">
        <f t="shared" si="2"/>
        <v>-2.330427534470184</v>
      </c>
      <c r="H44" s="279">
        <f t="shared" si="6"/>
        <v>9.089115868505242</v>
      </c>
      <c r="I44" s="279">
        <f t="shared" si="7"/>
        <v>8.698528745355125</v>
      </c>
      <c r="J44" s="279">
        <f t="shared" si="8"/>
        <v>8.238971783821475</v>
      </c>
      <c r="K44" s="65"/>
      <c r="L44" s="74" t="s">
        <v>137</v>
      </c>
      <c r="M44" s="41">
        <v>64617</v>
      </c>
      <c r="N44" s="42">
        <v>50162</v>
      </c>
      <c r="O44" s="42">
        <v>3839</v>
      </c>
      <c r="P44" s="42">
        <v>3537</v>
      </c>
      <c r="Q44" s="42">
        <v>6169</v>
      </c>
      <c r="R44" s="42">
        <v>845</v>
      </c>
      <c r="S44" s="61">
        <v>63</v>
      </c>
    </row>
    <row r="45" spans="1:19" ht="15" customHeight="1">
      <c r="A45" s="65"/>
      <c r="B45" s="75" t="s">
        <v>56</v>
      </c>
      <c r="C45" s="37">
        <v>63264</v>
      </c>
      <c r="D45" s="37">
        <v>65636</v>
      </c>
      <c r="E45" s="37">
        <v>66381</v>
      </c>
      <c r="F45" s="282">
        <f t="shared" si="9"/>
        <v>745</v>
      </c>
      <c r="G45" s="278">
        <f t="shared" si="2"/>
        <v>1.1350478396002195</v>
      </c>
      <c r="H45" s="279">
        <f t="shared" si="6"/>
        <v>19.498603808244003</v>
      </c>
      <c r="I45" s="279">
        <f t="shared" si="7"/>
        <v>19.829008187063835</v>
      </c>
      <c r="J45" s="279">
        <f t="shared" si="8"/>
        <v>19.44780548971813</v>
      </c>
      <c r="K45" s="65"/>
      <c r="L45" s="20" t="s">
        <v>327</v>
      </c>
      <c r="M45" s="41">
        <v>15801</v>
      </c>
      <c r="N45" s="42">
        <v>15801</v>
      </c>
      <c r="O45" s="42" t="s">
        <v>238</v>
      </c>
      <c r="P45" s="42" t="s">
        <v>238</v>
      </c>
      <c r="Q45" s="42" t="s">
        <v>238</v>
      </c>
      <c r="R45" s="42" t="s">
        <v>238</v>
      </c>
      <c r="S45" s="61" t="s">
        <v>238</v>
      </c>
    </row>
    <row r="46" spans="1:19" ht="15" customHeight="1">
      <c r="A46" s="65"/>
      <c r="B46" s="75" t="s">
        <v>135</v>
      </c>
      <c r="C46" s="37">
        <v>7742</v>
      </c>
      <c r="D46" s="37">
        <v>8262</v>
      </c>
      <c r="E46" s="37">
        <v>8019</v>
      </c>
      <c r="F46" s="282">
        <f t="shared" si="9"/>
        <v>-243</v>
      </c>
      <c r="G46" s="278">
        <f t="shared" si="2"/>
        <v>-2.9411764705882355</v>
      </c>
      <c r="H46" s="279">
        <f t="shared" si="6"/>
        <v>2.3861625993207047</v>
      </c>
      <c r="I46" s="279">
        <f t="shared" si="7"/>
        <v>2.4959970997855048</v>
      </c>
      <c r="J46" s="279">
        <f t="shared" si="8"/>
        <v>2.349346231934585</v>
      </c>
      <c r="K46" s="65"/>
      <c r="L46" s="74" t="s">
        <v>139</v>
      </c>
      <c r="M46" s="41">
        <v>427</v>
      </c>
      <c r="N46" s="42">
        <v>342</v>
      </c>
      <c r="O46" s="42">
        <v>6</v>
      </c>
      <c r="P46" s="42">
        <v>8</v>
      </c>
      <c r="Q46" s="42">
        <v>59</v>
      </c>
      <c r="R46" s="42">
        <v>10</v>
      </c>
      <c r="S46" s="61" t="s">
        <v>328</v>
      </c>
    </row>
    <row r="47" spans="1:19" ht="15" customHeight="1">
      <c r="A47" s="65"/>
      <c r="B47" s="75" t="s">
        <v>136</v>
      </c>
      <c r="C47" s="37">
        <v>1603</v>
      </c>
      <c r="D47" s="37">
        <v>1709</v>
      </c>
      <c r="E47" s="37">
        <v>2185</v>
      </c>
      <c r="F47" s="282">
        <f t="shared" si="9"/>
        <v>476</v>
      </c>
      <c r="G47" s="278">
        <f t="shared" si="2"/>
        <v>27.852545348156816</v>
      </c>
      <c r="H47" s="279">
        <f t="shared" si="6"/>
        <v>0.49406079136025444</v>
      </c>
      <c r="I47" s="279">
        <f t="shared" si="7"/>
        <v>0.5162986012507175</v>
      </c>
      <c r="J47" s="279">
        <f t="shared" si="8"/>
        <v>0.64014484558886</v>
      </c>
      <c r="K47" s="4"/>
      <c r="L47" s="95"/>
      <c r="M47" s="44"/>
      <c r="N47" s="45"/>
      <c r="O47" s="45"/>
      <c r="P47" s="45"/>
      <c r="Q47" s="45"/>
      <c r="R47" s="45"/>
      <c r="S47" s="45"/>
    </row>
    <row r="48" spans="1:19" ht="15" customHeight="1">
      <c r="A48" s="65"/>
      <c r="B48" s="75" t="s">
        <v>137</v>
      </c>
      <c r="C48" s="37">
        <v>50505</v>
      </c>
      <c r="D48" s="37">
        <v>57205</v>
      </c>
      <c r="E48" s="37">
        <v>64617</v>
      </c>
      <c r="F48" s="282">
        <f t="shared" si="9"/>
        <v>7412</v>
      </c>
      <c r="G48" s="278">
        <f t="shared" si="2"/>
        <v>12.956909361069837</v>
      </c>
      <c r="H48" s="279">
        <f t="shared" si="6"/>
        <v>15.56615113390496</v>
      </c>
      <c r="I48" s="279">
        <f t="shared" si="7"/>
        <v>17.281955227938735</v>
      </c>
      <c r="J48" s="279">
        <f t="shared" si="8"/>
        <v>18.93100205373701</v>
      </c>
      <c r="K48" s="65"/>
      <c r="L48" s="74"/>
      <c r="M48" s="46"/>
      <c r="N48" s="47"/>
      <c r="O48" s="47"/>
      <c r="P48" s="47"/>
      <c r="Q48" s="47"/>
      <c r="R48" s="47"/>
      <c r="S48" s="47"/>
    </row>
    <row r="49" spans="1:19" ht="15" customHeight="1">
      <c r="A49" s="65"/>
      <c r="B49" s="7" t="s">
        <v>327</v>
      </c>
      <c r="C49" s="37">
        <v>15916</v>
      </c>
      <c r="D49" s="37">
        <v>16023</v>
      </c>
      <c r="E49" s="37">
        <v>15801</v>
      </c>
      <c r="F49" s="282">
        <f t="shared" si="9"/>
        <v>-222</v>
      </c>
      <c r="G49" s="278">
        <f t="shared" si="2"/>
        <v>-1.3855083317730763</v>
      </c>
      <c r="H49" s="279">
        <f t="shared" si="6"/>
        <v>4.905471962127143</v>
      </c>
      <c r="I49" s="279">
        <f t="shared" si="7"/>
        <v>4.840639255611613</v>
      </c>
      <c r="J49" s="279">
        <f t="shared" si="8"/>
        <v>4.629257988626809</v>
      </c>
      <c r="K49" s="65"/>
      <c r="M49" s="44"/>
      <c r="N49" s="45"/>
      <c r="O49" s="45"/>
      <c r="P49" s="45"/>
      <c r="Q49" s="45"/>
      <c r="R49" s="45"/>
      <c r="S49" s="45"/>
    </row>
    <row r="50" spans="1:20" ht="15" customHeight="1">
      <c r="A50" s="352" t="s">
        <v>140</v>
      </c>
      <c r="B50" s="376"/>
      <c r="C50" s="37">
        <v>85</v>
      </c>
      <c r="D50" s="37">
        <v>251</v>
      </c>
      <c r="E50" s="37">
        <v>427</v>
      </c>
      <c r="F50" s="282">
        <f t="shared" si="9"/>
        <v>176</v>
      </c>
      <c r="G50" s="278">
        <f t="shared" si="2"/>
        <v>70.11952191235059</v>
      </c>
      <c r="H50" s="279">
        <f t="shared" si="6"/>
        <v>0.026197858556220605</v>
      </c>
      <c r="I50" s="279">
        <f t="shared" si="7"/>
        <v>0.07582852481798133</v>
      </c>
      <c r="J50" s="279">
        <f t="shared" si="8"/>
        <v>0.12509924442400147</v>
      </c>
      <c r="K50" s="4"/>
      <c r="L50" s="19" t="s">
        <v>141</v>
      </c>
      <c r="M50" s="292">
        <f>SUM(M52:M68)</f>
        <v>264936</v>
      </c>
      <c r="N50" s="237">
        <f aca="true" t="shared" si="10" ref="N50:S50">SUM(N52:N68)</f>
        <v>190826</v>
      </c>
      <c r="O50" s="237">
        <f t="shared" si="10"/>
        <v>6258</v>
      </c>
      <c r="P50" s="237">
        <f t="shared" si="10"/>
        <v>4015</v>
      </c>
      <c r="Q50" s="237">
        <f t="shared" si="10"/>
        <v>13157</v>
      </c>
      <c r="R50" s="237">
        <f t="shared" si="10"/>
        <v>44330</v>
      </c>
      <c r="S50" s="237">
        <f t="shared" si="10"/>
        <v>6332</v>
      </c>
      <c r="T50" s="17"/>
    </row>
    <row r="51" spans="1:19" ht="15" customHeight="1">
      <c r="A51" s="66"/>
      <c r="B51" s="75"/>
      <c r="C51" s="38"/>
      <c r="D51" s="38"/>
      <c r="E51" s="38"/>
      <c r="F51" s="39"/>
      <c r="G51" s="278"/>
      <c r="H51" s="38"/>
      <c r="I51" s="38"/>
      <c r="J51" s="38"/>
      <c r="K51" s="65"/>
      <c r="L51" s="74"/>
      <c r="M51" s="46"/>
      <c r="N51" s="47"/>
      <c r="O51" s="47"/>
      <c r="P51" s="47"/>
      <c r="Q51" s="47"/>
      <c r="R51" s="47"/>
      <c r="S51" s="47"/>
    </row>
    <row r="52" spans="1:20" s="17" customFormat="1" ht="15" customHeight="1">
      <c r="A52" s="96" t="s">
        <v>29</v>
      </c>
      <c r="B52" s="12"/>
      <c r="C52" s="79">
        <f>SUM(C54,C59,C64,C73)</f>
        <v>243230</v>
      </c>
      <c r="D52" s="79">
        <f>SUM(D54,D59,D64,D73)</f>
        <v>251590</v>
      </c>
      <c r="E52" s="79">
        <f>SUM(E54,E59,E64,E73)</f>
        <v>264936</v>
      </c>
      <c r="F52" s="286">
        <f>E52-D52</f>
        <v>13346</v>
      </c>
      <c r="G52" s="287">
        <f t="shared" si="2"/>
        <v>5.3046623474700905</v>
      </c>
      <c r="H52" s="289">
        <f>100*C52/C$52</f>
        <v>100</v>
      </c>
      <c r="I52" s="289">
        <f>100*D52/D$52</f>
        <v>100</v>
      </c>
      <c r="J52" s="289">
        <f>100*E52/E$52</f>
        <v>100</v>
      </c>
      <c r="K52" s="4"/>
      <c r="L52" s="74" t="s">
        <v>127</v>
      </c>
      <c r="M52" s="41">
        <v>15883</v>
      </c>
      <c r="N52" s="42">
        <v>704</v>
      </c>
      <c r="O52" s="42">
        <v>19</v>
      </c>
      <c r="P52" s="42">
        <v>47</v>
      </c>
      <c r="Q52" s="42">
        <v>2812</v>
      </c>
      <c r="R52" s="42">
        <v>12297</v>
      </c>
      <c r="S52" s="61" t="s">
        <v>328</v>
      </c>
      <c r="T52" s="63"/>
    </row>
    <row r="53" spans="1:19" ht="15" customHeight="1">
      <c r="A53" s="66"/>
      <c r="B53" s="75"/>
      <c r="C53" s="38"/>
      <c r="D53" s="38"/>
      <c r="E53" s="38"/>
      <c r="F53" s="39"/>
      <c r="G53" s="278"/>
      <c r="H53" s="38"/>
      <c r="I53" s="38"/>
      <c r="J53" s="38"/>
      <c r="K53" s="65"/>
      <c r="L53" s="74" t="s">
        <v>128</v>
      </c>
      <c r="M53" s="41">
        <v>348</v>
      </c>
      <c r="N53" s="42">
        <v>231</v>
      </c>
      <c r="O53" s="42">
        <v>7</v>
      </c>
      <c r="P53" s="42">
        <v>2</v>
      </c>
      <c r="Q53" s="42">
        <v>7</v>
      </c>
      <c r="R53" s="42">
        <v>101</v>
      </c>
      <c r="S53" s="61" t="s">
        <v>328</v>
      </c>
    </row>
    <row r="54" spans="1:19" ht="15" customHeight="1">
      <c r="A54" s="375" t="s">
        <v>341</v>
      </c>
      <c r="B54" s="376"/>
      <c r="C54" s="37">
        <v>30574</v>
      </c>
      <c r="D54" s="37">
        <v>22405</v>
      </c>
      <c r="E54" s="37">
        <v>17055</v>
      </c>
      <c r="F54" s="282">
        <f>E54-D54</f>
        <v>-5350</v>
      </c>
      <c r="G54" s="278">
        <f t="shared" si="2"/>
        <v>-23.878598527114484</v>
      </c>
      <c r="H54" s="106">
        <f>100*C54/C$52</f>
        <v>12.569995477531554</v>
      </c>
      <c r="I54" s="106">
        <f>100*D54/D$52</f>
        <v>8.905361898326642</v>
      </c>
      <c r="J54" s="106">
        <f>100*E54/E$52</f>
        <v>6.437403750339705</v>
      </c>
      <c r="K54" s="65"/>
      <c r="L54" s="74" t="s">
        <v>129</v>
      </c>
      <c r="M54" s="41">
        <v>824</v>
      </c>
      <c r="N54" s="61">
        <v>130</v>
      </c>
      <c r="O54" s="61">
        <v>10</v>
      </c>
      <c r="P54" s="61">
        <v>7</v>
      </c>
      <c r="Q54" s="61">
        <v>49</v>
      </c>
      <c r="R54" s="61">
        <v>628</v>
      </c>
      <c r="S54" s="61" t="s">
        <v>328</v>
      </c>
    </row>
    <row r="55" spans="1:19" ht="15" customHeight="1">
      <c r="A55" s="65"/>
      <c r="B55" s="75" t="s">
        <v>127</v>
      </c>
      <c r="C55" s="37">
        <v>29256</v>
      </c>
      <c r="D55" s="37">
        <v>21112</v>
      </c>
      <c r="E55" s="37">
        <v>15883</v>
      </c>
      <c r="F55" s="282">
        <f>E55-D55</f>
        <v>-5229</v>
      </c>
      <c r="G55" s="278">
        <f t="shared" si="2"/>
        <v>-24.76790450928382</v>
      </c>
      <c r="H55" s="106">
        <f aca="true" t="shared" si="11" ref="H55:H73">100*C55/C$52</f>
        <v>12.028121531061135</v>
      </c>
      <c r="I55" s="106">
        <f aca="true" t="shared" si="12" ref="I55:I73">100*D55/D$52</f>
        <v>8.391430502007234</v>
      </c>
      <c r="J55" s="106">
        <f aca="true" t="shared" si="13" ref="J55:J73">100*E55/E$52</f>
        <v>5.9950327626294655</v>
      </c>
      <c r="K55" s="65"/>
      <c r="L55" s="74"/>
      <c r="M55" s="41"/>
      <c r="N55" s="42"/>
      <c r="O55" s="42"/>
      <c r="P55" s="42"/>
      <c r="Q55" s="42"/>
      <c r="R55" s="42"/>
      <c r="S55" s="42"/>
    </row>
    <row r="56" spans="1:19" ht="15" customHeight="1">
      <c r="A56" s="65"/>
      <c r="B56" s="75" t="s">
        <v>128</v>
      </c>
      <c r="C56" s="37">
        <v>383</v>
      </c>
      <c r="D56" s="37">
        <v>474</v>
      </c>
      <c r="E56" s="37">
        <v>348</v>
      </c>
      <c r="F56" s="282">
        <f>E56-D56</f>
        <v>-126</v>
      </c>
      <c r="G56" s="278">
        <f t="shared" si="2"/>
        <v>-26.582278481012658</v>
      </c>
      <c r="H56" s="106">
        <f t="shared" si="11"/>
        <v>0.15746412860255726</v>
      </c>
      <c r="I56" s="106">
        <f t="shared" si="12"/>
        <v>0.1884017647760245</v>
      </c>
      <c r="J56" s="106">
        <f t="shared" si="13"/>
        <v>0.1313524775794909</v>
      </c>
      <c r="K56" s="4"/>
      <c r="L56" s="74" t="s">
        <v>130</v>
      </c>
      <c r="M56" s="41">
        <v>78</v>
      </c>
      <c r="N56" s="61">
        <v>63</v>
      </c>
      <c r="O56" s="61">
        <v>13</v>
      </c>
      <c r="P56" s="61">
        <v>1</v>
      </c>
      <c r="Q56" s="61" t="s">
        <v>238</v>
      </c>
      <c r="R56" s="61">
        <v>1</v>
      </c>
      <c r="S56" s="61" t="s">
        <v>328</v>
      </c>
    </row>
    <row r="57" spans="1:19" ht="15" customHeight="1">
      <c r="A57" s="4"/>
      <c r="B57" s="75" t="s">
        <v>129</v>
      </c>
      <c r="C57" s="37">
        <v>935</v>
      </c>
      <c r="D57" s="37">
        <v>819</v>
      </c>
      <c r="E57" s="37">
        <v>824</v>
      </c>
      <c r="F57" s="282">
        <f>E57-D57</f>
        <v>5</v>
      </c>
      <c r="G57" s="278">
        <f t="shared" si="2"/>
        <v>0.6105006105006106</v>
      </c>
      <c r="H57" s="106">
        <f t="shared" si="11"/>
        <v>0.3844098178678617</v>
      </c>
      <c r="I57" s="106">
        <f t="shared" si="12"/>
        <v>0.3255296315433841</v>
      </c>
      <c r="J57" s="106">
        <f t="shared" si="13"/>
        <v>0.31101851013074855</v>
      </c>
      <c r="K57" s="4"/>
      <c r="L57" s="74" t="s">
        <v>131</v>
      </c>
      <c r="M57" s="41">
        <v>9110</v>
      </c>
      <c r="N57" s="61">
        <v>5752</v>
      </c>
      <c r="O57" s="61">
        <v>806</v>
      </c>
      <c r="P57" s="61">
        <v>46</v>
      </c>
      <c r="Q57" s="61">
        <v>14</v>
      </c>
      <c r="R57" s="61">
        <v>2492</v>
      </c>
      <c r="S57" s="61" t="s">
        <v>328</v>
      </c>
    </row>
    <row r="58" spans="1:19" ht="15" customHeight="1">
      <c r="A58" s="65"/>
      <c r="B58" s="75"/>
      <c r="C58" s="38"/>
      <c r="D58" s="38"/>
      <c r="E58" s="38"/>
      <c r="F58" s="39"/>
      <c r="G58" s="278"/>
      <c r="H58" s="106"/>
      <c r="I58" s="106"/>
      <c r="J58" s="106"/>
      <c r="K58" s="65"/>
      <c r="L58" s="74" t="s">
        <v>132</v>
      </c>
      <c r="M58" s="41">
        <v>71398</v>
      </c>
      <c r="N58" s="61">
        <v>53848</v>
      </c>
      <c r="O58" s="61">
        <v>1765</v>
      </c>
      <c r="P58" s="61">
        <v>386</v>
      </c>
      <c r="Q58" s="61">
        <v>768</v>
      </c>
      <c r="R58" s="61">
        <v>9687</v>
      </c>
      <c r="S58" s="61">
        <v>4941</v>
      </c>
    </row>
    <row r="59" spans="1:19" ht="15" customHeight="1">
      <c r="A59" s="375" t="s">
        <v>342</v>
      </c>
      <c r="B59" s="376"/>
      <c r="C59" s="37">
        <v>72369</v>
      </c>
      <c r="D59" s="37">
        <v>75491</v>
      </c>
      <c r="E59" s="37">
        <v>80586</v>
      </c>
      <c r="F59" s="282">
        <f>E59-D59</f>
        <v>5095</v>
      </c>
      <c r="G59" s="278">
        <f t="shared" si="2"/>
        <v>6.7491489051675035</v>
      </c>
      <c r="H59" s="106">
        <f t="shared" si="11"/>
        <v>29.753319902972496</v>
      </c>
      <c r="I59" s="106">
        <f t="shared" si="12"/>
        <v>30.00556460908621</v>
      </c>
      <c r="J59" s="106">
        <f t="shared" si="13"/>
        <v>30.417157351209347</v>
      </c>
      <c r="K59" s="4"/>
      <c r="L59" s="74"/>
      <c r="M59" s="41"/>
      <c r="N59" s="42"/>
      <c r="O59" s="42"/>
      <c r="P59" s="42"/>
      <c r="Q59" s="42"/>
      <c r="R59" s="42"/>
      <c r="S59" s="42"/>
    </row>
    <row r="60" spans="1:19" ht="15" customHeight="1">
      <c r="A60" s="65"/>
      <c r="B60" s="75" t="s">
        <v>130</v>
      </c>
      <c r="C60" s="37">
        <v>90</v>
      </c>
      <c r="D60" s="37">
        <v>80</v>
      </c>
      <c r="E60" s="37">
        <v>78</v>
      </c>
      <c r="F60" s="282">
        <f>E60-D60</f>
        <v>-2</v>
      </c>
      <c r="G60" s="278">
        <f t="shared" si="2"/>
        <v>-2.5</v>
      </c>
      <c r="H60" s="106">
        <f t="shared" si="11"/>
        <v>0.037002014554125724</v>
      </c>
      <c r="I60" s="106">
        <f t="shared" si="12"/>
        <v>0.03179776620692396</v>
      </c>
      <c r="J60" s="106">
        <f t="shared" si="13"/>
        <v>0.029441072560920375</v>
      </c>
      <c r="K60" s="65"/>
      <c r="L60" s="74" t="s">
        <v>133</v>
      </c>
      <c r="M60" s="41">
        <v>303</v>
      </c>
      <c r="N60" s="61">
        <v>303</v>
      </c>
      <c r="O60" s="61" t="s">
        <v>238</v>
      </c>
      <c r="P60" s="61" t="s">
        <v>238</v>
      </c>
      <c r="Q60" s="61" t="s">
        <v>238</v>
      </c>
      <c r="R60" s="61" t="s">
        <v>238</v>
      </c>
      <c r="S60" s="61" t="s">
        <v>238</v>
      </c>
    </row>
    <row r="61" spans="1:19" ht="15" customHeight="1">
      <c r="A61" s="65"/>
      <c r="B61" s="75" t="s">
        <v>131</v>
      </c>
      <c r="C61" s="37">
        <v>7502</v>
      </c>
      <c r="D61" s="37">
        <v>7966</v>
      </c>
      <c r="E61" s="37">
        <v>9110</v>
      </c>
      <c r="F61" s="282">
        <f>E61-D61</f>
        <v>1144</v>
      </c>
      <c r="G61" s="278">
        <f t="shared" si="2"/>
        <v>14.361034396183781</v>
      </c>
      <c r="H61" s="106">
        <f t="shared" si="11"/>
        <v>3.084323479833902</v>
      </c>
      <c r="I61" s="106">
        <f t="shared" si="12"/>
        <v>3.1662625700544536</v>
      </c>
      <c r="J61" s="106">
        <f t="shared" si="13"/>
        <v>3.4385662952562126</v>
      </c>
      <c r="K61" s="65"/>
      <c r="L61" s="74" t="s">
        <v>134</v>
      </c>
      <c r="M61" s="41">
        <v>5129</v>
      </c>
      <c r="N61" s="61">
        <v>4664</v>
      </c>
      <c r="O61" s="61">
        <v>164</v>
      </c>
      <c r="P61" s="61">
        <v>24</v>
      </c>
      <c r="Q61" s="61">
        <v>49</v>
      </c>
      <c r="R61" s="61">
        <v>228</v>
      </c>
      <c r="S61" s="61" t="s">
        <v>328</v>
      </c>
    </row>
    <row r="62" spans="1:19" ht="15" customHeight="1">
      <c r="A62" s="65"/>
      <c r="B62" s="75" t="s">
        <v>132</v>
      </c>
      <c r="C62" s="37">
        <v>64777</v>
      </c>
      <c r="D62" s="37">
        <v>67445</v>
      </c>
      <c r="E62" s="37">
        <v>71398</v>
      </c>
      <c r="F62" s="282">
        <f>E62-D62</f>
        <v>3953</v>
      </c>
      <c r="G62" s="278">
        <f t="shared" si="2"/>
        <v>5.861071984580028</v>
      </c>
      <c r="H62" s="106">
        <f t="shared" si="11"/>
        <v>26.631994408584468</v>
      </c>
      <c r="I62" s="106">
        <f t="shared" si="12"/>
        <v>26.807504272824833</v>
      </c>
      <c r="J62" s="106">
        <f t="shared" si="13"/>
        <v>26.949149983392214</v>
      </c>
      <c r="K62" s="65"/>
      <c r="L62" s="74" t="s">
        <v>56</v>
      </c>
      <c r="M62" s="41">
        <v>66654</v>
      </c>
      <c r="N62" s="61">
        <v>43966</v>
      </c>
      <c r="O62" s="61">
        <v>2255</v>
      </c>
      <c r="P62" s="61">
        <v>2319</v>
      </c>
      <c r="Q62" s="61">
        <v>4859</v>
      </c>
      <c r="R62" s="61">
        <v>13253</v>
      </c>
      <c r="S62" s="61" t="s">
        <v>328</v>
      </c>
    </row>
    <row r="63" spans="1:19" ht="15" customHeight="1">
      <c r="A63" s="65"/>
      <c r="B63" s="75"/>
      <c r="C63" s="38"/>
      <c r="D63" s="38"/>
      <c r="E63" s="38"/>
      <c r="F63" s="39"/>
      <c r="G63" s="278"/>
      <c r="H63" s="106"/>
      <c r="I63" s="106"/>
      <c r="J63" s="106"/>
      <c r="K63" s="65"/>
      <c r="L63" s="74" t="s">
        <v>135</v>
      </c>
      <c r="M63" s="41">
        <v>9892</v>
      </c>
      <c r="N63" s="61">
        <v>9588</v>
      </c>
      <c r="O63" s="61">
        <v>42</v>
      </c>
      <c r="P63" s="61">
        <v>61</v>
      </c>
      <c r="Q63" s="61">
        <v>122</v>
      </c>
      <c r="R63" s="61">
        <v>79</v>
      </c>
      <c r="S63" s="61" t="s">
        <v>328</v>
      </c>
    </row>
    <row r="64" spans="1:18" ht="15" customHeight="1">
      <c r="A64" s="375" t="s">
        <v>343</v>
      </c>
      <c r="B64" s="376"/>
      <c r="C64" s="37">
        <v>140126</v>
      </c>
      <c r="D64" s="37">
        <v>153428</v>
      </c>
      <c r="E64" s="37">
        <v>166920</v>
      </c>
      <c r="F64" s="282">
        <f>E64-D64</f>
        <v>13492</v>
      </c>
      <c r="G64" s="278">
        <f t="shared" si="2"/>
        <v>8.793701280079256</v>
      </c>
      <c r="H64" s="106">
        <f t="shared" si="11"/>
        <v>57.61049212679357</v>
      </c>
      <c r="I64" s="106">
        <f t="shared" si="12"/>
        <v>60.98334591994912</v>
      </c>
      <c r="J64" s="106">
        <f t="shared" si="13"/>
        <v>63.0038952803696</v>
      </c>
      <c r="K64" s="65"/>
      <c r="L64" s="94"/>
      <c r="M64" s="43"/>
      <c r="N64" s="43"/>
      <c r="O64" s="43"/>
      <c r="P64" s="43"/>
      <c r="Q64" s="43"/>
      <c r="R64" s="43"/>
    </row>
    <row r="65" spans="1:19" ht="15" customHeight="1">
      <c r="A65" s="65"/>
      <c r="B65" s="75" t="s">
        <v>133</v>
      </c>
      <c r="C65" s="37">
        <v>346</v>
      </c>
      <c r="D65" s="37">
        <v>303</v>
      </c>
      <c r="E65" s="37">
        <v>303</v>
      </c>
      <c r="F65" s="282">
        <f aca="true" t="shared" si="14" ref="F65:F71">E65-D65</f>
        <v>0</v>
      </c>
      <c r="G65" s="278">
        <f t="shared" si="2"/>
        <v>0</v>
      </c>
      <c r="H65" s="106">
        <f t="shared" si="11"/>
        <v>0.1422521892858611</v>
      </c>
      <c r="I65" s="106">
        <f t="shared" si="12"/>
        <v>0.12043403950872451</v>
      </c>
      <c r="J65" s="106">
        <f t="shared" si="13"/>
        <v>0.11436724340972915</v>
      </c>
      <c r="K65" s="65"/>
      <c r="L65" s="74" t="s">
        <v>136</v>
      </c>
      <c r="M65" s="41">
        <v>1446</v>
      </c>
      <c r="N65" s="61">
        <v>848</v>
      </c>
      <c r="O65" s="61">
        <v>207</v>
      </c>
      <c r="P65" s="61">
        <v>23</v>
      </c>
      <c r="Q65" s="61">
        <v>145</v>
      </c>
      <c r="R65" s="61">
        <v>223</v>
      </c>
      <c r="S65" s="61" t="s">
        <v>328</v>
      </c>
    </row>
    <row r="66" spans="1:19" ht="15" customHeight="1">
      <c r="A66" s="65"/>
      <c r="B66" s="75" t="s">
        <v>134</v>
      </c>
      <c r="C66" s="37">
        <v>4694</v>
      </c>
      <c r="D66" s="37">
        <v>4821</v>
      </c>
      <c r="E66" s="37">
        <v>5129</v>
      </c>
      <c r="F66" s="282">
        <f t="shared" si="14"/>
        <v>308</v>
      </c>
      <c r="G66" s="278">
        <f t="shared" si="2"/>
        <v>6.388716034017839</v>
      </c>
      <c r="H66" s="106">
        <f t="shared" si="11"/>
        <v>1.9298606257451794</v>
      </c>
      <c r="I66" s="106">
        <f t="shared" si="12"/>
        <v>1.9162128860447554</v>
      </c>
      <c r="J66" s="106">
        <f t="shared" si="13"/>
        <v>1.935939245704623</v>
      </c>
      <c r="K66" s="4"/>
      <c r="L66" s="74" t="s">
        <v>137</v>
      </c>
      <c r="M66" s="41">
        <v>79331</v>
      </c>
      <c r="N66" s="61">
        <v>66264</v>
      </c>
      <c r="O66" s="61">
        <v>964</v>
      </c>
      <c r="P66" s="61">
        <v>1090</v>
      </c>
      <c r="Q66" s="61">
        <v>4310</v>
      </c>
      <c r="R66" s="61">
        <v>5309</v>
      </c>
      <c r="S66" s="61">
        <v>1391</v>
      </c>
    </row>
    <row r="67" spans="1:19" ht="15" customHeight="1">
      <c r="A67" s="65"/>
      <c r="B67" s="75" t="s">
        <v>56</v>
      </c>
      <c r="C67" s="37">
        <v>59907</v>
      </c>
      <c r="D67" s="37">
        <v>64103</v>
      </c>
      <c r="E67" s="37">
        <v>66654</v>
      </c>
      <c r="F67" s="282">
        <f t="shared" si="14"/>
        <v>2551</v>
      </c>
      <c r="G67" s="278">
        <f t="shared" si="2"/>
        <v>3.9795329391760137</v>
      </c>
      <c r="H67" s="106">
        <f t="shared" si="11"/>
        <v>24.62977428771122</v>
      </c>
      <c r="I67" s="106">
        <f t="shared" si="12"/>
        <v>25.479152589530585</v>
      </c>
      <c r="J67" s="106">
        <f t="shared" si="13"/>
        <v>25.15852885225111</v>
      </c>
      <c r="K67" s="65"/>
      <c r="L67" s="20" t="s">
        <v>138</v>
      </c>
      <c r="M67" s="41">
        <v>4165</v>
      </c>
      <c r="N67" s="61">
        <v>4165</v>
      </c>
      <c r="O67" s="61" t="s">
        <v>238</v>
      </c>
      <c r="P67" s="61" t="s">
        <v>238</v>
      </c>
      <c r="Q67" s="61" t="s">
        <v>238</v>
      </c>
      <c r="R67" s="61" t="s">
        <v>238</v>
      </c>
      <c r="S67" s="61" t="s">
        <v>238</v>
      </c>
    </row>
    <row r="68" spans="1:19" ht="15" customHeight="1">
      <c r="A68" s="65"/>
      <c r="B68" s="75" t="s">
        <v>135</v>
      </c>
      <c r="C68" s="37">
        <v>7792</v>
      </c>
      <c r="D68" s="37">
        <v>8415</v>
      </c>
      <c r="E68" s="37">
        <v>9892</v>
      </c>
      <c r="F68" s="282">
        <f t="shared" si="14"/>
        <v>1477</v>
      </c>
      <c r="G68" s="278">
        <f t="shared" si="2"/>
        <v>17.551990493166965</v>
      </c>
      <c r="H68" s="106">
        <f t="shared" si="11"/>
        <v>3.203552193397196</v>
      </c>
      <c r="I68" s="106">
        <f t="shared" si="12"/>
        <v>3.3447275328908144</v>
      </c>
      <c r="J68" s="106">
        <f t="shared" si="13"/>
        <v>3.7337319201618504</v>
      </c>
      <c r="K68" s="65"/>
      <c r="L68" s="97" t="s">
        <v>139</v>
      </c>
      <c r="M68" s="41">
        <v>375</v>
      </c>
      <c r="N68" s="61">
        <v>300</v>
      </c>
      <c r="O68" s="61">
        <v>6</v>
      </c>
      <c r="P68" s="61">
        <v>9</v>
      </c>
      <c r="Q68" s="61">
        <v>22</v>
      </c>
      <c r="R68" s="61">
        <v>32</v>
      </c>
      <c r="S68" s="48" t="s">
        <v>328</v>
      </c>
    </row>
    <row r="69" spans="1:18" ht="15" customHeight="1">
      <c r="A69" s="65"/>
      <c r="B69" s="75" t="s">
        <v>136</v>
      </c>
      <c r="C69" s="37">
        <v>806</v>
      </c>
      <c r="D69" s="37">
        <v>987</v>
      </c>
      <c r="E69" s="37">
        <v>1446</v>
      </c>
      <c r="F69" s="282">
        <f t="shared" si="14"/>
        <v>459</v>
      </c>
      <c r="G69" s="278">
        <f t="shared" si="2"/>
        <v>46.504559270516715</v>
      </c>
      <c r="H69" s="106">
        <f t="shared" si="11"/>
        <v>0.33137359700694813</v>
      </c>
      <c r="I69" s="106">
        <f t="shared" si="12"/>
        <v>0.3923049405779244</v>
      </c>
      <c r="J69" s="106">
        <f t="shared" si="13"/>
        <v>0.5457921913216777</v>
      </c>
      <c r="K69" s="65"/>
      <c r="L69" s="105" t="s">
        <v>337</v>
      </c>
      <c r="M69" s="98"/>
      <c r="N69" s="98"/>
      <c r="O69" s="98"/>
      <c r="P69" s="98"/>
      <c r="Q69" s="99"/>
      <c r="R69" s="99"/>
    </row>
    <row r="70" spans="1:18" ht="15" customHeight="1">
      <c r="A70" s="65"/>
      <c r="B70" s="75" t="s">
        <v>137</v>
      </c>
      <c r="C70" s="37">
        <v>62817</v>
      </c>
      <c r="D70" s="37">
        <v>71032</v>
      </c>
      <c r="E70" s="37">
        <v>79331</v>
      </c>
      <c r="F70" s="282">
        <f t="shared" si="14"/>
        <v>8299</v>
      </c>
      <c r="G70" s="278">
        <f t="shared" si="2"/>
        <v>11.683466606599842</v>
      </c>
      <c r="H70" s="106">
        <f t="shared" si="11"/>
        <v>25.826172758294618</v>
      </c>
      <c r="I70" s="106">
        <f t="shared" si="12"/>
        <v>28.233236615127787</v>
      </c>
      <c r="J70" s="106">
        <f t="shared" si="13"/>
        <v>29.943458042697106</v>
      </c>
      <c r="K70" s="65"/>
      <c r="L70" s="66" t="s">
        <v>315</v>
      </c>
      <c r="M70" s="65"/>
      <c r="N70" s="66"/>
      <c r="O70" s="65"/>
      <c r="P70" s="65"/>
      <c r="Q70" s="37"/>
      <c r="R70" s="58"/>
    </row>
    <row r="71" spans="1:18" ht="15" customHeight="1">
      <c r="A71" s="65"/>
      <c r="B71" s="7" t="s">
        <v>327</v>
      </c>
      <c r="C71" s="37">
        <v>3764</v>
      </c>
      <c r="D71" s="37">
        <v>3767</v>
      </c>
      <c r="E71" s="37">
        <v>4165</v>
      </c>
      <c r="F71" s="282">
        <f t="shared" si="14"/>
        <v>398</v>
      </c>
      <c r="G71" s="278">
        <f t="shared" si="2"/>
        <v>10.565436687018847</v>
      </c>
      <c r="H71" s="106">
        <f t="shared" si="11"/>
        <v>1.547506475352547</v>
      </c>
      <c r="I71" s="106">
        <f t="shared" si="12"/>
        <v>1.4972773162685322</v>
      </c>
      <c r="J71" s="106">
        <f t="shared" si="13"/>
        <v>1.5720777848235046</v>
      </c>
      <c r="K71" s="65"/>
      <c r="M71" s="65"/>
      <c r="N71" s="65"/>
      <c r="O71" s="65"/>
      <c r="P71" s="65"/>
      <c r="Q71" s="65"/>
      <c r="R71" s="65"/>
    </row>
    <row r="72" spans="1:11" ht="15" customHeight="1">
      <c r="A72" s="65"/>
      <c r="B72" s="75"/>
      <c r="C72" s="38"/>
      <c r="D72" s="38"/>
      <c r="E72" s="38"/>
      <c r="F72" s="39"/>
      <c r="G72" s="278"/>
      <c r="H72" s="106"/>
      <c r="I72" s="106"/>
      <c r="J72" s="106"/>
      <c r="K72" s="65"/>
    </row>
    <row r="73" spans="1:18" ht="15" customHeight="1">
      <c r="A73" s="377" t="s">
        <v>140</v>
      </c>
      <c r="B73" s="378"/>
      <c r="C73" s="37">
        <v>161</v>
      </c>
      <c r="D73" s="37">
        <v>266</v>
      </c>
      <c r="E73" s="37">
        <v>375</v>
      </c>
      <c r="F73" s="283">
        <f>E73-D73</f>
        <v>109</v>
      </c>
      <c r="G73" s="284">
        <f t="shared" si="2"/>
        <v>40.97744360902256</v>
      </c>
      <c r="H73" s="285">
        <f t="shared" si="11"/>
        <v>0.06619249270238046</v>
      </c>
      <c r="I73" s="285">
        <f t="shared" si="12"/>
        <v>0.10572757263802218</v>
      </c>
      <c r="J73" s="285">
        <f t="shared" si="13"/>
        <v>0.14154361808134794</v>
      </c>
      <c r="K73" s="65"/>
      <c r="L73" s="65"/>
      <c r="M73" s="65"/>
      <c r="N73" s="65"/>
      <c r="O73" s="65"/>
      <c r="P73" s="65"/>
      <c r="Q73" s="37"/>
      <c r="R73" s="58"/>
    </row>
    <row r="74" spans="1:18" ht="15" customHeight="1">
      <c r="A74" s="65" t="s">
        <v>315</v>
      </c>
      <c r="B74" s="65"/>
      <c r="C74" s="98"/>
      <c r="D74" s="98"/>
      <c r="E74" s="98"/>
      <c r="F74" s="100"/>
      <c r="G74" s="101"/>
      <c r="H74" s="65"/>
      <c r="I74" s="65"/>
      <c r="J74" s="65"/>
      <c r="K74" s="65"/>
      <c r="L74" s="65"/>
      <c r="M74" s="65"/>
      <c r="N74" s="65"/>
      <c r="O74" s="65"/>
      <c r="P74" s="65"/>
      <c r="Q74" s="37"/>
      <c r="R74" s="58"/>
    </row>
    <row r="75" spans="6:18" ht="14.25">
      <c r="F75" s="43"/>
      <c r="G75" s="102"/>
      <c r="L75" s="65"/>
      <c r="M75" s="65"/>
      <c r="N75" s="65"/>
      <c r="O75" s="65"/>
      <c r="P75" s="65"/>
      <c r="Q75" s="37"/>
      <c r="R75" s="37"/>
    </row>
    <row r="76" spans="6:7" ht="14.25">
      <c r="F76" s="43"/>
      <c r="G76" s="102"/>
    </row>
    <row r="77" spans="6:7" ht="14.25">
      <c r="F77" s="43"/>
      <c r="G77" s="102"/>
    </row>
    <row r="78" spans="6:7" ht="14.25">
      <c r="F78" s="43"/>
      <c r="G78" s="43"/>
    </row>
    <row r="79" spans="4:7" ht="14.25">
      <c r="D79" s="37"/>
      <c r="F79" s="37"/>
      <c r="G79" s="43"/>
    </row>
    <row r="80" ht="14.25">
      <c r="D80" s="37"/>
    </row>
    <row r="83" spans="4:6" ht="14.25">
      <c r="D83" s="37"/>
      <c r="F83" s="37"/>
    </row>
    <row r="85" spans="4:6" ht="14.25">
      <c r="D85" s="37"/>
      <c r="F85" s="37"/>
    </row>
  </sheetData>
  <sheetProtection/>
  <mergeCells count="30">
    <mergeCell ref="A10:B10"/>
    <mergeCell ref="A15:B15"/>
    <mergeCell ref="A20:B20"/>
    <mergeCell ref="A28:B28"/>
    <mergeCell ref="M5:S5"/>
    <mergeCell ref="M6:M7"/>
    <mergeCell ref="N6:N7"/>
    <mergeCell ref="O6:O7"/>
    <mergeCell ref="P6:P7"/>
    <mergeCell ref="Q6:Q7"/>
    <mergeCell ref="R6:R7"/>
    <mergeCell ref="S6:S7"/>
    <mergeCell ref="A64:B64"/>
    <mergeCell ref="A73:B73"/>
    <mergeCell ref="A32:B32"/>
    <mergeCell ref="A37:B37"/>
    <mergeCell ref="A42:B42"/>
    <mergeCell ref="A50:B50"/>
    <mergeCell ref="A54:B54"/>
    <mergeCell ref="A59:B59"/>
    <mergeCell ref="L3:S3"/>
    <mergeCell ref="A2:J2"/>
    <mergeCell ref="A3:J3"/>
    <mergeCell ref="A8:B8"/>
    <mergeCell ref="A5:B7"/>
    <mergeCell ref="C5:E6"/>
    <mergeCell ref="H5:J6"/>
    <mergeCell ref="F5:G5"/>
    <mergeCell ref="L5:L7"/>
    <mergeCell ref="F6:G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view="pageBreakPreview" zoomScale="6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14.59765625" style="95" customWidth="1"/>
    <col min="2" max="2" width="10.59765625" style="95" customWidth="1"/>
    <col min="3" max="3" width="11.19921875" style="95" customWidth="1"/>
    <col min="4" max="4" width="9.8984375" style="95" customWidth="1"/>
    <col min="5" max="13" width="9.09765625" style="95" customWidth="1"/>
    <col min="14" max="14" width="7.5" style="95" customWidth="1"/>
    <col min="15" max="15" width="2.59765625" style="95" customWidth="1"/>
    <col min="16" max="16" width="21.59765625" style="95" customWidth="1"/>
    <col min="17" max="26" width="12.69921875" style="95" customWidth="1"/>
    <col min="27" max="16384" width="10.59765625" style="95" customWidth="1"/>
  </cols>
  <sheetData>
    <row r="1" spans="1:27" s="107" customFormat="1" ht="19.5" customHeight="1">
      <c r="A1" s="8" t="s">
        <v>213</v>
      </c>
      <c r="V1" s="9"/>
      <c r="AA1" s="9" t="s">
        <v>214</v>
      </c>
    </row>
    <row r="2" spans="1:27" ht="19.5" customHeight="1">
      <c r="A2" s="356" t="s">
        <v>290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66"/>
      <c r="O2" s="356" t="s">
        <v>317</v>
      </c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</row>
    <row r="3" ht="19.5" customHeight="1"/>
    <row r="4" spans="1:27" ht="18" customHeight="1" thickBot="1">
      <c r="A4" s="357" t="s">
        <v>366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O4" s="86"/>
      <c r="P4" s="86"/>
      <c r="W4" s="86"/>
      <c r="X4" s="86"/>
      <c r="Y4" s="86"/>
      <c r="Z4" s="86"/>
      <c r="AA4" s="86"/>
    </row>
    <row r="5" spans="1:27" ht="18.75" customHeight="1">
      <c r="A5" s="431" t="s">
        <v>142</v>
      </c>
      <c r="B5" s="432"/>
      <c r="C5" s="437" t="s">
        <v>143</v>
      </c>
      <c r="D5" s="438"/>
      <c r="E5" s="438"/>
      <c r="F5" s="439"/>
      <c r="G5" s="440" t="s">
        <v>344</v>
      </c>
      <c r="H5" s="441"/>
      <c r="I5" s="442"/>
      <c r="J5" s="437" t="s">
        <v>345</v>
      </c>
      <c r="K5" s="438"/>
      <c r="L5" s="438"/>
      <c r="M5" s="438"/>
      <c r="N5" s="66"/>
      <c r="O5" s="38"/>
      <c r="P5" s="149" t="s">
        <v>222</v>
      </c>
      <c r="Q5" s="425" t="s">
        <v>256</v>
      </c>
      <c r="R5" s="410" t="s">
        <v>261</v>
      </c>
      <c r="S5" s="365" t="s">
        <v>144</v>
      </c>
      <c r="T5" s="446"/>
      <c r="U5" s="446"/>
      <c r="V5" s="108"/>
      <c r="W5" s="387" t="s">
        <v>223</v>
      </c>
      <c r="X5" s="388"/>
      <c r="Y5" s="388"/>
      <c r="Z5" s="388"/>
      <c r="AA5" s="388"/>
    </row>
    <row r="6" spans="1:27" ht="18.75" customHeight="1">
      <c r="A6" s="433"/>
      <c r="B6" s="434"/>
      <c r="C6" s="452" t="s">
        <v>145</v>
      </c>
      <c r="D6" s="340" t="s">
        <v>146</v>
      </c>
      <c r="E6" s="341"/>
      <c r="F6" s="342"/>
      <c r="G6" s="454" t="s">
        <v>145</v>
      </c>
      <c r="H6" s="447" t="s">
        <v>147</v>
      </c>
      <c r="I6" s="455"/>
      <c r="J6" s="447" t="s">
        <v>148</v>
      </c>
      <c r="K6" s="448"/>
      <c r="L6" s="447" t="s">
        <v>149</v>
      </c>
      <c r="M6" s="449"/>
      <c r="N6" s="66"/>
      <c r="O6" s="110"/>
      <c r="P6" s="111"/>
      <c r="Q6" s="426"/>
      <c r="R6" s="411"/>
      <c r="S6" s="458"/>
      <c r="T6" s="112" t="s">
        <v>233</v>
      </c>
      <c r="U6" s="113">
        <v>45</v>
      </c>
      <c r="V6" s="114">
        <v>55</v>
      </c>
      <c r="W6" s="414" t="s">
        <v>225</v>
      </c>
      <c r="X6" s="415"/>
      <c r="Y6" s="414" t="s">
        <v>224</v>
      </c>
      <c r="Z6" s="415"/>
      <c r="AA6" s="389" t="s">
        <v>255</v>
      </c>
    </row>
    <row r="7" spans="1:27" ht="18.75" customHeight="1">
      <c r="A7" s="435"/>
      <c r="B7" s="436"/>
      <c r="C7" s="453"/>
      <c r="D7" s="72" t="s">
        <v>150</v>
      </c>
      <c r="E7" s="115" t="s">
        <v>151</v>
      </c>
      <c r="F7" s="72" t="s">
        <v>141</v>
      </c>
      <c r="G7" s="453"/>
      <c r="H7" s="456"/>
      <c r="I7" s="457"/>
      <c r="J7" s="338"/>
      <c r="K7" s="364"/>
      <c r="L7" s="338"/>
      <c r="M7" s="339"/>
      <c r="N7" s="66"/>
      <c r="P7" s="94"/>
      <c r="Q7" s="426"/>
      <c r="R7" s="411"/>
      <c r="S7" s="458"/>
      <c r="T7" s="116">
        <v>45</v>
      </c>
      <c r="U7" s="117" t="s">
        <v>230</v>
      </c>
      <c r="V7" s="118"/>
      <c r="W7" s="416"/>
      <c r="X7" s="417"/>
      <c r="Y7" s="416"/>
      <c r="Z7" s="417"/>
      <c r="AA7" s="390"/>
    </row>
    <row r="8" spans="1:27" ht="18.75" customHeight="1">
      <c r="A8" s="450" t="s">
        <v>247</v>
      </c>
      <c r="B8" s="451"/>
      <c r="C8" s="293">
        <v>808</v>
      </c>
      <c r="D8" s="294">
        <f>SUM(E8:F8)</f>
        <v>98528</v>
      </c>
      <c r="E8" s="294">
        <v>64250</v>
      </c>
      <c r="F8" s="294">
        <v>34278</v>
      </c>
      <c r="G8" s="294">
        <v>273</v>
      </c>
      <c r="H8" s="294"/>
      <c r="I8" s="294">
        <v>3792</v>
      </c>
      <c r="J8" s="294"/>
      <c r="K8" s="294">
        <v>272</v>
      </c>
      <c r="L8" s="294"/>
      <c r="M8" s="294">
        <v>15505</v>
      </c>
      <c r="N8" s="66"/>
      <c r="P8" s="94"/>
      <c r="Q8" s="426"/>
      <c r="R8" s="411"/>
      <c r="S8" s="120"/>
      <c r="T8" s="404" t="s">
        <v>232</v>
      </c>
      <c r="U8" s="121" t="s">
        <v>231</v>
      </c>
      <c r="V8" s="118" t="s">
        <v>230</v>
      </c>
      <c r="W8" s="416"/>
      <c r="X8" s="417"/>
      <c r="Y8" s="416"/>
      <c r="Z8" s="417"/>
      <c r="AA8" s="390"/>
    </row>
    <row r="9" spans="1:27" ht="18.75" customHeight="1">
      <c r="A9" s="444" t="s">
        <v>248</v>
      </c>
      <c r="B9" s="445"/>
      <c r="C9" s="293">
        <v>801</v>
      </c>
      <c r="D9" s="294">
        <f>SUM(E9:F9)</f>
        <v>98784</v>
      </c>
      <c r="E9" s="294">
        <v>63666</v>
      </c>
      <c r="F9" s="294">
        <v>35118</v>
      </c>
      <c r="G9" s="294">
        <v>269</v>
      </c>
      <c r="H9" s="294"/>
      <c r="I9" s="294">
        <v>3717</v>
      </c>
      <c r="J9" s="294"/>
      <c r="K9" s="294">
        <v>279</v>
      </c>
      <c r="L9" s="294"/>
      <c r="M9" s="294">
        <v>15985</v>
      </c>
      <c r="N9" s="66"/>
      <c r="O9" s="150" t="s">
        <v>220</v>
      </c>
      <c r="P9" s="94"/>
      <c r="Q9" s="426"/>
      <c r="R9" s="411"/>
      <c r="S9" s="120"/>
      <c r="T9" s="404"/>
      <c r="U9" s="122">
        <v>55</v>
      </c>
      <c r="V9" s="118"/>
      <c r="W9" s="418"/>
      <c r="X9" s="419"/>
      <c r="Y9" s="418"/>
      <c r="Z9" s="419"/>
      <c r="AA9" s="390"/>
    </row>
    <row r="10" spans="1:27" ht="18.75" customHeight="1">
      <c r="A10" s="459" t="s">
        <v>370</v>
      </c>
      <c r="B10" s="445"/>
      <c r="C10" s="293">
        <v>827</v>
      </c>
      <c r="D10" s="294">
        <f>SUM(E10:F10)</f>
        <v>99508</v>
      </c>
      <c r="E10" s="294">
        <v>64330</v>
      </c>
      <c r="F10" s="294">
        <v>35178</v>
      </c>
      <c r="G10" s="294">
        <v>294</v>
      </c>
      <c r="H10" s="294"/>
      <c r="I10" s="294">
        <v>4071</v>
      </c>
      <c r="J10" s="294"/>
      <c r="K10" s="294">
        <v>278</v>
      </c>
      <c r="L10" s="294"/>
      <c r="M10" s="294">
        <v>16064</v>
      </c>
      <c r="N10" s="66"/>
      <c r="O10" s="150"/>
      <c r="P10" s="94"/>
      <c r="Q10" s="426"/>
      <c r="R10" s="411"/>
      <c r="S10" s="120"/>
      <c r="T10" s="404"/>
      <c r="U10" s="402" t="s">
        <v>232</v>
      </c>
      <c r="V10" s="406" t="s">
        <v>231</v>
      </c>
      <c r="W10" s="392" t="s">
        <v>218</v>
      </c>
      <c r="X10" s="394" t="s">
        <v>219</v>
      </c>
      <c r="Y10" s="396" t="s">
        <v>218</v>
      </c>
      <c r="Z10" s="394" t="s">
        <v>219</v>
      </c>
      <c r="AA10" s="390"/>
    </row>
    <row r="11" spans="1:27" ht="18.75" customHeight="1">
      <c r="A11" s="459" t="s">
        <v>371</v>
      </c>
      <c r="B11" s="445"/>
      <c r="C11" s="293">
        <v>814</v>
      </c>
      <c r="D11" s="294">
        <f>SUM(E11:F11)</f>
        <v>100944</v>
      </c>
      <c r="E11" s="294">
        <v>65318</v>
      </c>
      <c r="F11" s="294">
        <v>35626</v>
      </c>
      <c r="G11" s="294">
        <v>284</v>
      </c>
      <c r="H11" s="294"/>
      <c r="I11" s="294">
        <v>3971</v>
      </c>
      <c r="J11" s="294"/>
      <c r="K11" s="294">
        <v>271</v>
      </c>
      <c r="L11" s="294"/>
      <c r="M11" s="294">
        <v>15744</v>
      </c>
      <c r="N11" s="66"/>
      <c r="O11" s="151" t="s">
        <v>221</v>
      </c>
      <c r="P11" s="124"/>
      <c r="Q11" s="427"/>
      <c r="R11" s="412"/>
      <c r="S11" s="125"/>
      <c r="T11" s="405"/>
      <c r="U11" s="403"/>
      <c r="V11" s="407"/>
      <c r="W11" s="393"/>
      <c r="X11" s="395"/>
      <c r="Y11" s="397"/>
      <c r="Z11" s="395"/>
      <c r="AA11" s="391"/>
    </row>
    <row r="12" spans="1:26" ht="18.75" customHeight="1">
      <c r="A12" s="460" t="s">
        <v>249</v>
      </c>
      <c r="B12" s="461"/>
      <c r="C12" s="298">
        <f>SUM(C14:C25)</f>
        <v>803</v>
      </c>
      <c r="D12" s="299">
        <f aca="true" t="shared" si="0" ref="D12:M12">SUM(D14:D25)</f>
        <v>100742</v>
      </c>
      <c r="E12" s="299">
        <f t="shared" si="0"/>
        <v>65309</v>
      </c>
      <c r="F12" s="299">
        <f t="shared" si="0"/>
        <v>35433</v>
      </c>
      <c r="G12" s="299">
        <f t="shared" si="0"/>
        <v>277</v>
      </c>
      <c r="H12" s="299"/>
      <c r="I12" s="299">
        <f t="shared" si="0"/>
        <v>3839</v>
      </c>
      <c r="J12" s="299"/>
      <c r="K12" s="299">
        <f t="shared" si="0"/>
        <v>268</v>
      </c>
      <c r="L12" s="299"/>
      <c r="M12" s="299">
        <f t="shared" si="0"/>
        <v>15406</v>
      </c>
      <c r="N12" s="66"/>
      <c r="O12" s="355"/>
      <c r="P12" s="44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7" ht="18.75" customHeight="1">
      <c r="A13" s="85"/>
      <c r="B13" s="85"/>
      <c r="C13" s="293"/>
      <c r="D13" s="294"/>
      <c r="E13" s="295"/>
      <c r="F13" s="295"/>
      <c r="G13" s="295"/>
      <c r="H13" s="295"/>
      <c r="I13" s="295"/>
      <c r="J13" s="295"/>
      <c r="K13" s="295"/>
      <c r="L13" s="295"/>
      <c r="M13" s="295"/>
      <c r="N13" s="66"/>
      <c r="O13" s="352" t="s">
        <v>251</v>
      </c>
      <c r="P13" s="430"/>
      <c r="Q13" s="42">
        <v>453</v>
      </c>
      <c r="R13" s="42">
        <v>10872</v>
      </c>
      <c r="S13" s="42">
        <v>1356</v>
      </c>
      <c r="T13" s="42">
        <v>674</v>
      </c>
      <c r="U13" s="42">
        <v>393</v>
      </c>
      <c r="V13" s="42">
        <v>289</v>
      </c>
      <c r="W13" s="42">
        <v>319</v>
      </c>
      <c r="X13" s="42">
        <v>758</v>
      </c>
      <c r="Y13" s="42">
        <v>134</v>
      </c>
      <c r="Z13" s="42">
        <v>598</v>
      </c>
      <c r="AA13" s="45" t="s">
        <v>197</v>
      </c>
    </row>
    <row r="14" spans="1:27" ht="18.75" customHeight="1">
      <c r="A14" s="352" t="s">
        <v>201</v>
      </c>
      <c r="B14" s="352"/>
      <c r="C14" s="293">
        <v>2</v>
      </c>
      <c r="D14" s="294">
        <f>SUM(E14:F14)</f>
        <v>19</v>
      </c>
      <c r="E14" s="295">
        <v>17</v>
      </c>
      <c r="F14" s="295">
        <v>2</v>
      </c>
      <c r="G14" s="295">
        <v>2</v>
      </c>
      <c r="H14" s="295"/>
      <c r="I14" s="295">
        <v>19</v>
      </c>
      <c r="J14" s="295"/>
      <c r="K14" s="295" t="s">
        <v>456</v>
      </c>
      <c r="L14" s="295"/>
      <c r="M14" s="295" t="s">
        <v>456</v>
      </c>
      <c r="N14" s="66"/>
      <c r="O14" s="352" t="s">
        <v>254</v>
      </c>
      <c r="P14" s="430"/>
      <c r="Q14" s="42">
        <v>289</v>
      </c>
      <c r="R14" s="42">
        <v>3640</v>
      </c>
      <c r="S14" s="42">
        <v>908</v>
      </c>
      <c r="T14" s="42">
        <v>429</v>
      </c>
      <c r="U14" s="42">
        <v>264</v>
      </c>
      <c r="V14" s="42">
        <v>215</v>
      </c>
      <c r="W14" s="42">
        <v>194</v>
      </c>
      <c r="X14" s="42">
        <v>523</v>
      </c>
      <c r="Y14" s="42">
        <v>95</v>
      </c>
      <c r="Z14" s="42">
        <v>385</v>
      </c>
      <c r="AA14" s="45" t="s">
        <v>197</v>
      </c>
    </row>
    <row r="15" spans="1:27" ht="18.75" customHeight="1">
      <c r="A15" s="352" t="s">
        <v>200</v>
      </c>
      <c r="B15" s="352"/>
      <c r="C15" s="293" t="s">
        <v>456</v>
      </c>
      <c r="D15" s="294" t="s">
        <v>456</v>
      </c>
      <c r="E15" s="295" t="s">
        <v>456</v>
      </c>
      <c r="F15" s="295" t="s">
        <v>456</v>
      </c>
      <c r="G15" s="295" t="s">
        <v>456</v>
      </c>
      <c r="H15" s="295"/>
      <c r="I15" s="295" t="s">
        <v>456</v>
      </c>
      <c r="J15" s="295"/>
      <c r="K15" s="295" t="s">
        <v>456</v>
      </c>
      <c r="L15" s="295"/>
      <c r="M15" s="295" t="s">
        <v>456</v>
      </c>
      <c r="N15" s="66"/>
      <c r="O15" s="408">
        <v>2</v>
      </c>
      <c r="P15" s="409"/>
      <c r="Q15" s="42">
        <v>240</v>
      </c>
      <c r="R15" s="42">
        <v>3235</v>
      </c>
      <c r="S15" s="42">
        <v>871</v>
      </c>
      <c r="T15" s="42">
        <v>416</v>
      </c>
      <c r="U15" s="42">
        <v>263</v>
      </c>
      <c r="V15" s="42">
        <v>192</v>
      </c>
      <c r="W15" s="42">
        <v>141</v>
      </c>
      <c r="X15" s="42">
        <v>277</v>
      </c>
      <c r="Y15" s="42">
        <v>99</v>
      </c>
      <c r="Z15" s="42">
        <v>594</v>
      </c>
      <c r="AA15" s="45" t="s">
        <v>197</v>
      </c>
    </row>
    <row r="16" spans="1:27" ht="18.75" customHeight="1">
      <c r="A16" s="352" t="s">
        <v>152</v>
      </c>
      <c r="B16" s="352"/>
      <c r="C16" s="293">
        <v>16</v>
      </c>
      <c r="D16" s="294">
        <f aca="true" t="shared" si="1" ref="D16:D25">SUM(E16:F16)</f>
        <v>2499</v>
      </c>
      <c r="E16" s="295">
        <v>2234</v>
      </c>
      <c r="F16" s="295">
        <v>265</v>
      </c>
      <c r="G16" s="295">
        <v>4</v>
      </c>
      <c r="H16" s="295"/>
      <c r="I16" s="295">
        <v>62</v>
      </c>
      <c r="J16" s="295"/>
      <c r="K16" s="295">
        <v>7</v>
      </c>
      <c r="L16" s="295"/>
      <c r="M16" s="295">
        <v>408</v>
      </c>
      <c r="N16" s="66"/>
      <c r="O16" s="408">
        <v>3</v>
      </c>
      <c r="P16" s="409"/>
      <c r="Q16" s="42">
        <v>201</v>
      </c>
      <c r="R16" s="42">
        <v>2104</v>
      </c>
      <c r="S16" s="42">
        <v>974</v>
      </c>
      <c r="T16" s="42">
        <v>578</v>
      </c>
      <c r="U16" s="42">
        <v>226</v>
      </c>
      <c r="V16" s="42">
        <v>170</v>
      </c>
      <c r="W16" s="42">
        <v>98</v>
      </c>
      <c r="X16" s="42">
        <v>287</v>
      </c>
      <c r="Y16" s="42">
        <v>103</v>
      </c>
      <c r="Z16" s="42">
        <v>687</v>
      </c>
      <c r="AA16" s="45" t="s">
        <v>197</v>
      </c>
    </row>
    <row r="17" spans="1:27" ht="18.75" customHeight="1">
      <c r="A17" s="352" t="s">
        <v>153</v>
      </c>
      <c r="B17" s="352"/>
      <c r="C17" s="293">
        <v>244</v>
      </c>
      <c r="D17" s="294">
        <f t="shared" si="1"/>
        <v>29111</v>
      </c>
      <c r="E17" s="295">
        <v>20849</v>
      </c>
      <c r="F17" s="295">
        <v>8262</v>
      </c>
      <c r="G17" s="295">
        <v>86</v>
      </c>
      <c r="H17" s="295"/>
      <c r="I17" s="295">
        <v>1226</v>
      </c>
      <c r="J17" s="295"/>
      <c r="K17" s="295">
        <v>89</v>
      </c>
      <c r="L17" s="295"/>
      <c r="M17" s="295">
        <v>5030</v>
      </c>
      <c r="N17" s="66"/>
      <c r="O17" s="423" t="s">
        <v>253</v>
      </c>
      <c r="P17" s="424"/>
      <c r="Q17" s="302">
        <f>SUM(Q22:Q35)</f>
        <v>302</v>
      </c>
      <c r="R17" s="302">
        <f aca="true" t="shared" si="2" ref="R17:Z17">SUM(R22:R35)</f>
        <v>7173</v>
      </c>
      <c r="S17" s="302">
        <f t="shared" si="2"/>
        <v>1506</v>
      </c>
      <c r="T17" s="302">
        <f t="shared" si="2"/>
        <v>795</v>
      </c>
      <c r="U17" s="302">
        <f t="shared" si="2"/>
        <v>392</v>
      </c>
      <c r="V17" s="302">
        <f t="shared" si="2"/>
        <v>319</v>
      </c>
      <c r="W17" s="302">
        <f t="shared" si="2"/>
        <v>189</v>
      </c>
      <c r="X17" s="302">
        <f t="shared" si="2"/>
        <v>853</v>
      </c>
      <c r="Y17" s="302">
        <f t="shared" si="2"/>
        <v>113</v>
      </c>
      <c r="Z17" s="302">
        <f t="shared" si="2"/>
        <v>653</v>
      </c>
      <c r="AA17" s="27" t="s">
        <v>197</v>
      </c>
    </row>
    <row r="18" spans="1:27" ht="18.75" customHeight="1">
      <c r="A18" s="462" t="s">
        <v>133</v>
      </c>
      <c r="B18" s="462"/>
      <c r="C18" s="293">
        <v>13</v>
      </c>
      <c r="D18" s="294">
        <f t="shared" si="1"/>
        <v>1936</v>
      </c>
      <c r="E18" s="295">
        <v>1768</v>
      </c>
      <c r="F18" s="295">
        <v>168</v>
      </c>
      <c r="G18" s="295">
        <v>1</v>
      </c>
      <c r="H18" s="295"/>
      <c r="I18" s="295">
        <v>25</v>
      </c>
      <c r="J18" s="295"/>
      <c r="K18" s="295">
        <v>6</v>
      </c>
      <c r="L18" s="295"/>
      <c r="M18" s="295">
        <v>439</v>
      </c>
      <c r="N18" s="66"/>
      <c r="O18" s="355"/>
      <c r="P18" s="368"/>
      <c r="S18" s="21"/>
      <c r="AA18" s="45"/>
    </row>
    <row r="19" spans="1:27" ht="18.75" customHeight="1">
      <c r="A19" s="352" t="s">
        <v>154</v>
      </c>
      <c r="B19" s="352"/>
      <c r="C19" s="293">
        <v>148</v>
      </c>
      <c r="D19" s="294">
        <f t="shared" si="1"/>
        <v>16398</v>
      </c>
      <c r="E19" s="295">
        <v>14539</v>
      </c>
      <c r="F19" s="295">
        <v>1859</v>
      </c>
      <c r="G19" s="295">
        <v>58</v>
      </c>
      <c r="H19" s="295"/>
      <c r="I19" s="295">
        <v>792</v>
      </c>
      <c r="J19" s="295"/>
      <c r="K19" s="295">
        <v>44</v>
      </c>
      <c r="L19" s="295"/>
      <c r="M19" s="295">
        <v>2336</v>
      </c>
      <c r="O19" s="352" t="s">
        <v>252</v>
      </c>
      <c r="P19" s="420"/>
      <c r="Q19" s="42">
        <v>18</v>
      </c>
      <c r="R19" s="42">
        <v>233</v>
      </c>
      <c r="S19" s="42">
        <v>84</v>
      </c>
      <c r="T19" s="95">
        <v>45</v>
      </c>
      <c r="U19" s="95">
        <v>22</v>
      </c>
      <c r="V19" s="95">
        <v>17</v>
      </c>
      <c r="W19" s="95">
        <v>11</v>
      </c>
      <c r="X19" s="95">
        <v>54</v>
      </c>
      <c r="Y19" s="95">
        <v>7</v>
      </c>
      <c r="Z19" s="95">
        <v>30</v>
      </c>
      <c r="AA19" s="45" t="s">
        <v>197</v>
      </c>
    </row>
    <row r="20" spans="1:27" ht="18.75" customHeight="1">
      <c r="A20" s="352" t="s">
        <v>56</v>
      </c>
      <c r="B20" s="352"/>
      <c r="C20" s="293">
        <v>93</v>
      </c>
      <c r="D20" s="294">
        <f t="shared" si="1"/>
        <v>8029</v>
      </c>
      <c r="E20" s="295">
        <v>4513</v>
      </c>
      <c r="F20" s="295">
        <v>3516</v>
      </c>
      <c r="G20" s="295">
        <v>40</v>
      </c>
      <c r="H20" s="295"/>
      <c r="I20" s="295">
        <v>449</v>
      </c>
      <c r="J20" s="295"/>
      <c r="K20" s="295">
        <v>31</v>
      </c>
      <c r="L20" s="295"/>
      <c r="M20" s="295">
        <v>1886</v>
      </c>
      <c r="N20" s="66"/>
      <c r="O20" s="400">
        <v>2</v>
      </c>
      <c r="P20" s="401"/>
      <c r="Q20" s="42">
        <v>19</v>
      </c>
      <c r="R20" s="42">
        <v>125</v>
      </c>
      <c r="S20" s="42">
        <v>75</v>
      </c>
      <c r="T20" s="95">
        <v>38</v>
      </c>
      <c r="U20" s="95">
        <v>21</v>
      </c>
      <c r="V20" s="95">
        <v>16</v>
      </c>
      <c r="W20" s="95">
        <v>8</v>
      </c>
      <c r="X20" s="95">
        <v>31</v>
      </c>
      <c r="Y20" s="95">
        <v>11</v>
      </c>
      <c r="Z20" s="95">
        <v>44</v>
      </c>
      <c r="AA20" s="45" t="s">
        <v>197</v>
      </c>
    </row>
    <row r="21" spans="1:27" ht="18.75" customHeight="1">
      <c r="A21" s="352" t="s">
        <v>155</v>
      </c>
      <c r="B21" s="352"/>
      <c r="C21" s="293">
        <v>75</v>
      </c>
      <c r="D21" s="294">
        <f t="shared" si="1"/>
        <v>10603</v>
      </c>
      <c r="E21" s="295">
        <v>4098</v>
      </c>
      <c r="F21" s="295">
        <v>6505</v>
      </c>
      <c r="G21" s="295">
        <v>21</v>
      </c>
      <c r="H21" s="295"/>
      <c r="I21" s="295">
        <v>324</v>
      </c>
      <c r="J21" s="295"/>
      <c r="K21" s="295">
        <v>31</v>
      </c>
      <c r="L21" s="295"/>
      <c r="M21" s="295">
        <v>1796</v>
      </c>
      <c r="N21" s="66"/>
      <c r="O21" s="400">
        <v>3</v>
      </c>
      <c r="P21" s="401"/>
      <c r="Q21" s="42">
        <v>13</v>
      </c>
      <c r="R21" s="42">
        <v>185</v>
      </c>
      <c r="S21" s="42">
        <v>141</v>
      </c>
      <c r="T21" s="95">
        <v>91</v>
      </c>
      <c r="U21" s="95">
        <v>31</v>
      </c>
      <c r="V21" s="95">
        <v>19</v>
      </c>
      <c r="W21" s="95">
        <v>6</v>
      </c>
      <c r="X21" s="95">
        <v>16</v>
      </c>
      <c r="Y21" s="95">
        <v>7</v>
      </c>
      <c r="Z21" s="95">
        <v>125</v>
      </c>
      <c r="AA21" s="45" t="s">
        <v>197</v>
      </c>
    </row>
    <row r="22" spans="1:27" ht="18.75" customHeight="1">
      <c r="A22" s="352" t="s">
        <v>156</v>
      </c>
      <c r="B22" s="352"/>
      <c r="C22" s="293">
        <v>1</v>
      </c>
      <c r="D22" s="294">
        <f t="shared" si="1"/>
        <v>1</v>
      </c>
      <c r="E22" s="295">
        <v>1</v>
      </c>
      <c r="F22" s="295" t="s">
        <v>456</v>
      </c>
      <c r="G22" s="295">
        <v>1</v>
      </c>
      <c r="H22" s="295"/>
      <c r="I22" s="295">
        <v>1</v>
      </c>
      <c r="J22" s="295"/>
      <c r="K22" s="295" t="s">
        <v>456</v>
      </c>
      <c r="L22" s="295"/>
      <c r="M22" s="295" t="s">
        <v>456</v>
      </c>
      <c r="N22" s="66"/>
      <c r="O22" s="398">
        <v>4</v>
      </c>
      <c r="P22" s="399"/>
      <c r="Q22" s="42">
        <v>22</v>
      </c>
      <c r="R22" s="42">
        <v>158</v>
      </c>
      <c r="S22" s="42">
        <v>67</v>
      </c>
      <c r="T22" s="95">
        <v>35</v>
      </c>
      <c r="U22" s="95">
        <v>19</v>
      </c>
      <c r="V22" s="95">
        <v>13</v>
      </c>
      <c r="W22" s="95">
        <v>7</v>
      </c>
      <c r="X22" s="95">
        <v>17</v>
      </c>
      <c r="Y22" s="95">
        <v>15</v>
      </c>
      <c r="Z22" s="95">
        <v>50</v>
      </c>
      <c r="AA22" s="45" t="s">
        <v>197</v>
      </c>
    </row>
    <row r="23" spans="1:27" ht="18.75" customHeight="1">
      <c r="A23" s="352" t="s">
        <v>157</v>
      </c>
      <c r="B23" s="352"/>
      <c r="C23" s="293">
        <v>139</v>
      </c>
      <c r="D23" s="294">
        <f t="shared" si="1"/>
        <v>18327</v>
      </c>
      <c r="E23" s="295">
        <v>8775</v>
      </c>
      <c r="F23" s="295">
        <v>9552</v>
      </c>
      <c r="G23" s="295">
        <v>50</v>
      </c>
      <c r="H23" s="295"/>
      <c r="I23" s="295">
        <v>708</v>
      </c>
      <c r="J23" s="295"/>
      <c r="K23" s="295">
        <v>41</v>
      </c>
      <c r="L23" s="295"/>
      <c r="M23" s="295">
        <v>2352</v>
      </c>
      <c r="N23" s="66"/>
      <c r="O23" s="400">
        <v>5</v>
      </c>
      <c r="P23" s="401"/>
      <c r="Q23" s="45">
        <v>16</v>
      </c>
      <c r="R23" s="45">
        <v>121</v>
      </c>
      <c r="S23" s="42">
        <v>68</v>
      </c>
      <c r="T23" s="95">
        <v>28</v>
      </c>
      <c r="U23" s="95">
        <v>19</v>
      </c>
      <c r="V23" s="95">
        <v>21</v>
      </c>
      <c r="W23" s="95">
        <v>9</v>
      </c>
      <c r="X23" s="95">
        <v>29</v>
      </c>
      <c r="Y23" s="95">
        <v>7</v>
      </c>
      <c r="Z23" s="95">
        <v>39</v>
      </c>
      <c r="AA23" s="45" t="s">
        <v>197</v>
      </c>
    </row>
    <row r="24" spans="1:27" ht="18.75" customHeight="1">
      <c r="A24" s="352" t="s">
        <v>158</v>
      </c>
      <c r="B24" s="352"/>
      <c r="C24" s="293">
        <v>71</v>
      </c>
      <c r="D24" s="294">
        <f t="shared" si="1"/>
        <v>13777</v>
      </c>
      <c r="E24" s="295">
        <v>8490</v>
      </c>
      <c r="F24" s="295">
        <v>5287</v>
      </c>
      <c r="G24" s="295">
        <v>14</v>
      </c>
      <c r="H24" s="295"/>
      <c r="I24" s="295">
        <v>233</v>
      </c>
      <c r="J24" s="295"/>
      <c r="K24" s="295">
        <v>18</v>
      </c>
      <c r="L24" s="295"/>
      <c r="M24" s="295">
        <v>1117</v>
      </c>
      <c r="N24" s="66"/>
      <c r="O24" s="398">
        <v>6</v>
      </c>
      <c r="P24" s="399"/>
      <c r="Q24" s="42">
        <v>19</v>
      </c>
      <c r="R24" s="42">
        <v>191</v>
      </c>
      <c r="S24" s="42">
        <v>65</v>
      </c>
      <c r="T24" s="95">
        <v>43</v>
      </c>
      <c r="U24" s="95">
        <v>18</v>
      </c>
      <c r="V24" s="95">
        <v>4</v>
      </c>
      <c r="W24" s="95">
        <v>14</v>
      </c>
      <c r="X24" s="95">
        <v>44</v>
      </c>
      <c r="Y24" s="95">
        <v>5</v>
      </c>
      <c r="Z24" s="95">
        <v>21</v>
      </c>
      <c r="AA24" s="45" t="s">
        <v>197</v>
      </c>
    </row>
    <row r="25" spans="1:27" ht="18.75" customHeight="1">
      <c r="A25" s="377" t="s">
        <v>159</v>
      </c>
      <c r="B25" s="377"/>
      <c r="C25" s="293">
        <v>1</v>
      </c>
      <c r="D25" s="296">
        <f t="shared" si="1"/>
        <v>42</v>
      </c>
      <c r="E25" s="297">
        <v>25</v>
      </c>
      <c r="F25" s="297">
        <v>17</v>
      </c>
      <c r="G25" s="297" t="s">
        <v>456</v>
      </c>
      <c r="H25" s="297"/>
      <c r="I25" s="297" t="s">
        <v>456</v>
      </c>
      <c r="J25" s="297"/>
      <c r="K25" s="297">
        <v>1</v>
      </c>
      <c r="L25" s="297"/>
      <c r="M25" s="297">
        <v>42</v>
      </c>
      <c r="N25" s="66"/>
      <c r="O25" s="400"/>
      <c r="P25" s="401"/>
      <c r="Q25" s="42"/>
      <c r="R25" s="42"/>
      <c r="S25" s="42"/>
      <c r="AA25" s="45" t="s">
        <v>197</v>
      </c>
    </row>
    <row r="26" spans="1:27" ht="18.75" customHeight="1">
      <c r="A26" s="66" t="s">
        <v>250</v>
      </c>
      <c r="B26" s="63"/>
      <c r="C26" s="127"/>
      <c r="D26" s="127"/>
      <c r="E26" s="63"/>
      <c r="F26" s="63"/>
      <c r="G26" s="63"/>
      <c r="H26" s="63"/>
      <c r="I26" s="63"/>
      <c r="J26" s="63"/>
      <c r="K26" s="63"/>
      <c r="L26" s="63"/>
      <c r="M26" s="63"/>
      <c r="N26" s="66"/>
      <c r="O26" s="400">
        <v>7</v>
      </c>
      <c r="P26" s="401"/>
      <c r="Q26" s="42">
        <v>25</v>
      </c>
      <c r="R26" s="42">
        <v>757</v>
      </c>
      <c r="S26" s="42">
        <v>88</v>
      </c>
      <c r="T26" s="95">
        <v>35</v>
      </c>
      <c r="U26" s="95">
        <v>27</v>
      </c>
      <c r="V26" s="95">
        <v>26</v>
      </c>
      <c r="W26" s="95">
        <v>15</v>
      </c>
      <c r="X26" s="95">
        <v>44</v>
      </c>
      <c r="Y26" s="95">
        <v>10</v>
      </c>
      <c r="Z26" s="95">
        <v>44</v>
      </c>
      <c r="AA26" s="45" t="s">
        <v>197</v>
      </c>
    </row>
    <row r="27" spans="1:27" ht="18.75" customHeight="1" thickBo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400">
        <v>8</v>
      </c>
      <c r="P27" s="401"/>
      <c r="Q27" s="42">
        <v>26</v>
      </c>
      <c r="R27" s="42">
        <v>333</v>
      </c>
      <c r="S27" s="42">
        <v>96</v>
      </c>
      <c r="T27" s="95">
        <v>51</v>
      </c>
      <c r="U27" s="95">
        <v>21</v>
      </c>
      <c r="V27" s="95">
        <v>24</v>
      </c>
      <c r="W27" s="95">
        <v>12</v>
      </c>
      <c r="X27" s="95">
        <v>40</v>
      </c>
      <c r="Y27" s="95">
        <v>14</v>
      </c>
      <c r="Z27" s="95">
        <v>56</v>
      </c>
      <c r="AA27" s="45" t="s">
        <v>197</v>
      </c>
    </row>
    <row r="28" spans="1:27" ht="18.75" customHeight="1">
      <c r="A28" s="463" t="s">
        <v>160</v>
      </c>
      <c r="B28" s="361"/>
      <c r="C28" s="437" t="s">
        <v>346</v>
      </c>
      <c r="D28" s="439"/>
      <c r="E28" s="437" t="s">
        <v>347</v>
      </c>
      <c r="F28" s="439"/>
      <c r="G28" s="440" t="s">
        <v>348</v>
      </c>
      <c r="H28" s="441"/>
      <c r="I28" s="442"/>
      <c r="J28" s="440" t="s">
        <v>349</v>
      </c>
      <c r="K28" s="441"/>
      <c r="L28" s="441"/>
      <c r="M28" s="441"/>
      <c r="N28" s="38"/>
      <c r="O28" s="398">
        <v>9</v>
      </c>
      <c r="P28" s="399"/>
      <c r="Q28" s="45">
        <v>22</v>
      </c>
      <c r="R28" s="45">
        <v>517</v>
      </c>
      <c r="S28" s="42">
        <v>87</v>
      </c>
      <c r="T28" s="95">
        <v>55</v>
      </c>
      <c r="U28" s="95">
        <v>16</v>
      </c>
      <c r="V28" s="95">
        <v>16</v>
      </c>
      <c r="W28" s="95">
        <v>8</v>
      </c>
      <c r="X28" s="95">
        <v>30</v>
      </c>
      <c r="Y28" s="95">
        <v>14</v>
      </c>
      <c r="Z28" s="95">
        <v>57</v>
      </c>
      <c r="AA28" s="45" t="s">
        <v>197</v>
      </c>
    </row>
    <row r="29" spans="1:27" ht="18.75" customHeight="1">
      <c r="A29" s="339"/>
      <c r="B29" s="364"/>
      <c r="C29" s="91" t="s">
        <v>161</v>
      </c>
      <c r="D29" s="91" t="s">
        <v>162</v>
      </c>
      <c r="E29" s="91" t="s">
        <v>161</v>
      </c>
      <c r="F29" s="91" t="s">
        <v>162</v>
      </c>
      <c r="G29" s="128" t="s">
        <v>161</v>
      </c>
      <c r="H29" s="464" t="s">
        <v>163</v>
      </c>
      <c r="I29" s="465"/>
      <c r="J29" s="464" t="s">
        <v>164</v>
      </c>
      <c r="K29" s="465"/>
      <c r="L29" s="340" t="s">
        <v>165</v>
      </c>
      <c r="M29" s="341"/>
      <c r="N29" s="66"/>
      <c r="O29" s="400">
        <v>10</v>
      </c>
      <c r="P29" s="401"/>
      <c r="Q29" s="42">
        <v>35</v>
      </c>
      <c r="R29" s="42">
        <v>2121</v>
      </c>
      <c r="S29" s="42">
        <v>216</v>
      </c>
      <c r="T29" s="95">
        <v>91</v>
      </c>
      <c r="U29" s="95">
        <v>59</v>
      </c>
      <c r="V29" s="95">
        <v>66</v>
      </c>
      <c r="W29" s="95">
        <v>23</v>
      </c>
      <c r="X29" s="95">
        <v>145</v>
      </c>
      <c r="Y29" s="95">
        <v>12</v>
      </c>
      <c r="Z29" s="95">
        <v>71</v>
      </c>
      <c r="AA29" s="45" t="s">
        <v>350</v>
      </c>
    </row>
    <row r="30" spans="1:27" ht="18.75" customHeight="1">
      <c r="A30" s="450" t="s">
        <v>247</v>
      </c>
      <c r="B30" s="451"/>
      <c r="C30" s="39">
        <v>196</v>
      </c>
      <c r="D30" s="39">
        <v>33190</v>
      </c>
      <c r="E30" s="39">
        <v>34</v>
      </c>
      <c r="F30" s="39">
        <v>12721</v>
      </c>
      <c r="G30" s="39">
        <v>22</v>
      </c>
      <c r="H30" s="39"/>
      <c r="I30" s="39">
        <v>14448</v>
      </c>
      <c r="J30" s="39"/>
      <c r="K30" s="39">
        <v>11</v>
      </c>
      <c r="L30" s="39"/>
      <c r="M30" s="39">
        <v>18872</v>
      </c>
      <c r="N30" s="66"/>
      <c r="O30" s="428">
        <v>11</v>
      </c>
      <c r="P30" s="429"/>
      <c r="Q30" s="42">
        <v>24</v>
      </c>
      <c r="R30" s="42">
        <v>638</v>
      </c>
      <c r="S30" s="42">
        <v>205</v>
      </c>
      <c r="T30" s="95">
        <v>92</v>
      </c>
      <c r="U30" s="95">
        <v>66</v>
      </c>
      <c r="V30" s="95">
        <v>47</v>
      </c>
      <c r="W30" s="95">
        <v>16</v>
      </c>
      <c r="X30" s="95">
        <v>106</v>
      </c>
      <c r="Y30" s="95">
        <v>8</v>
      </c>
      <c r="Z30" s="95">
        <v>99</v>
      </c>
      <c r="AA30" s="45" t="s">
        <v>350</v>
      </c>
    </row>
    <row r="31" spans="1:27" ht="18.75" customHeight="1">
      <c r="A31" s="459" t="s">
        <v>248</v>
      </c>
      <c r="B31" s="445"/>
      <c r="C31" s="39">
        <v>183</v>
      </c>
      <c r="D31" s="39">
        <v>31114</v>
      </c>
      <c r="E31" s="39">
        <v>35</v>
      </c>
      <c r="F31" s="39">
        <v>13015</v>
      </c>
      <c r="G31" s="39">
        <v>25</v>
      </c>
      <c r="H31" s="39"/>
      <c r="I31" s="39">
        <v>17091</v>
      </c>
      <c r="J31" s="39"/>
      <c r="K31" s="39">
        <v>10</v>
      </c>
      <c r="L31" s="39"/>
      <c r="M31" s="39">
        <v>17832</v>
      </c>
      <c r="N31" s="66"/>
      <c r="O31" s="400">
        <v>12</v>
      </c>
      <c r="P31" s="401"/>
      <c r="Q31" s="42">
        <v>23</v>
      </c>
      <c r="R31" s="42">
        <v>713</v>
      </c>
      <c r="S31" s="42">
        <v>144</v>
      </c>
      <c r="T31" s="95">
        <v>81</v>
      </c>
      <c r="U31" s="95">
        <v>32</v>
      </c>
      <c r="V31" s="95">
        <v>31</v>
      </c>
      <c r="W31" s="95">
        <v>19</v>
      </c>
      <c r="X31" s="95">
        <v>78</v>
      </c>
      <c r="Y31" s="95">
        <v>4</v>
      </c>
      <c r="Z31" s="95">
        <v>66</v>
      </c>
      <c r="AA31" s="45" t="s">
        <v>350</v>
      </c>
    </row>
    <row r="32" spans="1:27" ht="18.75" customHeight="1">
      <c r="A32" s="459" t="s">
        <v>370</v>
      </c>
      <c r="B32" s="445"/>
      <c r="C32" s="39">
        <v>185</v>
      </c>
      <c r="D32" s="39">
        <v>31978</v>
      </c>
      <c r="E32" s="39">
        <v>36</v>
      </c>
      <c r="F32" s="39">
        <v>13312</v>
      </c>
      <c r="G32" s="39">
        <v>24</v>
      </c>
      <c r="H32" s="39"/>
      <c r="I32" s="39">
        <v>16697</v>
      </c>
      <c r="J32" s="39"/>
      <c r="K32" s="39">
        <v>10</v>
      </c>
      <c r="L32" s="39"/>
      <c r="M32" s="39">
        <v>17386</v>
      </c>
      <c r="N32" s="66"/>
      <c r="O32" s="408"/>
      <c r="P32" s="409"/>
      <c r="Q32" s="42"/>
      <c r="R32" s="42"/>
      <c r="S32" s="21"/>
      <c r="AA32" s="45" t="s">
        <v>350</v>
      </c>
    </row>
    <row r="33" spans="1:27" ht="18.75" customHeight="1">
      <c r="A33" s="459" t="s">
        <v>371</v>
      </c>
      <c r="B33" s="445"/>
      <c r="C33" s="39">
        <v>189</v>
      </c>
      <c r="D33" s="39">
        <v>31998</v>
      </c>
      <c r="E33" s="39">
        <v>33</v>
      </c>
      <c r="F33" s="39">
        <v>12793</v>
      </c>
      <c r="G33" s="39">
        <v>26</v>
      </c>
      <c r="H33" s="39"/>
      <c r="I33" s="39">
        <v>17883</v>
      </c>
      <c r="J33" s="39"/>
      <c r="K33" s="39">
        <v>11</v>
      </c>
      <c r="L33" s="39"/>
      <c r="M33" s="39">
        <v>18555</v>
      </c>
      <c r="N33" s="66"/>
      <c r="O33" s="421" t="s">
        <v>369</v>
      </c>
      <c r="P33" s="422"/>
      <c r="Q33" s="95">
        <v>33</v>
      </c>
      <c r="R33" s="95">
        <v>629</v>
      </c>
      <c r="S33" s="42">
        <v>124</v>
      </c>
      <c r="T33" s="95">
        <v>82</v>
      </c>
      <c r="U33" s="95">
        <v>26</v>
      </c>
      <c r="V33" s="95">
        <v>16</v>
      </c>
      <c r="W33" s="95">
        <v>26</v>
      </c>
      <c r="X33" s="95">
        <v>92</v>
      </c>
      <c r="Y33" s="95">
        <v>7</v>
      </c>
      <c r="Z33" s="95">
        <v>32</v>
      </c>
      <c r="AA33" s="45" t="s">
        <v>350</v>
      </c>
    </row>
    <row r="34" spans="1:27" ht="18.75" customHeight="1">
      <c r="A34" s="460" t="s">
        <v>249</v>
      </c>
      <c r="B34" s="466"/>
      <c r="C34" s="299">
        <f>SUM(C36:C47)</f>
        <v>186</v>
      </c>
      <c r="D34" s="299">
        <f aca="true" t="shared" si="3" ref="D34:M34">SUM(D36:D47)</f>
        <v>31567</v>
      </c>
      <c r="E34" s="299">
        <f t="shared" si="3"/>
        <v>35</v>
      </c>
      <c r="F34" s="299">
        <f t="shared" si="3"/>
        <v>13428</v>
      </c>
      <c r="G34" s="299">
        <f t="shared" si="3"/>
        <v>26</v>
      </c>
      <c r="H34" s="299"/>
      <c r="I34" s="299">
        <f t="shared" si="3"/>
        <v>17320</v>
      </c>
      <c r="J34" s="299"/>
      <c r="K34" s="299">
        <f t="shared" si="3"/>
        <v>11</v>
      </c>
      <c r="L34" s="299"/>
      <c r="M34" s="299">
        <f t="shared" si="3"/>
        <v>19182</v>
      </c>
      <c r="O34" s="385">
        <v>2</v>
      </c>
      <c r="P34" s="386"/>
      <c r="Q34" s="129">
        <v>26</v>
      </c>
      <c r="R34" s="129">
        <v>360</v>
      </c>
      <c r="S34" s="42">
        <v>143</v>
      </c>
      <c r="T34" s="95">
        <v>85</v>
      </c>
      <c r="U34" s="95">
        <v>44</v>
      </c>
      <c r="V34" s="95">
        <v>14</v>
      </c>
      <c r="W34" s="95">
        <v>17</v>
      </c>
      <c r="X34" s="95">
        <v>79</v>
      </c>
      <c r="Y34" s="95">
        <v>9</v>
      </c>
      <c r="Z34" s="95">
        <v>64</v>
      </c>
      <c r="AA34" s="45" t="s">
        <v>350</v>
      </c>
    </row>
    <row r="35" spans="1:27" ht="18.75" customHeight="1">
      <c r="A35" s="85"/>
      <c r="B35" s="130"/>
      <c r="C35" s="119"/>
      <c r="D35" s="39"/>
      <c r="E35" s="39"/>
      <c r="F35" s="39"/>
      <c r="G35" s="39"/>
      <c r="H35" s="32"/>
      <c r="I35" s="39"/>
      <c r="J35" s="32"/>
      <c r="K35" s="39"/>
      <c r="L35" s="39"/>
      <c r="M35" s="39"/>
      <c r="N35" s="66"/>
      <c r="O35" s="385">
        <v>3</v>
      </c>
      <c r="P35" s="386"/>
      <c r="Q35" s="95">
        <v>31</v>
      </c>
      <c r="R35" s="95">
        <v>635</v>
      </c>
      <c r="S35" s="42">
        <v>203</v>
      </c>
      <c r="T35" s="95">
        <v>117</v>
      </c>
      <c r="U35" s="95">
        <v>45</v>
      </c>
      <c r="V35" s="95">
        <v>41</v>
      </c>
      <c r="W35" s="95">
        <v>23</v>
      </c>
      <c r="X35" s="95">
        <v>149</v>
      </c>
      <c r="Y35" s="95">
        <v>8</v>
      </c>
      <c r="Z35" s="95">
        <v>54</v>
      </c>
      <c r="AA35" s="45" t="s">
        <v>350</v>
      </c>
    </row>
    <row r="36" spans="1:27" ht="18.75" customHeight="1">
      <c r="A36" s="352" t="s">
        <v>201</v>
      </c>
      <c r="B36" s="413"/>
      <c r="C36" s="30" t="s">
        <v>351</v>
      </c>
      <c r="D36" s="30" t="s">
        <v>351</v>
      </c>
      <c r="E36" s="30" t="s">
        <v>351</v>
      </c>
      <c r="F36" s="30" t="s">
        <v>351</v>
      </c>
      <c r="G36" s="30" t="s">
        <v>351</v>
      </c>
      <c r="H36" s="32"/>
      <c r="I36" s="30" t="s">
        <v>351</v>
      </c>
      <c r="J36" s="32"/>
      <c r="K36" s="30" t="s">
        <v>351</v>
      </c>
      <c r="L36" s="39"/>
      <c r="M36" s="30" t="s">
        <v>351</v>
      </c>
      <c r="N36" s="66"/>
      <c r="P36" s="94"/>
      <c r="S36" s="42"/>
      <c r="AA36" s="45" t="s">
        <v>350</v>
      </c>
    </row>
    <row r="37" spans="1:27" ht="18.75" customHeight="1">
      <c r="A37" s="352" t="s">
        <v>200</v>
      </c>
      <c r="B37" s="413"/>
      <c r="C37" s="30" t="s">
        <v>351</v>
      </c>
      <c r="D37" s="30" t="s">
        <v>351</v>
      </c>
      <c r="E37" s="30" t="s">
        <v>351</v>
      </c>
      <c r="F37" s="30" t="s">
        <v>351</v>
      </c>
      <c r="G37" s="30" t="s">
        <v>351</v>
      </c>
      <c r="H37" s="32"/>
      <c r="I37" s="30" t="s">
        <v>351</v>
      </c>
      <c r="J37" s="32"/>
      <c r="K37" s="30" t="s">
        <v>351</v>
      </c>
      <c r="L37" s="39"/>
      <c r="M37" s="30" t="s">
        <v>351</v>
      </c>
      <c r="N37" s="66"/>
      <c r="O37" s="352" t="s">
        <v>352</v>
      </c>
      <c r="P37" s="413"/>
      <c r="Q37" s="132">
        <v>19</v>
      </c>
      <c r="R37" s="132">
        <v>142</v>
      </c>
      <c r="S37" s="42">
        <v>78</v>
      </c>
      <c r="T37" s="133">
        <v>49</v>
      </c>
      <c r="U37" s="133">
        <v>19</v>
      </c>
      <c r="V37" s="133">
        <v>10</v>
      </c>
      <c r="W37" s="133">
        <v>8</v>
      </c>
      <c r="X37" s="133">
        <v>33</v>
      </c>
      <c r="Y37" s="133">
        <v>11</v>
      </c>
      <c r="Z37" s="133">
        <v>45</v>
      </c>
      <c r="AA37" s="45" t="s">
        <v>350</v>
      </c>
    </row>
    <row r="38" spans="1:27" ht="18.75" customHeight="1">
      <c r="A38" s="352" t="s">
        <v>353</v>
      </c>
      <c r="B38" s="413"/>
      <c r="C38" s="39">
        <v>3</v>
      </c>
      <c r="D38" s="39">
        <v>781</v>
      </c>
      <c r="E38" s="39">
        <v>1</v>
      </c>
      <c r="F38" s="39">
        <v>352</v>
      </c>
      <c r="G38" s="39">
        <v>1</v>
      </c>
      <c r="H38" s="32"/>
      <c r="I38" s="39">
        <v>896</v>
      </c>
      <c r="J38" s="32"/>
      <c r="K38" s="39" t="s">
        <v>350</v>
      </c>
      <c r="L38" s="39"/>
      <c r="M38" s="39" t="s">
        <v>350</v>
      </c>
      <c r="N38" s="66"/>
      <c r="O38" s="352" t="s">
        <v>166</v>
      </c>
      <c r="P38" s="413"/>
      <c r="Q38" s="132">
        <f>SUM(Q39:Q45)</f>
        <v>147</v>
      </c>
      <c r="R38" s="132">
        <f aca="true" t="shared" si="4" ref="R38:Z38">SUM(R39:R45)</f>
        <v>4483</v>
      </c>
      <c r="S38" s="132">
        <f t="shared" si="4"/>
        <v>923</v>
      </c>
      <c r="T38" s="132">
        <f t="shared" si="4"/>
        <v>429</v>
      </c>
      <c r="U38" s="132">
        <f t="shared" si="4"/>
        <v>278</v>
      </c>
      <c r="V38" s="132">
        <f t="shared" si="4"/>
        <v>216</v>
      </c>
      <c r="W38" s="132">
        <f t="shared" si="4"/>
        <v>93</v>
      </c>
      <c r="X38" s="132">
        <f t="shared" si="4"/>
        <v>527</v>
      </c>
      <c r="Y38" s="132">
        <f t="shared" si="4"/>
        <v>54</v>
      </c>
      <c r="Z38" s="132">
        <f t="shared" si="4"/>
        <v>396</v>
      </c>
      <c r="AA38" s="45" t="s">
        <v>350</v>
      </c>
    </row>
    <row r="39" spans="1:27" ht="18.75" customHeight="1">
      <c r="A39" s="352" t="s">
        <v>354</v>
      </c>
      <c r="B39" s="413"/>
      <c r="C39" s="39">
        <v>51</v>
      </c>
      <c r="D39" s="39">
        <v>8163</v>
      </c>
      <c r="E39" s="39">
        <v>8</v>
      </c>
      <c r="F39" s="39">
        <v>3044</v>
      </c>
      <c r="G39" s="39">
        <v>6</v>
      </c>
      <c r="H39" s="32"/>
      <c r="I39" s="39">
        <v>4438</v>
      </c>
      <c r="J39" s="32"/>
      <c r="K39" s="39">
        <v>4</v>
      </c>
      <c r="L39" s="39"/>
      <c r="M39" s="39">
        <v>7210</v>
      </c>
      <c r="N39" s="66"/>
      <c r="O39" s="134"/>
      <c r="P39" s="131" t="s">
        <v>228</v>
      </c>
      <c r="Q39" s="132">
        <v>5</v>
      </c>
      <c r="R39" s="132">
        <v>68</v>
      </c>
      <c r="S39" s="42">
        <v>27</v>
      </c>
      <c r="T39" s="133">
        <v>7</v>
      </c>
      <c r="U39" s="133">
        <v>4</v>
      </c>
      <c r="V39" s="133">
        <v>16</v>
      </c>
      <c r="W39" s="133">
        <v>3</v>
      </c>
      <c r="X39" s="133">
        <v>23</v>
      </c>
      <c r="Y39" s="133">
        <v>2</v>
      </c>
      <c r="Z39" s="133">
        <v>4</v>
      </c>
      <c r="AA39" s="45" t="s">
        <v>350</v>
      </c>
    </row>
    <row r="40" spans="1:27" ht="18.75" customHeight="1">
      <c r="A40" s="462" t="s">
        <v>133</v>
      </c>
      <c r="B40" s="471"/>
      <c r="C40" s="39">
        <v>5</v>
      </c>
      <c r="D40" s="39">
        <v>1091</v>
      </c>
      <c r="E40" s="39">
        <v>1</v>
      </c>
      <c r="F40" s="39">
        <v>381</v>
      </c>
      <c r="G40" s="39" t="s">
        <v>350</v>
      </c>
      <c r="H40" s="32"/>
      <c r="I40" s="39" t="s">
        <v>350</v>
      </c>
      <c r="J40" s="32"/>
      <c r="K40" s="39" t="s">
        <v>350</v>
      </c>
      <c r="L40" s="39"/>
      <c r="M40" s="39" t="s">
        <v>350</v>
      </c>
      <c r="N40" s="66"/>
      <c r="O40" s="134"/>
      <c r="P40" s="75" t="s">
        <v>257</v>
      </c>
      <c r="Q40" s="132">
        <v>61</v>
      </c>
      <c r="R40" s="132">
        <v>1439</v>
      </c>
      <c r="S40" s="42">
        <v>388</v>
      </c>
      <c r="T40" s="133">
        <v>172</v>
      </c>
      <c r="U40" s="133">
        <v>125</v>
      </c>
      <c r="V40" s="133">
        <v>91</v>
      </c>
      <c r="W40" s="133">
        <v>38</v>
      </c>
      <c r="X40" s="133">
        <v>247</v>
      </c>
      <c r="Y40" s="133">
        <v>23</v>
      </c>
      <c r="Z40" s="133">
        <v>141</v>
      </c>
      <c r="AA40" s="45" t="s">
        <v>350</v>
      </c>
    </row>
    <row r="41" spans="1:27" ht="18.75" customHeight="1">
      <c r="A41" s="352" t="s">
        <v>355</v>
      </c>
      <c r="B41" s="413"/>
      <c r="C41" s="39">
        <v>32</v>
      </c>
      <c r="D41" s="39">
        <v>5062</v>
      </c>
      <c r="E41" s="39">
        <v>9</v>
      </c>
      <c r="F41" s="39">
        <v>3721</v>
      </c>
      <c r="G41" s="39">
        <v>3</v>
      </c>
      <c r="H41" s="32"/>
      <c r="I41" s="39">
        <v>1861</v>
      </c>
      <c r="J41" s="32"/>
      <c r="K41" s="39">
        <v>2</v>
      </c>
      <c r="L41" s="39"/>
      <c r="M41" s="39">
        <v>2626</v>
      </c>
      <c r="N41" s="66"/>
      <c r="O41" s="134"/>
      <c r="P41" s="75" t="s">
        <v>258</v>
      </c>
      <c r="Q41" s="132">
        <v>5</v>
      </c>
      <c r="R41" s="132">
        <v>58</v>
      </c>
      <c r="S41" s="42">
        <v>52</v>
      </c>
      <c r="T41" s="133">
        <v>19</v>
      </c>
      <c r="U41" s="133">
        <v>14</v>
      </c>
      <c r="V41" s="133">
        <v>19</v>
      </c>
      <c r="W41" s="133">
        <v>2</v>
      </c>
      <c r="X41" s="133">
        <v>2</v>
      </c>
      <c r="Y41" s="133">
        <v>3</v>
      </c>
      <c r="Z41" s="133">
        <v>50</v>
      </c>
      <c r="AA41" s="45" t="s">
        <v>350</v>
      </c>
    </row>
    <row r="42" spans="1:27" ht="18.75" customHeight="1">
      <c r="A42" s="352" t="s">
        <v>56</v>
      </c>
      <c r="B42" s="413"/>
      <c r="C42" s="39">
        <v>16</v>
      </c>
      <c r="D42" s="39">
        <v>2818</v>
      </c>
      <c r="E42" s="39">
        <v>2</v>
      </c>
      <c r="F42" s="39">
        <v>759</v>
      </c>
      <c r="G42" s="39">
        <v>4</v>
      </c>
      <c r="H42" s="32"/>
      <c r="I42" s="39">
        <v>2117</v>
      </c>
      <c r="J42" s="32"/>
      <c r="K42" s="39" t="s">
        <v>350</v>
      </c>
      <c r="L42" s="39"/>
      <c r="M42" s="39" t="s">
        <v>350</v>
      </c>
      <c r="N42" s="66"/>
      <c r="P42" s="75" t="s">
        <v>259</v>
      </c>
      <c r="Q42" s="132">
        <v>2</v>
      </c>
      <c r="R42" s="132">
        <v>25</v>
      </c>
      <c r="S42" s="42">
        <v>3</v>
      </c>
      <c r="T42" s="133">
        <v>1</v>
      </c>
      <c r="U42" s="133">
        <v>2</v>
      </c>
      <c r="V42" s="133" t="s">
        <v>350</v>
      </c>
      <c r="W42" s="133">
        <v>2</v>
      </c>
      <c r="X42" s="133">
        <v>3</v>
      </c>
      <c r="Y42" s="133" t="s">
        <v>350</v>
      </c>
      <c r="Z42" s="133" t="s">
        <v>350</v>
      </c>
      <c r="AA42" s="45" t="s">
        <v>350</v>
      </c>
    </row>
    <row r="43" spans="1:27" ht="18.75" customHeight="1">
      <c r="A43" s="352" t="s">
        <v>356</v>
      </c>
      <c r="B43" s="413"/>
      <c r="C43" s="39">
        <v>15</v>
      </c>
      <c r="D43" s="39">
        <v>2624</v>
      </c>
      <c r="E43" s="39">
        <v>2</v>
      </c>
      <c r="F43" s="39">
        <v>847</v>
      </c>
      <c r="G43" s="39">
        <v>5</v>
      </c>
      <c r="H43" s="32"/>
      <c r="I43" s="39">
        <v>3806</v>
      </c>
      <c r="J43" s="32"/>
      <c r="K43" s="39">
        <v>1</v>
      </c>
      <c r="L43" s="39"/>
      <c r="M43" s="39">
        <v>1206</v>
      </c>
      <c r="N43" s="66"/>
      <c r="O43" s="66"/>
      <c r="P43" s="93" t="s">
        <v>167</v>
      </c>
      <c r="Q43" s="132">
        <v>3</v>
      </c>
      <c r="R43" s="132">
        <v>26</v>
      </c>
      <c r="S43" s="42">
        <v>5</v>
      </c>
      <c r="T43" s="133" t="s">
        <v>350</v>
      </c>
      <c r="U43" s="133">
        <v>3</v>
      </c>
      <c r="V43" s="133">
        <v>2</v>
      </c>
      <c r="W43" s="133">
        <v>3</v>
      </c>
      <c r="X43" s="133">
        <v>5</v>
      </c>
      <c r="Y43" s="133" t="s">
        <v>350</v>
      </c>
      <c r="Z43" s="133" t="s">
        <v>350</v>
      </c>
      <c r="AA43" s="45" t="s">
        <v>350</v>
      </c>
    </row>
    <row r="44" spans="1:27" ht="18.75" customHeight="1">
      <c r="A44" s="352" t="s">
        <v>357</v>
      </c>
      <c r="B44" s="413"/>
      <c r="C44" s="30" t="s">
        <v>350</v>
      </c>
      <c r="D44" s="30" t="s">
        <v>350</v>
      </c>
      <c r="E44" s="30" t="s">
        <v>350</v>
      </c>
      <c r="F44" s="30" t="s">
        <v>350</v>
      </c>
      <c r="G44" s="30" t="s">
        <v>350</v>
      </c>
      <c r="H44" s="32"/>
      <c r="I44" s="30" t="s">
        <v>350</v>
      </c>
      <c r="J44" s="32"/>
      <c r="K44" s="30" t="s">
        <v>350</v>
      </c>
      <c r="L44" s="39"/>
      <c r="M44" s="30" t="s">
        <v>350</v>
      </c>
      <c r="N44" s="66"/>
      <c r="O44" s="66"/>
      <c r="P44" s="93" t="s">
        <v>260</v>
      </c>
      <c r="Q44" s="132">
        <v>36</v>
      </c>
      <c r="R44" s="132">
        <v>2305</v>
      </c>
      <c r="S44" s="42">
        <v>322</v>
      </c>
      <c r="T44" s="133">
        <v>173</v>
      </c>
      <c r="U44" s="133">
        <v>104</v>
      </c>
      <c r="V44" s="133">
        <v>45</v>
      </c>
      <c r="W44" s="133">
        <v>25</v>
      </c>
      <c r="X44" s="133">
        <v>193</v>
      </c>
      <c r="Y44" s="133">
        <v>11</v>
      </c>
      <c r="Z44" s="133">
        <v>129</v>
      </c>
      <c r="AA44" s="45" t="s">
        <v>350</v>
      </c>
    </row>
    <row r="45" spans="1:27" ht="18.75" customHeight="1">
      <c r="A45" s="352" t="s">
        <v>358</v>
      </c>
      <c r="B45" s="413"/>
      <c r="C45" s="39">
        <v>35</v>
      </c>
      <c r="D45" s="39">
        <v>6394</v>
      </c>
      <c r="E45" s="39">
        <v>8</v>
      </c>
      <c r="F45" s="39">
        <v>2834</v>
      </c>
      <c r="G45" s="39">
        <v>3</v>
      </c>
      <c r="H45" s="32"/>
      <c r="I45" s="39">
        <v>1913</v>
      </c>
      <c r="J45" s="32"/>
      <c r="K45" s="39">
        <v>2</v>
      </c>
      <c r="L45" s="39"/>
      <c r="M45" s="39">
        <v>4126</v>
      </c>
      <c r="N45" s="66"/>
      <c r="P45" s="75" t="s">
        <v>229</v>
      </c>
      <c r="Q45" s="132">
        <v>35</v>
      </c>
      <c r="R45" s="132">
        <v>562</v>
      </c>
      <c r="S45" s="42">
        <v>126</v>
      </c>
      <c r="T45" s="133">
        <v>57</v>
      </c>
      <c r="U45" s="133">
        <v>26</v>
      </c>
      <c r="V45" s="133">
        <v>43</v>
      </c>
      <c r="W45" s="133">
        <v>20</v>
      </c>
      <c r="X45" s="133">
        <v>54</v>
      </c>
      <c r="Y45" s="133">
        <v>15</v>
      </c>
      <c r="Z45" s="133">
        <v>72</v>
      </c>
      <c r="AA45" s="45" t="s">
        <v>350</v>
      </c>
    </row>
    <row r="46" spans="1:27" ht="18.75" customHeight="1">
      <c r="A46" s="352" t="s">
        <v>359</v>
      </c>
      <c r="B46" s="413"/>
      <c r="C46" s="39">
        <v>29</v>
      </c>
      <c r="D46" s="39">
        <v>4634</v>
      </c>
      <c r="E46" s="39">
        <v>4</v>
      </c>
      <c r="F46" s="39">
        <v>1490</v>
      </c>
      <c r="G46" s="39">
        <v>4</v>
      </c>
      <c r="H46" s="32"/>
      <c r="I46" s="39">
        <v>2289</v>
      </c>
      <c r="J46" s="32"/>
      <c r="K46" s="39">
        <v>2</v>
      </c>
      <c r="L46" s="39"/>
      <c r="M46" s="39">
        <v>4014</v>
      </c>
      <c r="N46" s="66"/>
      <c r="O46" s="352" t="s">
        <v>56</v>
      </c>
      <c r="P46" s="353"/>
      <c r="Q46" s="132">
        <v>70</v>
      </c>
      <c r="R46" s="132">
        <v>996</v>
      </c>
      <c r="S46" s="42">
        <v>196</v>
      </c>
      <c r="T46" s="133">
        <v>137</v>
      </c>
      <c r="U46" s="133">
        <v>43</v>
      </c>
      <c r="V46" s="133">
        <v>16</v>
      </c>
      <c r="W46" s="133">
        <v>43</v>
      </c>
      <c r="X46" s="133">
        <v>105</v>
      </c>
      <c r="Y46" s="133">
        <v>27</v>
      </c>
      <c r="Z46" s="133">
        <v>91</v>
      </c>
      <c r="AA46" s="45" t="s">
        <v>350</v>
      </c>
    </row>
    <row r="47" spans="1:27" ht="18.75" customHeight="1">
      <c r="A47" s="377" t="s">
        <v>360</v>
      </c>
      <c r="B47" s="467"/>
      <c r="C47" s="31" t="s">
        <v>351</v>
      </c>
      <c r="D47" s="31" t="s">
        <v>351</v>
      </c>
      <c r="E47" s="31" t="s">
        <v>351</v>
      </c>
      <c r="F47" s="31" t="s">
        <v>351</v>
      </c>
      <c r="G47" s="31" t="s">
        <v>351</v>
      </c>
      <c r="H47" s="33"/>
      <c r="I47" s="31" t="s">
        <v>351</v>
      </c>
      <c r="J47" s="33"/>
      <c r="K47" s="31" t="s">
        <v>351</v>
      </c>
      <c r="L47" s="135"/>
      <c r="M47" s="31" t="s">
        <v>351</v>
      </c>
      <c r="N47" s="66"/>
      <c r="O47" s="352" t="s">
        <v>168</v>
      </c>
      <c r="P47" s="353"/>
      <c r="Q47" s="132">
        <v>11</v>
      </c>
      <c r="R47" s="132">
        <v>114</v>
      </c>
      <c r="S47" s="42">
        <v>34</v>
      </c>
      <c r="T47" s="133">
        <v>19</v>
      </c>
      <c r="U47" s="133">
        <v>3</v>
      </c>
      <c r="V47" s="133">
        <v>12</v>
      </c>
      <c r="W47" s="133">
        <v>6</v>
      </c>
      <c r="X47" s="133">
        <v>12</v>
      </c>
      <c r="Y47" s="133">
        <v>5</v>
      </c>
      <c r="Z47" s="133">
        <v>22</v>
      </c>
      <c r="AA47" s="45" t="s">
        <v>350</v>
      </c>
    </row>
    <row r="48" spans="2:27" ht="18.75" customHeight="1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352" t="s">
        <v>227</v>
      </c>
      <c r="P48" s="353"/>
      <c r="Q48" s="136">
        <v>47</v>
      </c>
      <c r="R48" s="132">
        <v>1392</v>
      </c>
      <c r="S48" s="42">
        <v>247</v>
      </c>
      <c r="T48" s="133">
        <v>147</v>
      </c>
      <c r="U48" s="133">
        <v>45</v>
      </c>
      <c r="V48" s="133">
        <v>55</v>
      </c>
      <c r="W48" s="133">
        <v>35</v>
      </c>
      <c r="X48" s="133">
        <v>60</v>
      </c>
      <c r="Y48" s="133">
        <v>12</v>
      </c>
      <c r="Z48" s="133">
        <v>87</v>
      </c>
      <c r="AA48" s="45" t="s">
        <v>350</v>
      </c>
    </row>
    <row r="49" spans="1:27" ht="18.75" customHeight="1">
      <c r="A49" s="357" t="s">
        <v>368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66"/>
      <c r="O49" s="352" t="s">
        <v>226</v>
      </c>
      <c r="P49" s="353"/>
      <c r="Q49" s="136">
        <v>8</v>
      </c>
      <c r="R49" s="132">
        <v>46</v>
      </c>
      <c r="S49" s="42">
        <v>28</v>
      </c>
      <c r="T49" s="133">
        <v>14</v>
      </c>
      <c r="U49" s="133">
        <v>4</v>
      </c>
      <c r="V49" s="133">
        <v>10</v>
      </c>
      <c r="W49" s="133">
        <v>4</v>
      </c>
      <c r="X49" s="133">
        <v>16</v>
      </c>
      <c r="Y49" s="133">
        <v>4</v>
      </c>
      <c r="Z49" s="133">
        <v>12</v>
      </c>
      <c r="AA49" s="45" t="s">
        <v>350</v>
      </c>
    </row>
    <row r="50" spans="14:27" ht="18.75" customHeight="1" thickBot="1">
      <c r="N50" s="66"/>
      <c r="O50" s="137"/>
      <c r="P50" s="138"/>
      <c r="Q50" s="139"/>
      <c r="R50" s="139"/>
      <c r="S50" s="48"/>
      <c r="T50" s="140"/>
      <c r="U50" s="140"/>
      <c r="V50" s="140"/>
      <c r="W50" s="140"/>
      <c r="X50" s="140"/>
      <c r="Y50" s="140"/>
      <c r="Z50" s="140"/>
      <c r="AA50" s="141"/>
    </row>
    <row r="51" spans="1:19" ht="18.75" customHeight="1">
      <c r="A51" s="468" t="s">
        <v>367</v>
      </c>
      <c r="B51" s="470" t="s">
        <v>361</v>
      </c>
      <c r="C51" s="470"/>
      <c r="D51" s="472" t="s">
        <v>311</v>
      </c>
      <c r="E51" s="472"/>
      <c r="F51" s="473" t="s">
        <v>362</v>
      </c>
      <c r="G51" s="473"/>
      <c r="H51" s="474" t="s">
        <v>312</v>
      </c>
      <c r="I51" s="474"/>
      <c r="J51" s="475" t="s">
        <v>313</v>
      </c>
      <c r="K51" s="475"/>
      <c r="L51" s="472" t="s">
        <v>314</v>
      </c>
      <c r="M51" s="476"/>
      <c r="N51" s="66"/>
      <c r="O51" s="66" t="s">
        <v>262</v>
      </c>
      <c r="Q51" s="129"/>
      <c r="R51" s="129"/>
      <c r="S51" s="129"/>
    </row>
    <row r="52" spans="1:14" ht="18.75" customHeight="1">
      <c r="A52" s="469"/>
      <c r="B52" s="142" t="s">
        <v>363</v>
      </c>
      <c r="C52" s="142" t="s">
        <v>364</v>
      </c>
      <c r="D52" s="142" t="s">
        <v>365</v>
      </c>
      <c r="E52" s="142" t="s">
        <v>364</v>
      </c>
      <c r="F52" s="142" t="s">
        <v>365</v>
      </c>
      <c r="G52" s="142" t="s">
        <v>364</v>
      </c>
      <c r="H52" s="142" t="s">
        <v>365</v>
      </c>
      <c r="I52" s="142" t="s">
        <v>364</v>
      </c>
      <c r="J52" s="142" t="s">
        <v>365</v>
      </c>
      <c r="K52" s="142" t="s">
        <v>364</v>
      </c>
      <c r="L52" s="142" t="s">
        <v>365</v>
      </c>
      <c r="M52" s="148" t="s">
        <v>364</v>
      </c>
      <c r="N52" s="66"/>
    </row>
    <row r="53" spans="1:14" ht="18.75" customHeight="1">
      <c r="A53" s="145" t="s">
        <v>247</v>
      </c>
      <c r="B53" s="58">
        <f aca="true" t="shared" si="5" ref="B53:C57">SUM(D53,F53,H53,J53,L53)</f>
        <v>808</v>
      </c>
      <c r="C53" s="58">
        <f t="shared" si="5"/>
        <v>98528</v>
      </c>
      <c r="D53" s="144">
        <v>677</v>
      </c>
      <c r="E53" s="144">
        <v>68149</v>
      </c>
      <c r="F53" s="144">
        <v>21</v>
      </c>
      <c r="G53" s="144">
        <v>2913</v>
      </c>
      <c r="H53" s="144">
        <v>10</v>
      </c>
      <c r="I53" s="144">
        <v>1527</v>
      </c>
      <c r="J53" s="144">
        <v>35</v>
      </c>
      <c r="K53" s="144">
        <v>3828</v>
      </c>
      <c r="L53" s="144">
        <v>65</v>
      </c>
      <c r="M53" s="144">
        <v>22111</v>
      </c>
      <c r="N53" s="66"/>
    </row>
    <row r="54" spans="1:14" ht="18.75" customHeight="1">
      <c r="A54" s="131" t="s">
        <v>248</v>
      </c>
      <c r="B54" s="58">
        <f t="shared" si="5"/>
        <v>801</v>
      </c>
      <c r="C54" s="58">
        <f t="shared" si="5"/>
        <v>98784</v>
      </c>
      <c r="D54" s="58">
        <v>671</v>
      </c>
      <c r="E54" s="58">
        <v>68697</v>
      </c>
      <c r="F54" s="58">
        <v>21</v>
      </c>
      <c r="G54" s="58">
        <v>2874</v>
      </c>
      <c r="H54" s="58">
        <v>10</v>
      </c>
      <c r="I54" s="58">
        <v>1516</v>
      </c>
      <c r="J54" s="58">
        <v>35</v>
      </c>
      <c r="K54" s="58">
        <v>3727</v>
      </c>
      <c r="L54" s="58">
        <v>64</v>
      </c>
      <c r="M54" s="58">
        <v>21970</v>
      </c>
      <c r="N54" s="66"/>
    </row>
    <row r="55" spans="1:14" ht="18.75" customHeight="1">
      <c r="A55" s="126">
        <v>2</v>
      </c>
      <c r="B55" s="58">
        <f t="shared" si="5"/>
        <v>827</v>
      </c>
      <c r="C55" s="58">
        <f t="shared" si="5"/>
        <v>99508</v>
      </c>
      <c r="D55" s="58">
        <v>695</v>
      </c>
      <c r="E55" s="58">
        <v>70205</v>
      </c>
      <c r="F55" s="58">
        <v>21</v>
      </c>
      <c r="G55" s="58">
        <v>2887</v>
      </c>
      <c r="H55" s="58">
        <v>10</v>
      </c>
      <c r="I55" s="58">
        <v>1514</v>
      </c>
      <c r="J55" s="58">
        <v>37</v>
      </c>
      <c r="K55" s="58">
        <v>3694</v>
      </c>
      <c r="L55" s="58">
        <v>64</v>
      </c>
      <c r="M55" s="58">
        <v>21208</v>
      </c>
      <c r="N55" s="66"/>
    </row>
    <row r="56" spans="1:14" ht="18.75" customHeight="1">
      <c r="A56" s="126">
        <v>3</v>
      </c>
      <c r="B56" s="58">
        <f t="shared" si="5"/>
        <v>814</v>
      </c>
      <c r="C56" s="58">
        <f t="shared" si="5"/>
        <v>100944</v>
      </c>
      <c r="D56" s="58">
        <v>683</v>
      </c>
      <c r="E56" s="58">
        <v>71785</v>
      </c>
      <c r="F56" s="58">
        <v>21</v>
      </c>
      <c r="G56" s="58">
        <v>2845</v>
      </c>
      <c r="H56" s="58">
        <v>10</v>
      </c>
      <c r="I56" s="58">
        <v>1508</v>
      </c>
      <c r="J56" s="58">
        <v>36</v>
      </c>
      <c r="K56" s="58">
        <v>3635</v>
      </c>
      <c r="L56" s="58">
        <v>64</v>
      </c>
      <c r="M56" s="58">
        <v>21171</v>
      </c>
      <c r="N56" s="66"/>
    </row>
    <row r="57" spans="1:14" ht="18.75" customHeight="1">
      <c r="A57" s="146" t="s">
        <v>249</v>
      </c>
      <c r="B57" s="300">
        <f t="shared" si="5"/>
        <v>803</v>
      </c>
      <c r="C57" s="301">
        <f t="shared" si="5"/>
        <v>100742</v>
      </c>
      <c r="D57" s="147">
        <v>674</v>
      </c>
      <c r="E57" s="147">
        <v>71497</v>
      </c>
      <c r="F57" s="147">
        <v>21</v>
      </c>
      <c r="G57" s="147">
        <v>2967</v>
      </c>
      <c r="H57" s="147">
        <v>10</v>
      </c>
      <c r="I57" s="147">
        <v>1539</v>
      </c>
      <c r="J57" s="147">
        <v>34</v>
      </c>
      <c r="K57" s="147">
        <v>3664</v>
      </c>
      <c r="L57" s="147">
        <v>64</v>
      </c>
      <c r="M57" s="147">
        <v>21075</v>
      </c>
      <c r="N57" s="66"/>
    </row>
    <row r="58" spans="1:14" ht="18.75" customHeight="1">
      <c r="A58" s="98" t="s">
        <v>291</v>
      </c>
      <c r="B58" s="66"/>
      <c r="C58" s="66"/>
      <c r="D58" s="66"/>
      <c r="E58" s="66"/>
      <c r="F58" s="66"/>
      <c r="G58" s="58"/>
      <c r="H58" s="58"/>
      <c r="I58" s="58"/>
      <c r="J58" s="66"/>
      <c r="K58" s="66"/>
      <c r="L58" s="66"/>
      <c r="M58" s="66"/>
      <c r="N58" s="66"/>
    </row>
    <row r="59" spans="1:14" ht="18.75" customHeight="1">
      <c r="A59" s="66"/>
      <c r="B59" s="66"/>
      <c r="C59" s="66"/>
      <c r="D59" s="66"/>
      <c r="E59" s="66"/>
      <c r="F59" s="66"/>
      <c r="G59" s="58"/>
      <c r="H59" s="58"/>
      <c r="I59" s="58"/>
      <c r="J59" s="66"/>
      <c r="K59" s="66"/>
      <c r="L59" s="66"/>
      <c r="M59" s="66"/>
      <c r="N59" s="66"/>
    </row>
    <row r="60" spans="1:25" ht="18.75" customHeight="1">
      <c r="A60" s="66"/>
      <c r="B60" s="66"/>
      <c r="C60" s="66"/>
      <c r="D60" s="66"/>
      <c r="E60" s="66"/>
      <c r="F60" s="66"/>
      <c r="G60" s="58"/>
      <c r="H60" s="58"/>
      <c r="I60" s="58"/>
      <c r="J60" s="66"/>
      <c r="K60" s="66"/>
      <c r="L60" s="66"/>
      <c r="M60" s="66"/>
      <c r="N60" s="66"/>
      <c r="Q60" s="58"/>
      <c r="R60" s="58"/>
      <c r="S60" s="58"/>
      <c r="T60" s="58"/>
      <c r="U60" s="42"/>
      <c r="V60" s="42"/>
      <c r="W60" s="58"/>
      <c r="Y60" s="58"/>
    </row>
    <row r="61" spans="1:26" ht="18.75" customHeight="1">
      <c r="A61" s="66"/>
      <c r="B61" s="66"/>
      <c r="C61" s="66"/>
      <c r="D61" s="66"/>
      <c r="E61" s="66"/>
      <c r="F61" s="66"/>
      <c r="G61" s="58"/>
      <c r="H61" s="58"/>
      <c r="I61" s="58"/>
      <c r="J61" s="66"/>
      <c r="K61" s="66"/>
      <c r="L61" s="66"/>
      <c r="M61" s="66"/>
      <c r="N61" s="66"/>
      <c r="P61" s="66"/>
      <c r="Q61" s="66"/>
      <c r="R61" s="66"/>
      <c r="S61" s="58"/>
      <c r="W61" s="58"/>
      <c r="X61" s="58"/>
      <c r="Y61" s="58"/>
      <c r="Z61" s="58"/>
    </row>
    <row r="62" spans="1:14" ht="15" customHeight="1">
      <c r="A62" s="66"/>
      <c r="B62" s="66"/>
      <c r="C62" s="66"/>
      <c r="D62" s="66"/>
      <c r="E62" s="66"/>
      <c r="F62" s="66"/>
      <c r="G62" s="58"/>
      <c r="H62" s="58"/>
      <c r="I62" s="58"/>
      <c r="J62" s="66"/>
      <c r="K62" s="66"/>
      <c r="L62" s="66"/>
      <c r="M62" s="66"/>
      <c r="N62" s="66"/>
    </row>
    <row r="63" spans="1:14" ht="14.25">
      <c r="A63" s="66"/>
      <c r="B63" s="66"/>
      <c r="C63" s="66"/>
      <c r="D63" s="66"/>
      <c r="E63" s="66"/>
      <c r="F63" s="66"/>
      <c r="G63" s="58"/>
      <c r="H63" s="58"/>
      <c r="I63" s="58"/>
      <c r="J63" s="66"/>
      <c r="K63" s="66"/>
      <c r="L63" s="66"/>
      <c r="M63" s="66"/>
      <c r="N63" s="66"/>
    </row>
    <row r="64" spans="1:14" ht="14.25">
      <c r="A64" s="66"/>
      <c r="B64" s="66"/>
      <c r="C64" s="66"/>
      <c r="D64" s="66"/>
      <c r="E64" s="66"/>
      <c r="F64" s="66"/>
      <c r="G64" s="58"/>
      <c r="H64" s="58"/>
      <c r="I64" s="58"/>
      <c r="J64" s="66"/>
      <c r="K64" s="66"/>
      <c r="L64" s="66"/>
      <c r="M64" s="66"/>
      <c r="N64" s="66"/>
    </row>
    <row r="65" spans="1:14" ht="14.25">
      <c r="A65" s="66"/>
      <c r="B65" s="66"/>
      <c r="C65" s="66"/>
      <c r="D65" s="66"/>
      <c r="E65" s="66"/>
      <c r="F65" s="66"/>
      <c r="G65" s="58"/>
      <c r="H65" s="58"/>
      <c r="I65" s="58"/>
      <c r="J65" s="66"/>
      <c r="K65" s="66"/>
      <c r="L65" s="66"/>
      <c r="M65" s="66"/>
      <c r="N65" s="66"/>
    </row>
    <row r="66" spans="1:14" ht="14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4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ht="14.25">
      <c r="N68" s="66"/>
    </row>
    <row r="69" ht="14.25">
      <c r="N69" s="66"/>
    </row>
    <row r="70" ht="14.25">
      <c r="N70" s="66"/>
    </row>
    <row r="71" ht="14.25">
      <c r="N71" s="66"/>
    </row>
  </sheetData>
  <sheetProtection/>
  <mergeCells count="108">
    <mergeCell ref="D51:E51"/>
    <mergeCell ref="F51:G51"/>
    <mergeCell ref="A49:M49"/>
    <mergeCell ref="A43:B43"/>
    <mergeCell ref="A44:B44"/>
    <mergeCell ref="A45:B45"/>
    <mergeCell ref="H51:I51"/>
    <mergeCell ref="J51:K51"/>
    <mergeCell ref="L51:M51"/>
    <mergeCell ref="A46:B46"/>
    <mergeCell ref="A47:B47"/>
    <mergeCell ref="A51:A52"/>
    <mergeCell ref="B51:C51"/>
    <mergeCell ref="A37:B37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4:B34"/>
    <mergeCell ref="A36:B36"/>
    <mergeCell ref="E28:F28"/>
    <mergeCell ref="G28:I28"/>
    <mergeCell ref="J28:M28"/>
    <mergeCell ref="H29:I29"/>
    <mergeCell ref="J29:K29"/>
    <mergeCell ref="L29:M29"/>
    <mergeCell ref="A22:B22"/>
    <mergeCell ref="A23:B23"/>
    <mergeCell ref="A24:B24"/>
    <mergeCell ref="A25:B25"/>
    <mergeCell ref="A28:B29"/>
    <mergeCell ref="C28:D28"/>
    <mergeCell ref="A16:B16"/>
    <mergeCell ref="A17:B17"/>
    <mergeCell ref="A18:B18"/>
    <mergeCell ref="A19:B19"/>
    <mergeCell ref="A20:B20"/>
    <mergeCell ref="A21:B21"/>
    <mergeCell ref="O13:P13"/>
    <mergeCell ref="A10:B10"/>
    <mergeCell ref="A11:B11"/>
    <mergeCell ref="A12:B12"/>
    <mergeCell ref="A14:B14"/>
    <mergeCell ref="A15:B15"/>
    <mergeCell ref="S5:U5"/>
    <mergeCell ref="J6:K7"/>
    <mergeCell ref="L6:M7"/>
    <mergeCell ref="A8:B8"/>
    <mergeCell ref="C6:C7"/>
    <mergeCell ref="D6:F6"/>
    <mergeCell ref="G6:G7"/>
    <mergeCell ref="H6:I7"/>
    <mergeCell ref="S6:S7"/>
    <mergeCell ref="O46:P46"/>
    <mergeCell ref="O48:P48"/>
    <mergeCell ref="A2:M2"/>
    <mergeCell ref="A4:M4"/>
    <mergeCell ref="A5:B7"/>
    <mergeCell ref="C5:F5"/>
    <mergeCell ref="G5:I5"/>
    <mergeCell ref="J5:M5"/>
    <mergeCell ref="O12:P12"/>
    <mergeCell ref="A9:B9"/>
    <mergeCell ref="O33:P33"/>
    <mergeCell ref="O17:P17"/>
    <mergeCell ref="O49:P49"/>
    <mergeCell ref="Q5:Q11"/>
    <mergeCell ref="O30:P30"/>
    <mergeCell ref="O16:P16"/>
    <mergeCell ref="O15:P15"/>
    <mergeCell ref="O37:P37"/>
    <mergeCell ref="O14:P14"/>
    <mergeCell ref="O47:P47"/>
    <mergeCell ref="Z10:Z11"/>
    <mergeCell ref="R5:R11"/>
    <mergeCell ref="O18:P18"/>
    <mergeCell ref="O38:P38"/>
    <mergeCell ref="Y6:Z9"/>
    <mergeCell ref="W6:X9"/>
    <mergeCell ref="O19:P19"/>
    <mergeCell ref="O20:P20"/>
    <mergeCell ref="O23:P23"/>
    <mergeCell ref="O28:P28"/>
    <mergeCell ref="O35:P35"/>
    <mergeCell ref="U10:U11"/>
    <mergeCell ref="T8:T11"/>
    <mergeCell ref="V10:V11"/>
    <mergeCell ref="O27:P27"/>
    <mergeCell ref="O29:P29"/>
    <mergeCell ref="O31:P31"/>
    <mergeCell ref="O32:P32"/>
    <mergeCell ref="O21:P21"/>
    <mergeCell ref="O22:P22"/>
    <mergeCell ref="O2:AA2"/>
    <mergeCell ref="O34:P34"/>
    <mergeCell ref="W5:AA5"/>
    <mergeCell ref="AA6:AA11"/>
    <mergeCell ref="W10:W11"/>
    <mergeCell ref="X10:X11"/>
    <mergeCell ref="Y10:Y11"/>
    <mergeCell ref="O24:P24"/>
    <mergeCell ref="O26:P26"/>
    <mergeCell ref="O25:P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0.59765625" style="63" customWidth="1"/>
    <col min="2" max="2" width="12.8984375" style="63" customWidth="1"/>
    <col min="3" max="3" width="13" style="63" customWidth="1"/>
    <col min="4" max="9" width="12.09765625" style="63" customWidth="1"/>
    <col min="10" max="10" width="3.59765625" style="63" customWidth="1"/>
    <col min="11" max="11" width="13.3984375" style="63" customWidth="1"/>
    <col min="12" max="12" width="2.09765625" style="63" customWidth="1"/>
    <col min="13" max="13" width="3.59765625" style="63" customWidth="1"/>
    <col min="14" max="20" width="12.09765625" style="63" customWidth="1"/>
    <col min="21" max="21" width="12.09765625" style="43" customWidth="1"/>
    <col min="22" max="22" width="12.09765625" style="63" customWidth="1"/>
    <col min="23" max="23" width="12.09765625" style="43" customWidth="1"/>
    <col min="24" max="16384" width="10.59765625" style="63" customWidth="1"/>
  </cols>
  <sheetData>
    <row r="1" spans="1:21" s="62" customFormat="1" ht="19.5" customHeight="1">
      <c r="A1" s="1" t="s">
        <v>263</v>
      </c>
      <c r="B1" s="1"/>
      <c r="U1" s="2" t="s">
        <v>264</v>
      </c>
    </row>
    <row r="2" spans="1:23" ht="19.5" customHeight="1">
      <c r="A2" s="356" t="s">
        <v>375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64"/>
      <c r="W2" s="64"/>
    </row>
    <row r="3" spans="1:23" ht="19.5" customHeight="1">
      <c r="A3" s="357" t="s">
        <v>376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8"/>
      <c r="W3" s="38"/>
    </row>
    <row r="4" spans="1:23" ht="18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M4" s="85"/>
      <c r="N4" s="152"/>
      <c r="O4" s="152"/>
      <c r="P4" s="152"/>
      <c r="Q4" s="86"/>
      <c r="R4" s="86"/>
      <c r="S4" s="86"/>
      <c r="T4" s="86"/>
      <c r="U4" s="153"/>
      <c r="W4" s="63"/>
    </row>
    <row r="5" spans="1:23" ht="15" customHeight="1">
      <c r="A5" s="172" t="s">
        <v>380</v>
      </c>
      <c r="B5" s="509" t="s">
        <v>169</v>
      </c>
      <c r="C5" s="360"/>
      <c r="D5" s="360"/>
      <c r="E5" s="360"/>
      <c r="F5" s="360"/>
      <c r="G5" s="367"/>
      <c r="H5" s="171" t="s">
        <v>377</v>
      </c>
      <c r="I5" s="170"/>
      <c r="J5" s="170"/>
      <c r="K5" s="170"/>
      <c r="L5" s="534" t="s">
        <v>378</v>
      </c>
      <c r="M5" s="529"/>
      <c r="N5" s="501" t="s">
        <v>270</v>
      </c>
      <c r="O5" s="502"/>
      <c r="P5" s="502"/>
      <c r="Q5" s="502"/>
      <c r="R5" s="502"/>
      <c r="S5" s="503"/>
      <c r="T5" s="374" t="s">
        <v>170</v>
      </c>
      <c r="U5" s="504"/>
      <c r="W5" s="63"/>
    </row>
    <row r="6" spans="1:23" ht="15" customHeight="1">
      <c r="A6" s="173" t="s">
        <v>275</v>
      </c>
      <c r="B6" s="519" t="s">
        <v>216</v>
      </c>
      <c r="C6" s="519"/>
      <c r="D6" s="519" t="s">
        <v>215</v>
      </c>
      <c r="E6" s="519"/>
      <c r="F6" s="524" t="s">
        <v>379</v>
      </c>
      <c r="G6" s="525"/>
      <c r="H6" s="510" t="s">
        <v>268</v>
      </c>
      <c r="I6" s="154"/>
      <c r="J6" s="154"/>
      <c r="K6" s="513" t="s">
        <v>269</v>
      </c>
      <c r="L6" s="513"/>
      <c r="M6" s="513"/>
      <c r="N6" s="514" t="s">
        <v>266</v>
      </c>
      <c r="O6" s="515"/>
      <c r="P6" s="521" t="s">
        <v>267</v>
      </c>
      <c r="Q6" s="522"/>
      <c r="R6" s="507" t="s">
        <v>271</v>
      </c>
      <c r="S6" s="507"/>
      <c r="T6" s="505" t="s">
        <v>272</v>
      </c>
      <c r="U6" s="649" t="s">
        <v>273</v>
      </c>
      <c r="W6" s="63"/>
    </row>
    <row r="7" spans="1:23" ht="15" customHeight="1">
      <c r="A7" s="174" t="s">
        <v>274</v>
      </c>
      <c r="B7" s="520"/>
      <c r="C7" s="520"/>
      <c r="D7" s="520"/>
      <c r="E7" s="520"/>
      <c r="F7" s="526"/>
      <c r="G7" s="526"/>
      <c r="H7" s="511"/>
      <c r="I7" s="512" t="s">
        <v>318</v>
      </c>
      <c r="J7" s="513"/>
      <c r="K7" s="513" t="s">
        <v>217</v>
      </c>
      <c r="L7" s="513"/>
      <c r="M7" s="513"/>
      <c r="N7" s="516"/>
      <c r="O7" s="517"/>
      <c r="P7" s="523"/>
      <c r="Q7" s="523"/>
      <c r="R7" s="508"/>
      <c r="S7" s="508"/>
      <c r="T7" s="506"/>
      <c r="U7" s="650"/>
      <c r="W7" s="63"/>
    </row>
    <row r="8" spans="1:23" ht="15" customHeight="1">
      <c r="A8" s="175" t="s">
        <v>381</v>
      </c>
      <c r="B8" s="518">
        <v>165215</v>
      </c>
      <c r="C8" s="518"/>
      <c r="D8" s="518">
        <v>45640</v>
      </c>
      <c r="E8" s="518"/>
      <c r="F8" s="518">
        <v>119575</v>
      </c>
      <c r="G8" s="518"/>
      <c r="H8" s="155">
        <v>22306</v>
      </c>
      <c r="I8" s="494">
        <v>2584</v>
      </c>
      <c r="J8" s="494"/>
      <c r="K8" s="494">
        <v>4564</v>
      </c>
      <c r="L8" s="494"/>
      <c r="M8" s="494"/>
      <c r="N8" s="494">
        <v>221304</v>
      </c>
      <c r="O8" s="494"/>
      <c r="P8" s="500">
        <v>76667</v>
      </c>
      <c r="Q8" s="500"/>
      <c r="R8" s="499">
        <v>144637</v>
      </c>
      <c r="S8" s="499"/>
      <c r="T8" s="155">
        <v>19633</v>
      </c>
      <c r="U8" s="155">
        <v>544</v>
      </c>
      <c r="W8" s="63"/>
    </row>
    <row r="9" spans="1:23" ht="15" customHeight="1">
      <c r="A9" s="59" t="s">
        <v>382</v>
      </c>
      <c r="B9" s="494">
        <v>149058</v>
      </c>
      <c r="C9" s="494"/>
      <c r="D9" s="494">
        <v>42912</v>
      </c>
      <c r="E9" s="494"/>
      <c r="F9" s="494">
        <v>106146</v>
      </c>
      <c r="G9" s="494"/>
      <c r="H9" s="39">
        <v>20492</v>
      </c>
      <c r="I9" s="494">
        <v>2686</v>
      </c>
      <c r="J9" s="494"/>
      <c r="K9" s="494">
        <v>3969</v>
      </c>
      <c r="L9" s="494"/>
      <c r="M9" s="494"/>
      <c r="N9" s="494">
        <v>228517</v>
      </c>
      <c r="O9" s="494"/>
      <c r="P9" s="496">
        <v>85895</v>
      </c>
      <c r="Q9" s="496"/>
      <c r="R9" s="496">
        <v>142622</v>
      </c>
      <c r="S9" s="496"/>
      <c r="T9" s="39">
        <v>17722</v>
      </c>
      <c r="U9" s="39">
        <v>431</v>
      </c>
      <c r="W9" s="63"/>
    </row>
    <row r="10" spans="1:23" ht="15" customHeight="1">
      <c r="A10" s="126">
        <v>2</v>
      </c>
      <c r="B10" s="494">
        <v>139111</v>
      </c>
      <c r="C10" s="494"/>
      <c r="D10" s="494">
        <v>40102</v>
      </c>
      <c r="E10" s="494"/>
      <c r="F10" s="494">
        <v>99009</v>
      </c>
      <c r="G10" s="494"/>
      <c r="H10" s="39">
        <v>18976</v>
      </c>
      <c r="I10" s="494">
        <v>2731</v>
      </c>
      <c r="J10" s="494"/>
      <c r="K10" s="494">
        <v>3892</v>
      </c>
      <c r="L10" s="494"/>
      <c r="M10" s="494"/>
      <c r="N10" s="494">
        <v>234390</v>
      </c>
      <c r="O10" s="494"/>
      <c r="P10" s="496">
        <v>86056</v>
      </c>
      <c r="Q10" s="496"/>
      <c r="R10" s="496">
        <v>148334</v>
      </c>
      <c r="S10" s="496"/>
      <c r="T10" s="39">
        <v>16229</v>
      </c>
      <c r="U10" s="39">
        <v>431</v>
      </c>
      <c r="W10" s="63"/>
    </row>
    <row r="11" spans="1:23" ht="15" customHeight="1">
      <c r="A11" s="126">
        <v>3</v>
      </c>
      <c r="B11" s="494">
        <v>140519</v>
      </c>
      <c r="C11" s="494"/>
      <c r="D11" s="494">
        <v>1165</v>
      </c>
      <c r="E11" s="494"/>
      <c r="F11" s="494">
        <v>99354</v>
      </c>
      <c r="G11" s="494"/>
      <c r="H11" s="39">
        <v>19451</v>
      </c>
      <c r="I11" s="494">
        <v>2662</v>
      </c>
      <c r="J11" s="494"/>
      <c r="K11" s="494">
        <v>4602</v>
      </c>
      <c r="L11" s="494"/>
      <c r="M11" s="494"/>
      <c r="N11" s="494">
        <v>220384</v>
      </c>
      <c r="O11" s="494"/>
      <c r="P11" s="496">
        <v>81593</v>
      </c>
      <c r="Q11" s="496"/>
      <c r="R11" s="496">
        <v>138791</v>
      </c>
      <c r="S11" s="496"/>
      <c r="T11" s="39">
        <v>16772</v>
      </c>
      <c r="U11" s="39">
        <v>418</v>
      </c>
      <c r="W11" s="63"/>
    </row>
    <row r="12" spans="1:21" s="3" customFormat="1" ht="15" customHeight="1">
      <c r="A12" s="28" t="s">
        <v>383</v>
      </c>
      <c r="B12" s="498">
        <f>SUM(B14:C27)</f>
        <v>153172</v>
      </c>
      <c r="C12" s="498"/>
      <c r="D12" s="498">
        <f>SUM(D14:E27)</f>
        <v>43909</v>
      </c>
      <c r="E12" s="498"/>
      <c r="F12" s="498">
        <f>SUM(F14:G27)</f>
        <v>109263</v>
      </c>
      <c r="G12" s="498"/>
      <c r="H12" s="299">
        <f>SUM(H14:H27)</f>
        <v>18775</v>
      </c>
      <c r="I12" s="498">
        <f>SUM(I14:J27)</f>
        <v>2351</v>
      </c>
      <c r="J12" s="498"/>
      <c r="K12" s="498">
        <f>SUM(K14:M27)</f>
        <v>4966</v>
      </c>
      <c r="L12" s="498"/>
      <c r="M12" s="498"/>
      <c r="N12" s="498">
        <f>SUM(N14:O27)</f>
        <v>190512</v>
      </c>
      <c r="O12" s="498"/>
      <c r="P12" s="498">
        <f>SUM(P14:Q27)</f>
        <v>71690</v>
      </c>
      <c r="Q12" s="498"/>
      <c r="R12" s="498">
        <f>SUM(R14:S27)</f>
        <v>118822</v>
      </c>
      <c r="S12" s="498"/>
      <c r="T12" s="299">
        <f>SUM(T14:T27)</f>
        <v>16401</v>
      </c>
      <c r="U12" s="299">
        <f>SUM(U14:U27)</f>
        <v>490</v>
      </c>
    </row>
    <row r="13" spans="1:23" ht="15" customHeight="1">
      <c r="A13" s="90"/>
      <c r="B13" s="494"/>
      <c r="C13" s="494"/>
      <c r="D13" s="494"/>
      <c r="E13" s="494"/>
      <c r="F13" s="494"/>
      <c r="G13" s="494"/>
      <c r="H13" s="39"/>
      <c r="I13" s="494"/>
      <c r="J13" s="494"/>
      <c r="K13" s="494"/>
      <c r="L13" s="494"/>
      <c r="M13" s="494"/>
      <c r="N13" s="494"/>
      <c r="O13" s="494"/>
      <c r="P13" s="496"/>
      <c r="Q13" s="496"/>
      <c r="R13" s="496"/>
      <c r="S13" s="496"/>
      <c r="T13" s="39"/>
      <c r="U13" s="39"/>
      <c r="W13" s="63"/>
    </row>
    <row r="14" spans="1:23" ht="15" customHeight="1">
      <c r="A14" s="59" t="s">
        <v>384</v>
      </c>
      <c r="B14" s="494">
        <v>12666</v>
      </c>
      <c r="C14" s="494"/>
      <c r="D14" s="494">
        <v>4995</v>
      </c>
      <c r="E14" s="494"/>
      <c r="F14" s="494">
        <v>7671</v>
      </c>
      <c r="G14" s="494"/>
      <c r="H14" s="39">
        <v>1651</v>
      </c>
      <c r="I14" s="494">
        <v>101</v>
      </c>
      <c r="J14" s="494"/>
      <c r="K14" s="494">
        <v>423</v>
      </c>
      <c r="L14" s="494"/>
      <c r="M14" s="494"/>
      <c r="N14" s="494">
        <v>17494</v>
      </c>
      <c r="O14" s="494"/>
      <c r="P14" s="496">
        <v>6278</v>
      </c>
      <c r="Q14" s="496"/>
      <c r="R14" s="496">
        <v>11216</v>
      </c>
      <c r="S14" s="496"/>
      <c r="T14" s="39">
        <v>1572</v>
      </c>
      <c r="U14" s="39">
        <v>41</v>
      </c>
      <c r="W14" s="63"/>
    </row>
    <row r="15" spans="1:23" ht="15" customHeight="1">
      <c r="A15" s="303" t="s">
        <v>457</v>
      </c>
      <c r="B15" s="494">
        <v>12330</v>
      </c>
      <c r="C15" s="494"/>
      <c r="D15" s="494">
        <v>3206</v>
      </c>
      <c r="E15" s="494"/>
      <c r="F15" s="494">
        <v>9124</v>
      </c>
      <c r="G15" s="494"/>
      <c r="H15" s="39">
        <v>1085</v>
      </c>
      <c r="I15" s="494">
        <v>108</v>
      </c>
      <c r="J15" s="494"/>
      <c r="K15" s="494">
        <v>417</v>
      </c>
      <c r="L15" s="494"/>
      <c r="M15" s="494"/>
      <c r="N15" s="494">
        <v>15948</v>
      </c>
      <c r="O15" s="494"/>
      <c r="P15" s="496">
        <v>5766</v>
      </c>
      <c r="Q15" s="496"/>
      <c r="R15" s="496">
        <v>10182</v>
      </c>
      <c r="S15" s="496"/>
      <c r="T15" s="39">
        <v>988</v>
      </c>
      <c r="U15" s="39">
        <v>32</v>
      </c>
      <c r="W15" s="63"/>
    </row>
    <row r="16" spans="1:23" ht="15" customHeight="1">
      <c r="A16" s="303" t="s">
        <v>458</v>
      </c>
      <c r="B16" s="494">
        <v>11861</v>
      </c>
      <c r="C16" s="494"/>
      <c r="D16" s="494">
        <v>2722</v>
      </c>
      <c r="E16" s="494"/>
      <c r="F16" s="494">
        <v>9139</v>
      </c>
      <c r="G16" s="494"/>
      <c r="H16" s="39">
        <v>1083</v>
      </c>
      <c r="I16" s="494">
        <v>78</v>
      </c>
      <c r="J16" s="494"/>
      <c r="K16" s="494">
        <v>367</v>
      </c>
      <c r="L16" s="494"/>
      <c r="M16" s="494"/>
      <c r="N16" s="494">
        <v>15794</v>
      </c>
      <c r="O16" s="494"/>
      <c r="P16" s="496">
        <v>5693</v>
      </c>
      <c r="Q16" s="496"/>
      <c r="R16" s="496">
        <v>10101</v>
      </c>
      <c r="S16" s="496"/>
      <c r="T16" s="39">
        <v>1046</v>
      </c>
      <c r="U16" s="39">
        <v>51</v>
      </c>
      <c r="W16" s="63"/>
    </row>
    <row r="17" spans="1:23" ht="15" customHeight="1">
      <c r="A17" s="303" t="s">
        <v>459</v>
      </c>
      <c r="B17" s="494">
        <v>11485</v>
      </c>
      <c r="C17" s="494"/>
      <c r="D17" s="494">
        <v>2838</v>
      </c>
      <c r="E17" s="494"/>
      <c r="F17" s="494">
        <v>8647</v>
      </c>
      <c r="G17" s="494"/>
      <c r="H17" s="39">
        <v>1082</v>
      </c>
      <c r="I17" s="494">
        <v>64</v>
      </c>
      <c r="J17" s="494"/>
      <c r="K17" s="494">
        <v>355</v>
      </c>
      <c r="L17" s="494"/>
      <c r="M17" s="494"/>
      <c r="N17" s="494">
        <v>16126</v>
      </c>
      <c r="O17" s="494"/>
      <c r="P17" s="496">
        <v>6160</v>
      </c>
      <c r="Q17" s="496"/>
      <c r="R17" s="496">
        <v>9966</v>
      </c>
      <c r="S17" s="496"/>
      <c r="T17" s="39">
        <v>1028</v>
      </c>
      <c r="U17" s="39">
        <v>34</v>
      </c>
      <c r="W17" s="63"/>
    </row>
    <row r="18" spans="1:23" ht="15" customHeight="1">
      <c r="A18" s="90"/>
      <c r="B18" s="494"/>
      <c r="C18" s="494"/>
      <c r="D18" s="494"/>
      <c r="E18" s="494"/>
      <c r="F18" s="494"/>
      <c r="G18" s="494"/>
      <c r="H18" s="39"/>
      <c r="I18" s="494"/>
      <c r="J18" s="494"/>
      <c r="K18" s="494"/>
      <c r="L18" s="494"/>
      <c r="M18" s="494"/>
      <c r="N18" s="494"/>
      <c r="O18" s="494"/>
      <c r="P18" s="496"/>
      <c r="Q18" s="496"/>
      <c r="R18" s="496"/>
      <c r="S18" s="496"/>
      <c r="T18" s="39"/>
      <c r="U18" s="39"/>
      <c r="W18" s="63"/>
    </row>
    <row r="19" spans="1:23" ht="15" customHeight="1">
      <c r="A19" s="303" t="s">
        <v>460</v>
      </c>
      <c r="B19" s="494">
        <v>11271</v>
      </c>
      <c r="C19" s="494"/>
      <c r="D19" s="494">
        <v>2878</v>
      </c>
      <c r="E19" s="494"/>
      <c r="F19" s="494">
        <v>8393</v>
      </c>
      <c r="G19" s="494"/>
      <c r="H19" s="39">
        <v>1045</v>
      </c>
      <c r="I19" s="494">
        <v>83</v>
      </c>
      <c r="J19" s="494"/>
      <c r="K19" s="494">
        <v>391</v>
      </c>
      <c r="L19" s="494"/>
      <c r="M19" s="494"/>
      <c r="N19" s="494">
        <v>16085</v>
      </c>
      <c r="O19" s="494"/>
      <c r="P19" s="496">
        <v>5775</v>
      </c>
      <c r="Q19" s="496"/>
      <c r="R19" s="496">
        <v>10310</v>
      </c>
      <c r="S19" s="496"/>
      <c r="T19" s="39">
        <v>975</v>
      </c>
      <c r="U19" s="39">
        <v>28</v>
      </c>
      <c r="W19" s="63"/>
    </row>
    <row r="20" spans="1:23" ht="15" customHeight="1">
      <c r="A20" s="303" t="s">
        <v>461</v>
      </c>
      <c r="B20" s="494">
        <v>11742</v>
      </c>
      <c r="C20" s="494"/>
      <c r="D20" s="494">
        <v>3235</v>
      </c>
      <c r="E20" s="494"/>
      <c r="F20" s="494">
        <v>8507</v>
      </c>
      <c r="G20" s="494"/>
      <c r="H20" s="39">
        <v>1481</v>
      </c>
      <c r="I20" s="494">
        <v>228</v>
      </c>
      <c r="J20" s="494"/>
      <c r="K20" s="494">
        <v>487</v>
      </c>
      <c r="L20" s="494"/>
      <c r="M20" s="494"/>
      <c r="N20" s="494">
        <v>16509</v>
      </c>
      <c r="O20" s="494"/>
      <c r="P20" s="496">
        <v>6019</v>
      </c>
      <c r="Q20" s="496"/>
      <c r="R20" s="496">
        <v>10490</v>
      </c>
      <c r="S20" s="496"/>
      <c r="T20" s="39">
        <v>1216</v>
      </c>
      <c r="U20" s="39">
        <v>47</v>
      </c>
      <c r="W20" s="63"/>
    </row>
    <row r="21" spans="1:23" ht="15" customHeight="1">
      <c r="A21" s="303" t="s">
        <v>462</v>
      </c>
      <c r="B21" s="494">
        <v>13032</v>
      </c>
      <c r="C21" s="494"/>
      <c r="D21" s="494">
        <v>4509</v>
      </c>
      <c r="E21" s="494"/>
      <c r="F21" s="494">
        <v>8523</v>
      </c>
      <c r="G21" s="494"/>
      <c r="H21" s="39">
        <v>2456</v>
      </c>
      <c r="I21" s="494">
        <v>1029</v>
      </c>
      <c r="J21" s="494"/>
      <c r="K21" s="494">
        <v>444</v>
      </c>
      <c r="L21" s="494"/>
      <c r="M21" s="494"/>
      <c r="N21" s="494">
        <v>16683</v>
      </c>
      <c r="O21" s="494"/>
      <c r="P21" s="496">
        <v>6416</v>
      </c>
      <c r="Q21" s="496"/>
      <c r="R21" s="496">
        <v>10267</v>
      </c>
      <c r="S21" s="496"/>
      <c r="T21" s="39">
        <v>1240</v>
      </c>
      <c r="U21" s="39">
        <v>38</v>
      </c>
      <c r="W21" s="63"/>
    </row>
    <row r="22" spans="1:23" ht="15" customHeight="1">
      <c r="A22" s="303" t="s">
        <v>463</v>
      </c>
      <c r="B22" s="494">
        <v>11365</v>
      </c>
      <c r="C22" s="494"/>
      <c r="D22" s="494">
        <v>2737</v>
      </c>
      <c r="E22" s="494"/>
      <c r="F22" s="494">
        <v>8628</v>
      </c>
      <c r="G22" s="494"/>
      <c r="H22" s="39">
        <v>1259</v>
      </c>
      <c r="I22" s="494">
        <v>240</v>
      </c>
      <c r="J22" s="494"/>
      <c r="K22" s="494">
        <v>376</v>
      </c>
      <c r="L22" s="494"/>
      <c r="M22" s="494"/>
      <c r="N22" s="494">
        <v>15301</v>
      </c>
      <c r="O22" s="494"/>
      <c r="P22" s="496">
        <v>4738</v>
      </c>
      <c r="Q22" s="496"/>
      <c r="R22" s="496">
        <v>10563</v>
      </c>
      <c r="S22" s="496"/>
      <c r="T22" s="39">
        <v>1025</v>
      </c>
      <c r="U22" s="39">
        <v>39</v>
      </c>
      <c r="W22" s="63"/>
    </row>
    <row r="23" spans="1:23" ht="15" customHeight="1">
      <c r="A23" s="90"/>
      <c r="B23" s="494"/>
      <c r="C23" s="494"/>
      <c r="D23" s="494"/>
      <c r="E23" s="494"/>
      <c r="F23" s="494"/>
      <c r="G23" s="494"/>
      <c r="H23" s="39"/>
      <c r="I23" s="494"/>
      <c r="J23" s="494"/>
      <c r="K23" s="494"/>
      <c r="L23" s="494"/>
      <c r="M23" s="494"/>
      <c r="N23" s="494"/>
      <c r="O23" s="494"/>
      <c r="P23" s="496"/>
      <c r="Q23" s="496"/>
      <c r="R23" s="496"/>
      <c r="S23" s="496"/>
      <c r="T23" s="39"/>
      <c r="U23" s="39"/>
      <c r="W23" s="63"/>
    </row>
    <row r="24" spans="1:23" ht="15" customHeight="1">
      <c r="A24" s="303" t="s">
        <v>464</v>
      </c>
      <c r="B24" s="494">
        <v>11581</v>
      </c>
      <c r="C24" s="494"/>
      <c r="D24" s="494">
        <v>3295</v>
      </c>
      <c r="E24" s="494"/>
      <c r="F24" s="494">
        <v>8286</v>
      </c>
      <c r="G24" s="494"/>
      <c r="H24" s="39">
        <v>830</v>
      </c>
      <c r="I24" s="494">
        <v>69</v>
      </c>
      <c r="J24" s="494"/>
      <c r="K24" s="494">
        <v>281</v>
      </c>
      <c r="L24" s="494"/>
      <c r="M24" s="494"/>
      <c r="N24" s="494">
        <v>13767</v>
      </c>
      <c r="O24" s="494"/>
      <c r="P24" s="496">
        <v>4112</v>
      </c>
      <c r="Q24" s="496"/>
      <c r="R24" s="496">
        <v>9655</v>
      </c>
      <c r="S24" s="496"/>
      <c r="T24" s="39">
        <v>778</v>
      </c>
      <c r="U24" s="39">
        <v>21</v>
      </c>
      <c r="W24" s="63"/>
    </row>
    <row r="25" spans="1:23" ht="15" customHeight="1">
      <c r="A25" s="304" t="s">
        <v>465</v>
      </c>
      <c r="B25" s="494">
        <v>15238</v>
      </c>
      <c r="C25" s="494"/>
      <c r="D25" s="494">
        <v>6383</v>
      </c>
      <c r="E25" s="494"/>
      <c r="F25" s="494">
        <v>8855</v>
      </c>
      <c r="G25" s="494"/>
      <c r="H25" s="39">
        <v>1167</v>
      </c>
      <c r="I25" s="494">
        <v>195</v>
      </c>
      <c r="J25" s="494"/>
      <c r="K25" s="494">
        <v>333</v>
      </c>
      <c r="L25" s="494"/>
      <c r="M25" s="494"/>
      <c r="N25" s="494">
        <v>13598</v>
      </c>
      <c r="O25" s="494"/>
      <c r="P25" s="496">
        <v>5777</v>
      </c>
      <c r="Q25" s="496"/>
      <c r="R25" s="496">
        <v>7821</v>
      </c>
      <c r="S25" s="496"/>
      <c r="T25" s="39">
        <v>971</v>
      </c>
      <c r="U25" s="39">
        <v>19</v>
      </c>
      <c r="W25" s="63"/>
    </row>
    <row r="26" spans="1:23" ht="15" customHeight="1">
      <c r="A26" s="303" t="s">
        <v>466</v>
      </c>
      <c r="B26" s="494">
        <v>15430</v>
      </c>
      <c r="C26" s="494"/>
      <c r="D26" s="494">
        <v>3234</v>
      </c>
      <c r="E26" s="494"/>
      <c r="F26" s="494">
        <v>12196</v>
      </c>
      <c r="G26" s="494"/>
      <c r="H26" s="39">
        <v>2018</v>
      </c>
      <c r="I26" s="494">
        <v>67</v>
      </c>
      <c r="J26" s="494"/>
      <c r="K26" s="494">
        <v>456</v>
      </c>
      <c r="L26" s="494"/>
      <c r="M26" s="494"/>
      <c r="N26" s="494">
        <v>16117</v>
      </c>
      <c r="O26" s="494"/>
      <c r="P26" s="496">
        <v>7573</v>
      </c>
      <c r="Q26" s="496"/>
      <c r="R26" s="496">
        <v>8544</v>
      </c>
      <c r="S26" s="496"/>
      <c r="T26" s="39">
        <v>2053</v>
      </c>
      <c r="U26" s="39">
        <v>82</v>
      </c>
      <c r="W26" s="63"/>
    </row>
    <row r="27" spans="1:23" ht="15" customHeight="1">
      <c r="A27" s="303" t="s">
        <v>467</v>
      </c>
      <c r="B27" s="494">
        <v>15171</v>
      </c>
      <c r="C27" s="494"/>
      <c r="D27" s="494">
        <v>3877</v>
      </c>
      <c r="E27" s="494"/>
      <c r="F27" s="494">
        <v>11294</v>
      </c>
      <c r="G27" s="494"/>
      <c r="H27" s="39">
        <v>3618</v>
      </c>
      <c r="I27" s="494">
        <v>89</v>
      </c>
      <c r="J27" s="494"/>
      <c r="K27" s="494">
        <v>636</v>
      </c>
      <c r="L27" s="494"/>
      <c r="M27" s="494"/>
      <c r="N27" s="494">
        <v>17090</v>
      </c>
      <c r="O27" s="494"/>
      <c r="P27" s="496">
        <v>7383</v>
      </c>
      <c r="Q27" s="496"/>
      <c r="R27" s="496">
        <v>9707</v>
      </c>
      <c r="S27" s="496"/>
      <c r="T27" s="39">
        <v>3509</v>
      </c>
      <c r="U27" s="39">
        <v>58</v>
      </c>
      <c r="W27" s="63"/>
    </row>
    <row r="28" spans="1:23" ht="15" customHeight="1">
      <c r="A28" s="73"/>
      <c r="B28" s="494"/>
      <c r="C28" s="494"/>
      <c r="D28" s="494"/>
      <c r="E28" s="494"/>
      <c r="F28" s="494"/>
      <c r="G28" s="494"/>
      <c r="H28" s="39"/>
      <c r="I28" s="494"/>
      <c r="J28" s="494"/>
      <c r="K28" s="494"/>
      <c r="L28" s="494"/>
      <c r="M28" s="494"/>
      <c r="N28" s="494"/>
      <c r="O28" s="494"/>
      <c r="P28" s="496"/>
      <c r="Q28" s="496"/>
      <c r="R28" s="496"/>
      <c r="S28" s="496"/>
      <c r="T28" s="39"/>
      <c r="U28" s="39"/>
      <c r="W28" s="63"/>
    </row>
    <row r="29" spans="1:23" ht="15" customHeight="1">
      <c r="A29" s="90" t="s">
        <v>171</v>
      </c>
      <c r="B29" s="494">
        <v>82221</v>
      </c>
      <c r="C29" s="494"/>
      <c r="D29" s="494">
        <v>20986</v>
      </c>
      <c r="E29" s="494"/>
      <c r="F29" s="494">
        <v>61235</v>
      </c>
      <c r="G29" s="494"/>
      <c r="H29" s="39">
        <v>7875</v>
      </c>
      <c r="I29" s="494">
        <v>152</v>
      </c>
      <c r="J29" s="494"/>
      <c r="K29" s="494">
        <v>2439</v>
      </c>
      <c r="L29" s="494"/>
      <c r="M29" s="494"/>
      <c r="N29" s="494">
        <v>100543</v>
      </c>
      <c r="O29" s="494"/>
      <c r="P29" s="496">
        <v>37858</v>
      </c>
      <c r="Q29" s="496"/>
      <c r="R29" s="496">
        <v>62685</v>
      </c>
      <c r="S29" s="496"/>
      <c r="T29" s="39">
        <v>8330</v>
      </c>
      <c r="U29" s="39">
        <v>283</v>
      </c>
      <c r="W29" s="63"/>
    </row>
    <row r="30" spans="1:23" ht="15" customHeight="1">
      <c r="A30" s="90" t="s">
        <v>172</v>
      </c>
      <c r="B30" s="494">
        <v>19754</v>
      </c>
      <c r="C30" s="494"/>
      <c r="D30" s="494">
        <v>5239</v>
      </c>
      <c r="E30" s="494"/>
      <c r="F30" s="494">
        <v>14515</v>
      </c>
      <c r="G30" s="494"/>
      <c r="H30" s="39">
        <v>2216</v>
      </c>
      <c r="I30" s="494">
        <v>18</v>
      </c>
      <c r="J30" s="494"/>
      <c r="K30" s="494">
        <v>743</v>
      </c>
      <c r="L30" s="494"/>
      <c r="M30" s="494"/>
      <c r="N30" s="494">
        <v>25092</v>
      </c>
      <c r="O30" s="494"/>
      <c r="P30" s="496">
        <v>9362</v>
      </c>
      <c r="Q30" s="496"/>
      <c r="R30" s="496">
        <v>15730</v>
      </c>
      <c r="S30" s="496"/>
      <c r="T30" s="39">
        <v>2205</v>
      </c>
      <c r="U30" s="39">
        <v>13</v>
      </c>
      <c r="W30" s="63"/>
    </row>
    <row r="31" spans="1:23" ht="15" customHeight="1">
      <c r="A31" s="90" t="s">
        <v>173</v>
      </c>
      <c r="B31" s="494">
        <v>9561</v>
      </c>
      <c r="C31" s="494"/>
      <c r="D31" s="494">
        <v>2762</v>
      </c>
      <c r="E31" s="494"/>
      <c r="F31" s="494">
        <v>6799</v>
      </c>
      <c r="G31" s="494"/>
      <c r="H31" s="39">
        <v>1466</v>
      </c>
      <c r="I31" s="494">
        <v>41</v>
      </c>
      <c r="J31" s="494"/>
      <c r="K31" s="494">
        <v>413</v>
      </c>
      <c r="L31" s="494"/>
      <c r="M31" s="494"/>
      <c r="N31" s="494">
        <v>16694</v>
      </c>
      <c r="O31" s="494"/>
      <c r="P31" s="496">
        <v>6087</v>
      </c>
      <c r="Q31" s="496"/>
      <c r="R31" s="496">
        <v>10607</v>
      </c>
      <c r="S31" s="496"/>
      <c r="T31" s="39">
        <v>1355</v>
      </c>
      <c r="U31" s="39">
        <v>40</v>
      </c>
      <c r="W31" s="63"/>
    </row>
    <row r="32" spans="1:23" ht="15" customHeight="1">
      <c r="A32" s="90" t="s">
        <v>174</v>
      </c>
      <c r="B32" s="494">
        <v>14635</v>
      </c>
      <c r="C32" s="494"/>
      <c r="D32" s="494">
        <v>6578</v>
      </c>
      <c r="E32" s="494"/>
      <c r="F32" s="494">
        <v>8057</v>
      </c>
      <c r="G32" s="494"/>
      <c r="H32" s="39">
        <v>3267</v>
      </c>
      <c r="I32" s="494">
        <v>1870</v>
      </c>
      <c r="J32" s="494"/>
      <c r="K32" s="494">
        <v>307</v>
      </c>
      <c r="L32" s="494"/>
      <c r="M32" s="494"/>
      <c r="N32" s="494">
        <v>10149</v>
      </c>
      <c r="O32" s="494"/>
      <c r="P32" s="496">
        <v>3897</v>
      </c>
      <c r="Q32" s="496"/>
      <c r="R32" s="496">
        <v>6252</v>
      </c>
      <c r="S32" s="496"/>
      <c r="T32" s="39">
        <v>1000</v>
      </c>
      <c r="U32" s="39">
        <v>2</v>
      </c>
      <c r="W32" s="63"/>
    </row>
    <row r="33" spans="1:23" ht="15" customHeight="1">
      <c r="A33" s="90" t="s">
        <v>175</v>
      </c>
      <c r="B33" s="494">
        <v>11545</v>
      </c>
      <c r="C33" s="494"/>
      <c r="D33" s="494">
        <v>3498</v>
      </c>
      <c r="E33" s="494"/>
      <c r="F33" s="494">
        <v>8047</v>
      </c>
      <c r="G33" s="494"/>
      <c r="H33" s="39">
        <v>1888</v>
      </c>
      <c r="I33" s="494">
        <v>41</v>
      </c>
      <c r="J33" s="494"/>
      <c r="K33" s="494">
        <v>608</v>
      </c>
      <c r="L33" s="494"/>
      <c r="M33" s="494"/>
      <c r="N33" s="494">
        <v>20368</v>
      </c>
      <c r="O33" s="494"/>
      <c r="P33" s="496">
        <v>7728</v>
      </c>
      <c r="Q33" s="496"/>
      <c r="R33" s="496">
        <v>12640</v>
      </c>
      <c r="S33" s="496"/>
      <c r="T33" s="39">
        <v>1869</v>
      </c>
      <c r="U33" s="39">
        <v>141</v>
      </c>
      <c r="W33" s="63"/>
    </row>
    <row r="34" spans="1:23" ht="15" customHeight="1">
      <c r="A34" s="90" t="s">
        <v>176</v>
      </c>
      <c r="B34" s="494">
        <v>8218</v>
      </c>
      <c r="C34" s="494"/>
      <c r="D34" s="494">
        <v>2325</v>
      </c>
      <c r="E34" s="494"/>
      <c r="F34" s="494">
        <v>5893</v>
      </c>
      <c r="G34" s="494"/>
      <c r="H34" s="39">
        <v>1042</v>
      </c>
      <c r="I34" s="494">
        <v>38</v>
      </c>
      <c r="J34" s="494"/>
      <c r="K34" s="494">
        <v>236</v>
      </c>
      <c r="L34" s="494"/>
      <c r="M34" s="494"/>
      <c r="N34" s="494">
        <v>11477</v>
      </c>
      <c r="O34" s="494"/>
      <c r="P34" s="496">
        <v>4425</v>
      </c>
      <c r="Q34" s="496"/>
      <c r="R34" s="496">
        <v>7052</v>
      </c>
      <c r="S34" s="496"/>
      <c r="T34" s="39">
        <v>994</v>
      </c>
      <c r="U34" s="39">
        <v>5</v>
      </c>
      <c r="W34" s="63"/>
    </row>
    <row r="35" spans="1:23" ht="15" customHeight="1">
      <c r="A35" s="156" t="s">
        <v>177</v>
      </c>
      <c r="B35" s="495">
        <v>7238</v>
      </c>
      <c r="C35" s="495"/>
      <c r="D35" s="495">
        <v>2521</v>
      </c>
      <c r="E35" s="495"/>
      <c r="F35" s="495">
        <v>4717</v>
      </c>
      <c r="G35" s="495"/>
      <c r="H35" s="135">
        <v>1021</v>
      </c>
      <c r="I35" s="495">
        <v>191</v>
      </c>
      <c r="J35" s="495"/>
      <c r="K35" s="495">
        <v>220</v>
      </c>
      <c r="L35" s="495"/>
      <c r="M35" s="495"/>
      <c r="N35" s="495">
        <v>6189</v>
      </c>
      <c r="O35" s="495"/>
      <c r="P35" s="497">
        <v>2333</v>
      </c>
      <c r="Q35" s="497"/>
      <c r="R35" s="497">
        <v>3856</v>
      </c>
      <c r="S35" s="497"/>
      <c r="T35" s="40">
        <v>648</v>
      </c>
      <c r="U35" s="40">
        <v>6</v>
      </c>
      <c r="W35" s="63"/>
    </row>
    <row r="36" spans="1:23" ht="15" customHeight="1">
      <c r="A36" s="63" t="s">
        <v>278</v>
      </c>
      <c r="U36" s="63"/>
      <c r="W36" s="63"/>
    </row>
    <row r="37" spans="1:23" ht="15" customHeight="1">
      <c r="A37" s="63" t="s">
        <v>262</v>
      </c>
      <c r="U37" s="63"/>
      <c r="W37" s="63"/>
    </row>
    <row r="38" spans="21:23" ht="15" customHeight="1">
      <c r="U38" s="63"/>
      <c r="W38" s="63"/>
    </row>
    <row r="39" spans="21:23" ht="15" customHeight="1">
      <c r="U39" s="63"/>
      <c r="W39" s="63"/>
    </row>
    <row r="40" spans="21:23" ht="15" customHeight="1">
      <c r="U40" s="63"/>
      <c r="W40" s="63"/>
    </row>
    <row r="41" spans="21:23" ht="15" customHeight="1">
      <c r="U41" s="63"/>
      <c r="W41" s="63"/>
    </row>
    <row r="42" spans="1:23" ht="19.5" customHeight="1">
      <c r="A42" s="538"/>
      <c r="B42" s="538"/>
      <c r="C42" s="538"/>
      <c r="D42" s="538"/>
      <c r="E42" s="538"/>
      <c r="F42" s="538"/>
      <c r="G42" s="538"/>
      <c r="H42" s="538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8"/>
      <c r="V42" s="157"/>
      <c r="W42" s="158"/>
    </row>
    <row r="43" spans="1:22" ht="19.5" customHeight="1">
      <c r="A43" s="357" t="s">
        <v>385</v>
      </c>
      <c r="B43" s="355"/>
      <c r="C43" s="355"/>
      <c r="D43" s="355"/>
      <c r="E43" s="355"/>
      <c r="F43" s="355"/>
      <c r="G43" s="355"/>
      <c r="H43" s="85"/>
      <c r="J43" s="362" t="s">
        <v>277</v>
      </c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159"/>
    </row>
    <row r="44" spans="3:23" ht="18" customHeight="1" thickBot="1">
      <c r="C44" s="85"/>
      <c r="D44" s="85"/>
      <c r="E44" s="85"/>
      <c r="F44" s="85"/>
      <c r="G44" s="47"/>
      <c r="I44" s="65"/>
      <c r="T44" s="43"/>
      <c r="U44" s="160"/>
      <c r="W44" s="63"/>
    </row>
    <row r="45" spans="1:23" ht="15" customHeight="1">
      <c r="A45" s="360" t="s">
        <v>276</v>
      </c>
      <c r="B45" s="366"/>
      <c r="C45" s="528" t="s">
        <v>206</v>
      </c>
      <c r="D45" s="529"/>
      <c r="E45" s="529"/>
      <c r="F45" s="529"/>
      <c r="G45" s="529"/>
      <c r="H45" s="66"/>
      <c r="I45" s="65"/>
      <c r="J45" s="438" t="s">
        <v>178</v>
      </c>
      <c r="K45" s="438"/>
      <c r="L45" s="438"/>
      <c r="M45" s="439"/>
      <c r="N45" s="68" t="s">
        <v>179</v>
      </c>
      <c r="O45" s="68" t="s">
        <v>180</v>
      </c>
      <c r="P45" s="68" t="s">
        <v>181</v>
      </c>
      <c r="Q45" s="68" t="s">
        <v>182</v>
      </c>
      <c r="R45" s="68" t="s">
        <v>183</v>
      </c>
      <c r="S45" s="68" t="s">
        <v>184</v>
      </c>
      <c r="T45" s="68" t="s">
        <v>185</v>
      </c>
      <c r="U45" s="67" t="s">
        <v>186</v>
      </c>
      <c r="W45" s="63"/>
    </row>
    <row r="46" spans="1:23" ht="15" customHeight="1">
      <c r="A46" s="355"/>
      <c r="B46" s="443"/>
      <c r="C46" s="530" t="s">
        <v>207</v>
      </c>
      <c r="D46" s="532" t="s">
        <v>386</v>
      </c>
      <c r="E46" s="532" t="s">
        <v>387</v>
      </c>
      <c r="F46" s="532" t="s">
        <v>388</v>
      </c>
      <c r="G46" s="536" t="s">
        <v>389</v>
      </c>
      <c r="H46" s="527"/>
      <c r="I46" s="65"/>
      <c r="J46" s="478" t="s">
        <v>188</v>
      </c>
      <c r="K46" s="161"/>
      <c r="L46" s="161"/>
      <c r="M46" s="143" t="s">
        <v>69</v>
      </c>
      <c r="N46" s="306">
        <f>SUM(N47:N48)</f>
        <v>107</v>
      </c>
      <c r="O46" s="306">
        <f aca="true" t="shared" si="0" ref="O46:U46">SUM(O47:O48)</f>
        <v>36</v>
      </c>
      <c r="P46" s="306">
        <f t="shared" si="0"/>
        <v>16</v>
      </c>
      <c r="Q46" s="306">
        <f t="shared" si="0"/>
        <v>6</v>
      </c>
      <c r="R46" s="306">
        <f t="shared" si="0"/>
        <v>8</v>
      </c>
      <c r="S46" s="306">
        <f t="shared" si="0"/>
        <v>31</v>
      </c>
      <c r="T46" s="306">
        <f t="shared" si="0"/>
        <v>1</v>
      </c>
      <c r="U46" s="306">
        <f t="shared" si="0"/>
        <v>9</v>
      </c>
      <c r="W46" s="63"/>
    </row>
    <row r="47" spans="1:23" ht="15" customHeight="1">
      <c r="A47" s="504"/>
      <c r="B47" s="535"/>
      <c r="C47" s="531"/>
      <c r="D47" s="533"/>
      <c r="E47" s="533"/>
      <c r="F47" s="533"/>
      <c r="G47" s="537"/>
      <c r="H47" s="323"/>
      <c r="I47" s="65"/>
      <c r="J47" s="479"/>
      <c r="K47" s="74" t="s">
        <v>202</v>
      </c>
      <c r="L47" s="66"/>
      <c r="M47" s="90" t="s">
        <v>28</v>
      </c>
      <c r="N47" s="49">
        <v>60</v>
      </c>
      <c r="O47" s="50">
        <v>18</v>
      </c>
      <c r="P47" s="50">
        <v>10</v>
      </c>
      <c r="Q47" s="50">
        <v>5</v>
      </c>
      <c r="R47" s="50">
        <v>7</v>
      </c>
      <c r="S47" s="50">
        <v>15</v>
      </c>
      <c r="T47" s="50">
        <v>1</v>
      </c>
      <c r="U47" s="50">
        <v>4</v>
      </c>
      <c r="W47" s="63"/>
    </row>
    <row r="48" spans="1:23" ht="15" customHeight="1">
      <c r="A48" s="490" t="s">
        <v>187</v>
      </c>
      <c r="B48" s="491"/>
      <c r="C48" s="305">
        <f>SUM(D48:G48)</f>
        <v>71688</v>
      </c>
      <c r="D48" s="305">
        <f>SUM(D50:D70)</f>
        <v>17737</v>
      </c>
      <c r="E48" s="305">
        <f>SUM(E50:E70)</f>
        <v>17954</v>
      </c>
      <c r="F48" s="305">
        <f>SUM(F50:F70)</f>
        <v>15266</v>
      </c>
      <c r="G48" s="305">
        <f>SUM(G50:G70)</f>
        <v>20731</v>
      </c>
      <c r="H48" s="16"/>
      <c r="I48" s="65"/>
      <c r="J48" s="479"/>
      <c r="K48" s="74"/>
      <c r="L48" s="66"/>
      <c r="M48" s="90" t="s">
        <v>29</v>
      </c>
      <c r="N48" s="49">
        <v>47</v>
      </c>
      <c r="O48" s="50">
        <v>18</v>
      </c>
      <c r="P48" s="50">
        <v>6</v>
      </c>
      <c r="Q48" s="50">
        <v>1</v>
      </c>
      <c r="R48" s="50">
        <v>1</v>
      </c>
      <c r="S48" s="50">
        <v>16</v>
      </c>
      <c r="T48" s="50"/>
      <c r="U48" s="50">
        <v>5</v>
      </c>
      <c r="W48" s="63"/>
    </row>
    <row r="49" spans="1:23" ht="15" customHeight="1">
      <c r="A49" s="486"/>
      <c r="B49" s="487"/>
      <c r="C49" s="162"/>
      <c r="D49" s="95"/>
      <c r="E49" s="95"/>
      <c r="F49" s="163"/>
      <c r="G49" s="163"/>
      <c r="H49" s="14"/>
      <c r="I49" s="65"/>
      <c r="J49" s="479"/>
      <c r="K49" s="74"/>
      <c r="L49" s="66"/>
      <c r="M49" s="90"/>
      <c r="N49" s="49"/>
      <c r="O49" s="49"/>
      <c r="P49" s="49"/>
      <c r="Q49" s="49"/>
      <c r="R49" s="49"/>
      <c r="S49" s="49"/>
      <c r="T49" s="49"/>
      <c r="U49" s="49"/>
      <c r="W49" s="63"/>
    </row>
    <row r="50" spans="1:23" ht="15" customHeight="1">
      <c r="A50" s="444" t="s">
        <v>372</v>
      </c>
      <c r="B50" s="477"/>
      <c r="C50" s="56">
        <v>1286</v>
      </c>
      <c r="D50" s="58">
        <v>375</v>
      </c>
      <c r="E50" s="58">
        <v>111</v>
      </c>
      <c r="F50" s="58">
        <v>91</v>
      </c>
      <c r="G50" s="58">
        <v>709</v>
      </c>
      <c r="H50" s="15"/>
      <c r="I50" s="65"/>
      <c r="J50" s="479"/>
      <c r="L50" s="66"/>
      <c r="M50" s="90" t="s">
        <v>69</v>
      </c>
      <c r="N50" s="49">
        <v>1006</v>
      </c>
      <c r="O50" s="49">
        <v>275</v>
      </c>
      <c r="P50" s="49">
        <v>119</v>
      </c>
      <c r="Q50" s="49">
        <v>83</v>
      </c>
      <c r="R50" s="49">
        <v>164</v>
      </c>
      <c r="S50" s="49">
        <v>150</v>
      </c>
      <c r="T50" s="49">
        <v>69</v>
      </c>
      <c r="U50" s="49">
        <v>146</v>
      </c>
      <c r="W50" s="63"/>
    </row>
    <row r="51" spans="1:23" ht="15" customHeight="1">
      <c r="A51" s="492"/>
      <c r="B51" s="493"/>
      <c r="C51" s="25"/>
      <c r="D51" s="5"/>
      <c r="E51" s="5"/>
      <c r="F51" s="10"/>
      <c r="G51" s="10"/>
      <c r="H51" s="16"/>
      <c r="I51" s="65"/>
      <c r="J51" s="479"/>
      <c r="K51" s="164" t="s">
        <v>189</v>
      </c>
      <c r="L51" s="66"/>
      <c r="M51" s="90" t="s">
        <v>28</v>
      </c>
      <c r="N51" s="49">
        <v>538</v>
      </c>
      <c r="O51" s="51">
        <v>158</v>
      </c>
      <c r="P51" s="51">
        <v>47</v>
      </c>
      <c r="Q51" s="51">
        <v>36</v>
      </c>
      <c r="R51" s="51">
        <v>113</v>
      </c>
      <c r="S51" s="51">
        <v>59</v>
      </c>
      <c r="T51" s="51">
        <v>25</v>
      </c>
      <c r="U51" s="51">
        <v>100</v>
      </c>
      <c r="W51" s="63"/>
    </row>
    <row r="52" spans="1:23" ht="15" customHeight="1">
      <c r="A52" s="444" t="s">
        <v>130</v>
      </c>
      <c r="B52" s="477"/>
      <c r="C52" s="56">
        <v>122</v>
      </c>
      <c r="D52" s="58">
        <v>39</v>
      </c>
      <c r="E52" s="58">
        <v>20</v>
      </c>
      <c r="F52" s="58">
        <v>23</v>
      </c>
      <c r="G52" s="58">
        <v>40</v>
      </c>
      <c r="H52" s="15"/>
      <c r="I52" s="65"/>
      <c r="J52" s="479"/>
      <c r="K52" s="165"/>
      <c r="L52" s="66"/>
      <c r="M52" s="90" t="s">
        <v>29</v>
      </c>
      <c r="N52" s="49">
        <v>158</v>
      </c>
      <c r="O52" s="49">
        <v>29</v>
      </c>
      <c r="P52" s="49">
        <v>19</v>
      </c>
      <c r="Q52" s="49">
        <v>11</v>
      </c>
      <c r="R52" s="49">
        <v>22</v>
      </c>
      <c r="S52" s="49">
        <v>35</v>
      </c>
      <c r="T52" s="49">
        <v>14</v>
      </c>
      <c r="U52" s="49">
        <v>28</v>
      </c>
      <c r="W52" s="63"/>
    </row>
    <row r="53" spans="1:23" ht="15" customHeight="1">
      <c r="A53" s="486"/>
      <c r="B53" s="487"/>
      <c r="C53" s="162"/>
      <c r="D53" s="95"/>
      <c r="E53" s="95"/>
      <c r="F53" s="163"/>
      <c r="G53" s="163"/>
      <c r="H53" s="14"/>
      <c r="I53" s="65"/>
      <c r="J53" s="479"/>
      <c r="M53" s="94"/>
      <c r="N53" s="52"/>
      <c r="O53" s="52"/>
      <c r="P53" s="52"/>
      <c r="Q53" s="52"/>
      <c r="R53" s="52"/>
      <c r="S53" s="52"/>
      <c r="T53" s="52"/>
      <c r="U53" s="52"/>
      <c r="W53" s="63"/>
    </row>
    <row r="54" spans="1:23" ht="15" customHeight="1">
      <c r="A54" s="444" t="s">
        <v>131</v>
      </c>
      <c r="B54" s="477"/>
      <c r="C54" s="56">
        <v>12011</v>
      </c>
      <c r="D54" s="58">
        <v>2337</v>
      </c>
      <c r="E54" s="58">
        <v>2551</v>
      </c>
      <c r="F54" s="58">
        <v>2271</v>
      </c>
      <c r="G54" s="58">
        <v>4852</v>
      </c>
      <c r="H54" s="15"/>
      <c r="I54" s="65"/>
      <c r="J54" s="479"/>
      <c r="K54" s="66"/>
      <c r="L54" s="66"/>
      <c r="M54" s="90" t="s">
        <v>69</v>
      </c>
      <c r="N54" s="49">
        <f>SUM(N55:N56)</f>
        <v>107</v>
      </c>
      <c r="O54" s="49">
        <f aca="true" t="shared" si="1" ref="O54:U54">SUM(O55:O56)</f>
        <v>36</v>
      </c>
      <c r="P54" s="49">
        <f t="shared" si="1"/>
        <v>16</v>
      </c>
      <c r="Q54" s="49">
        <f t="shared" si="1"/>
        <v>6</v>
      </c>
      <c r="R54" s="49">
        <f t="shared" si="1"/>
        <v>8</v>
      </c>
      <c r="S54" s="49">
        <f t="shared" si="1"/>
        <v>31</v>
      </c>
      <c r="T54" s="49">
        <f t="shared" si="1"/>
        <v>1</v>
      </c>
      <c r="U54" s="49">
        <f t="shared" si="1"/>
        <v>9</v>
      </c>
      <c r="W54" s="63"/>
    </row>
    <row r="55" spans="1:23" ht="15" customHeight="1">
      <c r="A55" s="444"/>
      <c r="B55" s="477"/>
      <c r="C55" s="56"/>
      <c r="D55" s="58"/>
      <c r="E55" s="58"/>
      <c r="F55" s="166"/>
      <c r="G55" s="166"/>
      <c r="H55" s="15"/>
      <c r="I55" s="65"/>
      <c r="J55" s="479"/>
      <c r="K55" s="74" t="s">
        <v>203</v>
      </c>
      <c r="L55" s="66"/>
      <c r="M55" s="90" t="s">
        <v>28</v>
      </c>
      <c r="N55" s="49">
        <v>60</v>
      </c>
      <c r="O55" s="50">
        <v>18</v>
      </c>
      <c r="P55" s="50">
        <v>10</v>
      </c>
      <c r="Q55" s="50">
        <v>5</v>
      </c>
      <c r="R55" s="50">
        <v>7</v>
      </c>
      <c r="S55" s="50">
        <v>15</v>
      </c>
      <c r="T55" s="50">
        <v>1</v>
      </c>
      <c r="U55" s="50">
        <v>4</v>
      </c>
      <c r="W55" s="63"/>
    </row>
    <row r="56" spans="1:23" ht="15" customHeight="1">
      <c r="A56" s="444" t="s">
        <v>132</v>
      </c>
      <c r="B56" s="477"/>
      <c r="C56" s="56">
        <v>21649</v>
      </c>
      <c r="D56" s="58">
        <v>5907</v>
      </c>
      <c r="E56" s="58">
        <v>5805</v>
      </c>
      <c r="F56" s="58">
        <v>5009</v>
      </c>
      <c r="G56" s="58">
        <v>4928</v>
      </c>
      <c r="H56" s="15"/>
      <c r="I56" s="65"/>
      <c r="J56" s="479"/>
      <c r="K56" s="66"/>
      <c r="L56" s="66"/>
      <c r="M56" s="90" t="s">
        <v>29</v>
      </c>
      <c r="N56" s="49">
        <v>47</v>
      </c>
      <c r="O56" s="50">
        <v>18</v>
      </c>
      <c r="P56" s="50">
        <v>6</v>
      </c>
      <c r="Q56" s="50">
        <v>1</v>
      </c>
      <c r="R56" s="50">
        <v>1</v>
      </c>
      <c r="S56" s="50">
        <v>16</v>
      </c>
      <c r="T56" s="50"/>
      <c r="U56" s="50">
        <v>5</v>
      </c>
      <c r="W56" s="63"/>
    </row>
    <row r="57" spans="1:23" ht="15" customHeight="1">
      <c r="A57" s="444"/>
      <c r="B57" s="477"/>
      <c r="C57" s="56"/>
      <c r="D57" s="58"/>
      <c r="E57" s="58"/>
      <c r="F57" s="166"/>
      <c r="G57" s="166"/>
      <c r="H57" s="15"/>
      <c r="I57" s="65"/>
      <c r="J57" s="480"/>
      <c r="K57" s="83"/>
      <c r="L57" s="83"/>
      <c r="M57" s="156"/>
      <c r="N57" s="49"/>
      <c r="O57" s="49"/>
      <c r="P57" s="49"/>
      <c r="Q57" s="49"/>
      <c r="R57" s="49"/>
      <c r="S57" s="49"/>
      <c r="T57" s="49"/>
      <c r="U57" s="49"/>
      <c r="W57" s="63"/>
    </row>
    <row r="58" spans="1:23" ht="15" customHeight="1">
      <c r="A58" s="484" t="s">
        <v>373</v>
      </c>
      <c r="B58" s="485"/>
      <c r="C58" s="56">
        <v>32</v>
      </c>
      <c r="D58" s="58">
        <v>10</v>
      </c>
      <c r="E58" s="58">
        <v>12</v>
      </c>
      <c r="F58" s="58">
        <v>2</v>
      </c>
      <c r="G58" s="58">
        <v>8</v>
      </c>
      <c r="H58" s="15"/>
      <c r="I58" s="65"/>
      <c r="J58" s="481" t="s">
        <v>190</v>
      </c>
      <c r="K58" s="161"/>
      <c r="L58" s="161"/>
      <c r="M58" s="143" t="s">
        <v>69</v>
      </c>
      <c r="N58" s="306">
        <f>SUM(N59:N60)</f>
        <v>4715</v>
      </c>
      <c r="O58" s="306">
        <f aca="true" t="shared" si="2" ref="O58:U58">SUM(O59:O60)</f>
        <v>2423</v>
      </c>
      <c r="P58" s="306">
        <f t="shared" si="2"/>
        <v>705</v>
      </c>
      <c r="Q58" s="306">
        <f t="shared" si="2"/>
        <v>471</v>
      </c>
      <c r="R58" s="306">
        <f t="shared" si="2"/>
        <v>291</v>
      </c>
      <c r="S58" s="306">
        <f t="shared" si="2"/>
        <v>259</v>
      </c>
      <c r="T58" s="306">
        <f t="shared" si="2"/>
        <v>313</v>
      </c>
      <c r="U58" s="306">
        <f t="shared" si="2"/>
        <v>253</v>
      </c>
      <c r="W58" s="63"/>
    </row>
    <row r="59" spans="1:23" ht="15" customHeight="1">
      <c r="A59" s="486"/>
      <c r="B59" s="487"/>
      <c r="C59" s="162"/>
      <c r="D59" s="95"/>
      <c r="E59" s="95"/>
      <c r="F59" s="166"/>
      <c r="G59" s="166"/>
      <c r="H59" s="15"/>
      <c r="I59" s="65"/>
      <c r="J59" s="482"/>
      <c r="K59" s="74" t="s">
        <v>202</v>
      </c>
      <c r="L59" s="66"/>
      <c r="M59" s="90" t="s">
        <v>28</v>
      </c>
      <c r="N59" s="49">
        <v>2289</v>
      </c>
      <c r="O59" s="50">
        <v>1167</v>
      </c>
      <c r="P59" s="50">
        <v>342</v>
      </c>
      <c r="Q59" s="50">
        <v>226</v>
      </c>
      <c r="R59" s="50">
        <v>160</v>
      </c>
      <c r="S59" s="50">
        <v>117</v>
      </c>
      <c r="T59" s="50">
        <v>174</v>
      </c>
      <c r="U59" s="50">
        <v>103</v>
      </c>
      <c r="W59" s="63"/>
    </row>
    <row r="60" spans="1:23" ht="15" customHeight="1">
      <c r="A60" s="444" t="s">
        <v>134</v>
      </c>
      <c r="B60" s="477"/>
      <c r="C60" s="56">
        <v>4938</v>
      </c>
      <c r="D60" s="58">
        <v>1207</v>
      </c>
      <c r="E60" s="58">
        <v>1348</v>
      </c>
      <c r="F60" s="58">
        <v>1123</v>
      </c>
      <c r="G60" s="58">
        <v>1260</v>
      </c>
      <c r="H60" s="15"/>
      <c r="I60" s="65"/>
      <c r="J60" s="482"/>
      <c r="K60" s="74"/>
      <c r="L60" s="66"/>
      <c r="M60" s="90" t="s">
        <v>29</v>
      </c>
      <c r="N60" s="49">
        <v>2426</v>
      </c>
      <c r="O60" s="50">
        <v>1256</v>
      </c>
      <c r="P60" s="50">
        <v>363</v>
      </c>
      <c r="Q60" s="50">
        <v>245</v>
      </c>
      <c r="R60" s="50">
        <v>131</v>
      </c>
      <c r="S60" s="50">
        <v>142</v>
      </c>
      <c r="T60" s="50">
        <v>139</v>
      </c>
      <c r="U60" s="50">
        <v>150</v>
      </c>
      <c r="W60" s="63"/>
    </row>
    <row r="61" spans="1:23" ht="15" customHeight="1">
      <c r="A61" s="486"/>
      <c r="B61" s="487"/>
      <c r="C61" s="162"/>
      <c r="D61" s="95"/>
      <c r="E61" s="95"/>
      <c r="F61" s="163"/>
      <c r="G61" s="163"/>
      <c r="H61" s="14"/>
      <c r="I61" s="65"/>
      <c r="J61" s="482"/>
      <c r="K61" s="74"/>
      <c r="L61" s="66"/>
      <c r="M61" s="90"/>
      <c r="N61" s="49"/>
      <c r="O61" s="49"/>
      <c r="P61" s="49"/>
      <c r="Q61" s="49"/>
      <c r="R61" s="49"/>
      <c r="S61" s="49"/>
      <c r="T61" s="49"/>
      <c r="U61" s="49"/>
      <c r="W61" s="63"/>
    </row>
    <row r="62" spans="1:23" ht="15" customHeight="1">
      <c r="A62" s="444" t="s">
        <v>374</v>
      </c>
      <c r="B62" s="477"/>
      <c r="C62" s="56">
        <v>11774</v>
      </c>
      <c r="D62" s="58">
        <v>2914</v>
      </c>
      <c r="E62" s="58">
        <v>3136</v>
      </c>
      <c r="F62" s="58">
        <v>2515</v>
      </c>
      <c r="G62" s="58">
        <v>3209</v>
      </c>
      <c r="H62" s="15"/>
      <c r="I62" s="65"/>
      <c r="J62" s="482"/>
      <c r="L62" s="66"/>
      <c r="M62" s="90" t="s">
        <v>69</v>
      </c>
      <c r="N62" s="49">
        <v>27368</v>
      </c>
      <c r="O62" s="49">
        <v>13211</v>
      </c>
      <c r="P62" s="49">
        <v>3841</v>
      </c>
      <c r="Q62" s="49">
        <v>1954</v>
      </c>
      <c r="R62" s="49">
        <v>2091</v>
      </c>
      <c r="S62" s="49">
        <v>1918</v>
      </c>
      <c r="T62" s="49">
        <v>2351</v>
      </c>
      <c r="U62" s="49">
        <v>2002</v>
      </c>
      <c r="W62" s="63"/>
    </row>
    <row r="63" spans="1:23" ht="15" customHeight="1">
      <c r="A63" s="444"/>
      <c r="B63" s="477"/>
      <c r="C63" s="56"/>
      <c r="D63" s="58"/>
      <c r="E63" s="58"/>
      <c r="F63" s="166"/>
      <c r="G63" s="166"/>
      <c r="H63" s="15"/>
      <c r="I63" s="65"/>
      <c r="J63" s="482"/>
      <c r="K63" s="164" t="s">
        <v>189</v>
      </c>
      <c r="L63" s="66"/>
      <c r="M63" s="90" t="s">
        <v>28</v>
      </c>
      <c r="N63" s="51">
        <v>14020</v>
      </c>
      <c r="O63" s="51">
        <v>6881</v>
      </c>
      <c r="P63" s="51">
        <v>2100</v>
      </c>
      <c r="Q63" s="51">
        <v>931</v>
      </c>
      <c r="R63" s="51">
        <v>994</v>
      </c>
      <c r="S63" s="51">
        <v>847</v>
      </c>
      <c r="T63" s="51">
        <v>1272</v>
      </c>
      <c r="U63" s="51">
        <v>995</v>
      </c>
      <c r="W63" s="63"/>
    </row>
    <row r="64" spans="1:23" ht="15" customHeight="1">
      <c r="A64" s="444" t="s">
        <v>292</v>
      </c>
      <c r="B64" s="477"/>
      <c r="C64" s="56">
        <v>993</v>
      </c>
      <c r="D64" s="58">
        <v>230</v>
      </c>
      <c r="E64" s="58">
        <v>252</v>
      </c>
      <c r="F64" s="58">
        <v>240</v>
      </c>
      <c r="G64" s="58">
        <v>271</v>
      </c>
      <c r="H64" s="15"/>
      <c r="I64" s="65"/>
      <c r="J64" s="482"/>
      <c r="K64" s="165"/>
      <c r="L64" s="66"/>
      <c r="M64" s="90" t="s">
        <v>29</v>
      </c>
      <c r="N64" s="49">
        <v>8146</v>
      </c>
      <c r="O64" s="49">
        <v>4124</v>
      </c>
      <c r="P64" s="49">
        <v>1013</v>
      </c>
      <c r="Q64" s="49">
        <v>618</v>
      </c>
      <c r="R64" s="49">
        <v>602</v>
      </c>
      <c r="S64" s="49">
        <v>651</v>
      </c>
      <c r="T64" s="49">
        <v>576</v>
      </c>
      <c r="U64" s="49">
        <v>562</v>
      </c>
      <c r="W64" s="63"/>
    </row>
    <row r="65" spans="1:23" ht="15" customHeight="1">
      <c r="A65" s="444"/>
      <c r="B65" s="477"/>
      <c r="C65" s="56"/>
      <c r="D65" s="58"/>
      <c r="E65" s="58"/>
      <c r="F65" s="166"/>
      <c r="G65" s="166"/>
      <c r="H65" s="15"/>
      <c r="I65" s="65"/>
      <c r="J65" s="482"/>
      <c r="K65" s="95"/>
      <c r="L65" s="95"/>
      <c r="M65" s="94"/>
      <c r="N65" s="50"/>
      <c r="O65" s="50"/>
      <c r="P65" s="50"/>
      <c r="Q65" s="50"/>
      <c r="R65" s="50"/>
      <c r="S65" s="50"/>
      <c r="T65" s="50"/>
      <c r="U65" s="50"/>
      <c r="W65" s="63"/>
    </row>
    <row r="66" spans="1:23" ht="15" customHeight="1">
      <c r="A66" s="444" t="s">
        <v>293</v>
      </c>
      <c r="B66" s="477"/>
      <c r="C66" s="63">
        <v>236</v>
      </c>
      <c r="D66" s="63">
        <v>59</v>
      </c>
      <c r="E66" s="63">
        <v>79</v>
      </c>
      <c r="F66" s="63">
        <v>55</v>
      </c>
      <c r="G66" s="63">
        <v>43</v>
      </c>
      <c r="H66" s="15"/>
      <c r="I66" s="65"/>
      <c r="J66" s="482"/>
      <c r="K66" s="66"/>
      <c r="L66" s="66"/>
      <c r="M66" s="90" t="s">
        <v>69</v>
      </c>
      <c r="N66" s="49">
        <f>SUM(N67:N68)</f>
        <v>4715</v>
      </c>
      <c r="O66" s="49">
        <f aca="true" t="shared" si="3" ref="O66:U66">SUM(O67:O68)</f>
        <v>2423</v>
      </c>
      <c r="P66" s="49">
        <f t="shared" si="3"/>
        <v>705</v>
      </c>
      <c r="Q66" s="49">
        <f t="shared" si="3"/>
        <v>471</v>
      </c>
      <c r="R66" s="49">
        <f t="shared" si="3"/>
        <v>291</v>
      </c>
      <c r="S66" s="49">
        <f t="shared" si="3"/>
        <v>259</v>
      </c>
      <c r="T66" s="49">
        <f t="shared" si="3"/>
        <v>313</v>
      </c>
      <c r="U66" s="49">
        <f t="shared" si="3"/>
        <v>253</v>
      </c>
      <c r="V66" s="167"/>
      <c r="W66" s="63"/>
    </row>
    <row r="67" spans="1:21" ht="15" customHeight="1">
      <c r="A67" s="444"/>
      <c r="B67" s="477"/>
      <c r="H67" s="14"/>
      <c r="I67" s="65"/>
      <c r="J67" s="482"/>
      <c r="K67" s="74" t="s">
        <v>203</v>
      </c>
      <c r="L67" s="66"/>
      <c r="M67" s="90" t="s">
        <v>28</v>
      </c>
      <c r="N67" s="49">
        <v>2289</v>
      </c>
      <c r="O67" s="50">
        <v>1167</v>
      </c>
      <c r="P67" s="50">
        <v>342</v>
      </c>
      <c r="Q67" s="50">
        <v>226</v>
      </c>
      <c r="R67" s="50">
        <v>160</v>
      </c>
      <c r="S67" s="50">
        <v>117</v>
      </c>
      <c r="T67" s="50">
        <v>174</v>
      </c>
      <c r="U67" s="50">
        <v>103</v>
      </c>
    </row>
    <row r="68" spans="1:21" ht="15" customHeight="1">
      <c r="A68" s="444" t="s">
        <v>137</v>
      </c>
      <c r="B68" s="477"/>
      <c r="C68" s="56">
        <v>18317</v>
      </c>
      <c r="D68" s="58">
        <v>4572</v>
      </c>
      <c r="E68" s="58">
        <v>4580</v>
      </c>
      <c r="F68" s="58">
        <v>3863</v>
      </c>
      <c r="G68" s="58">
        <v>5302</v>
      </c>
      <c r="H68" s="15"/>
      <c r="J68" s="482"/>
      <c r="K68" s="66"/>
      <c r="L68" s="66"/>
      <c r="M68" s="90" t="s">
        <v>29</v>
      </c>
      <c r="N68" s="49">
        <v>2426</v>
      </c>
      <c r="O68" s="50">
        <v>1256</v>
      </c>
      <c r="P68" s="50">
        <v>363</v>
      </c>
      <c r="Q68" s="50">
        <v>245</v>
      </c>
      <c r="R68" s="50">
        <v>131</v>
      </c>
      <c r="S68" s="50">
        <v>142</v>
      </c>
      <c r="T68" s="50">
        <v>139</v>
      </c>
      <c r="U68" s="50">
        <v>150</v>
      </c>
    </row>
    <row r="69" spans="1:21" ht="15" customHeight="1">
      <c r="A69" s="486"/>
      <c r="B69" s="487"/>
      <c r="C69" s="162"/>
      <c r="D69" s="95"/>
      <c r="E69" s="95"/>
      <c r="F69" s="163"/>
      <c r="G69" s="163"/>
      <c r="H69" s="95"/>
      <c r="J69" s="483"/>
      <c r="K69" s="83"/>
      <c r="L69" s="83"/>
      <c r="M69" s="156"/>
      <c r="N69" s="34"/>
      <c r="O69" s="168"/>
      <c r="P69" s="168"/>
      <c r="Q69" s="168"/>
      <c r="R69" s="168"/>
      <c r="S69" s="168"/>
      <c r="T69" s="168"/>
      <c r="U69" s="168"/>
    </row>
    <row r="70" spans="1:10" ht="14.25">
      <c r="A70" s="488" t="s">
        <v>327</v>
      </c>
      <c r="B70" s="489"/>
      <c r="C70" s="56">
        <v>330</v>
      </c>
      <c r="D70" s="58">
        <v>87</v>
      </c>
      <c r="E70" s="58">
        <v>60</v>
      </c>
      <c r="F70" s="58">
        <v>74</v>
      </c>
      <c r="G70" s="58">
        <v>109</v>
      </c>
      <c r="H70" s="95"/>
      <c r="J70" s="63" t="s">
        <v>262</v>
      </c>
    </row>
    <row r="71" spans="1:7" ht="14.25">
      <c r="A71" s="63" t="s">
        <v>262</v>
      </c>
      <c r="C71" s="169"/>
      <c r="D71" s="127"/>
      <c r="E71" s="127"/>
      <c r="F71" s="127"/>
      <c r="G71" s="127"/>
    </row>
  </sheetData>
  <sheetProtection/>
  <mergeCells count="279">
    <mergeCell ref="L5:M5"/>
    <mergeCell ref="A45:B47"/>
    <mergeCell ref="D34:E34"/>
    <mergeCell ref="D35:E35"/>
    <mergeCell ref="F46:F47"/>
    <mergeCell ref="G46:G47"/>
    <mergeCell ref="I35:J35"/>
    <mergeCell ref="A42:H42"/>
    <mergeCell ref="B35:C35"/>
    <mergeCell ref="F35:G35"/>
    <mergeCell ref="J45:M45"/>
    <mergeCell ref="N16:O16"/>
    <mergeCell ref="N17:O17"/>
    <mergeCell ref="N18:O18"/>
    <mergeCell ref="N21:O21"/>
    <mergeCell ref="B34:C34"/>
    <mergeCell ref="I34:J34"/>
    <mergeCell ref="B16:C16"/>
    <mergeCell ref="B17:C17"/>
    <mergeCell ref="B22:C22"/>
    <mergeCell ref="H46:H47"/>
    <mergeCell ref="C45:G45"/>
    <mergeCell ref="C46:C47"/>
    <mergeCell ref="D46:D47"/>
    <mergeCell ref="E46:E47"/>
    <mergeCell ref="I23:J23"/>
    <mergeCell ref="I24:J24"/>
    <mergeCell ref="I25:J25"/>
    <mergeCell ref="I26:J26"/>
    <mergeCell ref="I33:J33"/>
    <mergeCell ref="A2:U2"/>
    <mergeCell ref="A3:U3"/>
    <mergeCell ref="N22:O22"/>
    <mergeCell ref="N23:O23"/>
    <mergeCell ref="P6:Q7"/>
    <mergeCell ref="N15:O15"/>
    <mergeCell ref="F6:G7"/>
    <mergeCell ref="N14:O14"/>
    <mergeCell ref="B8:C8"/>
    <mergeCell ref="B9:C9"/>
    <mergeCell ref="B10:C10"/>
    <mergeCell ref="B11:C11"/>
    <mergeCell ref="B12:C12"/>
    <mergeCell ref="B13:C13"/>
    <mergeCell ref="B14:C14"/>
    <mergeCell ref="B15:C15"/>
    <mergeCell ref="B6:C7"/>
    <mergeCell ref="D6:E7"/>
    <mergeCell ref="D12:E12"/>
    <mergeCell ref="D13:E13"/>
    <mergeCell ref="D14:E14"/>
    <mergeCell ref="D15:E15"/>
    <mergeCell ref="D8:E8"/>
    <mergeCell ref="D9:E9"/>
    <mergeCell ref="D10:E10"/>
    <mergeCell ref="D11:E11"/>
    <mergeCell ref="B23:C23"/>
    <mergeCell ref="B24:C24"/>
    <mergeCell ref="B25:C25"/>
    <mergeCell ref="B18:C18"/>
    <mergeCell ref="B19:C19"/>
    <mergeCell ref="B20:C20"/>
    <mergeCell ref="B21:C21"/>
    <mergeCell ref="B30:C30"/>
    <mergeCell ref="B31:C31"/>
    <mergeCell ref="B32:C32"/>
    <mergeCell ref="B33:C33"/>
    <mergeCell ref="B26:C26"/>
    <mergeCell ref="B27:C27"/>
    <mergeCell ref="B28:C28"/>
    <mergeCell ref="B29:C29"/>
    <mergeCell ref="D20:E20"/>
    <mergeCell ref="D21:E21"/>
    <mergeCell ref="D22:E22"/>
    <mergeCell ref="D23:E23"/>
    <mergeCell ref="D16:E16"/>
    <mergeCell ref="D17:E17"/>
    <mergeCell ref="D18:E18"/>
    <mergeCell ref="D19:E19"/>
    <mergeCell ref="F8:G8"/>
    <mergeCell ref="F9:G9"/>
    <mergeCell ref="F10:G10"/>
    <mergeCell ref="F11:G11"/>
    <mergeCell ref="F16:G16"/>
    <mergeCell ref="F17:G17"/>
    <mergeCell ref="D32:E32"/>
    <mergeCell ref="D33:E33"/>
    <mergeCell ref="D24:E24"/>
    <mergeCell ref="D25:E25"/>
    <mergeCell ref="D26:E26"/>
    <mergeCell ref="D27:E27"/>
    <mergeCell ref="D28:E28"/>
    <mergeCell ref="D29:E29"/>
    <mergeCell ref="D30:E30"/>
    <mergeCell ref="D31:E31"/>
    <mergeCell ref="F18:G18"/>
    <mergeCell ref="F19:G19"/>
    <mergeCell ref="F12:G12"/>
    <mergeCell ref="F13:G13"/>
    <mergeCell ref="F14:G14"/>
    <mergeCell ref="F15:G15"/>
    <mergeCell ref="F28:G28"/>
    <mergeCell ref="F29:G29"/>
    <mergeCell ref="F30:G30"/>
    <mergeCell ref="F31:G31"/>
    <mergeCell ref="F22:G22"/>
    <mergeCell ref="F23:G23"/>
    <mergeCell ref="I8:J8"/>
    <mergeCell ref="F32:G32"/>
    <mergeCell ref="F33:G33"/>
    <mergeCell ref="F34:G34"/>
    <mergeCell ref="F24:G24"/>
    <mergeCell ref="F25:G25"/>
    <mergeCell ref="F26:G26"/>
    <mergeCell ref="F27:G27"/>
    <mergeCell ref="F20:G20"/>
    <mergeCell ref="F21:G21"/>
    <mergeCell ref="I14:J14"/>
    <mergeCell ref="I15:J15"/>
    <mergeCell ref="I16:J16"/>
    <mergeCell ref="I9:J9"/>
    <mergeCell ref="I10:J10"/>
    <mergeCell ref="I11:J11"/>
    <mergeCell ref="I12:J12"/>
    <mergeCell ref="I27:J27"/>
    <mergeCell ref="I28:J28"/>
    <mergeCell ref="I29:J29"/>
    <mergeCell ref="I30:J30"/>
    <mergeCell ref="I17:J17"/>
    <mergeCell ref="I18:J18"/>
    <mergeCell ref="I19:J19"/>
    <mergeCell ref="I20:J20"/>
    <mergeCell ref="I21:J21"/>
    <mergeCell ref="I22:J22"/>
    <mergeCell ref="I31:J31"/>
    <mergeCell ref="I32:J32"/>
    <mergeCell ref="K14:M14"/>
    <mergeCell ref="K15:M15"/>
    <mergeCell ref="K16:M16"/>
    <mergeCell ref="K17:M17"/>
    <mergeCell ref="K18:M18"/>
    <mergeCell ref="K19:M19"/>
    <mergeCell ref="K20:M20"/>
    <mergeCell ref="K27:M27"/>
    <mergeCell ref="K28:M28"/>
    <mergeCell ref="K21:M21"/>
    <mergeCell ref="K22:M22"/>
    <mergeCell ref="K23:M23"/>
    <mergeCell ref="K24:M24"/>
    <mergeCell ref="K9:M9"/>
    <mergeCell ref="K10:M10"/>
    <mergeCell ref="K11:M11"/>
    <mergeCell ref="K12:M12"/>
    <mergeCell ref="K33:M33"/>
    <mergeCell ref="K34:M34"/>
    <mergeCell ref="K35:M35"/>
    <mergeCell ref="K6:M6"/>
    <mergeCell ref="K29:M29"/>
    <mergeCell ref="K30:M30"/>
    <mergeCell ref="K31:M31"/>
    <mergeCell ref="K32:M32"/>
    <mergeCell ref="K25:M25"/>
    <mergeCell ref="K26:M26"/>
    <mergeCell ref="B5:G5"/>
    <mergeCell ref="N12:O12"/>
    <mergeCell ref="N13:O13"/>
    <mergeCell ref="K13:M13"/>
    <mergeCell ref="I13:J13"/>
    <mergeCell ref="H6:H7"/>
    <mergeCell ref="I7:J7"/>
    <mergeCell ref="K7:M7"/>
    <mergeCell ref="K8:M8"/>
    <mergeCell ref="N6:O7"/>
    <mergeCell ref="N5:S5"/>
    <mergeCell ref="T5:U5"/>
    <mergeCell ref="T6:T7"/>
    <mergeCell ref="U6:U7"/>
    <mergeCell ref="R6:S7"/>
    <mergeCell ref="P10:Q10"/>
    <mergeCell ref="R10:S10"/>
    <mergeCell ref="P11:Q11"/>
    <mergeCell ref="R11:S11"/>
    <mergeCell ref="R8:S8"/>
    <mergeCell ref="P8:Q8"/>
    <mergeCell ref="R9:S9"/>
    <mergeCell ref="P9:Q9"/>
    <mergeCell ref="P14:Q14"/>
    <mergeCell ref="R14:S14"/>
    <mergeCell ref="P15:Q15"/>
    <mergeCell ref="R15:S15"/>
    <mergeCell ref="P12:Q12"/>
    <mergeCell ref="R12:S12"/>
    <mergeCell ref="P13:Q13"/>
    <mergeCell ref="R13:S13"/>
    <mergeCell ref="P18:Q18"/>
    <mergeCell ref="R18:S18"/>
    <mergeCell ref="P19:Q19"/>
    <mergeCell ref="R19:S19"/>
    <mergeCell ref="P16:Q16"/>
    <mergeCell ref="R16:S16"/>
    <mergeCell ref="P17:Q17"/>
    <mergeCell ref="R17:S17"/>
    <mergeCell ref="P22:Q22"/>
    <mergeCell ref="R22:S22"/>
    <mergeCell ref="P23:Q23"/>
    <mergeCell ref="R23:S23"/>
    <mergeCell ref="P20:Q20"/>
    <mergeCell ref="R20:S20"/>
    <mergeCell ref="P21:Q21"/>
    <mergeCell ref="R21:S21"/>
    <mergeCell ref="P26:Q26"/>
    <mergeCell ref="R26:S26"/>
    <mergeCell ref="P27:Q27"/>
    <mergeCell ref="R27:S27"/>
    <mergeCell ref="P24:Q24"/>
    <mergeCell ref="R24:S24"/>
    <mergeCell ref="P25:Q25"/>
    <mergeCell ref="R25:S25"/>
    <mergeCell ref="P30:Q30"/>
    <mergeCell ref="R30:S30"/>
    <mergeCell ref="P31:Q31"/>
    <mergeCell ref="R31:S31"/>
    <mergeCell ref="P28:Q28"/>
    <mergeCell ref="R28:S28"/>
    <mergeCell ref="P29:Q29"/>
    <mergeCell ref="R29:S29"/>
    <mergeCell ref="P34:Q34"/>
    <mergeCell ref="R34:S34"/>
    <mergeCell ref="P35:Q35"/>
    <mergeCell ref="R35:S35"/>
    <mergeCell ref="P32:Q32"/>
    <mergeCell ref="R32:S32"/>
    <mergeCell ref="P33:Q33"/>
    <mergeCell ref="R33:S33"/>
    <mergeCell ref="N24:O24"/>
    <mergeCell ref="N25:O25"/>
    <mergeCell ref="N26:O26"/>
    <mergeCell ref="N27:O27"/>
    <mergeCell ref="N8:O8"/>
    <mergeCell ref="N9:O9"/>
    <mergeCell ref="N10:O10"/>
    <mergeCell ref="N11:O11"/>
    <mergeCell ref="N19:O19"/>
    <mergeCell ref="N20:O20"/>
    <mergeCell ref="N32:O32"/>
    <mergeCell ref="N33:O33"/>
    <mergeCell ref="N34:O34"/>
    <mergeCell ref="N35:O35"/>
    <mergeCell ref="N28:O28"/>
    <mergeCell ref="N29:O29"/>
    <mergeCell ref="N30:O30"/>
    <mergeCell ref="N31:O31"/>
    <mergeCell ref="A53:B53"/>
    <mergeCell ref="A54:B54"/>
    <mergeCell ref="A55:B55"/>
    <mergeCell ref="A48:B48"/>
    <mergeCell ref="A49:B49"/>
    <mergeCell ref="A50:B50"/>
    <mergeCell ref="A51:B51"/>
    <mergeCell ref="A70:B70"/>
    <mergeCell ref="A43:G43"/>
    <mergeCell ref="J43:U43"/>
    <mergeCell ref="A64:B64"/>
    <mergeCell ref="A65:B65"/>
    <mergeCell ref="A68:B68"/>
    <mergeCell ref="A69:B69"/>
    <mergeCell ref="A60:B60"/>
    <mergeCell ref="A61:B61"/>
    <mergeCell ref="A62:B62"/>
    <mergeCell ref="A66:B66"/>
    <mergeCell ref="A67:B67"/>
    <mergeCell ref="J46:J57"/>
    <mergeCell ref="J58:J69"/>
    <mergeCell ref="A63:B63"/>
    <mergeCell ref="A56:B56"/>
    <mergeCell ref="A57:B57"/>
    <mergeCell ref="A58:B58"/>
    <mergeCell ref="A59:B59"/>
    <mergeCell ref="A52:B5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view="pageBreakPreview" zoomScale="60" zoomScaleNormal="80" zoomScalePageLayoutView="0" workbookViewId="0" topLeftCell="A1">
      <selection activeCell="C1" sqref="C1"/>
    </sheetView>
  </sheetViews>
  <sheetFormatPr defaultColWidth="10.59765625" defaultRowHeight="15"/>
  <cols>
    <col min="1" max="1" width="3" style="63" customWidth="1"/>
    <col min="2" max="2" width="2.59765625" style="63" customWidth="1"/>
    <col min="3" max="3" width="8.59765625" style="63" customWidth="1"/>
    <col min="4" max="4" width="12.59765625" style="63" customWidth="1"/>
    <col min="5" max="9" width="13.8984375" style="63" customWidth="1"/>
    <col min="10" max="10" width="9.3984375" style="63" customWidth="1"/>
    <col min="11" max="11" width="8.19921875" style="63" customWidth="1"/>
    <col min="12" max="12" width="8.59765625" style="63" customWidth="1"/>
    <col min="13" max="13" width="2.59765625" style="63" customWidth="1"/>
    <col min="14" max="14" width="15.5" style="63" customWidth="1"/>
    <col min="15" max="15" width="10.59765625" style="63" customWidth="1"/>
    <col min="16" max="16" width="11.09765625" style="63" customWidth="1"/>
    <col min="17" max="18" width="10.59765625" style="63" customWidth="1"/>
    <col min="19" max="19" width="11.09765625" style="63" customWidth="1"/>
    <col min="20" max="16384" width="10.59765625" style="63" customWidth="1"/>
  </cols>
  <sheetData>
    <row r="1" spans="1:23" s="62" customFormat="1" ht="19.5" customHeight="1">
      <c r="A1" s="1" t="s">
        <v>234</v>
      </c>
      <c r="B1" s="1"/>
      <c r="E1" s="38"/>
      <c r="W1" s="2" t="s">
        <v>235</v>
      </c>
    </row>
    <row r="2" spans="1:23" ht="19.5" customHeight="1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M2" s="563" t="s">
        <v>468</v>
      </c>
      <c r="N2" s="563"/>
      <c r="O2" s="563"/>
      <c r="P2" s="563"/>
      <c r="Q2" s="563"/>
      <c r="R2" s="563"/>
      <c r="S2" s="563"/>
      <c r="T2" s="563"/>
      <c r="U2" s="563"/>
      <c r="V2" s="563"/>
      <c r="W2" s="563"/>
    </row>
    <row r="3" spans="1:11" ht="15" customHeight="1">
      <c r="A3" s="582" t="s">
        <v>411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3" ht="15" customHeight="1">
      <c r="A4" s="176"/>
      <c r="B4" s="177"/>
      <c r="C4" s="176"/>
      <c r="D4" s="176"/>
      <c r="E4" s="176"/>
      <c r="F4" s="176"/>
      <c r="G4" s="176"/>
      <c r="H4" s="176"/>
      <c r="I4" s="176"/>
      <c r="J4" s="176"/>
      <c r="K4" s="176"/>
      <c r="M4" s="22" t="s">
        <v>298</v>
      </c>
    </row>
    <row r="5" spans="1:23" ht="18" customHeight="1" thickBot="1">
      <c r="A5" s="178"/>
      <c r="B5" s="178"/>
      <c r="I5" s="596" t="s">
        <v>205</v>
      </c>
      <c r="J5" s="596"/>
      <c r="K5" s="596"/>
      <c r="M5" s="22" t="s">
        <v>280</v>
      </c>
      <c r="O5" s="179"/>
      <c r="P5" s="179"/>
      <c r="Q5" s="179"/>
      <c r="R5" s="179"/>
      <c r="S5" s="179"/>
      <c r="T5" s="179"/>
      <c r="U5" s="179"/>
      <c r="V5" s="179"/>
      <c r="W5" s="220" t="s">
        <v>413</v>
      </c>
    </row>
    <row r="6" spans="2:23" ht="15" customHeight="1">
      <c r="B6" s="95"/>
      <c r="C6" s="557" t="s">
        <v>408</v>
      </c>
      <c r="D6" s="558"/>
      <c r="E6" s="564" t="s">
        <v>6</v>
      </c>
      <c r="F6" s="564" t="s">
        <v>319</v>
      </c>
      <c r="G6" s="564" t="s">
        <v>0</v>
      </c>
      <c r="H6" s="564" t="s">
        <v>11</v>
      </c>
      <c r="I6" s="559" t="s">
        <v>7</v>
      </c>
      <c r="J6" s="560" t="s">
        <v>410</v>
      </c>
      <c r="K6" s="337"/>
      <c r="M6" s="574" t="s">
        <v>1</v>
      </c>
      <c r="N6" s="575"/>
      <c r="O6" s="551" t="s">
        <v>417</v>
      </c>
      <c r="P6" s="554" t="s">
        <v>8</v>
      </c>
      <c r="Q6" s="567" t="s">
        <v>418</v>
      </c>
      <c r="R6" s="567" t="s">
        <v>419</v>
      </c>
      <c r="S6" s="554" t="s">
        <v>9</v>
      </c>
      <c r="T6" s="554" t="s">
        <v>414</v>
      </c>
      <c r="U6" s="554" t="s">
        <v>415</v>
      </c>
      <c r="V6" s="554" t="s">
        <v>416</v>
      </c>
      <c r="W6" s="570" t="s">
        <v>10</v>
      </c>
    </row>
    <row r="7" spans="1:23" ht="15" customHeight="1">
      <c r="A7" s="215" t="s">
        <v>409</v>
      </c>
      <c r="E7" s="565"/>
      <c r="F7" s="566"/>
      <c r="G7" s="566"/>
      <c r="H7" s="566"/>
      <c r="I7" s="531"/>
      <c r="J7" s="338"/>
      <c r="K7" s="339"/>
      <c r="M7" s="576"/>
      <c r="N7" s="577"/>
      <c r="O7" s="552"/>
      <c r="P7" s="555"/>
      <c r="Q7" s="568"/>
      <c r="R7" s="568"/>
      <c r="S7" s="555"/>
      <c r="T7" s="555"/>
      <c r="U7" s="555"/>
      <c r="V7" s="555"/>
      <c r="W7" s="571"/>
    </row>
    <row r="8" spans="1:23" ht="15" customHeight="1">
      <c r="A8" s="88"/>
      <c r="B8" s="450" t="s">
        <v>251</v>
      </c>
      <c r="C8" s="450"/>
      <c r="D8" s="451"/>
      <c r="E8" s="181">
        <v>3271</v>
      </c>
      <c r="F8" s="144">
        <v>7463</v>
      </c>
      <c r="G8" s="144">
        <v>11923</v>
      </c>
      <c r="H8" s="144">
        <v>30858</v>
      </c>
      <c r="I8" s="144">
        <v>1663</v>
      </c>
      <c r="J8" s="58"/>
      <c r="K8" s="53">
        <v>50.8</v>
      </c>
      <c r="M8" s="578"/>
      <c r="N8" s="579"/>
      <c r="O8" s="553"/>
      <c r="P8" s="556"/>
      <c r="Q8" s="569"/>
      <c r="R8" s="569"/>
      <c r="S8" s="556"/>
      <c r="T8" s="556"/>
      <c r="U8" s="556"/>
      <c r="V8" s="556"/>
      <c r="W8" s="572"/>
    </row>
    <row r="9" spans="2:23" ht="15" customHeight="1">
      <c r="B9" s="362"/>
      <c r="C9" s="362"/>
      <c r="D9" s="363"/>
      <c r="E9" s="182"/>
      <c r="F9" s="110"/>
      <c r="G9" s="110"/>
      <c r="H9" s="110"/>
      <c r="I9" s="110"/>
      <c r="J9" s="110"/>
      <c r="K9" s="53"/>
      <c r="M9" s="561" t="s">
        <v>2</v>
      </c>
      <c r="N9" s="562"/>
      <c r="O9" s="183"/>
      <c r="P9" s="109"/>
      <c r="Q9" s="109"/>
      <c r="R9" s="109"/>
      <c r="S9" s="109"/>
      <c r="T9" s="109"/>
      <c r="U9" s="109"/>
      <c r="V9" s="109"/>
      <c r="W9" s="109"/>
    </row>
    <row r="10" spans="2:23" ht="15" customHeight="1">
      <c r="B10" s="444" t="s">
        <v>254</v>
      </c>
      <c r="C10" s="444"/>
      <c r="D10" s="477"/>
      <c r="E10" s="56">
        <v>3016</v>
      </c>
      <c r="F10" s="58">
        <v>6718</v>
      </c>
      <c r="G10" s="58">
        <v>13540</v>
      </c>
      <c r="H10" s="58">
        <v>35938</v>
      </c>
      <c r="I10" s="58">
        <v>1643</v>
      </c>
      <c r="J10" s="58"/>
      <c r="K10" s="53">
        <v>54.5</v>
      </c>
      <c r="M10" s="95"/>
      <c r="N10" s="75" t="s">
        <v>247</v>
      </c>
      <c r="O10" s="184">
        <v>92.8</v>
      </c>
      <c r="P10" s="185">
        <v>92.8</v>
      </c>
      <c r="Q10" s="185">
        <v>91.1</v>
      </c>
      <c r="R10" s="185">
        <v>91.2</v>
      </c>
      <c r="S10" s="186">
        <v>92.8</v>
      </c>
      <c r="T10" s="185">
        <v>91.4</v>
      </c>
      <c r="U10" s="185">
        <v>92.2</v>
      </c>
      <c r="V10" s="185">
        <v>96.3</v>
      </c>
      <c r="W10" s="185">
        <v>92.8</v>
      </c>
    </row>
    <row r="11" spans="2:23" ht="15" customHeight="1">
      <c r="B11" s="362"/>
      <c r="C11" s="362"/>
      <c r="D11" s="363"/>
      <c r="E11" s="182"/>
      <c r="F11" s="110"/>
      <c r="G11" s="110"/>
      <c r="H11" s="110"/>
      <c r="I11" s="110"/>
      <c r="J11" s="110"/>
      <c r="K11" s="53"/>
      <c r="M11" s="95"/>
      <c r="N11" s="74" t="s">
        <v>248</v>
      </c>
      <c r="O11" s="184">
        <v>95.7</v>
      </c>
      <c r="P11" s="185">
        <v>95.6</v>
      </c>
      <c r="Q11" s="185">
        <v>96</v>
      </c>
      <c r="R11" s="185">
        <v>94.2</v>
      </c>
      <c r="S11" s="186">
        <v>96.1</v>
      </c>
      <c r="T11" s="185">
        <v>96.9</v>
      </c>
      <c r="U11" s="185">
        <v>93.7</v>
      </c>
      <c r="V11" s="185">
        <v>93.3</v>
      </c>
      <c r="W11" s="185">
        <v>95.9</v>
      </c>
    </row>
    <row r="12" spans="2:23" ht="15" customHeight="1">
      <c r="B12" s="408">
        <v>2</v>
      </c>
      <c r="C12" s="408"/>
      <c r="D12" s="549"/>
      <c r="E12" s="56">
        <v>2973</v>
      </c>
      <c r="F12" s="58">
        <v>6592</v>
      </c>
      <c r="G12" s="58">
        <v>14612</v>
      </c>
      <c r="H12" s="58">
        <v>40591</v>
      </c>
      <c r="I12" s="58">
        <v>1854</v>
      </c>
      <c r="J12" s="58"/>
      <c r="K12" s="53">
        <v>62.4</v>
      </c>
      <c r="M12" s="95"/>
      <c r="N12" s="225">
        <v>2</v>
      </c>
      <c r="O12" s="184">
        <v>100</v>
      </c>
      <c r="P12" s="185">
        <v>100</v>
      </c>
      <c r="Q12" s="185">
        <v>100</v>
      </c>
      <c r="R12" s="185">
        <v>100</v>
      </c>
      <c r="S12" s="186">
        <v>100</v>
      </c>
      <c r="T12" s="185">
        <v>100</v>
      </c>
      <c r="U12" s="185">
        <v>100</v>
      </c>
      <c r="V12" s="185">
        <v>100</v>
      </c>
      <c r="W12" s="185">
        <v>100</v>
      </c>
    </row>
    <row r="13" spans="2:23" ht="15" customHeight="1">
      <c r="B13" s="362"/>
      <c r="C13" s="362"/>
      <c r="D13" s="363"/>
      <c r="E13" s="182"/>
      <c r="F13" s="110"/>
      <c r="G13" s="110"/>
      <c r="H13" s="110"/>
      <c r="I13" s="110"/>
      <c r="J13" s="110"/>
      <c r="K13" s="53"/>
      <c r="M13" s="95"/>
      <c r="N13" s="225">
        <v>3</v>
      </c>
      <c r="O13" s="184">
        <v>104.9</v>
      </c>
      <c r="P13" s="185">
        <v>103.8</v>
      </c>
      <c r="Q13" s="185">
        <v>110</v>
      </c>
      <c r="R13" s="185">
        <v>106.5</v>
      </c>
      <c r="S13" s="186" t="s">
        <v>390</v>
      </c>
      <c r="T13" s="185">
        <v>94.7</v>
      </c>
      <c r="U13" s="185">
        <v>105.3</v>
      </c>
      <c r="V13" s="185">
        <v>100.8</v>
      </c>
      <c r="W13" s="185">
        <v>107.6</v>
      </c>
    </row>
    <row r="14" spans="2:23" ht="15" customHeight="1">
      <c r="B14" s="408">
        <v>3</v>
      </c>
      <c r="C14" s="408"/>
      <c r="D14" s="549"/>
      <c r="E14" s="56">
        <v>3476</v>
      </c>
      <c r="F14" s="58">
        <v>7570</v>
      </c>
      <c r="G14" s="58">
        <v>15208</v>
      </c>
      <c r="H14" s="58">
        <v>42049</v>
      </c>
      <c r="I14" s="58">
        <v>2058</v>
      </c>
      <c r="J14" s="58"/>
      <c r="K14" s="53">
        <v>59.2</v>
      </c>
      <c r="M14" s="95"/>
      <c r="N14" s="11" t="s">
        <v>249</v>
      </c>
      <c r="O14" s="275">
        <f>AVERAGE(O16:O28)</f>
        <v>109.39166666666667</v>
      </c>
      <c r="P14" s="249">
        <f aca="true" t="shared" si="0" ref="P14:W14">AVERAGE(P16:P28)</f>
        <v>108.03333333333335</v>
      </c>
      <c r="Q14" s="249">
        <f t="shared" si="0"/>
        <v>112.30000000000001</v>
      </c>
      <c r="R14" s="249">
        <v>109.6</v>
      </c>
      <c r="S14" s="226" t="s">
        <v>472</v>
      </c>
      <c r="T14" s="249">
        <f t="shared" si="0"/>
        <v>95.96666666666665</v>
      </c>
      <c r="U14" s="249">
        <f t="shared" si="0"/>
        <v>118.33333333333333</v>
      </c>
      <c r="V14" s="249">
        <f t="shared" si="0"/>
        <v>103.08333333333333</v>
      </c>
      <c r="W14" s="249">
        <f t="shared" si="0"/>
        <v>112.36666666666667</v>
      </c>
    </row>
    <row r="15" spans="2:23" ht="15" customHeight="1">
      <c r="B15" s="541"/>
      <c r="C15" s="541"/>
      <c r="D15" s="363"/>
      <c r="E15" s="182"/>
      <c r="F15" s="110"/>
      <c r="G15" s="110"/>
      <c r="H15" s="110"/>
      <c r="I15" s="110"/>
      <c r="J15" s="110"/>
      <c r="K15" s="35"/>
      <c r="M15" s="95"/>
      <c r="N15" s="89"/>
      <c r="O15" s="182"/>
      <c r="P15" s="110"/>
      <c r="Q15" s="110"/>
      <c r="R15" s="110"/>
      <c r="S15" s="110"/>
      <c r="T15" s="110"/>
      <c r="U15" s="110"/>
      <c r="V15" s="110"/>
      <c r="W15" s="110"/>
    </row>
    <row r="16" spans="1:23" ht="15" customHeight="1">
      <c r="A16" s="17"/>
      <c r="B16" s="460" t="s">
        <v>265</v>
      </c>
      <c r="C16" s="460"/>
      <c r="D16" s="550"/>
      <c r="E16" s="218">
        <v>3895</v>
      </c>
      <c r="F16" s="79">
        <v>8540</v>
      </c>
      <c r="G16" s="79">
        <v>13577</v>
      </c>
      <c r="H16" s="79">
        <v>36204</v>
      </c>
      <c r="I16" s="79">
        <v>2413</v>
      </c>
      <c r="J16" s="79"/>
      <c r="K16" s="219">
        <v>62</v>
      </c>
      <c r="M16" s="95"/>
      <c r="N16" s="74" t="s">
        <v>252</v>
      </c>
      <c r="O16" s="187">
        <v>81.5</v>
      </c>
      <c r="P16" s="186">
        <v>80.9</v>
      </c>
      <c r="Q16" s="186">
        <v>78.7</v>
      </c>
      <c r="R16" s="186">
        <v>81</v>
      </c>
      <c r="S16" s="186" t="s">
        <v>390</v>
      </c>
      <c r="T16" s="186">
        <v>84</v>
      </c>
      <c r="U16" s="186">
        <v>81.5</v>
      </c>
      <c r="V16" s="186">
        <v>73.4</v>
      </c>
      <c r="W16" s="186">
        <v>82.7</v>
      </c>
    </row>
    <row r="17" spans="1:23" ht="15" customHeight="1">
      <c r="A17" s="88"/>
      <c r="B17" s="393"/>
      <c r="C17" s="393"/>
      <c r="D17" s="395"/>
      <c r="M17" s="95"/>
      <c r="N17" s="221">
        <v>2</v>
      </c>
      <c r="O17" s="187">
        <v>79.2</v>
      </c>
      <c r="P17" s="186">
        <v>78.9</v>
      </c>
      <c r="Q17" s="186">
        <v>82.5</v>
      </c>
      <c r="R17" s="186">
        <v>81.8</v>
      </c>
      <c r="S17" s="186" t="s">
        <v>390</v>
      </c>
      <c r="T17" s="186">
        <v>72.3</v>
      </c>
      <c r="U17" s="186">
        <v>80.9</v>
      </c>
      <c r="V17" s="186">
        <v>68</v>
      </c>
      <c r="W17" s="186">
        <v>80</v>
      </c>
    </row>
    <row r="18" spans="1:23" ht="15" customHeight="1">
      <c r="A18" s="392" t="s">
        <v>391</v>
      </c>
      <c r="B18" s="392"/>
      <c r="C18" s="392"/>
      <c r="D18" s="394"/>
      <c r="E18" s="580">
        <f>100*(E16-E14)/E14</f>
        <v>12.054085155350979</v>
      </c>
      <c r="F18" s="580">
        <f>100*(F16-F14)/F14</f>
        <v>12.813738441215323</v>
      </c>
      <c r="G18" s="580">
        <f>100*(G16-G14)/G14</f>
        <v>-10.724618621778012</v>
      </c>
      <c r="H18" s="580">
        <f>100*(H16-H14)/H14</f>
        <v>-13.900449475611786</v>
      </c>
      <c r="I18" s="580">
        <f>100*(I16-I14)/I14</f>
        <v>17.249757045675413</v>
      </c>
      <c r="J18" s="583" t="s">
        <v>407</v>
      </c>
      <c r="K18" s="580">
        <v>2.8</v>
      </c>
      <c r="M18" s="95"/>
      <c r="N18" s="221">
        <v>3</v>
      </c>
      <c r="O18" s="187">
        <v>91.2</v>
      </c>
      <c r="P18" s="186">
        <v>84.5</v>
      </c>
      <c r="Q18" s="186">
        <v>95.8</v>
      </c>
      <c r="R18" s="186">
        <v>83.5</v>
      </c>
      <c r="S18" s="186" t="s">
        <v>390</v>
      </c>
      <c r="T18" s="186">
        <v>80.3</v>
      </c>
      <c r="U18" s="186">
        <v>84.7</v>
      </c>
      <c r="V18" s="186">
        <v>89.9</v>
      </c>
      <c r="W18" s="186">
        <v>105.8</v>
      </c>
    </row>
    <row r="19" spans="1:23" ht="15" customHeight="1">
      <c r="A19" s="393"/>
      <c r="B19" s="393"/>
      <c r="C19" s="393"/>
      <c r="D19" s="395"/>
      <c r="E19" s="581"/>
      <c r="F19" s="581"/>
      <c r="G19" s="581"/>
      <c r="H19" s="581"/>
      <c r="I19" s="581"/>
      <c r="J19" s="584"/>
      <c r="K19" s="581"/>
      <c r="M19" s="95"/>
      <c r="N19" s="221">
        <v>4</v>
      </c>
      <c r="O19" s="187">
        <v>81</v>
      </c>
      <c r="P19" s="186">
        <v>80.8</v>
      </c>
      <c r="Q19" s="186">
        <v>82.4</v>
      </c>
      <c r="R19" s="186">
        <v>82.2</v>
      </c>
      <c r="S19" s="186" t="s">
        <v>390</v>
      </c>
      <c r="T19" s="186">
        <v>75</v>
      </c>
      <c r="U19" s="186">
        <v>85.9</v>
      </c>
      <c r="V19" s="186">
        <v>74.7</v>
      </c>
      <c r="W19" s="186">
        <v>81.5</v>
      </c>
    </row>
    <row r="20" spans="1:23" ht="15" customHeight="1">
      <c r="A20" s="63" t="s">
        <v>279</v>
      </c>
      <c r="M20" s="95"/>
      <c r="N20" s="221">
        <v>5</v>
      </c>
      <c r="O20" s="187">
        <v>80.7</v>
      </c>
      <c r="P20" s="186">
        <v>80.8</v>
      </c>
      <c r="Q20" s="186">
        <v>82.8</v>
      </c>
      <c r="R20" s="186">
        <v>83.4</v>
      </c>
      <c r="S20" s="186" t="s">
        <v>390</v>
      </c>
      <c r="T20" s="186">
        <v>71</v>
      </c>
      <c r="U20" s="186">
        <v>88.7</v>
      </c>
      <c r="V20" s="186">
        <v>69.2</v>
      </c>
      <c r="W20" s="186">
        <v>80.5</v>
      </c>
    </row>
    <row r="21" spans="13:23" ht="15" customHeight="1">
      <c r="M21" s="95"/>
      <c r="N21" s="221">
        <v>6</v>
      </c>
      <c r="O21" s="187">
        <v>155.3</v>
      </c>
      <c r="P21" s="186">
        <v>138.2</v>
      </c>
      <c r="Q21" s="186">
        <v>186.5</v>
      </c>
      <c r="R21" s="186">
        <v>119</v>
      </c>
      <c r="S21" s="186" t="s">
        <v>390</v>
      </c>
      <c r="T21" s="186">
        <v>150.7</v>
      </c>
      <c r="U21" s="186">
        <v>124.4</v>
      </c>
      <c r="V21" s="186">
        <v>197.1</v>
      </c>
      <c r="W21" s="186">
        <v>192.2</v>
      </c>
    </row>
    <row r="22" spans="13:23" ht="15" customHeight="1">
      <c r="M22" s="95"/>
      <c r="N22" s="222"/>
      <c r="O22" s="182"/>
      <c r="P22" s="110"/>
      <c r="Q22" s="110"/>
      <c r="R22" s="110"/>
      <c r="S22" s="186"/>
      <c r="T22" s="110"/>
      <c r="U22" s="110"/>
      <c r="V22" s="110"/>
      <c r="W22" s="110"/>
    </row>
    <row r="23" spans="6:23" ht="15" customHeight="1">
      <c r="F23" s="95"/>
      <c r="M23" s="95"/>
      <c r="N23" s="221">
        <v>7</v>
      </c>
      <c r="O23" s="187">
        <v>147.7</v>
      </c>
      <c r="P23" s="186">
        <v>165.7</v>
      </c>
      <c r="Q23" s="186">
        <v>132.9</v>
      </c>
      <c r="R23" s="186">
        <v>183.6</v>
      </c>
      <c r="S23" s="186" t="s">
        <v>390</v>
      </c>
      <c r="T23" s="186">
        <v>113.9</v>
      </c>
      <c r="U23" s="186">
        <v>212.4</v>
      </c>
      <c r="V23" s="186">
        <v>136</v>
      </c>
      <c r="W23" s="186">
        <v>109.3</v>
      </c>
    </row>
    <row r="24" spans="6:23" ht="15" customHeight="1">
      <c r="F24" s="38"/>
      <c r="M24" s="95"/>
      <c r="N24" s="221">
        <v>8</v>
      </c>
      <c r="O24" s="187">
        <v>94.2</v>
      </c>
      <c r="P24" s="186">
        <v>94.7</v>
      </c>
      <c r="Q24" s="186">
        <v>105.7</v>
      </c>
      <c r="R24" s="186">
        <v>103.7</v>
      </c>
      <c r="S24" s="186" t="s">
        <v>390</v>
      </c>
      <c r="T24" s="186">
        <v>78.3</v>
      </c>
      <c r="U24" s="186">
        <v>94.8</v>
      </c>
      <c r="V24" s="186">
        <v>69.2</v>
      </c>
      <c r="W24" s="186">
        <v>93.2</v>
      </c>
    </row>
    <row r="25" spans="13:23" ht="15" customHeight="1">
      <c r="M25" s="95"/>
      <c r="N25" s="221">
        <v>9</v>
      </c>
      <c r="O25" s="187">
        <v>82.6</v>
      </c>
      <c r="P25" s="186">
        <v>82.6</v>
      </c>
      <c r="Q25" s="186">
        <v>82.8</v>
      </c>
      <c r="R25" s="186">
        <v>85.5</v>
      </c>
      <c r="S25" s="186" t="s">
        <v>390</v>
      </c>
      <c r="T25" s="186">
        <v>77.2</v>
      </c>
      <c r="U25" s="186">
        <v>87.2</v>
      </c>
      <c r="V25" s="186">
        <v>69.8</v>
      </c>
      <c r="W25" s="186">
        <v>82.6</v>
      </c>
    </row>
    <row r="26" spans="13:23" ht="15" customHeight="1">
      <c r="M26" s="95"/>
      <c r="N26" s="221">
        <v>10</v>
      </c>
      <c r="O26" s="187">
        <v>82.3</v>
      </c>
      <c r="P26" s="186">
        <v>82.5</v>
      </c>
      <c r="Q26" s="186">
        <v>84.4</v>
      </c>
      <c r="R26" s="186">
        <v>84.6</v>
      </c>
      <c r="S26" s="186" t="s">
        <v>390</v>
      </c>
      <c r="T26" s="186">
        <v>75.7</v>
      </c>
      <c r="U26" s="186">
        <v>90.4</v>
      </c>
      <c r="V26" s="186">
        <v>67.1</v>
      </c>
      <c r="W26" s="186">
        <v>82</v>
      </c>
    </row>
    <row r="27" spans="13:23" ht="15" customHeight="1">
      <c r="M27" s="95"/>
      <c r="N27" s="221">
        <v>11</v>
      </c>
      <c r="O27" s="187">
        <v>84.1</v>
      </c>
      <c r="P27" s="186">
        <v>84.9</v>
      </c>
      <c r="Q27" s="186">
        <v>87.4</v>
      </c>
      <c r="R27" s="186">
        <v>90.4</v>
      </c>
      <c r="S27" s="186" t="s">
        <v>390</v>
      </c>
      <c r="T27" s="186">
        <v>73.6</v>
      </c>
      <c r="U27" s="186">
        <v>89</v>
      </c>
      <c r="V27" s="186">
        <v>68.9</v>
      </c>
      <c r="W27" s="186">
        <v>82.4</v>
      </c>
    </row>
    <row r="28" spans="13:23" ht="15" customHeight="1">
      <c r="M28" s="95"/>
      <c r="N28" s="221">
        <v>12</v>
      </c>
      <c r="O28" s="187">
        <v>252.9</v>
      </c>
      <c r="P28" s="186">
        <v>241.9</v>
      </c>
      <c r="Q28" s="186">
        <v>245.7</v>
      </c>
      <c r="R28" s="186">
        <v>236.5</v>
      </c>
      <c r="S28" s="186" t="s">
        <v>390</v>
      </c>
      <c r="T28" s="186">
        <v>199.6</v>
      </c>
      <c r="U28" s="186">
        <v>300.1</v>
      </c>
      <c r="V28" s="186">
        <v>253.7</v>
      </c>
      <c r="W28" s="186">
        <v>276.2</v>
      </c>
    </row>
    <row r="29" spans="13:23" ht="15" customHeight="1">
      <c r="M29" s="423" t="s">
        <v>3</v>
      </c>
      <c r="N29" s="573"/>
      <c r="O29" s="182"/>
      <c r="P29" s="110"/>
      <c r="Q29" s="110"/>
      <c r="R29" s="110"/>
      <c r="S29" s="110"/>
      <c r="T29" s="110"/>
      <c r="U29" s="110"/>
      <c r="V29" s="110"/>
      <c r="W29" s="110"/>
    </row>
    <row r="30" spans="13:23" ht="15" customHeight="1">
      <c r="M30" s="95"/>
      <c r="N30" s="75" t="s">
        <v>247</v>
      </c>
      <c r="O30" s="184">
        <v>97.7</v>
      </c>
      <c r="P30" s="186">
        <v>97.7</v>
      </c>
      <c r="Q30" s="186">
        <v>96</v>
      </c>
      <c r="R30" s="186">
        <v>96</v>
      </c>
      <c r="S30" s="186">
        <v>97.7</v>
      </c>
      <c r="T30" s="186">
        <v>96.3</v>
      </c>
      <c r="U30" s="186">
        <v>97.1</v>
      </c>
      <c r="V30" s="186">
        <v>101.4</v>
      </c>
      <c r="W30" s="186">
        <v>97.7</v>
      </c>
    </row>
    <row r="31" spans="1:23" ht="15" customHeight="1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M31" s="95"/>
      <c r="N31" s="74" t="s">
        <v>248</v>
      </c>
      <c r="O31" s="184">
        <v>98</v>
      </c>
      <c r="P31" s="186">
        <v>97.9</v>
      </c>
      <c r="Q31" s="186">
        <v>98.4</v>
      </c>
      <c r="R31" s="186">
        <v>96.5</v>
      </c>
      <c r="S31" s="186">
        <v>98.4</v>
      </c>
      <c r="T31" s="186">
        <v>99.3</v>
      </c>
      <c r="U31" s="186">
        <v>96</v>
      </c>
      <c r="V31" s="186">
        <v>95.6</v>
      </c>
      <c r="W31" s="186">
        <v>98.3</v>
      </c>
    </row>
    <row r="32" spans="1:23" ht="15" customHeight="1">
      <c r="A32" s="582" t="s">
        <v>405</v>
      </c>
      <c r="B32" s="541"/>
      <c r="C32" s="541"/>
      <c r="D32" s="541"/>
      <c r="E32" s="541"/>
      <c r="F32" s="541"/>
      <c r="G32" s="541"/>
      <c r="H32" s="541"/>
      <c r="I32" s="541"/>
      <c r="J32" s="541"/>
      <c r="K32" s="541"/>
      <c r="M32" s="95"/>
      <c r="N32" s="225">
        <v>2</v>
      </c>
      <c r="O32" s="184">
        <v>100</v>
      </c>
      <c r="P32" s="186">
        <v>100</v>
      </c>
      <c r="Q32" s="186">
        <v>100</v>
      </c>
      <c r="R32" s="186">
        <v>100</v>
      </c>
      <c r="S32" s="186">
        <v>100</v>
      </c>
      <c r="T32" s="186">
        <v>100</v>
      </c>
      <c r="U32" s="186">
        <v>100</v>
      </c>
      <c r="V32" s="186">
        <v>100</v>
      </c>
      <c r="W32" s="186">
        <v>100</v>
      </c>
    </row>
    <row r="33" spans="10:23" ht="15" customHeight="1" thickBot="1">
      <c r="J33" s="589" t="s">
        <v>392</v>
      </c>
      <c r="K33" s="589"/>
      <c r="M33" s="95"/>
      <c r="N33" s="225">
        <v>3</v>
      </c>
      <c r="O33" s="184">
        <v>101.6</v>
      </c>
      <c r="P33" s="186">
        <v>100.5</v>
      </c>
      <c r="Q33" s="186">
        <v>106.5</v>
      </c>
      <c r="R33" s="186">
        <v>103.1</v>
      </c>
      <c r="S33" s="186" t="s">
        <v>204</v>
      </c>
      <c r="T33" s="186">
        <v>91.7</v>
      </c>
      <c r="U33" s="186">
        <v>101.9</v>
      </c>
      <c r="V33" s="186">
        <v>97.6</v>
      </c>
      <c r="W33" s="186">
        <v>104.2</v>
      </c>
    </row>
    <row r="34" spans="1:23" ht="15" customHeight="1">
      <c r="A34" s="337"/>
      <c r="B34" s="337"/>
      <c r="C34" s="337" t="s">
        <v>393</v>
      </c>
      <c r="D34" s="361"/>
      <c r="E34" s="587" t="s">
        <v>251</v>
      </c>
      <c r="F34" s="587" t="s">
        <v>254</v>
      </c>
      <c r="G34" s="585">
        <v>2</v>
      </c>
      <c r="H34" s="585">
        <v>3</v>
      </c>
      <c r="I34" s="585">
        <v>4</v>
      </c>
      <c r="J34" s="590" t="s">
        <v>406</v>
      </c>
      <c r="K34" s="591"/>
      <c r="M34" s="95"/>
      <c r="N34" s="11" t="s">
        <v>249</v>
      </c>
      <c r="O34" s="275">
        <f>AVERAGE(O36:O48)</f>
        <v>104.81666666666668</v>
      </c>
      <c r="P34" s="249">
        <v>103.4</v>
      </c>
      <c r="Q34" s="249">
        <f>AVERAGE(Q36:Q48)</f>
        <v>107.58333333333333</v>
      </c>
      <c r="R34" s="249">
        <f>AVERAGE(R36:R48)</f>
        <v>105.00833333333333</v>
      </c>
      <c r="S34" s="226" t="s">
        <v>204</v>
      </c>
      <c r="T34" s="249">
        <v>92</v>
      </c>
      <c r="U34" s="249">
        <v>113.3</v>
      </c>
      <c r="V34" s="249">
        <v>98.8</v>
      </c>
      <c r="W34" s="249">
        <v>107.7</v>
      </c>
    </row>
    <row r="35" spans="1:23" ht="15" customHeight="1">
      <c r="A35" s="362"/>
      <c r="B35" s="362"/>
      <c r="C35" s="541"/>
      <c r="D35" s="363"/>
      <c r="E35" s="588"/>
      <c r="F35" s="586"/>
      <c r="G35" s="586"/>
      <c r="H35" s="586"/>
      <c r="I35" s="586"/>
      <c r="J35" s="592"/>
      <c r="K35" s="593"/>
      <c r="M35" s="95"/>
      <c r="N35" s="89"/>
      <c r="O35" s="182"/>
      <c r="P35" s="110"/>
      <c r="Q35" s="110"/>
      <c r="R35" s="110"/>
      <c r="S35" s="188"/>
      <c r="T35" s="110"/>
      <c r="U35" s="110"/>
      <c r="V35" s="110"/>
      <c r="W35" s="110"/>
    </row>
    <row r="36" spans="1:23" ht="15" customHeight="1">
      <c r="A36" s="393" t="s">
        <v>394</v>
      </c>
      <c r="B36" s="393"/>
      <c r="C36" s="393"/>
      <c r="D36" s="395"/>
      <c r="E36" s="364"/>
      <c r="F36" s="533"/>
      <c r="G36" s="533"/>
      <c r="H36" s="533"/>
      <c r="I36" s="533"/>
      <c r="J36" s="594"/>
      <c r="K36" s="595"/>
      <c r="M36" s="95"/>
      <c r="N36" s="74" t="s">
        <v>252</v>
      </c>
      <c r="O36" s="187">
        <v>78.5</v>
      </c>
      <c r="P36" s="186">
        <v>77.9</v>
      </c>
      <c r="Q36" s="186">
        <v>75.8</v>
      </c>
      <c r="R36" s="186">
        <v>78</v>
      </c>
      <c r="S36" s="186" t="s">
        <v>204</v>
      </c>
      <c r="T36" s="186">
        <v>80.9</v>
      </c>
      <c r="U36" s="186">
        <v>78.5</v>
      </c>
      <c r="V36" s="186">
        <v>70.7</v>
      </c>
      <c r="W36" s="186">
        <v>79.7</v>
      </c>
    </row>
    <row r="37" spans="1:23" ht="15" customHeight="1">
      <c r="A37" s="547" t="s">
        <v>13</v>
      </c>
      <c r="B37" s="189" t="s">
        <v>395</v>
      </c>
      <c r="C37" s="541" t="s">
        <v>396</v>
      </c>
      <c r="D37" s="363"/>
      <c r="E37" s="190">
        <v>45640</v>
      </c>
      <c r="F37" s="191">
        <v>42912</v>
      </c>
      <c r="G37" s="191">
        <v>40102</v>
      </c>
      <c r="H37" s="191">
        <v>41165</v>
      </c>
      <c r="I37" s="191">
        <v>43909</v>
      </c>
      <c r="J37" s="195"/>
      <c r="K37" s="54">
        <f>100*(I37-H37)/H37</f>
        <v>6.665856917284101</v>
      </c>
      <c r="M37" s="95"/>
      <c r="N37" s="221">
        <v>2</v>
      </c>
      <c r="O37" s="187">
        <v>76.3</v>
      </c>
      <c r="P37" s="186">
        <v>76</v>
      </c>
      <c r="Q37" s="186">
        <v>79.5</v>
      </c>
      <c r="R37" s="186">
        <v>78.8</v>
      </c>
      <c r="S37" s="186" t="s">
        <v>204</v>
      </c>
      <c r="T37" s="186">
        <v>69.7</v>
      </c>
      <c r="U37" s="186">
        <v>77.9</v>
      </c>
      <c r="V37" s="186">
        <v>65.5</v>
      </c>
      <c r="W37" s="186">
        <v>77.1</v>
      </c>
    </row>
    <row r="38" spans="1:23" ht="15" customHeight="1">
      <c r="A38" s="547"/>
      <c r="B38" s="189"/>
      <c r="C38" s="541"/>
      <c r="D38" s="363"/>
      <c r="E38" s="192"/>
      <c r="F38" s="193"/>
      <c r="G38" s="193"/>
      <c r="H38" s="193"/>
      <c r="I38" s="193"/>
      <c r="J38" s="193"/>
      <c r="K38" s="54"/>
      <c r="M38" s="95"/>
      <c r="N38" s="221">
        <v>3</v>
      </c>
      <c r="O38" s="187">
        <v>87.7</v>
      </c>
      <c r="P38" s="186">
        <v>81.3</v>
      </c>
      <c r="Q38" s="186">
        <v>92.1</v>
      </c>
      <c r="R38" s="186">
        <v>80.3</v>
      </c>
      <c r="S38" s="186" t="s">
        <v>204</v>
      </c>
      <c r="T38" s="186">
        <v>77.2</v>
      </c>
      <c r="U38" s="186">
        <v>81.4</v>
      </c>
      <c r="V38" s="186">
        <v>86.4</v>
      </c>
      <c r="W38" s="186">
        <v>101.7</v>
      </c>
    </row>
    <row r="39" spans="1:23" ht="15" customHeight="1">
      <c r="A39" s="547"/>
      <c r="B39" s="189" t="s">
        <v>397</v>
      </c>
      <c r="C39" s="541" t="s">
        <v>398</v>
      </c>
      <c r="D39" s="363"/>
      <c r="E39" s="194">
        <v>20217</v>
      </c>
      <c r="F39" s="195">
        <v>18689</v>
      </c>
      <c r="G39" s="195">
        <v>18266</v>
      </c>
      <c r="H39" s="195">
        <v>18314</v>
      </c>
      <c r="I39" s="195">
        <v>19297</v>
      </c>
      <c r="J39" s="195"/>
      <c r="K39" s="54">
        <f>100*(I39-H39)/H39</f>
        <v>5.367478431800808</v>
      </c>
      <c r="M39" s="95"/>
      <c r="N39" s="221">
        <v>4</v>
      </c>
      <c r="O39" s="187">
        <v>77.1</v>
      </c>
      <c r="P39" s="186">
        <v>76.9</v>
      </c>
      <c r="Q39" s="186">
        <v>78.4</v>
      </c>
      <c r="R39" s="186">
        <v>78.2</v>
      </c>
      <c r="S39" s="186" t="s">
        <v>204</v>
      </c>
      <c r="T39" s="186">
        <v>71.4</v>
      </c>
      <c r="U39" s="186">
        <v>81.7</v>
      </c>
      <c r="V39" s="186">
        <v>71.1</v>
      </c>
      <c r="W39" s="186">
        <v>77.5</v>
      </c>
    </row>
    <row r="40" spans="1:23" ht="15" customHeight="1">
      <c r="A40" s="547"/>
      <c r="B40" s="189"/>
      <c r="C40" s="541"/>
      <c r="D40" s="363"/>
      <c r="E40" s="192"/>
      <c r="F40" s="193"/>
      <c r="G40" s="193"/>
      <c r="H40" s="193"/>
      <c r="I40" s="193"/>
      <c r="J40" s="193"/>
      <c r="K40" s="54"/>
      <c r="M40" s="95"/>
      <c r="N40" s="221">
        <v>5</v>
      </c>
      <c r="O40" s="187">
        <v>76.9</v>
      </c>
      <c r="P40" s="186">
        <v>77</v>
      </c>
      <c r="Q40" s="186">
        <v>78.9</v>
      </c>
      <c r="R40" s="186">
        <v>79.4</v>
      </c>
      <c r="S40" s="186" t="s">
        <v>204</v>
      </c>
      <c r="T40" s="186">
        <v>67.6</v>
      </c>
      <c r="U40" s="186">
        <v>84.5</v>
      </c>
      <c r="V40" s="186">
        <v>65.9</v>
      </c>
      <c r="W40" s="186">
        <v>76.7</v>
      </c>
    </row>
    <row r="41" spans="1:23" ht="15" customHeight="1">
      <c r="A41" s="547"/>
      <c r="B41" s="189"/>
      <c r="C41" s="541" t="s">
        <v>399</v>
      </c>
      <c r="D41" s="363"/>
      <c r="E41" s="194">
        <v>11263</v>
      </c>
      <c r="F41" s="195">
        <v>10202</v>
      </c>
      <c r="G41" s="195">
        <v>10089</v>
      </c>
      <c r="H41" s="195">
        <v>10224</v>
      </c>
      <c r="I41" s="195">
        <v>11559</v>
      </c>
      <c r="J41" s="195"/>
      <c r="K41" s="54">
        <f>100*(I41-H41)/H41</f>
        <v>13.057511737089202</v>
      </c>
      <c r="M41" s="95"/>
      <c r="N41" s="221">
        <v>6</v>
      </c>
      <c r="O41" s="187">
        <v>148.5</v>
      </c>
      <c r="P41" s="186">
        <v>132.1</v>
      </c>
      <c r="Q41" s="186">
        <v>178.3</v>
      </c>
      <c r="R41" s="186">
        <v>113.8</v>
      </c>
      <c r="S41" s="186" t="s">
        <v>204</v>
      </c>
      <c r="T41" s="186">
        <v>144.1</v>
      </c>
      <c r="U41" s="186">
        <v>118.9</v>
      </c>
      <c r="V41" s="186">
        <v>188.4</v>
      </c>
      <c r="W41" s="186">
        <v>183.7</v>
      </c>
    </row>
    <row r="42" spans="1:23" ht="15" customHeight="1">
      <c r="A42" s="547"/>
      <c r="B42" s="189"/>
      <c r="C42" s="541"/>
      <c r="D42" s="363"/>
      <c r="E42" s="192"/>
      <c r="F42" s="193"/>
      <c r="G42" s="193"/>
      <c r="H42" s="193"/>
      <c r="I42" s="193"/>
      <c r="J42" s="193"/>
      <c r="K42" s="54"/>
      <c r="M42" s="95"/>
      <c r="N42" s="222"/>
      <c r="O42" s="182"/>
      <c r="P42" s="110"/>
      <c r="Q42" s="110"/>
      <c r="R42" s="110"/>
      <c r="S42" s="186"/>
      <c r="T42" s="110"/>
      <c r="U42" s="110"/>
      <c r="V42" s="110"/>
      <c r="W42" s="110"/>
    </row>
    <row r="43" spans="1:23" ht="15" customHeight="1">
      <c r="A43" s="547"/>
      <c r="B43" s="189"/>
      <c r="C43" s="541" t="s">
        <v>400</v>
      </c>
      <c r="D43" s="363"/>
      <c r="E43" s="194">
        <v>6376</v>
      </c>
      <c r="F43" s="195">
        <v>5718</v>
      </c>
      <c r="G43" s="195">
        <v>4733</v>
      </c>
      <c r="H43" s="195">
        <v>4713</v>
      </c>
      <c r="I43" s="195">
        <v>5539</v>
      </c>
      <c r="J43" s="195"/>
      <c r="K43" s="54">
        <f>100*(I43-H43)/H43</f>
        <v>17.52599193719499</v>
      </c>
      <c r="M43" s="95"/>
      <c r="N43" s="221">
        <v>7</v>
      </c>
      <c r="O43" s="187">
        <v>142.7</v>
      </c>
      <c r="P43" s="186">
        <v>160.1</v>
      </c>
      <c r="Q43" s="186">
        <v>128.4</v>
      </c>
      <c r="R43" s="186">
        <v>177.4</v>
      </c>
      <c r="S43" s="186" t="s">
        <v>204</v>
      </c>
      <c r="T43" s="186">
        <v>110</v>
      </c>
      <c r="U43" s="186">
        <v>205.2</v>
      </c>
      <c r="V43" s="186">
        <v>131.4</v>
      </c>
      <c r="W43" s="186">
        <v>105.6</v>
      </c>
    </row>
    <row r="44" spans="1:23" ht="15" customHeight="1">
      <c r="A44" s="547"/>
      <c r="B44" s="189"/>
      <c r="C44" s="541"/>
      <c r="D44" s="363"/>
      <c r="E44" s="192"/>
      <c r="F44" s="193"/>
      <c r="G44" s="193"/>
      <c r="H44" s="193"/>
      <c r="I44" s="193"/>
      <c r="J44" s="193"/>
      <c r="K44" s="54"/>
      <c r="M44" s="95"/>
      <c r="N44" s="221">
        <v>8</v>
      </c>
      <c r="O44" s="187">
        <v>90.6</v>
      </c>
      <c r="P44" s="186">
        <v>91.1</v>
      </c>
      <c r="Q44" s="186">
        <v>101.6</v>
      </c>
      <c r="R44" s="186">
        <v>99.7</v>
      </c>
      <c r="S44" s="186" t="s">
        <v>204</v>
      </c>
      <c r="T44" s="186">
        <v>75.3</v>
      </c>
      <c r="U44" s="186">
        <v>91.2</v>
      </c>
      <c r="V44" s="186">
        <v>66.5</v>
      </c>
      <c r="W44" s="186">
        <v>89.6</v>
      </c>
    </row>
    <row r="45" spans="1:23" ht="15" customHeight="1">
      <c r="A45" s="547"/>
      <c r="B45" s="189"/>
      <c r="C45" s="323" t="s">
        <v>12</v>
      </c>
      <c r="D45" s="597"/>
      <c r="E45" s="192"/>
      <c r="F45" s="193"/>
      <c r="G45" s="193"/>
      <c r="H45" s="193"/>
      <c r="I45" s="193"/>
      <c r="J45" s="216"/>
      <c r="K45" s="54"/>
      <c r="M45" s="95"/>
      <c r="N45" s="221">
        <v>9</v>
      </c>
      <c r="O45" s="187">
        <v>78.7</v>
      </c>
      <c r="P45" s="186">
        <v>78.7</v>
      </c>
      <c r="Q45" s="186">
        <v>78.9</v>
      </c>
      <c r="R45" s="186">
        <v>81.5</v>
      </c>
      <c r="S45" s="186" t="s">
        <v>204</v>
      </c>
      <c r="T45" s="186">
        <v>73.6</v>
      </c>
      <c r="U45" s="186">
        <v>83.1</v>
      </c>
      <c r="V45" s="186">
        <v>66.5</v>
      </c>
      <c r="W45" s="186">
        <v>78.7</v>
      </c>
    </row>
    <row r="46" spans="1:23" ht="15" customHeight="1">
      <c r="A46" s="547"/>
      <c r="B46" s="189" t="s">
        <v>401</v>
      </c>
      <c r="C46" s="323"/>
      <c r="D46" s="597"/>
      <c r="E46" s="307">
        <f>100*(E39/E37)</f>
        <v>44.296669588080626</v>
      </c>
      <c r="F46" s="308">
        <f>100*(F39/F37)</f>
        <v>43.5519202087994</v>
      </c>
      <c r="G46" s="308">
        <f>100*(G39/G37)</f>
        <v>45.54885043139993</v>
      </c>
      <c r="H46" s="308">
        <f>100*(H39/H37)</f>
        <v>44.48925057694644</v>
      </c>
      <c r="I46" s="308">
        <f>100*(I39/I37)</f>
        <v>43.94771003666674</v>
      </c>
      <c r="J46" s="309" t="s">
        <v>469</v>
      </c>
      <c r="K46" s="54">
        <v>-0.6</v>
      </c>
      <c r="M46" s="95"/>
      <c r="N46" s="221">
        <v>10</v>
      </c>
      <c r="O46" s="187">
        <v>78.6</v>
      </c>
      <c r="P46" s="186">
        <v>78.8</v>
      </c>
      <c r="Q46" s="186">
        <v>80.6</v>
      </c>
      <c r="R46" s="186">
        <v>80.8</v>
      </c>
      <c r="S46" s="186" t="s">
        <v>204</v>
      </c>
      <c r="T46" s="186">
        <v>72.3</v>
      </c>
      <c r="U46" s="186">
        <v>86.3</v>
      </c>
      <c r="V46" s="186">
        <v>64.1</v>
      </c>
      <c r="W46" s="186">
        <v>78.3</v>
      </c>
    </row>
    <row r="47" spans="1:23" ht="15" customHeight="1">
      <c r="A47" s="548"/>
      <c r="B47" s="196"/>
      <c r="C47" s="598"/>
      <c r="D47" s="599"/>
      <c r="E47" s="197"/>
      <c r="F47" s="198"/>
      <c r="G47" s="198"/>
      <c r="H47" s="198"/>
      <c r="I47" s="198"/>
      <c r="J47" s="310"/>
      <c r="K47" s="277"/>
      <c r="M47" s="95"/>
      <c r="N47" s="221">
        <v>11</v>
      </c>
      <c r="O47" s="187">
        <v>80.4</v>
      </c>
      <c r="P47" s="186">
        <v>81.2</v>
      </c>
      <c r="Q47" s="186">
        <v>83.6</v>
      </c>
      <c r="R47" s="186">
        <v>86.1</v>
      </c>
      <c r="S47" s="186" t="s">
        <v>204</v>
      </c>
      <c r="T47" s="186">
        <v>70.4</v>
      </c>
      <c r="U47" s="186">
        <v>85.1</v>
      </c>
      <c r="V47" s="186">
        <v>65.9</v>
      </c>
      <c r="W47" s="186">
        <v>78.8</v>
      </c>
    </row>
    <row r="48" spans="1:23" ht="15" customHeight="1">
      <c r="A48" s="546" t="s">
        <v>14</v>
      </c>
      <c r="B48" s="199" t="s">
        <v>395</v>
      </c>
      <c r="C48" s="600" t="s">
        <v>412</v>
      </c>
      <c r="D48" s="601"/>
      <c r="E48" s="200">
        <v>22306</v>
      </c>
      <c r="F48" s="201">
        <v>20492</v>
      </c>
      <c r="G48" s="201">
        <v>18976</v>
      </c>
      <c r="H48" s="201">
        <v>19451</v>
      </c>
      <c r="I48" s="201">
        <v>18775</v>
      </c>
      <c r="J48" s="311"/>
      <c r="K48" s="54">
        <f>100*(I48-H48)/H48</f>
        <v>-3.4753997223793123</v>
      </c>
      <c r="M48" s="95"/>
      <c r="N48" s="221">
        <v>12</v>
      </c>
      <c r="O48" s="187">
        <v>241.8</v>
      </c>
      <c r="P48" s="186">
        <v>231.3</v>
      </c>
      <c r="Q48" s="186">
        <v>234.9</v>
      </c>
      <c r="R48" s="186">
        <v>226.1</v>
      </c>
      <c r="S48" s="186" t="s">
        <v>204</v>
      </c>
      <c r="T48" s="186">
        <v>190.8</v>
      </c>
      <c r="U48" s="186">
        <v>286.9</v>
      </c>
      <c r="V48" s="186">
        <v>242.5</v>
      </c>
      <c r="W48" s="186">
        <v>264.1</v>
      </c>
    </row>
    <row r="49" spans="1:23" ht="15" customHeight="1">
      <c r="A49" s="547"/>
      <c r="B49" s="202"/>
      <c r="C49" s="541"/>
      <c r="D49" s="363"/>
      <c r="E49" s="192"/>
      <c r="F49" s="193"/>
      <c r="G49" s="193"/>
      <c r="H49" s="193"/>
      <c r="I49" s="193"/>
      <c r="J49" s="312"/>
      <c r="K49" s="54"/>
      <c r="M49" s="423" t="s">
        <v>4</v>
      </c>
      <c r="N49" s="573"/>
      <c r="O49" s="182"/>
      <c r="P49" s="110"/>
      <c r="Q49" s="110"/>
      <c r="R49" s="110"/>
      <c r="S49" s="188"/>
      <c r="T49" s="110"/>
      <c r="U49" s="110"/>
      <c r="V49" s="110"/>
      <c r="W49" s="110"/>
    </row>
    <row r="50" spans="1:23" ht="15" customHeight="1">
      <c r="A50" s="547"/>
      <c r="B50" s="202" t="s">
        <v>397</v>
      </c>
      <c r="C50" s="539" t="s">
        <v>294</v>
      </c>
      <c r="D50" s="540"/>
      <c r="E50" s="194">
        <v>9470</v>
      </c>
      <c r="F50" s="195">
        <v>8576</v>
      </c>
      <c r="G50" s="195">
        <v>8253</v>
      </c>
      <c r="H50" s="195">
        <v>8524</v>
      </c>
      <c r="I50" s="195">
        <v>8136</v>
      </c>
      <c r="J50" s="311"/>
      <c r="K50" s="54">
        <f>100*(I50-H50)/H50</f>
        <v>-4.551853589863914</v>
      </c>
      <c r="M50" s="95"/>
      <c r="N50" s="75" t="s">
        <v>247</v>
      </c>
      <c r="O50" s="184">
        <v>95.9</v>
      </c>
      <c r="P50" s="186">
        <v>95.5</v>
      </c>
      <c r="Q50" s="186">
        <v>95</v>
      </c>
      <c r="R50" s="186">
        <v>94.3</v>
      </c>
      <c r="S50" s="186">
        <v>103.5</v>
      </c>
      <c r="T50" s="186">
        <v>97.3</v>
      </c>
      <c r="U50" s="186">
        <v>91.3</v>
      </c>
      <c r="V50" s="186">
        <v>118.5</v>
      </c>
      <c r="W50" s="186">
        <v>97</v>
      </c>
    </row>
    <row r="51" spans="1:23" ht="15" customHeight="1">
      <c r="A51" s="547"/>
      <c r="B51" s="202"/>
      <c r="C51" s="541"/>
      <c r="D51" s="363"/>
      <c r="E51" s="192"/>
      <c r="F51" s="193"/>
      <c r="G51" s="193"/>
      <c r="H51" s="193"/>
      <c r="I51" s="193"/>
      <c r="J51" s="312"/>
      <c r="K51" s="54"/>
      <c r="M51" s="95"/>
      <c r="N51" s="74" t="s">
        <v>248</v>
      </c>
      <c r="O51" s="184">
        <v>97.9</v>
      </c>
      <c r="P51" s="186">
        <v>97.5</v>
      </c>
      <c r="Q51" s="186">
        <v>96.7</v>
      </c>
      <c r="R51" s="186">
        <v>96.7</v>
      </c>
      <c r="S51" s="186">
        <v>104.3</v>
      </c>
      <c r="T51" s="186">
        <v>98.8</v>
      </c>
      <c r="U51" s="186">
        <v>93.3</v>
      </c>
      <c r="V51" s="186">
        <v>119.5</v>
      </c>
      <c r="W51" s="186">
        <v>98.6</v>
      </c>
    </row>
    <row r="52" spans="1:23" ht="15" customHeight="1">
      <c r="A52" s="547"/>
      <c r="B52" s="202"/>
      <c r="C52" s="541" t="s">
        <v>399</v>
      </c>
      <c r="D52" s="363"/>
      <c r="E52" s="194">
        <v>4424</v>
      </c>
      <c r="F52" s="195">
        <v>3679</v>
      </c>
      <c r="G52" s="195">
        <v>3562</v>
      </c>
      <c r="H52" s="195">
        <v>3561</v>
      </c>
      <c r="I52" s="195">
        <v>3628</v>
      </c>
      <c r="J52" s="311"/>
      <c r="K52" s="54">
        <f>100*(I52-H52)/H52</f>
        <v>1.8814939623701208</v>
      </c>
      <c r="M52" s="95"/>
      <c r="N52" s="225">
        <v>2</v>
      </c>
      <c r="O52" s="184">
        <v>100</v>
      </c>
      <c r="P52" s="186">
        <v>100</v>
      </c>
      <c r="Q52" s="186">
        <v>100</v>
      </c>
      <c r="R52" s="186">
        <v>100</v>
      </c>
      <c r="S52" s="186">
        <v>100</v>
      </c>
      <c r="T52" s="186">
        <v>100</v>
      </c>
      <c r="U52" s="186">
        <v>100</v>
      </c>
      <c r="V52" s="186">
        <v>100</v>
      </c>
      <c r="W52" s="186">
        <v>100</v>
      </c>
    </row>
    <row r="53" spans="1:23" ht="15" customHeight="1">
      <c r="A53" s="547"/>
      <c r="B53" s="202"/>
      <c r="C53" s="541"/>
      <c r="D53" s="363"/>
      <c r="E53" s="192"/>
      <c r="F53" s="193"/>
      <c r="G53" s="193"/>
      <c r="H53" s="193"/>
      <c r="I53" s="193"/>
      <c r="J53" s="312"/>
      <c r="K53" s="54"/>
      <c r="M53" s="95"/>
      <c r="N53" s="225">
        <v>3</v>
      </c>
      <c r="O53" s="184">
        <v>102.3</v>
      </c>
      <c r="P53" s="186">
        <v>102.1</v>
      </c>
      <c r="Q53" s="186">
        <v>97.7</v>
      </c>
      <c r="R53" s="186">
        <v>103.5</v>
      </c>
      <c r="S53" s="186" t="s">
        <v>204</v>
      </c>
      <c r="T53" s="186">
        <v>102.6</v>
      </c>
      <c r="U53" s="186">
        <v>101.2</v>
      </c>
      <c r="V53" s="186">
        <v>95.7</v>
      </c>
      <c r="W53" s="186">
        <v>102.7</v>
      </c>
    </row>
    <row r="54" spans="1:23" ht="15" customHeight="1">
      <c r="A54" s="547"/>
      <c r="B54" s="202"/>
      <c r="C54" s="541" t="s">
        <v>400</v>
      </c>
      <c r="D54" s="363"/>
      <c r="E54" s="194">
        <v>1673</v>
      </c>
      <c r="F54" s="195">
        <v>1436</v>
      </c>
      <c r="G54" s="195">
        <v>1390</v>
      </c>
      <c r="H54" s="195">
        <v>1487</v>
      </c>
      <c r="I54" s="195">
        <v>1664</v>
      </c>
      <c r="J54" s="311"/>
      <c r="K54" s="54">
        <f>100*(I54-H54)/H54</f>
        <v>11.903160726294553</v>
      </c>
      <c r="M54" s="95"/>
      <c r="N54" s="11" t="s">
        <v>249</v>
      </c>
      <c r="O54" s="275">
        <f>AVERAGE(O56:O68)</f>
        <v>103.625</v>
      </c>
      <c r="P54" s="249">
        <f aca="true" t="shared" si="1" ref="P54:W54">AVERAGE(P56:P68)</f>
        <v>103.10833333333333</v>
      </c>
      <c r="Q54" s="249">
        <f t="shared" si="1"/>
        <v>92.64999999999999</v>
      </c>
      <c r="R54" s="249">
        <f t="shared" si="1"/>
        <v>105.47500000000001</v>
      </c>
      <c r="S54" s="226" t="s">
        <v>204</v>
      </c>
      <c r="T54" s="249">
        <f t="shared" si="1"/>
        <v>103.40833333333335</v>
      </c>
      <c r="U54" s="249">
        <f t="shared" si="1"/>
        <v>103.22500000000001</v>
      </c>
      <c r="V54" s="249">
        <f t="shared" si="1"/>
        <v>94.17500000000001</v>
      </c>
      <c r="W54" s="249">
        <f t="shared" si="1"/>
        <v>104.77500000000002</v>
      </c>
    </row>
    <row r="55" spans="1:23" ht="15" customHeight="1">
      <c r="A55" s="547"/>
      <c r="B55" s="202"/>
      <c r="C55" s="541"/>
      <c r="D55" s="545"/>
      <c r="E55" s="203"/>
      <c r="F55" s="203"/>
      <c r="G55" s="203"/>
      <c r="H55" s="193"/>
      <c r="I55" s="193"/>
      <c r="J55" s="312"/>
      <c r="K55" s="55"/>
      <c r="M55" s="95"/>
      <c r="N55" s="89"/>
      <c r="O55" s="182"/>
      <c r="P55" s="110"/>
      <c r="Q55" s="110"/>
      <c r="R55" s="110"/>
      <c r="S55" s="188"/>
      <c r="T55" s="110"/>
      <c r="U55" s="110"/>
      <c r="V55" s="110"/>
      <c r="W55" s="110"/>
    </row>
    <row r="56" spans="1:23" ht="15" customHeight="1">
      <c r="A56" s="547"/>
      <c r="B56" s="202"/>
      <c r="C56" s="323" t="s">
        <v>12</v>
      </c>
      <c r="D56" s="324"/>
      <c r="E56" s="193"/>
      <c r="F56" s="193"/>
      <c r="G56" s="193"/>
      <c r="H56" s="204"/>
      <c r="I56" s="204"/>
      <c r="J56" s="312"/>
      <c r="K56" s="55"/>
      <c r="M56" s="95"/>
      <c r="N56" s="74" t="s">
        <v>252</v>
      </c>
      <c r="O56" s="187">
        <v>101.3</v>
      </c>
      <c r="P56" s="186">
        <v>101.2</v>
      </c>
      <c r="Q56" s="186">
        <v>90.7</v>
      </c>
      <c r="R56" s="186">
        <v>103.6</v>
      </c>
      <c r="S56" s="186" t="s">
        <v>204</v>
      </c>
      <c r="T56" s="186">
        <v>103.6</v>
      </c>
      <c r="U56" s="186">
        <v>99.8</v>
      </c>
      <c r="V56" s="186">
        <v>93.2</v>
      </c>
      <c r="W56" s="186">
        <v>101.4</v>
      </c>
    </row>
    <row r="57" spans="1:23" ht="15" customHeight="1">
      <c r="A57" s="547"/>
      <c r="B57" s="202" t="s">
        <v>401</v>
      </c>
      <c r="C57" s="323"/>
      <c r="D57" s="324"/>
      <c r="E57" s="313">
        <f>100*E50/E48</f>
        <v>42.45494485788577</v>
      </c>
      <c r="F57" s="313">
        <f>100*F50/F48</f>
        <v>41.85047823540894</v>
      </c>
      <c r="G57" s="313">
        <f>100*G50/G48</f>
        <v>43.49177908937605</v>
      </c>
      <c r="H57" s="313">
        <f>100*H50/H48</f>
        <v>43.82293969461724</v>
      </c>
      <c r="I57" s="313">
        <f>100*I50/I48</f>
        <v>43.334221038615176</v>
      </c>
      <c r="J57" s="314" t="s">
        <v>469</v>
      </c>
      <c r="K57" s="54" t="s">
        <v>470</v>
      </c>
      <c r="M57" s="95"/>
      <c r="N57" s="221">
        <v>2</v>
      </c>
      <c r="O57" s="187">
        <v>101.6</v>
      </c>
      <c r="P57" s="186">
        <v>101.4</v>
      </c>
      <c r="Q57" s="186">
        <v>93.6</v>
      </c>
      <c r="R57" s="186">
        <v>103.5</v>
      </c>
      <c r="S57" s="186" t="s">
        <v>204</v>
      </c>
      <c r="T57" s="186">
        <v>103.1</v>
      </c>
      <c r="U57" s="186">
        <v>100.1</v>
      </c>
      <c r="V57" s="186">
        <v>93.4</v>
      </c>
      <c r="W57" s="186">
        <v>101.9</v>
      </c>
    </row>
    <row r="58" spans="1:23" ht="15" customHeight="1">
      <c r="A58" s="547"/>
      <c r="B58" s="202"/>
      <c r="C58" s="323"/>
      <c r="D58" s="324"/>
      <c r="E58" s="193"/>
      <c r="F58" s="193"/>
      <c r="G58" s="193"/>
      <c r="H58" s="193"/>
      <c r="I58" s="193"/>
      <c r="J58" s="312"/>
      <c r="K58" s="55"/>
      <c r="M58" s="95"/>
      <c r="N58" s="221">
        <v>3</v>
      </c>
      <c r="O58" s="187">
        <v>101.5</v>
      </c>
      <c r="P58" s="186">
        <v>101.3</v>
      </c>
      <c r="Q58" s="186">
        <v>92</v>
      </c>
      <c r="R58" s="186">
        <v>103.3</v>
      </c>
      <c r="S58" s="186" t="s">
        <v>204</v>
      </c>
      <c r="T58" s="186">
        <v>103.5</v>
      </c>
      <c r="U58" s="186">
        <v>99.7</v>
      </c>
      <c r="V58" s="186">
        <v>94.7</v>
      </c>
      <c r="W58" s="186">
        <v>101.9</v>
      </c>
    </row>
    <row r="59" spans="1:23" ht="15" customHeight="1">
      <c r="A59" s="547"/>
      <c r="B59" s="202" t="s">
        <v>402</v>
      </c>
      <c r="C59" s="363" t="s">
        <v>5</v>
      </c>
      <c r="D59" s="363"/>
      <c r="E59" s="308">
        <f>100*(E50/E39)</f>
        <v>46.84176682989563</v>
      </c>
      <c r="F59" s="308">
        <f>100*(F50/F39)</f>
        <v>45.88795548183423</v>
      </c>
      <c r="G59" s="308">
        <f>100*(G50/G39)</f>
        <v>45.18230592357385</v>
      </c>
      <c r="H59" s="308">
        <f>100*(H50/H39)</f>
        <v>46.543627825707105</v>
      </c>
      <c r="I59" s="308">
        <f>100*(I50/I39)</f>
        <v>42.161994092345964</v>
      </c>
      <c r="J59" s="309" t="s">
        <v>469</v>
      </c>
      <c r="K59" s="54" t="s">
        <v>471</v>
      </c>
      <c r="M59" s="95"/>
      <c r="N59" s="221">
        <v>4</v>
      </c>
      <c r="O59" s="187">
        <v>105.3</v>
      </c>
      <c r="P59" s="186">
        <v>105.1</v>
      </c>
      <c r="Q59" s="186">
        <v>95.8</v>
      </c>
      <c r="R59" s="186">
        <v>107.2</v>
      </c>
      <c r="S59" s="186" t="s">
        <v>204</v>
      </c>
      <c r="T59" s="186">
        <v>104.6</v>
      </c>
      <c r="U59" s="186">
        <v>106.1</v>
      </c>
      <c r="V59" s="186">
        <v>95.3</v>
      </c>
      <c r="W59" s="186">
        <v>105.8</v>
      </c>
    </row>
    <row r="60" spans="1:23" ht="15" customHeight="1">
      <c r="A60" s="548"/>
      <c r="B60" s="205"/>
      <c r="C60" s="393"/>
      <c r="D60" s="395"/>
      <c r="E60" s="206"/>
      <c r="F60" s="206"/>
      <c r="G60" s="206"/>
      <c r="H60" s="206"/>
      <c r="I60" s="206"/>
      <c r="J60" s="217"/>
      <c r="K60" s="207"/>
      <c r="M60" s="95"/>
      <c r="N60" s="221">
        <v>5</v>
      </c>
      <c r="O60" s="187">
        <v>105</v>
      </c>
      <c r="P60" s="186">
        <v>104.7</v>
      </c>
      <c r="Q60" s="186">
        <v>93.9</v>
      </c>
      <c r="R60" s="186">
        <v>106.8</v>
      </c>
      <c r="S60" s="186" t="s">
        <v>204</v>
      </c>
      <c r="T60" s="186">
        <v>104.9</v>
      </c>
      <c r="U60" s="186">
        <v>105.9</v>
      </c>
      <c r="V60" s="186">
        <v>93.6</v>
      </c>
      <c r="W60" s="186">
        <v>105.6</v>
      </c>
    </row>
    <row r="61" spans="1:23" ht="15" customHeight="1">
      <c r="A61" s="542" t="s">
        <v>403</v>
      </c>
      <c r="B61" s="208"/>
      <c r="C61" s="542" t="s">
        <v>295</v>
      </c>
      <c r="D61" s="209" t="s">
        <v>296</v>
      </c>
      <c r="E61" s="542" t="s">
        <v>404</v>
      </c>
      <c r="J61" s="43"/>
      <c r="M61" s="95"/>
      <c r="N61" s="221">
        <v>6</v>
      </c>
      <c r="O61" s="187">
        <v>105.1</v>
      </c>
      <c r="P61" s="186">
        <v>104.7</v>
      </c>
      <c r="Q61" s="186">
        <v>93.7</v>
      </c>
      <c r="R61" s="186">
        <v>107.1</v>
      </c>
      <c r="S61" s="186" t="s">
        <v>204</v>
      </c>
      <c r="T61" s="186">
        <v>104.1</v>
      </c>
      <c r="U61" s="186">
        <v>105.5</v>
      </c>
      <c r="V61" s="186">
        <v>94.7</v>
      </c>
      <c r="W61" s="186">
        <v>106.2</v>
      </c>
    </row>
    <row r="62" spans="1:23" ht="15" customHeight="1">
      <c r="A62" s="544"/>
      <c r="B62" s="208"/>
      <c r="C62" s="543"/>
      <c r="D62" s="88" t="s">
        <v>297</v>
      </c>
      <c r="E62" s="544"/>
      <c r="K62" s="210"/>
      <c r="M62" s="95"/>
      <c r="N62" s="222"/>
      <c r="O62" s="182"/>
      <c r="P62" s="110"/>
      <c r="Q62" s="110"/>
      <c r="R62" s="110"/>
      <c r="S62" s="186"/>
      <c r="T62" s="110"/>
      <c r="U62" s="110"/>
      <c r="V62" s="110"/>
      <c r="W62" s="110"/>
    </row>
    <row r="63" spans="1:23" ht="15" customHeight="1">
      <c r="A63" s="159" t="s">
        <v>320</v>
      </c>
      <c r="B63" s="95"/>
      <c r="M63" s="95"/>
      <c r="N63" s="221">
        <v>7</v>
      </c>
      <c r="O63" s="187">
        <v>104.4</v>
      </c>
      <c r="P63" s="186">
        <v>103.9</v>
      </c>
      <c r="Q63" s="186">
        <v>93.3</v>
      </c>
      <c r="R63" s="186">
        <v>106.5</v>
      </c>
      <c r="S63" s="186" t="s">
        <v>204</v>
      </c>
      <c r="T63" s="186">
        <v>103.7</v>
      </c>
      <c r="U63" s="186">
        <v>104</v>
      </c>
      <c r="V63" s="186">
        <v>94.1</v>
      </c>
      <c r="W63" s="186">
        <v>105.5</v>
      </c>
    </row>
    <row r="64" spans="1:23" ht="15" customHeight="1">
      <c r="A64" s="63" t="s">
        <v>262</v>
      </c>
      <c r="B64" s="22"/>
      <c r="M64" s="95"/>
      <c r="N64" s="221">
        <v>8</v>
      </c>
      <c r="O64" s="187">
        <v>104</v>
      </c>
      <c r="P64" s="186">
        <v>103.4</v>
      </c>
      <c r="Q64" s="186">
        <v>92.6</v>
      </c>
      <c r="R64" s="186">
        <v>105.9</v>
      </c>
      <c r="S64" s="186" t="s">
        <v>204</v>
      </c>
      <c r="T64" s="186">
        <v>103.1</v>
      </c>
      <c r="U64" s="186">
        <v>103.9</v>
      </c>
      <c r="V64" s="186">
        <v>93.4</v>
      </c>
      <c r="W64" s="186">
        <v>105.3</v>
      </c>
    </row>
    <row r="65" spans="13:23" ht="15" customHeight="1">
      <c r="M65" s="95"/>
      <c r="N65" s="221">
        <v>9</v>
      </c>
      <c r="O65" s="187">
        <v>104.3</v>
      </c>
      <c r="P65" s="186">
        <v>103.2</v>
      </c>
      <c r="Q65" s="186">
        <v>92.3</v>
      </c>
      <c r="R65" s="186">
        <v>105.8</v>
      </c>
      <c r="S65" s="186" t="s">
        <v>204</v>
      </c>
      <c r="T65" s="186">
        <v>102.3</v>
      </c>
      <c r="U65" s="186">
        <v>104</v>
      </c>
      <c r="V65" s="186">
        <v>93.9</v>
      </c>
      <c r="W65" s="186">
        <v>106.6</v>
      </c>
    </row>
    <row r="66" spans="13:23" ht="15" customHeight="1">
      <c r="M66" s="95"/>
      <c r="N66" s="221">
        <v>10</v>
      </c>
      <c r="O66" s="187">
        <v>103.9</v>
      </c>
      <c r="P66" s="186">
        <v>103</v>
      </c>
      <c r="Q66" s="186">
        <v>92.1</v>
      </c>
      <c r="R66" s="186">
        <v>105.2</v>
      </c>
      <c r="S66" s="186" t="s">
        <v>204</v>
      </c>
      <c r="T66" s="186">
        <v>103</v>
      </c>
      <c r="U66" s="186">
        <v>103.4</v>
      </c>
      <c r="V66" s="186">
        <v>95.1</v>
      </c>
      <c r="W66" s="186">
        <v>106.2</v>
      </c>
    </row>
    <row r="67" spans="1:23" ht="15" customHeight="1">
      <c r="A67" s="211"/>
      <c r="M67" s="95"/>
      <c r="N67" s="221">
        <v>11</v>
      </c>
      <c r="O67" s="187">
        <v>103.6</v>
      </c>
      <c r="P67" s="186">
        <v>102.8</v>
      </c>
      <c r="Q67" s="186">
        <v>91.6</v>
      </c>
      <c r="R67" s="186">
        <v>105.4</v>
      </c>
      <c r="S67" s="186" t="s">
        <v>390</v>
      </c>
      <c r="T67" s="186">
        <v>102.6</v>
      </c>
      <c r="U67" s="186">
        <v>102.9</v>
      </c>
      <c r="V67" s="186">
        <v>94.8</v>
      </c>
      <c r="W67" s="186">
        <v>105.5</v>
      </c>
    </row>
    <row r="68" spans="13:23" ht="15" customHeight="1">
      <c r="M68" s="180"/>
      <c r="N68" s="223">
        <v>12</v>
      </c>
      <c r="O68" s="212">
        <v>103.5</v>
      </c>
      <c r="P68" s="213">
        <v>102.6</v>
      </c>
      <c r="Q68" s="213">
        <v>90.2</v>
      </c>
      <c r="R68" s="213">
        <v>105.4</v>
      </c>
      <c r="S68" s="214" t="s">
        <v>390</v>
      </c>
      <c r="T68" s="213">
        <v>102.4</v>
      </c>
      <c r="U68" s="213">
        <v>103.4</v>
      </c>
      <c r="V68" s="213">
        <v>93.9</v>
      </c>
      <c r="W68" s="213">
        <v>105.4</v>
      </c>
    </row>
    <row r="69" ht="15" customHeight="1">
      <c r="M69" s="63" t="s">
        <v>289</v>
      </c>
    </row>
  </sheetData>
  <sheetProtection/>
  <mergeCells count="82">
    <mergeCell ref="J33:K33"/>
    <mergeCell ref="J34:K36"/>
    <mergeCell ref="I5:K5"/>
    <mergeCell ref="M49:N49"/>
    <mergeCell ref="C45:D47"/>
    <mergeCell ref="C48:D48"/>
    <mergeCell ref="C49:D49"/>
    <mergeCell ref="C41:D41"/>
    <mergeCell ref="C42:D42"/>
    <mergeCell ref="C43:D43"/>
    <mergeCell ref="C44:D44"/>
    <mergeCell ref="I34:I36"/>
    <mergeCell ref="C34:D34"/>
    <mergeCell ref="A36:B36"/>
    <mergeCell ref="A35:B35"/>
    <mergeCell ref="E34:E36"/>
    <mergeCell ref="F34:F36"/>
    <mergeCell ref="G34:G36"/>
    <mergeCell ref="H34:H36"/>
    <mergeCell ref="A34:B34"/>
    <mergeCell ref="I18:I19"/>
    <mergeCell ref="K18:K19"/>
    <mergeCell ref="A32:K32"/>
    <mergeCell ref="G18:G19"/>
    <mergeCell ref="A31:K31"/>
    <mergeCell ref="E18:E19"/>
    <mergeCell ref="F18:F19"/>
    <mergeCell ref="A18:D19"/>
    <mergeCell ref="J18:J19"/>
    <mergeCell ref="A2:K2"/>
    <mergeCell ref="W6:W8"/>
    <mergeCell ref="T6:T8"/>
    <mergeCell ref="V6:V8"/>
    <mergeCell ref="M29:N29"/>
    <mergeCell ref="S6:S8"/>
    <mergeCell ref="M6:N8"/>
    <mergeCell ref="Q6:Q8"/>
    <mergeCell ref="H18:H19"/>
    <mergeCell ref="A3:K3"/>
    <mergeCell ref="U6:U8"/>
    <mergeCell ref="B8:D8"/>
    <mergeCell ref="B10:D10"/>
    <mergeCell ref="M9:N9"/>
    <mergeCell ref="M2:W2"/>
    <mergeCell ref="E6:E7"/>
    <mergeCell ref="F6:F7"/>
    <mergeCell ref="G6:G7"/>
    <mergeCell ref="H6:H7"/>
    <mergeCell ref="R6:R8"/>
    <mergeCell ref="O6:O8"/>
    <mergeCell ref="P6:P8"/>
    <mergeCell ref="B11:D11"/>
    <mergeCell ref="B9:D9"/>
    <mergeCell ref="C6:D6"/>
    <mergeCell ref="I6:I7"/>
    <mergeCell ref="J6:K7"/>
    <mergeCell ref="B17:D17"/>
    <mergeCell ref="C37:D37"/>
    <mergeCell ref="C38:D38"/>
    <mergeCell ref="C39:D39"/>
    <mergeCell ref="C40:D40"/>
    <mergeCell ref="B12:D12"/>
    <mergeCell ref="C35:D35"/>
    <mergeCell ref="C36:D36"/>
    <mergeCell ref="A61:A62"/>
    <mergeCell ref="C56:D58"/>
    <mergeCell ref="C59:D59"/>
    <mergeCell ref="C60:D60"/>
    <mergeCell ref="A48:A60"/>
    <mergeCell ref="B13:D13"/>
    <mergeCell ref="A37:A47"/>
    <mergeCell ref="B14:D14"/>
    <mergeCell ref="B15:D15"/>
    <mergeCell ref="B16:D16"/>
    <mergeCell ref="C50:D50"/>
    <mergeCell ref="C51:D51"/>
    <mergeCell ref="C61:C62"/>
    <mergeCell ref="E61:E62"/>
    <mergeCell ref="C52:D52"/>
    <mergeCell ref="C53:D53"/>
    <mergeCell ref="C54:D54"/>
    <mergeCell ref="C55:D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9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5.09765625" style="63" customWidth="1"/>
    <col min="2" max="2" width="12.69921875" style="63" customWidth="1"/>
    <col min="3" max="3" width="12.3984375" style="63" customWidth="1"/>
    <col min="4" max="4" width="12.5" style="63" customWidth="1"/>
    <col min="5" max="7" width="10.3984375" style="63" customWidth="1"/>
    <col min="8" max="25" width="9.8984375" style="63" customWidth="1"/>
    <col min="26" max="16384" width="10.59765625" style="63" customWidth="1"/>
  </cols>
  <sheetData>
    <row r="1" spans="1:25" s="62" customFormat="1" ht="19.5" customHeight="1">
      <c r="A1" s="1" t="s">
        <v>281</v>
      </c>
      <c r="Y1" s="2" t="s">
        <v>282</v>
      </c>
    </row>
    <row r="2" spans="1:25" ht="19.5" customHeight="1">
      <c r="A2" s="356" t="s">
        <v>420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</row>
    <row r="3" spans="2:25" ht="18" customHeight="1" thickBot="1">
      <c r="B3" s="13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47" t="s">
        <v>285</v>
      </c>
    </row>
    <row r="4" spans="1:25" ht="17.25" customHeight="1">
      <c r="A4" s="227" t="s">
        <v>15</v>
      </c>
      <c r="B4" s="365" t="s">
        <v>16</v>
      </c>
      <c r="C4" s="337"/>
      <c r="D4" s="361"/>
      <c r="E4" s="602" t="s">
        <v>17</v>
      </c>
      <c r="F4" s="603"/>
      <c r="G4" s="558"/>
      <c r="H4" s="365" t="s">
        <v>18</v>
      </c>
      <c r="I4" s="337"/>
      <c r="J4" s="361"/>
      <c r="K4" s="437" t="s">
        <v>19</v>
      </c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</row>
    <row r="5" spans="1:25" ht="17.25" customHeight="1">
      <c r="A5" s="92"/>
      <c r="B5" s="338"/>
      <c r="C5" s="339"/>
      <c r="D5" s="364"/>
      <c r="E5" s="604"/>
      <c r="F5" s="605"/>
      <c r="G5" s="606"/>
      <c r="H5" s="338"/>
      <c r="I5" s="339"/>
      <c r="J5" s="364"/>
      <c r="K5" s="340" t="s">
        <v>20</v>
      </c>
      <c r="L5" s="341"/>
      <c r="M5" s="342"/>
      <c r="N5" s="340" t="s">
        <v>21</v>
      </c>
      <c r="O5" s="341"/>
      <c r="P5" s="342"/>
      <c r="Q5" s="340" t="s">
        <v>22</v>
      </c>
      <c r="R5" s="341"/>
      <c r="S5" s="342"/>
      <c r="T5" s="340" t="s">
        <v>23</v>
      </c>
      <c r="U5" s="341"/>
      <c r="V5" s="342"/>
      <c r="W5" s="340" t="s">
        <v>24</v>
      </c>
      <c r="X5" s="341"/>
      <c r="Y5" s="341"/>
    </row>
    <row r="6" spans="1:25" ht="17.25" customHeight="1">
      <c r="A6" s="607" t="s">
        <v>421</v>
      </c>
      <c r="B6" s="609" t="s">
        <v>25</v>
      </c>
      <c r="C6" s="452" t="s">
        <v>26</v>
      </c>
      <c r="D6" s="452" t="s">
        <v>27</v>
      </c>
      <c r="E6" s="609" t="s">
        <v>25</v>
      </c>
      <c r="F6" s="452" t="s">
        <v>26</v>
      </c>
      <c r="G6" s="452" t="s">
        <v>27</v>
      </c>
      <c r="H6" s="609" t="s">
        <v>25</v>
      </c>
      <c r="I6" s="452" t="s">
        <v>26</v>
      </c>
      <c r="J6" s="452" t="s">
        <v>27</v>
      </c>
      <c r="K6" s="609" t="s">
        <v>25</v>
      </c>
      <c r="L6" s="452" t="s">
        <v>26</v>
      </c>
      <c r="M6" s="452" t="s">
        <v>27</v>
      </c>
      <c r="N6" s="609" t="s">
        <v>25</v>
      </c>
      <c r="O6" s="452" t="s">
        <v>26</v>
      </c>
      <c r="P6" s="452" t="s">
        <v>27</v>
      </c>
      <c r="Q6" s="609" t="s">
        <v>25</v>
      </c>
      <c r="R6" s="452" t="s">
        <v>26</v>
      </c>
      <c r="S6" s="452" t="s">
        <v>27</v>
      </c>
      <c r="T6" s="609" t="s">
        <v>25</v>
      </c>
      <c r="U6" s="452" t="s">
        <v>26</v>
      </c>
      <c r="V6" s="452" t="s">
        <v>27</v>
      </c>
      <c r="W6" s="609" t="s">
        <v>25</v>
      </c>
      <c r="X6" s="452" t="s">
        <v>26</v>
      </c>
      <c r="Y6" s="447" t="s">
        <v>27</v>
      </c>
    </row>
    <row r="7" spans="1:25" ht="17.25" customHeight="1">
      <c r="A7" s="608"/>
      <c r="B7" s="566"/>
      <c r="C7" s="531"/>
      <c r="D7" s="531"/>
      <c r="E7" s="566"/>
      <c r="F7" s="531"/>
      <c r="G7" s="531"/>
      <c r="H7" s="566"/>
      <c r="I7" s="531"/>
      <c r="J7" s="531"/>
      <c r="K7" s="566"/>
      <c r="L7" s="531"/>
      <c r="M7" s="531"/>
      <c r="N7" s="566"/>
      <c r="O7" s="531"/>
      <c r="P7" s="531"/>
      <c r="Q7" s="566"/>
      <c r="R7" s="531"/>
      <c r="S7" s="531"/>
      <c r="T7" s="566"/>
      <c r="U7" s="531"/>
      <c r="V7" s="531"/>
      <c r="W7" s="566"/>
      <c r="X7" s="531"/>
      <c r="Y7" s="338"/>
    </row>
    <row r="8" spans="1:25" ht="17.25" customHeight="1">
      <c r="A8" s="18" t="s">
        <v>422</v>
      </c>
      <c r="B8" s="228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</row>
    <row r="9" spans="1:25" ht="17.25" customHeight="1">
      <c r="A9" s="66" t="s">
        <v>299</v>
      </c>
      <c r="B9" s="56">
        <v>327527</v>
      </c>
      <c r="C9" s="58">
        <v>243276</v>
      </c>
      <c r="D9" s="58">
        <v>84251</v>
      </c>
      <c r="E9" s="58">
        <v>326314</v>
      </c>
      <c r="F9" s="58">
        <v>241873</v>
      </c>
      <c r="G9" s="58">
        <v>84441</v>
      </c>
      <c r="H9" s="58">
        <v>330322</v>
      </c>
      <c r="I9" s="58">
        <v>260115</v>
      </c>
      <c r="J9" s="58">
        <v>70207</v>
      </c>
      <c r="K9" s="58">
        <v>294964</v>
      </c>
      <c r="L9" s="58">
        <v>221512</v>
      </c>
      <c r="M9" s="58">
        <v>73452</v>
      </c>
      <c r="N9" s="58">
        <v>234005</v>
      </c>
      <c r="O9" s="58">
        <v>186160</v>
      </c>
      <c r="P9" s="58">
        <v>47845</v>
      </c>
      <c r="Q9" s="58">
        <v>268982</v>
      </c>
      <c r="R9" s="58">
        <v>204219</v>
      </c>
      <c r="S9" s="58">
        <v>64763</v>
      </c>
      <c r="T9" s="58">
        <v>180237</v>
      </c>
      <c r="U9" s="58">
        <v>140607</v>
      </c>
      <c r="V9" s="58">
        <v>39630</v>
      </c>
      <c r="W9" s="58">
        <v>389312</v>
      </c>
      <c r="X9" s="58">
        <v>286027</v>
      </c>
      <c r="Y9" s="58">
        <v>103285</v>
      </c>
    </row>
    <row r="10" spans="1:25" ht="17.25" customHeight="1">
      <c r="A10" s="224">
        <v>3</v>
      </c>
      <c r="B10" s="56">
        <v>347909</v>
      </c>
      <c r="C10" s="58">
        <v>254613</v>
      </c>
      <c r="D10" s="58">
        <v>93296</v>
      </c>
      <c r="E10" s="58">
        <v>336155</v>
      </c>
      <c r="F10" s="58">
        <v>248682</v>
      </c>
      <c r="G10" s="58">
        <v>87473</v>
      </c>
      <c r="H10" s="58">
        <v>364742</v>
      </c>
      <c r="I10" s="58">
        <v>271522</v>
      </c>
      <c r="J10" s="58">
        <v>93220</v>
      </c>
      <c r="K10" s="58">
        <v>307234</v>
      </c>
      <c r="L10" s="58">
        <v>229228</v>
      </c>
      <c r="M10" s="58">
        <v>78006</v>
      </c>
      <c r="N10" s="58">
        <v>234142</v>
      </c>
      <c r="O10" s="58">
        <v>185586</v>
      </c>
      <c r="P10" s="58">
        <v>48556</v>
      </c>
      <c r="Q10" s="58">
        <v>303152</v>
      </c>
      <c r="R10" s="58">
        <v>228275</v>
      </c>
      <c r="S10" s="58">
        <v>74877</v>
      </c>
      <c r="T10" s="58">
        <v>186444</v>
      </c>
      <c r="U10" s="58">
        <v>143923</v>
      </c>
      <c r="V10" s="58">
        <v>42521</v>
      </c>
      <c r="W10" s="58">
        <v>385931</v>
      </c>
      <c r="X10" s="58">
        <v>288886</v>
      </c>
      <c r="Y10" s="58">
        <v>97045</v>
      </c>
    </row>
    <row r="11" spans="1:25" s="3" customFormat="1" ht="17.25" customHeight="1">
      <c r="A11" s="232" t="s">
        <v>249</v>
      </c>
      <c r="B11" s="218">
        <v>362541</v>
      </c>
      <c r="C11" s="79">
        <v>266163</v>
      </c>
      <c r="D11" s="79">
        <v>96378</v>
      </c>
      <c r="E11" s="79">
        <v>349823</v>
      </c>
      <c r="F11" s="79">
        <v>259649</v>
      </c>
      <c r="G11" s="79">
        <v>90174</v>
      </c>
      <c r="H11" s="79">
        <v>373305</v>
      </c>
      <c r="I11" s="79">
        <v>278159</v>
      </c>
      <c r="J11" s="79">
        <v>95146</v>
      </c>
      <c r="K11" s="79">
        <v>315688</v>
      </c>
      <c r="L11" s="79">
        <v>238287</v>
      </c>
      <c r="M11" s="79">
        <v>77401</v>
      </c>
      <c r="N11" s="79">
        <v>259191</v>
      </c>
      <c r="O11" s="79">
        <v>196979</v>
      </c>
      <c r="P11" s="79">
        <v>62212</v>
      </c>
      <c r="Q11" s="79">
        <v>306949</v>
      </c>
      <c r="R11" s="79">
        <v>237405</v>
      </c>
      <c r="S11" s="79">
        <v>69544</v>
      </c>
      <c r="T11" s="79">
        <v>202781</v>
      </c>
      <c r="U11" s="79">
        <v>157562</v>
      </c>
      <c r="V11" s="79">
        <v>45219</v>
      </c>
      <c r="W11" s="79">
        <v>388869</v>
      </c>
      <c r="X11" s="79">
        <v>293397</v>
      </c>
      <c r="Y11" s="79">
        <v>95472</v>
      </c>
    </row>
    <row r="12" spans="1:25" ht="17.25" customHeight="1">
      <c r="A12" s="38"/>
      <c r="B12" s="5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17.25" customHeight="1">
      <c r="A13" s="134" t="s">
        <v>252</v>
      </c>
      <c r="B13" s="56">
        <f>SUM(C13:D13)</f>
        <v>269613</v>
      </c>
      <c r="C13" s="58">
        <v>256938</v>
      </c>
      <c r="D13" s="58">
        <v>12675</v>
      </c>
      <c r="E13" s="58">
        <f>SUM(F13:G13)</f>
        <v>261805</v>
      </c>
      <c r="F13" s="58">
        <v>249083</v>
      </c>
      <c r="G13" s="58">
        <v>12722</v>
      </c>
      <c r="H13" s="58">
        <f>SUM(I13:J13)</f>
        <v>262107</v>
      </c>
      <c r="I13" s="58">
        <v>262107</v>
      </c>
      <c r="J13" s="58">
        <v>0</v>
      </c>
      <c r="K13" s="58">
        <f>SUM(L13:M13)</f>
        <v>233114</v>
      </c>
      <c r="L13" s="58">
        <v>225837</v>
      </c>
      <c r="M13" s="58">
        <v>7277</v>
      </c>
      <c r="N13" s="58">
        <f>SUM(O13:P13)</f>
        <v>256943</v>
      </c>
      <c r="O13" s="58">
        <v>189655</v>
      </c>
      <c r="P13" s="58">
        <v>67288</v>
      </c>
      <c r="Q13" s="58">
        <f>SUM(R13:S13)</f>
        <v>227387</v>
      </c>
      <c r="R13" s="58">
        <v>227179</v>
      </c>
      <c r="S13" s="58">
        <v>208</v>
      </c>
      <c r="T13" s="58">
        <f>SUM(U13:V13)</f>
        <v>169708</v>
      </c>
      <c r="U13" s="58">
        <v>141091</v>
      </c>
      <c r="V13" s="58">
        <v>28617</v>
      </c>
      <c r="W13" s="58">
        <f>SUM(X13:Y13)</f>
        <v>285928</v>
      </c>
      <c r="X13" s="58">
        <v>285928</v>
      </c>
      <c r="Y13" s="58">
        <v>0</v>
      </c>
    </row>
    <row r="14" spans="1:25" ht="17.25" customHeight="1">
      <c r="A14" s="123">
        <v>2</v>
      </c>
      <c r="B14" s="56">
        <f aca="true" t="shared" si="0" ref="B14:B26">SUM(C14:D14)</f>
        <v>262130</v>
      </c>
      <c r="C14" s="58">
        <v>261380</v>
      </c>
      <c r="D14" s="58">
        <v>750</v>
      </c>
      <c r="E14" s="58">
        <f aca="true" t="shared" si="1" ref="E14:E26">SUM(F14:G14)</f>
        <v>263589</v>
      </c>
      <c r="F14" s="58">
        <v>254227</v>
      </c>
      <c r="G14" s="58">
        <v>9362</v>
      </c>
      <c r="H14" s="58">
        <f aca="true" t="shared" si="2" ref="H14:H26">SUM(I14:J14)</f>
        <v>274600</v>
      </c>
      <c r="I14" s="58">
        <v>273219</v>
      </c>
      <c r="J14" s="58">
        <v>1381</v>
      </c>
      <c r="K14" s="58">
        <f aca="true" t="shared" si="3" ref="K14:K26">SUM(L14:M14)</f>
        <v>235339</v>
      </c>
      <c r="L14" s="58">
        <v>235064</v>
      </c>
      <c r="M14" s="58">
        <v>275</v>
      </c>
      <c r="N14" s="58">
        <f aca="true" t="shared" si="4" ref="N14:N26">SUM(O14:P14)</f>
        <v>189251</v>
      </c>
      <c r="O14" s="58">
        <v>189251</v>
      </c>
      <c r="P14" s="58">
        <v>0</v>
      </c>
      <c r="Q14" s="58">
        <f aca="true" t="shared" si="5" ref="Q14:Q26">SUM(R14:S14)</f>
        <v>240363</v>
      </c>
      <c r="R14" s="58">
        <v>239746</v>
      </c>
      <c r="S14" s="58">
        <v>617</v>
      </c>
      <c r="T14" s="58">
        <f aca="true" t="shared" si="6" ref="T14:T26">SUM(U14:V14)</f>
        <v>145645</v>
      </c>
      <c r="U14" s="58">
        <v>145487</v>
      </c>
      <c r="V14" s="58">
        <v>158</v>
      </c>
      <c r="W14" s="58">
        <f aca="true" t="shared" si="7" ref="W14:W26">SUM(X14:Y14)</f>
        <v>289264</v>
      </c>
      <c r="X14" s="58">
        <v>289264</v>
      </c>
      <c r="Y14" s="58">
        <v>0</v>
      </c>
    </row>
    <row r="15" spans="1:25" ht="17.25" customHeight="1">
      <c r="A15" s="123">
        <v>3</v>
      </c>
      <c r="B15" s="56">
        <f t="shared" si="0"/>
        <v>301887</v>
      </c>
      <c r="C15" s="58">
        <v>261876</v>
      </c>
      <c r="D15" s="58">
        <v>40011</v>
      </c>
      <c r="E15" s="58">
        <f t="shared" si="1"/>
        <v>273311</v>
      </c>
      <c r="F15" s="58">
        <v>255908</v>
      </c>
      <c r="G15" s="58">
        <v>17403</v>
      </c>
      <c r="H15" s="58">
        <f t="shared" si="2"/>
        <v>318814</v>
      </c>
      <c r="I15" s="58">
        <v>280418</v>
      </c>
      <c r="J15" s="58">
        <v>38396</v>
      </c>
      <c r="K15" s="58">
        <f t="shared" si="3"/>
        <v>240120</v>
      </c>
      <c r="L15" s="58">
        <v>235515</v>
      </c>
      <c r="M15" s="58">
        <v>4605</v>
      </c>
      <c r="N15" s="58">
        <f t="shared" si="4"/>
        <v>208694</v>
      </c>
      <c r="O15" s="58">
        <v>189839</v>
      </c>
      <c r="P15" s="58">
        <v>18855</v>
      </c>
      <c r="Q15" s="58">
        <f t="shared" si="5"/>
        <v>232770</v>
      </c>
      <c r="R15" s="58">
        <v>231382</v>
      </c>
      <c r="S15" s="58">
        <v>1388</v>
      </c>
      <c r="T15" s="58">
        <f t="shared" si="6"/>
        <v>183233</v>
      </c>
      <c r="U15" s="58">
        <v>150489</v>
      </c>
      <c r="V15" s="58">
        <v>32744</v>
      </c>
      <c r="W15" s="58">
        <f t="shared" si="7"/>
        <v>295589</v>
      </c>
      <c r="X15" s="58">
        <v>295589</v>
      </c>
      <c r="Y15" s="58">
        <v>0</v>
      </c>
    </row>
    <row r="16" spans="1:25" ht="17.25" customHeight="1">
      <c r="A16" s="123">
        <v>4</v>
      </c>
      <c r="B16" s="56">
        <f t="shared" si="0"/>
        <v>268098</v>
      </c>
      <c r="C16" s="58">
        <v>265723</v>
      </c>
      <c r="D16" s="58">
        <v>2375</v>
      </c>
      <c r="E16" s="58">
        <f t="shared" si="1"/>
        <v>261431</v>
      </c>
      <c r="F16" s="58">
        <v>258371</v>
      </c>
      <c r="G16" s="58">
        <v>3060</v>
      </c>
      <c r="H16" s="58">
        <f t="shared" si="2"/>
        <v>274374</v>
      </c>
      <c r="I16" s="58">
        <v>274374</v>
      </c>
      <c r="J16" s="58">
        <v>0</v>
      </c>
      <c r="K16" s="58">
        <f t="shared" si="3"/>
        <v>236333</v>
      </c>
      <c r="L16" s="58">
        <v>235188</v>
      </c>
      <c r="M16" s="58">
        <v>1145</v>
      </c>
      <c r="N16" s="58">
        <f t="shared" si="4"/>
        <v>193457</v>
      </c>
      <c r="O16" s="58">
        <v>190080</v>
      </c>
      <c r="P16" s="58">
        <v>3377</v>
      </c>
      <c r="Q16" s="58">
        <f t="shared" si="5"/>
        <v>234065</v>
      </c>
      <c r="R16" s="58">
        <v>231092</v>
      </c>
      <c r="S16" s="58">
        <v>2973</v>
      </c>
      <c r="T16" s="58">
        <f t="shared" si="6"/>
        <v>165617</v>
      </c>
      <c r="U16" s="58">
        <v>165617</v>
      </c>
      <c r="V16" s="58">
        <v>0</v>
      </c>
      <c r="W16" s="58">
        <f t="shared" si="7"/>
        <v>299878</v>
      </c>
      <c r="X16" s="58">
        <v>295624</v>
      </c>
      <c r="Y16" s="58">
        <v>4254</v>
      </c>
    </row>
    <row r="17" spans="1:25" ht="17.25" customHeight="1">
      <c r="A17" s="38"/>
      <c r="B17" s="56"/>
      <c r="C17" s="38"/>
      <c r="D17" s="38"/>
      <c r="E17" s="58"/>
      <c r="F17" s="38"/>
      <c r="G17" s="38"/>
      <c r="H17" s="58"/>
      <c r="I17" s="38"/>
      <c r="J17" s="38"/>
      <c r="K17" s="58"/>
      <c r="L17" s="38"/>
      <c r="M17" s="38"/>
      <c r="N17" s="58"/>
      <c r="O17" s="38"/>
      <c r="P17" s="38"/>
      <c r="Q17" s="58"/>
      <c r="R17" s="38"/>
      <c r="S17" s="38"/>
      <c r="T17" s="58"/>
      <c r="U17" s="38"/>
      <c r="V17" s="38"/>
      <c r="W17" s="58"/>
      <c r="X17" s="38"/>
      <c r="Y17" s="38"/>
    </row>
    <row r="18" spans="1:25" ht="17.25" customHeight="1">
      <c r="A18" s="123">
        <v>5</v>
      </c>
      <c r="B18" s="56">
        <f t="shared" si="0"/>
        <v>267111</v>
      </c>
      <c r="C18" s="58">
        <v>264223</v>
      </c>
      <c r="D18" s="58">
        <v>2888</v>
      </c>
      <c r="E18" s="58">
        <f t="shared" si="1"/>
        <v>261503</v>
      </c>
      <c r="F18" s="58">
        <v>257652</v>
      </c>
      <c r="G18" s="58">
        <v>3851</v>
      </c>
      <c r="H18" s="58">
        <f t="shared" si="2"/>
        <v>275615</v>
      </c>
      <c r="I18" s="58">
        <v>272904</v>
      </c>
      <c r="J18" s="58">
        <v>2711</v>
      </c>
      <c r="K18" s="58">
        <f t="shared" si="3"/>
        <v>240038</v>
      </c>
      <c r="L18" s="58">
        <v>237217</v>
      </c>
      <c r="M18" s="58">
        <v>2821</v>
      </c>
      <c r="N18" s="58">
        <f t="shared" si="4"/>
        <v>199317</v>
      </c>
      <c r="O18" s="58">
        <v>197931</v>
      </c>
      <c r="P18" s="58">
        <v>1386</v>
      </c>
      <c r="Q18" s="58">
        <f t="shared" si="5"/>
        <v>240306</v>
      </c>
      <c r="R18" s="58">
        <v>235948</v>
      </c>
      <c r="S18" s="58">
        <v>4358</v>
      </c>
      <c r="T18" s="58">
        <f t="shared" si="6"/>
        <v>154129</v>
      </c>
      <c r="U18" s="58">
        <v>152479</v>
      </c>
      <c r="V18" s="58">
        <v>1650</v>
      </c>
      <c r="W18" s="58">
        <f t="shared" si="7"/>
        <v>296505</v>
      </c>
      <c r="X18" s="58">
        <v>292746</v>
      </c>
      <c r="Y18" s="58">
        <v>3759</v>
      </c>
    </row>
    <row r="19" spans="1:25" ht="17.25" customHeight="1">
      <c r="A19" s="123">
        <v>6</v>
      </c>
      <c r="B19" s="56">
        <f t="shared" si="0"/>
        <v>514033</v>
      </c>
      <c r="C19" s="58">
        <v>269146</v>
      </c>
      <c r="D19" s="58">
        <v>244887</v>
      </c>
      <c r="E19" s="58">
        <f t="shared" si="1"/>
        <v>446997</v>
      </c>
      <c r="F19" s="58">
        <v>262836</v>
      </c>
      <c r="G19" s="58">
        <v>184161</v>
      </c>
      <c r="H19" s="58">
        <f t="shared" si="2"/>
        <v>620955</v>
      </c>
      <c r="I19" s="58">
        <v>289658</v>
      </c>
      <c r="J19" s="58">
        <v>331297</v>
      </c>
      <c r="K19" s="58">
        <f t="shared" si="3"/>
        <v>342230</v>
      </c>
      <c r="L19" s="58">
        <v>241560</v>
      </c>
      <c r="M19" s="58">
        <v>100670</v>
      </c>
      <c r="N19" s="58">
        <f t="shared" si="4"/>
        <v>384040</v>
      </c>
      <c r="O19" s="58">
        <v>201314</v>
      </c>
      <c r="P19" s="58">
        <v>182726</v>
      </c>
      <c r="Q19" s="58">
        <f t="shared" si="5"/>
        <v>280485</v>
      </c>
      <c r="R19" s="58">
        <v>244625</v>
      </c>
      <c r="S19" s="58">
        <v>35860</v>
      </c>
      <c r="T19" s="58">
        <f t="shared" si="6"/>
        <v>287868</v>
      </c>
      <c r="U19" s="58">
        <v>155555</v>
      </c>
      <c r="V19" s="58">
        <v>132313</v>
      </c>
      <c r="W19" s="58">
        <f t="shared" si="7"/>
        <v>410713</v>
      </c>
      <c r="X19" s="58">
        <v>294101</v>
      </c>
      <c r="Y19" s="58">
        <v>116612</v>
      </c>
    </row>
    <row r="20" spans="1:25" ht="17.25" customHeight="1">
      <c r="A20" s="123">
        <v>7</v>
      </c>
      <c r="B20" s="56">
        <f t="shared" si="0"/>
        <v>488891</v>
      </c>
      <c r="C20" s="58">
        <v>267067</v>
      </c>
      <c r="D20" s="58">
        <v>221824</v>
      </c>
      <c r="E20" s="58">
        <f t="shared" si="1"/>
        <v>536005</v>
      </c>
      <c r="F20" s="58">
        <v>262212</v>
      </c>
      <c r="G20" s="58">
        <v>273793</v>
      </c>
      <c r="H20" s="58">
        <f t="shared" si="2"/>
        <v>442305</v>
      </c>
      <c r="I20" s="58">
        <v>286696</v>
      </c>
      <c r="J20" s="58">
        <v>155609</v>
      </c>
      <c r="K20" s="58">
        <f t="shared" si="3"/>
        <v>528109</v>
      </c>
      <c r="L20" s="58">
        <v>241467</v>
      </c>
      <c r="M20" s="58">
        <v>286642</v>
      </c>
      <c r="N20" s="58">
        <f t="shared" si="4"/>
        <v>317213</v>
      </c>
      <c r="O20" s="58">
        <v>201052</v>
      </c>
      <c r="P20" s="58">
        <v>116161</v>
      </c>
      <c r="Q20" s="58">
        <f t="shared" si="5"/>
        <v>542160</v>
      </c>
      <c r="R20" s="58">
        <v>239063</v>
      </c>
      <c r="S20" s="58">
        <v>303097</v>
      </c>
      <c r="T20" s="58">
        <f t="shared" si="6"/>
        <v>252734</v>
      </c>
      <c r="U20" s="58">
        <v>165038</v>
      </c>
      <c r="V20" s="58">
        <v>87696</v>
      </c>
      <c r="W20" s="58">
        <f t="shared" si="7"/>
        <v>700005</v>
      </c>
      <c r="X20" s="58">
        <v>292683</v>
      </c>
      <c r="Y20" s="58">
        <v>407322</v>
      </c>
    </row>
    <row r="21" spans="1:25" ht="17.25" customHeight="1">
      <c r="A21" s="123">
        <v>8</v>
      </c>
      <c r="B21" s="56">
        <f t="shared" si="0"/>
        <v>311842</v>
      </c>
      <c r="C21" s="58">
        <v>267271</v>
      </c>
      <c r="D21" s="58">
        <v>44571</v>
      </c>
      <c r="E21" s="58">
        <f t="shared" si="1"/>
        <v>306381</v>
      </c>
      <c r="F21" s="58">
        <v>260609</v>
      </c>
      <c r="G21" s="58">
        <v>45772</v>
      </c>
      <c r="H21" s="58">
        <f t="shared" si="2"/>
        <v>351849</v>
      </c>
      <c r="I21" s="58">
        <v>279804</v>
      </c>
      <c r="J21" s="58">
        <v>72045</v>
      </c>
      <c r="K21" s="58">
        <f t="shared" si="3"/>
        <v>298322</v>
      </c>
      <c r="L21" s="58">
        <v>237188</v>
      </c>
      <c r="M21" s="58">
        <v>61134</v>
      </c>
      <c r="N21" s="58">
        <f t="shared" si="4"/>
        <v>208435</v>
      </c>
      <c r="O21" s="58">
        <v>201432</v>
      </c>
      <c r="P21" s="58">
        <v>7003</v>
      </c>
      <c r="Q21" s="58">
        <f t="shared" si="5"/>
        <v>319147</v>
      </c>
      <c r="R21" s="58">
        <v>236795</v>
      </c>
      <c r="S21" s="58">
        <v>82352</v>
      </c>
      <c r="T21" s="58">
        <f t="shared" si="6"/>
        <v>229870</v>
      </c>
      <c r="U21" s="58">
        <v>146687</v>
      </c>
      <c r="V21" s="58">
        <v>83183</v>
      </c>
      <c r="W21" s="58">
        <f t="shared" si="7"/>
        <v>293837</v>
      </c>
      <c r="X21" s="58">
        <v>291415</v>
      </c>
      <c r="Y21" s="58">
        <v>2422</v>
      </c>
    </row>
    <row r="22" spans="1:25" ht="17.25" customHeight="1">
      <c r="A22" s="38"/>
      <c r="B22" s="56"/>
      <c r="C22" s="38"/>
      <c r="D22" s="38"/>
      <c r="E22" s="58"/>
      <c r="F22" s="38"/>
      <c r="G22" s="38"/>
      <c r="H22" s="58"/>
      <c r="I22" s="38"/>
      <c r="J22" s="38"/>
      <c r="K22" s="58"/>
      <c r="L22" s="38"/>
      <c r="M22" s="38"/>
      <c r="N22" s="58"/>
      <c r="O22" s="38"/>
      <c r="P22" s="38"/>
      <c r="Q22" s="58"/>
      <c r="R22" s="38"/>
      <c r="S22" s="38"/>
      <c r="T22" s="58"/>
      <c r="U22" s="38"/>
      <c r="V22" s="38"/>
      <c r="W22" s="58"/>
      <c r="X22" s="38"/>
      <c r="Y22" s="38"/>
    </row>
    <row r="23" spans="1:25" ht="17.25" customHeight="1">
      <c r="A23" s="123">
        <v>9</v>
      </c>
      <c r="B23" s="56">
        <f t="shared" si="0"/>
        <v>273452</v>
      </c>
      <c r="C23" s="58">
        <v>267472</v>
      </c>
      <c r="D23" s="58">
        <v>5980</v>
      </c>
      <c r="E23" s="58">
        <f t="shared" si="1"/>
        <v>267237</v>
      </c>
      <c r="F23" s="58">
        <v>261325</v>
      </c>
      <c r="G23" s="58">
        <v>5912</v>
      </c>
      <c r="H23" s="58">
        <f t="shared" si="2"/>
        <v>275611</v>
      </c>
      <c r="I23" s="58">
        <v>275610</v>
      </c>
      <c r="J23" s="58">
        <v>1</v>
      </c>
      <c r="K23" s="58">
        <f t="shared" si="3"/>
        <v>245918</v>
      </c>
      <c r="L23" s="58">
        <v>240613</v>
      </c>
      <c r="M23" s="58">
        <v>5305</v>
      </c>
      <c r="N23" s="58">
        <f t="shared" si="4"/>
        <v>204237</v>
      </c>
      <c r="O23" s="58">
        <v>198829</v>
      </c>
      <c r="P23" s="58">
        <v>5408</v>
      </c>
      <c r="Q23" s="58">
        <f t="shared" si="5"/>
        <v>239043</v>
      </c>
      <c r="R23" s="58">
        <v>238533</v>
      </c>
      <c r="S23" s="58">
        <v>510</v>
      </c>
      <c r="T23" s="58">
        <f t="shared" si="6"/>
        <v>157609</v>
      </c>
      <c r="U23" s="58">
        <v>157609</v>
      </c>
      <c r="V23" s="58">
        <v>0</v>
      </c>
      <c r="W23" s="58">
        <f t="shared" si="7"/>
        <v>292159</v>
      </c>
      <c r="X23" s="58">
        <v>292159</v>
      </c>
      <c r="Y23" s="58">
        <v>0</v>
      </c>
    </row>
    <row r="24" spans="1:25" ht="17.25" customHeight="1">
      <c r="A24" s="123">
        <v>10</v>
      </c>
      <c r="B24" s="56">
        <f t="shared" si="0"/>
        <v>272420</v>
      </c>
      <c r="C24" s="58">
        <v>270294</v>
      </c>
      <c r="D24" s="58">
        <v>2126</v>
      </c>
      <c r="E24" s="58">
        <f t="shared" si="1"/>
        <v>266706</v>
      </c>
      <c r="F24" s="58">
        <v>263919</v>
      </c>
      <c r="G24" s="58">
        <v>2787</v>
      </c>
      <c r="H24" s="58">
        <f t="shared" si="2"/>
        <v>280972</v>
      </c>
      <c r="I24" s="58">
        <v>280905</v>
      </c>
      <c r="J24" s="58">
        <v>67</v>
      </c>
      <c r="K24" s="58">
        <f t="shared" si="3"/>
        <v>243418</v>
      </c>
      <c r="L24" s="58">
        <v>242762</v>
      </c>
      <c r="M24" s="58">
        <v>656</v>
      </c>
      <c r="N24" s="58">
        <f t="shared" si="4"/>
        <v>200405</v>
      </c>
      <c r="O24" s="58">
        <v>199365</v>
      </c>
      <c r="P24" s="58">
        <v>1040</v>
      </c>
      <c r="Q24" s="58">
        <f t="shared" si="5"/>
        <v>240685</v>
      </c>
      <c r="R24" s="58">
        <v>240450</v>
      </c>
      <c r="S24" s="58">
        <v>235</v>
      </c>
      <c r="T24" s="58">
        <f t="shared" si="6"/>
        <v>172982</v>
      </c>
      <c r="U24" s="58">
        <v>172982</v>
      </c>
      <c r="V24" s="58">
        <v>0</v>
      </c>
      <c r="W24" s="58">
        <f t="shared" si="7"/>
        <v>300432</v>
      </c>
      <c r="X24" s="58">
        <v>295652</v>
      </c>
      <c r="Y24" s="58">
        <v>4780</v>
      </c>
    </row>
    <row r="25" spans="1:25" ht="17.25" customHeight="1">
      <c r="A25" s="123">
        <v>11</v>
      </c>
      <c r="B25" s="56">
        <f t="shared" si="0"/>
        <v>278318</v>
      </c>
      <c r="C25" s="58">
        <v>270852</v>
      </c>
      <c r="D25" s="58">
        <v>7466</v>
      </c>
      <c r="E25" s="58">
        <f t="shared" si="1"/>
        <v>274603</v>
      </c>
      <c r="F25" s="58">
        <v>264474</v>
      </c>
      <c r="G25" s="58">
        <v>10129</v>
      </c>
      <c r="H25" s="58">
        <f t="shared" si="2"/>
        <v>283497</v>
      </c>
      <c r="I25" s="58">
        <v>282685</v>
      </c>
      <c r="J25" s="58">
        <v>812</v>
      </c>
      <c r="K25" s="58">
        <f t="shared" si="3"/>
        <v>259297</v>
      </c>
      <c r="L25" s="58">
        <v>242964</v>
      </c>
      <c r="M25" s="58">
        <v>16333</v>
      </c>
      <c r="N25" s="58">
        <f t="shared" si="4"/>
        <v>203075</v>
      </c>
      <c r="O25" s="58">
        <v>203075</v>
      </c>
      <c r="P25" s="58">
        <v>0</v>
      </c>
      <c r="Q25" s="58">
        <f t="shared" si="5"/>
        <v>242684</v>
      </c>
      <c r="R25" s="58">
        <v>242524</v>
      </c>
      <c r="S25" s="58">
        <v>160</v>
      </c>
      <c r="T25" s="58">
        <f t="shared" si="6"/>
        <v>192001</v>
      </c>
      <c r="U25" s="58">
        <v>169058</v>
      </c>
      <c r="V25" s="58">
        <v>22943</v>
      </c>
      <c r="W25" s="58">
        <f t="shared" si="7"/>
        <v>297967</v>
      </c>
      <c r="X25" s="58">
        <v>297967</v>
      </c>
      <c r="Y25" s="58">
        <v>0</v>
      </c>
    </row>
    <row r="26" spans="1:25" ht="17.25" customHeight="1">
      <c r="A26" s="123">
        <v>12</v>
      </c>
      <c r="B26" s="56">
        <f t="shared" si="0"/>
        <v>837043</v>
      </c>
      <c r="C26" s="58">
        <v>271304</v>
      </c>
      <c r="D26" s="58">
        <v>565739</v>
      </c>
      <c r="E26" s="58">
        <f t="shared" si="1"/>
        <v>782454</v>
      </c>
      <c r="F26" s="58">
        <v>264848</v>
      </c>
      <c r="G26" s="58">
        <v>517606</v>
      </c>
      <c r="H26" s="58">
        <f t="shared" si="2"/>
        <v>817965</v>
      </c>
      <c r="I26" s="58">
        <v>279489</v>
      </c>
      <c r="J26" s="58">
        <v>538476</v>
      </c>
      <c r="K26" s="58">
        <f t="shared" si="3"/>
        <v>680443</v>
      </c>
      <c r="L26" s="58">
        <v>243712</v>
      </c>
      <c r="M26" s="58">
        <v>436731</v>
      </c>
      <c r="N26" s="58">
        <f t="shared" si="4"/>
        <v>538141</v>
      </c>
      <c r="O26" s="58">
        <v>201303</v>
      </c>
      <c r="P26" s="58">
        <v>336838</v>
      </c>
      <c r="Q26" s="58">
        <f t="shared" si="5"/>
        <v>659535</v>
      </c>
      <c r="R26" s="58">
        <v>242222</v>
      </c>
      <c r="S26" s="58">
        <v>417313</v>
      </c>
      <c r="T26" s="58">
        <f t="shared" si="6"/>
        <v>320695</v>
      </c>
      <c r="U26" s="58">
        <v>168498</v>
      </c>
      <c r="V26" s="58">
        <v>152197</v>
      </c>
      <c r="W26" s="58">
        <f t="shared" si="7"/>
        <v>892736</v>
      </c>
      <c r="X26" s="58">
        <v>297427</v>
      </c>
      <c r="Y26" s="58">
        <v>595309</v>
      </c>
    </row>
    <row r="27" spans="1:25" ht="17.25" customHeight="1">
      <c r="A27" s="230"/>
      <c r="B27" s="56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42"/>
      <c r="Q27" s="58"/>
      <c r="R27" s="58"/>
      <c r="S27" s="42"/>
      <c r="T27" s="58"/>
      <c r="U27" s="58"/>
      <c r="V27" s="42"/>
      <c r="W27" s="58"/>
      <c r="X27" s="58"/>
      <c r="Y27" s="42"/>
    </row>
    <row r="28" spans="1:25" s="3" customFormat="1" ht="17.25" customHeight="1">
      <c r="A28" s="18" t="s">
        <v>28</v>
      </c>
      <c r="B28" s="5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17.25" customHeight="1">
      <c r="A29" s="66" t="s">
        <v>299</v>
      </c>
      <c r="B29" s="56">
        <v>402745</v>
      </c>
      <c r="C29" s="58">
        <v>296581</v>
      </c>
      <c r="D29" s="58">
        <v>106164</v>
      </c>
      <c r="E29" s="58">
        <v>398003</v>
      </c>
      <c r="F29" s="58">
        <v>293212</v>
      </c>
      <c r="G29" s="58">
        <v>104791</v>
      </c>
      <c r="H29" s="58">
        <v>361831</v>
      </c>
      <c r="I29" s="58">
        <v>284268</v>
      </c>
      <c r="J29" s="58">
        <v>77563</v>
      </c>
      <c r="K29" s="58">
        <v>380103</v>
      </c>
      <c r="L29" s="58">
        <v>283760</v>
      </c>
      <c r="M29" s="58">
        <v>96343</v>
      </c>
      <c r="N29" s="58">
        <v>299283</v>
      </c>
      <c r="O29" s="58">
        <v>235297</v>
      </c>
      <c r="P29" s="58">
        <v>63986</v>
      </c>
      <c r="Q29" s="58">
        <v>400359</v>
      </c>
      <c r="R29" s="58">
        <v>302910</v>
      </c>
      <c r="S29" s="58">
        <v>97449</v>
      </c>
      <c r="T29" s="58">
        <v>347477</v>
      </c>
      <c r="U29" s="58">
        <v>255065</v>
      </c>
      <c r="V29" s="58">
        <v>92412</v>
      </c>
      <c r="W29" s="58">
        <v>479523</v>
      </c>
      <c r="X29" s="58">
        <v>348975</v>
      </c>
      <c r="Y29" s="58">
        <v>130548</v>
      </c>
    </row>
    <row r="30" spans="1:25" ht="17.25" customHeight="1">
      <c r="A30" s="224">
        <v>3</v>
      </c>
      <c r="B30" s="56">
        <v>424442</v>
      </c>
      <c r="C30" s="58">
        <v>307932</v>
      </c>
      <c r="D30" s="58">
        <v>116510</v>
      </c>
      <c r="E30" s="58">
        <v>415784</v>
      </c>
      <c r="F30" s="58">
        <v>305137</v>
      </c>
      <c r="G30" s="58">
        <v>110647</v>
      </c>
      <c r="H30" s="58">
        <v>399039</v>
      </c>
      <c r="I30" s="58">
        <v>296476</v>
      </c>
      <c r="J30" s="58">
        <v>102563</v>
      </c>
      <c r="K30" s="58">
        <v>395614</v>
      </c>
      <c r="L30" s="58">
        <v>292820</v>
      </c>
      <c r="M30" s="58">
        <v>102794</v>
      </c>
      <c r="N30" s="58">
        <v>337274</v>
      </c>
      <c r="O30" s="58">
        <v>265213</v>
      </c>
      <c r="P30" s="58">
        <v>72061</v>
      </c>
      <c r="Q30" s="58">
        <v>411107</v>
      </c>
      <c r="R30" s="58">
        <v>308825</v>
      </c>
      <c r="S30" s="58">
        <v>102282</v>
      </c>
      <c r="T30" s="58">
        <v>318104</v>
      </c>
      <c r="U30" s="58">
        <v>238443</v>
      </c>
      <c r="V30" s="58">
        <v>79661</v>
      </c>
      <c r="W30" s="58">
        <v>463502</v>
      </c>
      <c r="X30" s="58">
        <v>343150</v>
      </c>
      <c r="Y30" s="58">
        <v>120352</v>
      </c>
    </row>
    <row r="31" spans="1:25" s="3" customFormat="1" ht="17.25" customHeight="1">
      <c r="A31" s="232" t="s">
        <v>249</v>
      </c>
      <c r="B31" s="218">
        <v>438514</v>
      </c>
      <c r="C31" s="79">
        <v>318731</v>
      </c>
      <c r="D31" s="79">
        <v>119783</v>
      </c>
      <c r="E31" s="79">
        <v>427145</v>
      </c>
      <c r="F31" s="79">
        <v>314183</v>
      </c>
      <c r="G31" s="79">
        <v>112962</v>
      </c>
      <c r="H31" s="79">
        <v>412621</v>
      </c>
      <c r="I31" s="79">
        <v>306293</v>
      </c>
      <c r="J31" s="79">
        <v>106328</v>
      </c>
      <c r="K31" s="79">
        <v>397540</v>
      </c>
      <c r="L31" s="79">
        <v>298425</v>
      </c>
      <c r="M31" s="79">
        <v>99115</v>
      </c>
      <c r="N31" s="79">
        <v>370973</v>
      </c>
      <c r="O31" s="79">
        <v>275695</v>
      </c>
      <c r="P31" s="79">
        <v>95278</v>
      </c>
      <c r="Q31" s="79">
        <v>408671</v>
      </c>
      <c r="R31" s="79">
        <v>315194</v>
      </c>
      <c r="S31" s="79">
        <v>93477</v>
      </c>
      <c r="T31" s="79">
        <v>325444</v>
      </c>
      <c r="U31" s="79">
        <v>256549</v>
      </c>
      <c r="V31" s="79">
        <v>68895</v>
      </c>
      <c r="W31" s="79">
        <v>471942</v>
      </c>
      <c r="X31" s="79">
        <v>351449</v>
      </c>
      <c r="Y31" s="79">
        <v>120493</v>
      </c>
    </row>
    <row r="32" spans="1:25" ht="17.25" customHeight="1">
      <c r="A32" s="38"/>
      <c r="B32" s="5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17.25" customHeight="1">
      <c r="A33" s="134" t="s">
        <v>252</v>
      </c>
      <c r="B33" s="56">
        <f>SUM(C33:D33)</f>
        <v>324873</v>
      </c>
      <c r="C33" s="58">
        <v>307814</v>
      </c>
      <c r="D33" s="58">
        <v>17059</v>
      </c>
      <c r="E33" s="58">
        <f>SUM(F33:G33)</f>
        <v>319657</v>
      </c>
      <c r="F33" s="58">
        <v>302398</v>
      </c>
      <c r="G33" s="58">
        <v>17259</v>
      </c>
      <c r="H33" s="58">
        <f>SUM(I33:J33)</f>
        <v>286510</v>
      </c>
      <c r="I33" s="58">
        <v>286510</v>
      </c>
      <c r="J33" s="58">
        <v>0</v>
      </c>
      <c r="K33" s="58">
        <f>SUM(L33:M33)</f>
        <v>293079</v>
      </c>
      <c r="L33" s="58">
        <v>285347</v>
      </c>
      <c r="M33" s="58">
        <v>7732</v>
      </c>
      <c r="N33" s="58">
        <f>SUM(O33:P33)</f>
        <v>402635</v>
      </c>
      <c r="O33" s="58">
        <v>270552</v>
      </c>
      <c r="P33" s="58">
        <v>132083</v>
      </c>
      <c r="Q33" s="58">
        <f>SUM(R33:S33)</f>
        <v>306052</v>
      </c>
      <c r="R33" s="58">
        <v>306052</v>
      </c>
      <c r="S33" s="58">
        <v>0</v>
      </c>
      <c r="T33" s="58">
        <f>SUM(U33:V33)</f>
        <v>257252</v>
      </c>
      <c r="U33" s="58">
        <v>231591</v>
      </c>
      <c r="V33" s="58">
        <v>25661</v>
      </c>
      <c r="W33" s="58">
        <f>SUM(X33:Y33)</f>
        <v>342209</v>
      </c>
      <c r="X33" s="58">
        <v>342209</v>
      </c>
      <c r="Y33" s="58">
        <v>0</v>
      </c>
    </row>
    <row r="34" spans="1:25" ht="17.25" customHeight="1">
      <c r="A34" s="123">
        <v>2</v>
      </c>
      <c r="B34" s="56">
        <f aca="true" t="shared" si="8" ref="B34:B46">SUM(C34:D34)</f>
        <v>315579</v>
      </c>
      <c r="C34" s="58">
        <v>314595</v>
      </c>
      <c r="D34" s="58">
        <v>984</v>
      </c>
      <c r="E34" s="58">
        <f aca="true" t="shared" si="9" ref="E34:E46">SUM(F34:G34)</f>
        <v>311047</v>
      </c>
      <c r="F34" s="58">
        <v>309856</v>
      </c>
      <c r="G34" s="58">
        <v>1191</v>
      </c>
      <c r="H34" s="58">
        <f aca="true" t="shared" si="10" ref="H34:H46">SUM(I34:J34)</f>
        <v>300671</v>
      </c>
      <c r="I34" s="58">
        <v>299431</v>
      </c>
      <c r="J34" s="58">
        <v>1240</v>
      </c>
      <c r="K34" s="58">
        <f aca="true" t="shared" si="11" ref="K34:K46">SUM(L34:M34)</f>
        <v>297402</v>
      </c>
      <c r="L34" s="58">
        <v>297125</v>
      </c>
      <c r="M34" s="58">
        <v>277</v>
      </c>
      <c r="N34" s="58">
        <f aca="true" t="shared" si="12" ref="N34:N46">SUM(O34:P34)</f>
        <v>264354</v>
      </c>
      <c r="O34" s="58">
        <v>264354</v>
      </c>
      <c r="P34" s="58">
        <v>0</v>
      </c>
      <c r="Q34" s="58">
        <f aca="true" t="shared" si="13" ref="Q34:Q46">SUM(R34:S34)</f>
        <v>319781</v>
      </c>
      <c r="R34" s="58">
        <v>319505</v>
      </c>
      <c r="S34" s="58">
        <v>276</v>
      </c>
      <c r="T34" s="58">
        <f aca="true" t="shared" si="14" ref="T34:T46">SUM(U34:V34)</f>
        <v>238373</v>
      </c>
      <c r="U34" s="58">
        <v>238171</v>
      </c>
      <c r="V34" s="58">
        <v>202</v>
      </c>
      <c r="W34" s="58">
        <f aca="true" t="shared" si="15" ref="W34:W46">SUM(X34:Y34)</f>
        <v>344359</v>
      </c>
      <c r="X34" s="58">
        <v>344359</v>
      </c>
      <c r="Y34" s="58">
        <v>0</v>
      </c>
    </row>
    <row r="35" spans="1:25" ht="17.25" customHeight="1">
      <c r="A35" s="123">
        <v>3</v>
      </c>
      <c r="B35" s="56">
        <f t="shared" si="8"/>
        <v>362113</v>
      </c>
      <c r="C35" s="58">
        <v>316605</v>
      </c>
      <c r="D35" s="58">
        <v>45508</v>
      </c>
      <c r="E35" s="58">
        <f t="shared" si="9"/>
        <v>332112</v>
      </c>
      <c r="F35" s="58">
        <v>311721</v>
      </c>
      <c r="G35" s="58">
        <v>20391</v>
      </c>
      <c r="H35" s="58">
        <f t="shared" si="10"/>
        <v>351245</v>
      </c>
      <c r="I35" s="58">
        <v>307724</v>
      </c>
      <c r="J35" s="58">
        <v>43521</v>
      </c>
      <c r="K35" s="58">
        <f t="shared" si="11"/>
        <v>300360</v>
      </c>
      <c r="L35" s="58">
        <v>297708</v>
      </c>
      <c r="M35" s="58">
        <v>2652</v>
      </c>
      <c r="N35" s="58">
        <f t="shared" si="12"/>
        <v>296256</v>
      </c>
      <c r="O35" s="58">
        <v>264413</v>
      </c>
      <c r="P35" s="58">
        <v>31843</v>
      </c>
      <c r="Q35" s="58">
        <f t="shared" si="13"/>
        <v>310794</v>
      </c>
      <c r="R35" s="58">
        <v>308627</v>
      </c>
      <c r="S35" s="58">
        <v>2167</v>
      </c>
      <c r="T35" s="58">
        <f t="shared" si="14"/>
        <v>250059</v>
      </c>
      <c r="U35" s="58">
        <v>249879</v>
      </c>
      <c r="V35" s="58">
        <v>180</v>
      </c>
      <c r="W35" s="58">
        <f t="shared" si="15"/>
        <v>351894</v>
      </c>
      <c r="X35" s="58">
        <v>351894</v>
      </c>
      <c r="Y35" s="58">
        <v>0</v>
      </c>
    </row>
    <row r="36" spans="1:25" ht="17.25" customHeight="1">
      <c r="A36" s="123">
        <v>4</v>
      </c>
      <c r="B36" s="56">
        <f t="shared" si="8"/>
        <v>321971</v>
      </c>
      <c r="C36" s="58">
        <v>318526</v>
      </c>
      <c r="D36" s="58">
        <v>3445</v>
      </c>
      <c r="E36" s="58">
        <f t="shared" si="9"/>
        <v>316736</v>
      </c>
      <c r="F36" s="58">
        <v>312436</v>
      </c>
      <c r="G36" s="58">
        <v>4300</v>
      </c>
      <c r="H36" s="58">
        <f t="shared" si="10"/>
        <v>301853</v>
      </c>
      <c r="I36" s="58">
        <v>301853</v>
      </c>
      <c r="J36" s="58">
        <v>0</v>
      </c>
      <c r="K36" s="58">
        <f t="shared" si="11"/>
        <v>295727</v>
      </c>
      <c r="L36" s="58">
        <v>294288</v>
      </c>
      <c r="M36" s="58">
        <v>1439</v>
      </c>
      <c r="N36" s="58">
        <f t="shared" si="12"/>
        <v>276785</v>
      </c>
      <c r="O36" s="58">
        <v>270841</v>
      </c>
      <c r="P36" s="58">
        <v>5944</v>
      </c>
      <c r="Q36" s="58">
        <f t="shared" si="13"/>
        <v>316518</v>
      </c>
      <c r="R36" s="58">
        <v>312793</v>
      </c>
      <c r="S36" s="58">
        <v>3725</v>
      </c>
      <c r="T36" s="58">
        <f t="shared" si="14"/>
        <v>261657</v>
      </c>
      <c r="U36" s="58">
        <v>261657</v>
      </c>
      <c r="V36" s="58">
        <v>0</v>
      </c>
      <c r="W36" s="58">
        <f t="shared" si="15"/>
        <v>360142</v>
      </c>
      <c r="X36" s="58">
        <v>354024</v>
      </c>
      <c r="Y36" s="58">
        <v>6118</v>
      </c>
    </row>
    <row r="37" spans="1:25" ht="17.25" customHeight="1">
      <c r="A37" s="38"/>
      <c r="B37" s="56"/>
      <c r="C37" s="38"/>
      <c r="D37" s="38"/>
      <c r="E37" s="58"/>
      <c r="F37" s="38"/>
      <c r="G37" s="38"/>
      <c r="H37" s="58"/>
      <c r="I37" s="38"/>
      <c r="J37" s="38"/>
      <c r="K37" s="58"/>
      <c r="L37" s="38"/>
      <c r="M37" s="38"/>
      <c r="N37" s="58"/>
      <c r="O37" s="38"/>
      <c r="P37" s="38"/>
      <c r="Q37" s="58"/>
      <c r="R37" s="38"/>
      <c r="S37" s="38"/>
      <c r="T37" s="58"/>
      <c r="U37" s="38"/>
      <c r="V37" s="38"/>
      <c r="W37" s="58"/>
      <c r="X37" s="38"/>
      <c r="Y37" s="38"/>
    </row>
    <row r="38" spans="1:25" ht="17.25" customHeight="1">
      <c r="A38" s="123">
        <v>5</v>
      </c>
      <c r="B38" s="56">
        <f t="shared" si="8"/>
        <v>320930</v>
      </c>
      <c r="C38" s="58">
        <v>317076</v>
      </c>
      <c r="D38" s="58">
        <v>3854</v>
      </c>
      <c r="E38" s="58">
        <f t="shared" si="9"/>
        <v>317499</v>
      </c>
      <c r="F38" s="58">
        <v>312630</v>
      </c>
      <c r="G38" s="58">
        <v>4869</v>
      </c>
      <c r="H38" s="58">
        <f t="shared" si="10"/>
        <v>304131</v>
      </c>
      <c r="I38" s="58">
        <v>301442</v>
      </c>
      <c r="J38" s="58">
        <v>2689</v>
      </c>
      <c r="K38" s="58">
        <f t="shared" si="11"/>
        <v>301263</v>
      </c>
      <c r="L38" s="58">
        <v>297808</v>
      </c>
      <c r="M38" s="58">
        <v>3455</v>
      </c>
      <c r="N38" s="58">
        <f t="shared" si="12"/>
        <v>279873</v>
      </c>
      <c r="O38" s="58">
        <v>277483</v>
      </c>
      <c r="P38" s="58">
        <v>2390</v>
      </c>
      <c r="Q38" s="58">
        <f t="shared" si="13"/>
        <v>321575</v>
      </c>
      <c r="R38" s="58">
        <v>315839</v>
      </c>
      <c r="S38" s="58">
        <v>5736</v>
      </c>
      <c r="T38" s="58">
        <f t="shared" si="14"/>
        <v>258418</v>
      </c>
      <c r="U38" s="58">
        <v>256545</v>
      </c>
      <c r="V38" s="58">
        <v>1873</v>
      </c>
      <c r="W38" s="58">
        <f t="shared" si="15"/>
        <v>355524</v>
      </c>
      <c r="X38" s="58">
        <v>350848</v>
      </c>
      <c r="Y38" s="58">
        <v>4676</v>
      </c>
    </row>
    <row r="39" spans="1:25" ht="17.25" customHeight="1">
      <c r="A39" s="123">
        <v>6</v>
      </c>
      <c r="B39" s="56">
        <f t="shared" si="8"/>
        <v>619549</v>
      </c>
      <c r="C39" s="58">
        <v>322166</v>
      </c>
      <c r="D39" s="58">
        <v>297383</v>
      </c>
      <c r="E39" s="58">
        <f t="shared" si="9"/>
        <v>554081</v>
      </c>
      <c r="F39" s="58">
        <v>318759</v>
      </c>
      <c r="G39" s="58">
        <v>235322</v>
      </c>
      <c r="H39" s="58">
        <f t="shared" si="10"/>
        <v>689186</v>
      </c>
      <c r="I39" s="58">
        <v>319471</v>
      </c>
      <c r="J39" s="58">
        <v>369715</v>
      </c>
      <c r="K39" s="58">
        <f t="shared" si="11"/>
        <v>424184</v>
      </c>
      <c r="L39" s="58">
        <v>302685</v>
      </c>
      <c r="M39" s="58">
        <v>121499</v>
      </c>
      <c r="N39" s="58">
        <f t="shared" si="12"/>
        <v>576997</v>
      </c>
      <c r="O39" s="58">
        <v>282286</v>
      </c>
      <c r="P39" s="58">
        <v>294711</v>
      </c>
      <c r="Q39" s="58">
        <f t="shared" si="13"/>
        <v>356600</v>
      </c>
      <c r="R39" s="58">
        <v>322440</v>
      </c>
      <c r="S39" s="58">
        <v>34160</v>
      </c>
      <c r="T39" s="58">
        <f t="shared" si="14"/>
        <v>613676</v>
      </c>
      <c r="U39" s="58">
        <v>258627</v>
      </c>
      <c r="V39" s="58">
        <v>355049</v>
      </c>
      <c r="W39" s="58">
        <f t="shared" si="15"/>
        <v>519942</v>
      </c>
      <c r="X39" s="58">
        <v>353578</v>
      </c>
      <c r="Y39" s="58">
        <v>166364</v>
      </c>
    </row>
    <row r="40" spans="1:25" ht="17.25" customHeight="1">
      <c r="A40" s="123">
        <v>7</v>
      </c>
      <c r="B40" s="56">
        <f t="shared" si="8"/>
        <v>613888</v>
      </c>
      <c r="C40" s="58">
        <v>320638</v>
      </c>
      <c r="D40" s="58">
        <v>293250</v>
      </c>
      <c r="E40" s="58">
        <f t="shared" si="9"/>
        <v>660368</v>
      </c>
      <c r="F40" s="58">
        <v>318004</v>
      </c>
      <c r="G40" s="58">
        <v>342364</v>
      </c>
      <c r="H40" s="58">
        <f t="shared" si="10"/>
        <v>504776</v>
      </c>
      <c r="I40" s="58">
        <v>322261</v>
      </c>
      <c r="J40" s="58">
        <v>182515</v>
      </c>
      <c r="K40" s="58">
        <f t="shared" si="11"/>
        <v>679893</v>
      </c>
      <c r="L40" s="58">
        <v>300944</v>
      </c>
      <c r="M40" s="58">
        <v>378949</v>
      </c>
      <c r="N40" s="58">
        <f t="shared" si="12"/>
        <v>416267</v>
      </c>
      <c r="O40" s="58">
        <v>279436</v>
      </c>
      <c r="P40" s="58">
        <v>136831</v>
      </c>
      <c r="Q40" s="58">
        <f t="shared" si="13"/>
        <v>731516</v>
      </c>
      <c r="R40" s="58">
        <v>313170</v>
      </c>
      <c r="S40" s="58">
        <v>418346</v>
      </c>
      <c r="T40" s="58">
        <f t="shared" si="14"/>
        <v>386835</v>
      </c>
      <c r="U40" s="58">
        <v>260530</v>
      </c>
      <c r="V40" s="58">
        <v>126305</v>
      </c>
      <c r="W40" s="58">
        <f t="shared" si="15"/>
        <v>855605</v>
      </c>
      <c r="X40" s="58">
        <v>353158</v>
      </c>
      <c r="Y40" s="58">
        <v>502447</v>
      </c>
    </row>
    <row r="41" spans="1:25" ht="17.25" customHeight="1">
      <c r="A41" s="123">
        <v>8</v>
      </c>
      <c r="B41" s="56">
        <f t="shared" si="8"/>
        <v>370112</v>
      </c>
      <c r="C41" s="58">
        <v>319182</v>
      </c>
      <c r="D41" s="58">
        <v>50930</v>
      </c>
      <c r="E41" s="58">
        <f t="shared" si="9"/>
        <v>365825</v>
      </c>
      <c r="F41" s="58">
        <v>314936</v>
      </c>
      <c r="G41" s="58">
        <v>50889</v>
      </c>
      <c r="H41" s="58">
        <f t="shared" si="10"/>
        <v>388373</v>
      </c>
      <c r="I41" s="58">
        <v>308282</v>
      </c>
      <c r="J41" s="58">
        <v>80091</v>
      </c>
      <c r="K41" s="58">
        <f t="shared" si="11"/>
        <v>366216</v>
      </c>
      <c r="L41" s="58">
        <v>297702</v>
      </c>
      <c r="M41" s="58">
        <v>68514</v>
      </c>
      <c r="N41" s="58">
        <f t="shared" si="12"/>
        <v>294027</v>
      </c>
      <c r="O41" s="58">
        <v>281465</v>
      </c>
      <c r="P41" s="58">
        <v>12562</v>
      </c>
      <c r="Q41" s="58">
        <f t="shared" si="13"/>
        <v>408933</v>
      </c>
      <c r="R41" s="58">
        <v>313682</v>
      </c>
      <c r="S41" s="58">
        <v>95251</v>
      </c>
      <c r="T41" s="58">
        <f t="shared" si="14"/>
        <v>333204</v>
      </c>
      <c r="U41" s="58">
        <v>245732</v>
      </c>
      <c r="V41" s="58">
        <v>87472</v>
      </c>
      <c r="W41" s="58">
        <f t="shared" si="15"/>
        <v>353817</v>
      </c>
      <c r="X41" s="58">
        <v>351273</v>
      </c>
      <c r="Y41" s="58">
        <v>2544</v>
      </c>
    </row>
    <row r="42" spans="1:25" ht="17.25" customHeight="1">
      <c r="A42" s="38"/>
      <c r="B42" s="56"/>
      <c r="C42" s="38"/>
      <c r="D42" s="38"/>
      <c r="E42" s="58"/>
      <c r="F42" s="38"/>
      <c r="G42" s="38"/>
      <c r="H42" s="58"/>
      <c r="I42" s="38"/>
      <c r="J42" s="38"/>
      <c r="K42" s="58"/>
      <c r="L42" s="38"/>
      <c r="M42" s="38"/>
      <c r="N42" s="58"/>
      <c r="O42" s="38"/>
      <c r="P42" s="38"/>
      <c r="Q42" s="58"/>
      <c r="R42" s="38"/>
      <c r="S42" s="38"/>
      <c r="T42" s="58"/>
      <c r="U42" s="38"/>
      <c r="V42" s="38"/>
      <c r="W42" s="58"/>
      <c r="X42" s="38"/>
      <c r="Y42" s="38"/>
    </row>
    <row r="43" spans="1:25" ht="17.25" customHeight="1">
      <c r="A43" s="123">
        <v>9</v>
      </c>
      <c r="B43" s="56">
        <f t="shared" si="8"/>
        <v>326521</v>
      </c>
      <c r="C43" s="58">
        <v>319195</v>
      </c>
      <c r="D43" s="58">
        <v>7326</v>
      </c>
      <c r="E43" s="58">
        <f t="shared" si="9"/>
        <v>321643</v>
      </c>
      <c r="F43" s="58">
        <v>314893</v>
      </c>
      <c r="G43" s="58">
        <v>6750</v>
      </c>
      <c r="H43" s="58">
        <f t="shared" si="10"/>
        <v>303083</v>
      </c>
      <c r="I43" s="58">
        <v>303081</v>
      </c>
      <c r="J43" s="58">
        <v>2</v>
      </c>
      <c r="K43" s="58">
        <f t="shared" si="11"/>
        <v>305781</v>
      </c>
      <c r="L43" s="58">
        <v>300533</v>
      </c>
      <c r="M43" s="58">
        <v>5248</v>
      </c>
      <c r="N43" s="58">
        <f t="shared" si="12"/>
        <v>286810</v>
      </c>
      <c r="O43" s="58">
        <v>277485</v>
      </c>
      <c r="P43" s="58">
        <v>9325</v>
      </c>
      <c r="Q43" s="58">
        <f t="shared" si="13"/>
        <v>316811</v>
      </c>
      <c r="R43" s="58">
        <v>316117</v>
      </c>
      <c r="S43" s="58">
        <v>694</v>
      </c>
      <c r="T43" s="58">
        <f t="shared" si="14"/>
        <v>256171</v>
      </c>
      <c r="U43" s="58">
        <v>256171</v>
      </c>
      <c r="V43" s="58">
        <v>0</v>
      </c>
      <c r="W43" s="58">
        <f t="shared" si="15"/>
        <v>350649</v>
      </c>
      <c r="X43" s="58">
        <v>350649</v>
      </c>
      <c r="Y43" s="58">
        <v>0</v>
      </c>
    </row>
    <row r="44" spans="1:25" ht="17.25" customHeight="1">
      <c r="A44" s="123">
        <v>10</v>
      </c>
      <c r="B44" s="56">
        <f t="shared" si="8"/>
        <v>325214</v>
      </c>
      <c r="C44" s="58">
        <v>321975</v>
      </c>
      <c r="D44" s="58">
        <v>3239</v>
      </c>
      <c r="E44" s="58">
        <f t="shared" si="9"/>
        <v>321581</v>
      </c>
      <c r="F44" s="58">
        <v>317553</v>
      </c>
      <c r="G44" s="58">
        <v>4028</v>
      </c>
      <c r="H44" s="58">
        <f t="shared" si="10"/>
        <v>309007</v>
      </c>
      <c r="I44" s="58">
        <v>308926</v>
      </c>
      <c r="J44" s="58">
        <v>81</v>
      </c>
      <c r="K44" s="58">
        <f t="shared" si="11"/>
        <v>302506</v>
      </c>
      <c r="L44" s="58">
        <v>301603</v>
      </c>
      <c r="M44" s="58">
        <v>903</v>
      </c>
      <c r="N44" s="58">
        <f t="shared" si="12"/>
        <v>279781</v>
      </c>
      <c r="O44" s="58">
        <v>278871</v>
      </c>
      <c r="P44" s="58">
        <v>910</v>
      </c>
      <c r="Q44" s="58">
        <f t="shared" si="13"/>
        <v>317345</v>
      </c>
      <c r="R44" s="58">
        <v>317168</v>
      </c>
      <c r="S44" s="58">
        <v>177</v>
      </c>
      <c r="T44" s="58">
        <f t="shared" si="14"/>
        <v>268944</v>
      </c>
      <c r="U44" s="58">
        <v>268944</v>
      </c>
      <c r="V44" s="58">
        <v>0</v>
      </c>
      <c r="W44" s="58">
        <f t="shared" si="15"/>
        <v>360234</v>
      </c>
      <c r="X44" s="58">
        <v>353698</v>
      </c>
      <c r="Y44" s="58">
        <v>6536</v>
      </c>
    </row>
    <row r="45" spans="1:25" ht="17.25" customHeight="1">
      <c r="A45" s="123">
        <v>11</v>
      </c>
      <c r="B45" s="56">
        <f t="shared" si="8"/>
        <v>328512</v>
      </c>
      <c r="C45" s="58">
        <v>322629</v>
      </c>
      <c r="D45" s="58">
        <v>5883</v>
      </c>
      <c r="E45" s="58">
        <f t="shared" si="9"/>
        <v>325814</v>
      </c>
      <c r="F45" s="58">
        <v>318356</v>
      </c>
      <c r="G45" s="58">
        <v>7458</v>
      </c>
      <c r="H45" s="58">
        <f t="shared" si="10"/>
        <v>319896</v>
      </c>
      <c r="I45" s="58">
        <v>311027</v>
      </c>
      <c r="J45" s="58">
        <v>8869</v>
      </c>
      <c r="K45" s="58">
        <f t="shared" si="11"/>
        <v>312772</v>
      </c>
      <c r="L45" s="58">
        <v>301579</v>
      </c>
      <c r="M45" s="58">
        <v>11193</v>
      </c>
      <c r="N45" s="58">
        <f t="shared" si="12"/>
        <v>282241</v>
      </c>
      <c r="O45" s="58">
        <v>282241</v>
      </c>
      <c r="P45" s="58">
        <v>0</v>
      </c>
      <c r="Q45" s="58">
        <f t="shared" si="13"/>
        <v>319606</v>
      </c>
      <c r="R45" s="58">
        <v>319404</v>
      </c>
      <c r="S45" s="58">
        <v>202</v>
      </c>
      <c r="T45" s="58">
        <f t="shared" si="14"/>
        <v>287194</v>
      </c>
      <c r="U45" s="58">
        <v>264318</v>
      </c>
      <c r="V45" s="58">
        <v>22876</v>
      </c>
      <c r="W45" s="58">
        <f t="shared" si="15"/>
        <v>356270</v>
      </c>
      <c r="X45" s="58">
        <v>356270</v>
      </c>
      <c r="Y45" s="58">
        <v>0</v>
      </c>
    </row>
    <row r="46" spans="1:25" ht="17.25" customHeight="1">
      <c r="A46" s="123">
        <v>12</v>
      </c>
      <c r="B46" s="56">
        <f t="shared" si="8"/>
        <v>1019677</v>
      </c>
      <c r="C46" s="58">
        <v>323776</v>
      </c>
      <c r="D46" s="58">
        <v>695901</v>
      </c>
      <c r="E46" s="58">
        <f t="shared" si="9"/>
        <v>963278</v>
      </c>
      <c r="F46" s="58">
        <v>317892</v>
      </c>
      <c r="G46" s="58">
        <v>645386</v>
      </c>
      <c r="H46" s="58">
        <f t="shared" si="10"/>
        <v>903627</v>
      </c>
      <c r="I46" s="58">
        <v>306303</v>
      </c>
      <c r="J46" s="58">
        <v>597324</v>
      </c>
      <c r="K46" s="58">
        <f t="shared" si="11"/>
        <v>870775</v>
      </c>
      <c r="L46" s="58">
        <v>302997</v>
      </c>
      <c r="M46" s="58">
        <v>567778</v>
      </c>
      <c r="N46" s="58">
        <f t="shared" si="12"/>
        <v>781360</v>
      </c>
      <c r="O46" s="58">
        <v>277501</v>
      </c>
      <c r="P46" s="58">
        <v>503859</v>
      </c>
      <c r="Q46" s="58">
        <f t="shared" si="13"/>
        <v>874029</v>
      </c>
      <c r="R46" s="58">
        <v>317551</v>
      </c>
      <c r="S46" s="58">
        <v>556478</v>
      </c>
      <c r="T46" s="58">
        <f t="shared" si="14"/>
        <v>462343</v>
      </c>
      <c r="U46" s="58">
        <v>272074</v>
      </c>
      <c r="V46" s="58">
        <v>190269</v>
      </c>
      <c r="W46" s="58">
        <f t="shared" si="15"/>
        <v>1098534</v>
      </c>
      <c r="X46" s="58">
        <v>355139</v>
      </c>
      <c r="Y46" s="58">
        <v>743395</v>
      </c>
    </row>
    <row r="47" spans="1:25" ht="17.25" customHeight="1">
      <c r="A47" s="230"/>
      <c r="B47" s="56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42"/>
      <c r="Q47" s="58"/>
      <c r="R47" s="58"/>
      <c r="S47" s="42"/>
      <c r="T47" s="58"/>
      <c r="U47" s="58"/>
      <c r="V47" s="42"/>
      <c r="W47" s="58"/>
      <c r="X47" s="58"/>
      <c r="Y47" s="42"/>
    </row>
    <row r="48" spans="1:25" s="3" customFormat="1" ht="17.25" customHeight="1">
      <c r="A48" s="18" t="s">
        <v>29</v>
      </c>
      <c r="B48" s="57"/>
      <c r="C48" s="38"/>
      <c r="D48" s="38"/>
      <c r="E48" s="38"/>
      <c r="F48" s="38"/>
      <c r="G48" s="38"/>
      <c r="H48" s="38"/>
      <c r="I48" s="38"/>
      <c r="J48" s="38"/>
      <c r="K48" s="5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17.25" customHeight="1">
      <c r="A49" s="66" t="s">
        <v>299</v>
      </c>
      <c r="B49" s="56">
        <v>214345</v>
      </c>
      <c r="C49" s="58">
        <v>163068</v>
      </c>
      <c r="D49" s="58">
        <v>51277</v>
      </c>
      <c r="E49" s="58">
        <v>195770</v>
      </c>
      <c r="F49" s="58">
        <v>148387</v>
      </c>
      <c r="G49" s="58">
        <v>47383</v>
      </c>
      <c r="H49" s="58">
        <v>182186</v>
      </c>
      <c r="I49" s="58">
        <v>146559</v>
      </c>
      <c r="J49" s="58">
        <v>35627</v>
      </c>
      <c r="K49" s="58">
        <v>182166</v>
      </c>
      <c r="L49" s="58">
        <v>139041</v>
      </c>
      <c r="M49" s="58">
        <v>43125</v>
      </c>
      <c r="N49" s="58">
        <v>160206</v>
      </c>
      <c r="O49" s="58">
        <v>130609</v>
      </c>
      <c r="P49" s="58">
        <v>29597</v>
      </c>
      <c r="Q49" s="58">
        <v>168425</v>
      </c>
      <c r="R49" s="58">
        <v>128680</v>
      </c>
      <c r="S49" s="58">
        <v>39745</v>
      </c>
      <c r="T49" s="58">
        <v>147949</v>
      </c>
      <c r="U49" s="58">
        <v>118509</v>
      </c>
      <c r="V49" s="58">
        <v>29440</v>
      </c>
      <c r="W49" s="58">
        <v>196751</v>
      </c>
      <c r="X49" s="58">
        <v>151660</v>
      </c>
      <c r="Y49" s="58">
        <v>45091</v>
      </c>
    </row>
    <row r="50" spans="1:25" ht="17.25" customHeight="1">
      <c r="A50" s="224">
        <v>3</v>
      </c>
      <c r="B50" s="56">
        <v>238853</v>
      </c>
      <c r="C50" s="58">
        <v>178635</v>
      </c>
      <c r="D50" s="58">
        <v>60218</v>
      </c>
      <c r="E50" s="58">
        <v>203935</v>
      </c>
      <c r="F50" s="58">
        <v>154942</v>
      </c>
      <c r="G50" s="58">
        <v>48993</v>
      </c>
      <c r="H50" s="58">
        <v>203172</v>
      </c>
      <c r="I50" s="58">
        <v>453964</v>
      </c>
      <c r="J50" s="58">
        <v>49208</v>
      </c>
      <c r="K50" s="58">
        <v>188115</v>
      </c>
      <c r="L50" s="58">
        <v>143519</v>
      </c>
      <c r="M50" s="58">
        <v>44596</v>
      </c>
      <c r="N50" s="58">
        <v>158930</v>
      </c>
      <c r="O50" s="58">
        <v>127516</v>
      </c>
      <c r="P50" s="58">
        <v>31414</v>
      </c>
      <c r="Q50" s="58">
        <v>195505</v>
      </c>
      <c r="R50" s="58">
        <v>147955</v>
      </c>
      <c r="S50" s="58">
        <v>47550</v>
      </c>
      <c r="T50" s="58">
        <v>158015</v>
      </c>
      <c r="U50" s="58">
        <v>123513</v>
      </c>
      <c r="V50" s="58">
        <v>34502</v>
      </c>
      <c r="W50" s="58">
        <v>218610</v>
      </c>
      <c r="X50" s="58">
        <v>171839</v>
      </c>
      <c r="Y50" s="58">
        <v>46771</v>
      </c>
    </row>
    <row r="51" spans="1:25" s="3" customFormat="1" ht="17.25" customHeight="1">
      <c r="A51" s="232" t="s">
        <v>249</v>
      </c>
      <c r="B51" s="218">
        <v>251142</v>
      </c>
      <c r="C51" s="79">
        <v>189082</v>
      </c>
      <c r="D51" s="79">
        <v>62060</v>
      </c>
      <c r="E51" s="79">
        <v>212803</v>
      </c>
      <c r="F51" s="79">
        <v>163011</v>
      </c>
      <c r="G51" s="79">
        <v>49792</v>
      </c>
      <c r="H51" s="79">
        <v>205498</v>
      </c>
      <c r="I51" s="79">
        <v>158079</v>
      </c>
      <c r="J51" s="79">
        <v>47419</v>
      </c>
      <c r="K51" s="79">
        <v>195865</v>
      </c>
      <c r="L51" s="79">
        <v>150252</v>
      </c>
      <c r="M51" s="79">
        <v>45613</v>
      </c>
      <c r="N51" s="79">
        <v>171767</v>
      </c>
      <c r="O51" s="79">
        <v>135416</v>
      </c>
      <c r="P51" s="79">
        <v>36351</v>
      </c>
      <c r="Q51" s="79">
        <v>198435</v>
      </c>
      <c r="R51" s="79">
        <v>154422</v>
      </c>
      <c r="S51" s="79">
        <v>44013</v>
      </c>
      <c r="T51" s="79">
        <v>173179</v>
      </c>
      <c r="U51" s="79">
        <v>133673</v>
      </c>
      <c r="V51" s="79">
        <v>39506</v>
      </c>
      <c r="W51" s="79">
        <v>220942</v>
      </c>
      <c r="X51" s="79">
        <v>176048</v>
      </c>
      <c r="Y51" s="79">
        <v>44894</v>
      </c>
    </row>
    <row r="52" spans="1:25" ht="17.25" customHeight="1">
      <c r="A52" s="38"/>
      <c r="B52" s="5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</row>
    <row r="53" spans="1:25" ht="17.25" customHeight="1">
      <c r="A53" s="134" t="s">
        <v>252</v>
      </c>
      <c r="B53" s="56">
        <f>SUM(C53:D53)</f>
        <v>190020</v>
      </c>
      <c r="C53" s="58">
        <v>183659</v>
      </c>
      <c r="D53" s="58">
        <v>6361</v>
      </c>
      <c r="E53" s="58">
        <f>SUM(F53:G53)</f>
        <v>163332</v>
      </c>
      <c r="F53" s="58">
        <v>158333</v>
      </c>
      <c r="G53" s="58">
        <v>4999</v>
      </c>
      <c r="H53" s="58">
        <f>SUM(I53:J53)</f>
        <v>154022</v>
      </c>
      <c r="I53" s="58">
        <v>154022</v>
      </c>
      <c r="J53" s="58">
        <v>0</v>
      </c>
      <c r="K53" s="58">
        <f>SUM(L53:M53)</f>
        <v>148857</v>
      </c>
      <c r="L53" s="58">
        <v>142219</v>
      </c>
      <c r="M53" s="58">
        <v>6638</v>
      </c>
      <c r="N53" s="58">
        <f>SUM(O53:P53)</f>
        <v>146989</v>
      </c>
      <c r="O53" s="58">
        <v>128602</v>
      </c>
      <c r="P53" s="58">
        <v>18387</v>
      </c>
      <c r="Q53" s="58">
        <f>SUM(R53:S53)</f>
        <v>146594</v>
      </c>
      <c r="R53" s="58">
        <v>146173</v>
      </c>
      <c r="S53" s="58">
        <v>421</v>
      </c>
      <c r="T53" s="58">
        <f>SUM(U53:V53)</f>
        <v>152133</v>
      </c>
      <c r="U53" s="58">
        <v>122923</v>
      </c>
      <c r="V53" s="58">
        <v>29210</v>
      </c>
      <c r="W53" s="58">
        <f>SUM(X53:Y53)</f>
        <v>167234</v>
      </c>
      <c r="X53" s="58">
        <v>167234</v>
      </c>
      <c r="Y53" s="58">
        <v>0</v>
      </c>
    </row>
    <row r="54" spans="1:25" ht="17.25" customHeight="1">
      <c r="A54" s="123">
        <v>2</v>
      </c>
      <c r="B54" s="56">
        <f>SUM(C54:D54)</f>
        <v>184971</v>
      </c>
      <c r="C54" s="58">
        <v>184558</v>
      </c>
      <c r="D54" s="58">
        <v>413</v>
      </c>
      <c r="E54" s="58">
        <f>SUM(F54:G54)</f>
        <v>159717</v>
      </c>
      <c r="F54" s="58">
        <v>159225</v>
      </c>
      <c r="G54" s="58">
        <v>492</v>
      </c>
      <c r="H54" s="58">
        <f>SUM(I54:J54)</f>
        <v>160713</v>
      </c>
      <c r="I54" s="58">
        <v>158718</v>
      </c>
      <c r="J54" s="58">
        <v>1995</v>
      </c>
      <c r="K54" s="58">
        <f>SUM(L54:M54)</f>
        <v>147683</v>
      </c>
      <c r="L54" s="58">
        <v>147410</v>
      </c>
      <c r="M54" s="58">
        <v>273</v>
      </c>
      <c r="N54" s="58">
        <f>SUM(O54:P54)</f>
        <v>130608</v>
      </c>
      <c r="O54" s="58">
        <v>130608</v>
      </c>
      <c r="P54" s="58">
        <v>0</v>
      </c>
      <c r="Q54" s="58">
        <f>SUM(R54:S54)</f>
        <v>158134</v>
      </c>
      <c r="R54" s="58">
        <v>157165</v>
      </c>
      <c r="S54" s="58">
        <v>969</v>
      </c>
      <c r="T54" s="58">
        <f>SUM(U54:V54)</f>
        <v>127312</v>
      </c>
      <c r="U54" s="58">
        <v>127163</v>
      </c>
      <c r="V54" s="58">
        <v>149</v>
      </c>
      <c r="W54" s="58">
        <f>SUM(X54:Y54)</f>
        <v>173004</v>
      </c>
      <c r="X54" s="58">
        <v>173004</v>
      </c>
      <c r="Y54" s="58">
        <v>0</v>
      </c>
    </row>
    <row r="55" spans="1:25" ht="17.25" customHeight="1">
      <c r="A55" s="123">
        <v>3</v>
      </c>
      <c r="B55" s="56">
        <f>SUM(C55:D55)</f>
        <v>214160</v>
      </c>
      <c r="C55" s="58">
        <v>182156</v>
      </c>
      <c r="D55" s="58">
        <v>32004</v>
      </c>
      <c r="E55" s="58">
        <f>SUM(F55:G55)</f>
        <v>171153</v>
      </c>
      <c r="F55" s="58">
        <v>158943</v>
      </c>
      <c r="G55" s="58">
        <v>12210</v>
      </c>
      <c r="H55" s="58">
        <f>SUM(I55:J55)</f>
        <v>174228</v>
      </c>
      <c r="I55" s="58">
        <v>158683</v>
      </c>
      <c r="J55" s="58">
        <v>15545</v>
      </c>
      <c r="K55" s="58">
        <f>SUM(L55:M55)</f>
        <v>153840</v>
      </c>
      <c r="L55" s="58">
        <v>146437</v>
      </c>
      <c r="M55" s="58">
        <v>7403</v>
      </c>
      <c r="N55" s="58">
        <f>SUM(O55:P55)</f>
        <v>138935</v>
      </c>
      <c r="O55" s="58">
        <v>130428</v>
      </c>
      <c r="P55" s="58">
        <v>8507</v>
      </c>
      <c r="Q55" s="58">
        <f>SUM(R55:S55)</f>
        <v>151566</v>
      </c>
      <c r="R55" s="58">
        <v>150990</v>
      </c>
      <c r="S55" s="58">
        <v>576</v>
      </c>
      <c r="T55" s="58">
        <f>SUM(U55:V55)</f>
        <v>168112</v>
      </c>
      <c r="U55" s="58">
        <v>127999</v>
      </c>
      <c r="V55" s="58">
        <v>40113</v>
      </c>
      <c r="W55" s="58">
        <f>SUM(X55:Y55)</f>
        <v>179354</v>
      </c>
      <c r="X55" s="58">
        <v>179354</v>
      </c>
      <c r="Y55" s="58">
        <v>0</v>
      </c>
    </row>
    <row r="56" spans="1:25" ht="17.25" customHeight="1">
      <c r="A56" s="123">
        <v>4</v>
      </c>
      <c r="B56" s="56">
        <f>SUM(C56:D56)</f>
        <v>190302</v>
      </c>
      <c r="C56" s="58">
        <v>189471</v>
      </c>
      <c r="D56" s="58">
        <v>831</v>
      </c>
      <c r="E56" s="58">
        <f>SUM(F56:G56)</f>
        <v>165850</v>
      </c>
      <c r="F56" s="58">
        <v>164934</v>
      </c>
      <c r="G56" s="58">
        <v>916</v>
      </c>
      <c r="H56" s="58">
        <f>SUM(I56:J56)</f>
        <v>154055</v>
      </c>
      <c r="I56" s="58">
        <v>154055</v>
      </c>
      <c r="J56" s="58">
        <v>0</v>
      </c>
      <c r="K56" s="58">
        <f>SUM(L56:M56)</f>
        <v>151395</v>
      </c>
      <c r="L56" s="58">
        <v>150671</v>
      </c>
      <c r="M56" s="58">
        <v>724</v>
      </c>
      <c r="N56" s="58">
        <f>SUM(O56:P56)</f>
        <v>136018</v>
      </c>
      <c r="O56" s="58">
        <v>134410</v>
      </c>
      <c r="P56" s="58">
        <v>1608</v>
      </c>
      <c r="Q56" s="58">
        <f>SUM(R56:S56)</f>
        <v>153406</v>
      </c>
      <c r="R56" s="58">
        <v>151169</v>
      </c>
      <c r="S56" s="58">
        <v>2237</v>
      </c>
      <c r="T56" s="58">
        <f>SUM(U56:V56)</f>
        <v>137932</v>
      </c>
      <c r="U56" s="58">
        <v>137932</v>
      </c>
      <c r="V56" s="58">
        <v>0</v>
      </c>
      <c r="W56" s="58">
        <f>SUM(X56:Y56)</f>
        <v>179487</v>
      </c>
      <c r="X56" s="58">
        <v>178956</v>
      </c>
      <c r="Y56" s="58">
        <v>531</v>
      </c>
    </row>
    <row r="57" spans="1:25" ht="17.25" customHeight="1">
      <c r="A57" s="38"/>
      <c r="B57" s="5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</row>
    <row r="58" spans="1:25" ht="17.25" customHeight="1">
      <c r="A58" s="123">
        <v>5</v>
      </c>
      <c r="B58" s="56">
        <f>SUM(C58:D58)</f>
        <v>188777</v>
      </c>
      <c r="C58" s="58">
        <v>187295</v>
      </c>
      <c r="D58" s="58">
        <v>1482</v>
      </c>
      <c r="E58" s="58">
        <f>SUM(F58:G58)</f>
        <v>163164</v>
      </c>
      <c r="F58" s="58">
        <v>161101</v>
      </c>
      <c r="G58" s="58">
        <v>2063</v>
      </c>
      <c r="H58" s="58">
        <f>SUM(I58:J58)</f>
        <v>153274</v>
      </c>
      <c r="I58" s="58">
        <v>150467</v>
      </c>
      <c r="J58" s="58">
        <v>2807</v>
      </c>
      <c r="K58" s="58">
        <f>SUM(L58:M58)</f>
        <v>151156</v>
      </c>
      <c r="L58" s="58">
        <v>149256</v>
      </c>
      <c r="M58" s="58">
        <v>1900</v>
      </c>
      <c r="N58" s="58">
        <f>SUM(O58:P58)</f>
        <v>135407</v>
      </c>
      <c r="O58" s="58">
        <v>134818</v>
      </c>
      <c r="P58" s="58">
        <v>589</v>
      </c>
      <c r="Q58" s="58">
        <f>SUM(R58:S58)</f>
        <v>153813</v>
      </c>
      <c r="R58" s="58">
        <v>150921</v>
      </c>
      <c r="S58" s="58">
        <v>2892</v>
      </c>
      <c r="T58" s="58">
        <f>SUM(U58:V58)</f>
        <v>130193</v>
      </c>
      <c r="U58" s="58">
        <v>128594</v>
      </c>
      <c r="V58" s="58">
        <v>1599</v>
      </c>
      <c r="W58" s="58">
        <f>SUM(X58:Y58)</f>
        <v>180803</v>
      </c>
      <c r="X58" s="58">
        <v>178840</v>
      </c>
      <c r="Y58" s="58">
        <v>1963</v>
      </c>
    </row>
    <row r="59" spans="1:25" ht="17.25" customHeight="1">
      <c r="A59" s="123">
        <v>6</v>
      </c>
      <c r="B59" s="56">
        <f>SUM(C59:D59)</f>
        <v>360673</v>
      </c>
      <c r="C59" s="58">
        <v>192085</v>
      </c>
      <c r="D59" s="58">
        <v>168588</v>
      </c>
      <c r="E59" s="58">
        <f>SUM(F59:G59)</f>
        <v>258871</v>
      </c>
      <c r="F59" s="58">
        <v>164591</v>
      </c>
      <c r="G59" s="58">
        <v>94280</v>
      </c>
      <c r="H59" s="58">
        <f>SUM(I59:J59)</f>
        <v>334695</v>
      </c>
      <c r="I59" s="58">
        <v>164577</v>
      </c>
      <c r="J59" s="58">
        <v>170118</v>
      </c>
      <c r="K59" s="58">
        <f>SUM(L59:M59)</f>
        <v>223130</v>
      </c>
      <c r="L59" s="58">
        <v>152730</v>
      </c>
      <c r="M59" s="58">
        <v>70400</v>
      </c>
      <c r="N59" s="58">
        <f>SUM(O59:P59)</f>
        <v>231670</v>
      </c>
      <c r="O59" s="58">
        <v>137374</v>
      </c>
      <c r="P59" s="58">
        <v>94296</v>
      </c>
      <c r="Q59" s="58">
        <f>SUM(R59:S59)</f>
        <v>199435</v>
      </c>
      <c r="R59" s="58">
        <v>161764</v>
      </c>
      <c r="S59" s="58">
        <v>37671</v>
      </c>
      <c r="T59" s="58">
        <f>SUM(U59:V59)</f>
        <v>213891</v>
      </c>
      <c r="U59" s="58">
        <v>132152</v>
      </c>
      <c r="V59" s="58">
        <v>81739</v>
      </c>
      <c r="W59" s="58">
        <f>SUM(X59:Y59)</f>
        <v>200539</v>
      </c>
      <c r="X59" s="58">
        <v>179657</v>
      </c>
      <c r="Y59" s="58">
        <v>20882</v>
      </c>
    </row>
    <row r="60" spans="1:25" ht="17.25" customHeight="1">
      <c r="A60" s="123">
        <v>7</v>
      </c>
      <c r="B60" s="56">
        <f>SUM(C60:D60)</f>
        <v>306799</v>
      </c>
      <c r="C60" s="58">
        <v>189026</v>
      </c>
      <c r="D60" s="58">
        <v>117773</v>
      </c>
      <c r="E60" s="58">
        <f>SUM(F60:G60)</f>
        <v>316505</v>
      </c>
      <c r="F60" s="58">
        <v>163740</v>
      </c>
      <c r="G60" s="58">
        <v>152765</v>
      </c>
      <c r="H60" s="58">
        <f>SUM(I60:J60)</f>
        <v>230753</v>
      </c>
      <c r="I60" s="58">
        <v>166259</v>
      </c>
      <c r="J60" s="58">
        <v>64494</v>
      </c>
      <c r="K60" s="58">
        <f>SUM(L60:M60)</f>
        <v>302881</v>
      </c>
      <c r="L60" s="58">
        <v>153211</v>
      </c>
      <c r="M60" s="58">
        <v>149670</v>
      </c>
      <c r="N60" s="58">
        <f>SUM(O60:P60)</f>
        <v>238734</v>
      </c>
      <c r="O60" s="58">
        <v>138951</v>
      </c>
      <c r="P60" s="58">
        <v>99783</v>
      </c>
      <c r="Q60" s="58">
        <f>SUM(R60:S60)</f>
        <v>330881</v>
      </c>
      <c r="R60" s="58">
        <v>156376</v>
      </c>
      <c r="S60" s="58">
        <v>174505</v>
      </c>
      <c r="T60" s="58">
        <f>SUM(U60:V60)</f>
        <v>214267</v>
      </c>
      <c r="U60" s="58">
        <v>137646</v>
      </c>
      <c r="V60" s="58">
        <v>76621</v>
      </c>
      <c r="W60" s="58">
        <f>SUM(X60:Y60)</f>
        <v>398411</v>
      </c>
      <c r="X60" s="58">
        <v>175466</v>
      </c>
      <c r="Y60" s="58">
        <v>222945</v>
      </c>
    </row>
    <row r="61" spans="1:25" ht="17.25" customHeight="1">
      <c r="A61" s="123">
        <v>8</v>
      </c>
      <c r="B61" s="56">
        <f>SUM(C61:D61)</f>
        <v>226000</v>
      </c>
      <c r="C61" s="58">
        <v>190797</v>
      </c>
      <c r="D61" s="58">
        <v>35203</v>
      </c>
      <c r="E61" s="58">
        <f>SUM(F61:G61)</f>
        <v>199682</v>
      </c>
      <c r="F61" s="58">
        <v>163096</v>
      </c>
      <c r="G61" s="58">
        <v>36586</v>
      </c>
      <c r="H61" s="58">
        <f>SUM(I61:J61)</f>
        <v>194291</v>
      </c>
      <c r="I61" s="58">
        <v>156958</v>
      </c>
      <c r="J61" s="58">
        <v>37333</v>
      </c>
      <c r="K61" s="58">
        <f>SUM(L61:M61)</f>
        <v>199660</v>
      </c>
      <c r="L61" s="58">
        <v>149250</v>
      </c>
      <c r="M61" s="58">
        <v>50410</v>
      </c>
      <c r="N61" s="58">
        <f>SUM(O61:P61)</f>
        <v>140334</v>
      </c>
      <c r="O61" s="58">
        <v>137754</v>
      </c>
      <c r="P61" s="58">
        <v>2580</v>
      </c>
      <c r="Q61" s="58">
        <f>SUM(R61:S61)</f>
        <v>223072</v>
      </c>
      <c r="R61" s="58">
        <v>154523</v>
      </c>
      <c r="S61" s="58">
        <v>68549</v>
      </c>
      <c r="T61" s="58">
        <f>SUM(U61:V61)</f>
        <v>209617</v>
      </c>
      <c r="U61" s="58">
        <v>127274</v>
      </c>
      <c r="V61" s="58">
        <v>82343</v>
      </c>
      <c r="W61" s="58">
        <f>SUM(X61:Y61)</f>
        <v>174881</v>
      </c>
      <c r="X61" s="58">
        <v>172702</v>
      </c>
      <c r="Y61" s="58">
        <v>2179</v>
      </c>
    </row>
    <row r="62" spans="1:25" ht="17.25" customHeight="1">
      <c r="A62" s="38"/>
      <c r="B62" s="5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ht="17.25" customHeight="1">
      <c r="A63" s="123">
        <v>9</v>
      </c>
      <c r="B63" s="56">
        <f>SUM(C63:D63)</f>
        <v>195003</v>
      </c>
      <c r="C63" s="58">
        <v>191013</v>
      </c>
      <c r="D63" s="58">
        <v>3990</v>
      </c>
      <c r="E63" s="58">
        <f>SUM(F63:G63)</f>
        <v>169419</v>
      </c>
      <c r="F63" s="58">
        <v>165015</v>
      </c>
      <c r="G63" s="58">
        <v>4404</v>
      </c>
      <c r="H63" s="58">
        <f>SUM(I63:J63)</f>
        <v>156025</v>
      </c>
      <c r="I63" s="58">
        <v>156024</v>
      </c>
      <c r="J63" s="58">
        <v>1</v>
      </c>
      <c r="K63" s="58">
        <f>SUM(L63:M63)</f>
        <v>157542</v>
      </c>
      <c r="L63" s="58">
        <v>152151</v>
      </c>
      <c r="M63" s="58">
        <v>5391</v>
      </c>
      <c r="N63" s="58">
        <f>SUM(O63:P63)</f>
        <v>138808</v>
      </c>
      <c r="O63" s="58">
        <v>136503</v>
      </c>
      <c r="P63" s="58">
        <v>2305</v>
      </c>
      <c r="Q63" s="58">
        <f>SUM(R63:S63)</f>
        <v>155314</v>
      </c>
      <c r="R63" s="58">
        <v>155001</v>
      </c>
      <c r="S63" s="58">
        <v>313</v>
      </c>
      <c r="T63" s="58">
        <f>SUM(U63:V63)</f>
        <v>136382</v>
      </c>
      <c r="U63" s="58">
        <v>136382</v>
      </c>
      <c r="V63" s="58">
        <v>0</v>
      </c>
      <c r="W63" s="58">
        <f>SUM(X63:Y63)</f>
        <v>174980</v>
      </c>
      <c r="X63" s="58">
        <v>174980</v>
      </c>
      <c r="Y63" s="58">
        <v>0</v>
      </c>
    </row>
    <row r="64" spans="1:25" ht="17.25" customHeight="1">
      <c r="A64" s="123">
        <v>10</v>
      </c>
      <c r="B64" s="56">
        <f>SUM(C64:D64)</f>
        <v>193440</v>
      </c>
      <c r="C64" s="58">
        <v>192978</v>
      </c>
      <c r="D64" s="58">
        <v>462</v>
      </c>
      <c r="E64" s="58">
        <f>SUM(F64:G64)</f>
        <v>166176</v>
      </c>
      <c r="F64" s="58">
        <v>165661</v>
      </c>
      <c r="G64" s="58">
        <v>515</v>
      </c>
      <c r="H64" s="58">
        <f>SUM(I64:J64)</f>
        <v>158391</v>
      </c>
      <c r="I64" s="58">
        <v>158388</v>
      </c>
      <c r="J64" s="58">
        <v>3</v>
      </c>
      <c r="K64" s="58">
        <f>SUM(L64:M64)</f>
        <v>154480</v>
      </c>
      <c r="L64" s="58">
        <v>154196</v>
      </c>
      <c r="M64" s="58">
        <v>284</v>
      </c>
      <c r="N64" s="58">
        <f>SUM(O64:P64)</f>
        <v>137483</v>
      </c>
      <c r="O64" s="58">
        <v>136340</v>
      </c>
      <c r="P64" s="58">
        <v>1143</v>
      </c>
      <c r="Q64" s="58">
        <f>SUM(R64:S64)</f>
        <v>156731</v>
      </c>
      <c r="R64" s="58">
        <v>156432</v>
      </c>
      <c r="S64" s="58">
        <v>299</v>
      </c>
      <c r="T64" s="58">
        <f>SUM(U64:V64)</f>
        <v>146238</v>
      </c>
      <c r="U64" s="58">
        <v>146238</v>
      </c>
      <c r="V64" s="58">
        <v>0</v>
      </c>
      <c r="W64" s="58">
        <f>SUM(X64:Y64)</f>
        <v>179106</v>
      </c>
      <c r="X64" s="58">
        <v>177889</v>
      </c>
      <c r="Y64" s="58">
        <v>1217</v>
      </c>
    </row>
    <row r="65" spans="1:25" ht="17.25" customHeight="1">
      <c r="A65" s="123">
        <v>11</v>
      </c>
      <c r="B65" s="56">
        <f>SUM(C65:D65)</f>
        <v>203492</v>
      </c>
      <c r="C65" s="58">
        <v>193666</v>
      </c>
      <c r="D65" s="58">
        <v>9826</v>
      </c>
      <c r="E65" s="58">
        <f>SUM(F65:G65)</f>
        <v>180804</v>
      </c>
      <c r="F65" s="58">
        <v>165782</v>
      </c>
      <c r="G65" s="58">
        <v>15022</v>
      </c>
      <c r="H65" s="58">
        <f>SUM(I65:J65)</f>
        <v>163365</v>
      </c>
      <c r="I65" s="58">
        <v>158515</v>
      </c>
      <c r="J65" s="58">
        <v>4850</v>
      </c>
      <c r="K65" s="58">
        <f>SUM(L65:M65)</f>
        <v>177448</v>
      </c>
      <c r="L65" s="58">
        <v>153246</v>
      </c>
      <c r="M65" s="58">
        <v>24202</v>
      </c>
      <c r="N65" s="58">
        <f>SUM(O65:P65)</f>
        <v>138083</v>
      </c>
      <c r="O65" s="58">
        <v>138083</v>
      </c>
      <c r="P65" s="58">
        <v>0</v>
      </c>
      <c r="Q65" s="58">
        <f>SUM(R65:S65)</f>
        <v>156480</v>
      </c>
      <c r="R65" s="58">
        <v>156367</v>
      </c>
      <c r="S65" s="58">
        <v>113</v>
      </c>
      <c r="T65" s="58">
        <f>SUM(U65:V65)</f>
        <v>165398</v>
      </c>
      <c r="U65" s="58">
        <v>142436</v>
      </c>
      <c r="V65" s="58">
        <v>22962</v>
      </c>
      <c r="W65" s="58">
        <f>SUM(X65:Y65)</f>
        <v>177655</v>
      </c>
      <c r="X65" s="58">
        <v>177655</v>
      </c>
      <c r="Y65" s="58">
        <v>0</v>
      </c>
    </row>
    <row r="66" spans="1:25" ht="17.25" customHeight="1">
      <c r="A66" s="231">
        <v>12</v>
      </c>
      <c r="B66" s="315">
        <f>SUM(C66:D66)</f>
        <v>561589</v>
      </c>
      <c r="C66" s="235">
        <v>192165</v>
      </c>
      <c r="D66" s="235">
        <v>369424</v>
      </c>
      <c r="E66" s="235">
        <f>SUM(F66:G66)</f>
        <v>445429</v>
      </c>
      <c r="F66" s="235">
        <v>165983</v>
      </c>
      <c r="G66" s="235">
        <v>279446</v>
      </c>
      <c r="H66" s="235">
        <f>SUM(I66:J66)</f>
        <v>431121</v>
      </c>
      <c r="I66" s="235">
        <v>158400</v>
      </c>
      <c r="J66" s="235">
        <v>272721</v>
      </c>
      <c r="K66" s="235">
        <f>SUM(L66:M66)</f>
        <v>387589</v>
      </c>
      <c r="L66" s="235">
        <v>152494</v>
      </c>
      <c r="M66" s="235">
        <v>235095</v>
      </c>
      <c r="N66" s="235">
        <f>SUM(O66:P66)</f>
        <v>345506</v>
      </c>
      <c r="O66" s="235">
        <v>140953</v>
      </c>
      <c r="P66" s="235">
        <v>204553</v>
      </c>
      <c r="Q66" s="235">
        <f>SUM(R66:S66)</f>
        <v>417067</v>
      </c>
      <c r="R66" s="235">
        <v>157068</v>
      </c>
      <c r="S66" s="235">
        <v>259999</v>
      </c>
      <c r="T66" s="235">
        <f>SUM(U66:V66)</f>
        <v>280754</v>
      </c>
      <c r="U66" s="235">
        <v>139292</v>
      </c>
      <c r="V66" s="235">
        <v>141462</v>
      </c>
      <c r="W66" s="235">
        <f>SUM(X66:Y66)</f>
        <v>460186</v>
      </c>
      <c r="X66" s="235">
        <v>176127</v>
      </c>
      <c r="Y66" s="235">
        <v>284059</v>
      </c>
    </row>
    <row r="67" spans="1:25" ht="15" customHeight="1">
      <c r="A67" s="65" t="s">
        <v>289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14.25">
      <c r="A68" s="65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14.25">
      <c r="A69" s="65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14.25">
      <c r="A70" s="6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14.25">
      <c r="A71" s="65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14.25">
      <c r="A72" s="65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14.25">
      <c r="A73" s="65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4.25">
      <c r="A74" s="65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14.25">
      <c r="A75" s="65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ht="14.25">
      <c r="A76" s="65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4.25">
      <c r="A77" s="65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14.25">
      <c r="A78" s="65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4.25">
      <c r="A79" s="65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</sheetData>
  <sheetProtection/>
  <mergeCells count="35">
    <mergeCell ref="S6:S7"/>
    <mergeCell ref="T6:T7"/>
    <mergeCell ref="Y6:Y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A2:Y2"/>
    <mergeCell ref="B4:D5"/>
    <mergeCell ref="E4:G5"/>
    <mergeCell ref="H4:J5"/>
    <mergeCell ref="K4:Y4"/>
    <mergeCell ref="K5:M5"/>
    <mergeCell ref="N5:P5"/>
    <mergeCell ref="Q5:S5"/>
    <mergeCell ref="T5:V5"/>
    <mergeCell ref="W5:Y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8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5.09765625" style="63" customWidth="1"/>
    <col min="2" max="22" width="9.8984375" style="63" customWidth="1"/>
    <col min="23" max="23" width="10.59765625" style="63" customWidth="1"/>
    <col min="24" max="25" width="9.8984375" style="63" customWidth="1"/>
    <col min="26" max="16384" width="10.59765625" style="63" customWidth="1"/>
  </cols>
  <sheetData>
    <row r="1" spans="1:25" s="62" customFormat="1" ht="19.5" customHeight="1">
      <c r="A1" s="1" t="s">
        <v>209</v>
      </c>
      <c r="Y1" s="2" t="s">
        <v>208</v>
      </c>
    </row>
    <row r="2" spans="1:25" ht="19.5" customHeight="1">
      <c r="A2" s="356" t="s">
        <v>423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</row>
    <row r="3" ht="18" customHeight="1" thickBot="1">
      <c r="Y3" s="160" t="s">
        <v>284</v>
      </c>
    </row>
    <row r="4" spans="1:25" ht="17.25" customHeight="1">
      <c r="A4" s="227" t="s">
        <v>15</v>
      </c>
      <c r="B4" s="437" t="s">
        <v>30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9"/>
      <c r="Q4" s="365" t="s">
        <v>31</v>
      </c>
      <c r="R4" s="337"/>
      <c r="S4" s="361"/>
      <c r="T4" s="365" t="s">
        <v>32</v>
      </c>
      <c r="U4" s="337"/>
      <c r="V4" s="361"/>
      <c r="W4" s="365" t="s">
        <v>33</v>
      </c>
      <c r="X4" s="337"/>
      <c r="Y4" s="337"/>
    </row>
    <row r="5" spans="1:25" ht="17.25" customHeight="1">
      <c r="A5" s="92"/>
      <c r="B5" s="340" t="s">
        <v>34</v>
      </c>
      <c r="C5" s="341"/>
      <c r="D5" s="342"/>
      <c r="E5" s="340" t="s">
        <v>35</v>
      </c>
      <c r="F5" s="341"/>
      <c r="G5" s="342"/>
      <c r="H5" s="340" t="s">
        <v>36</v>
      </c>
      <c r="I5" s="341"/>
      <c r="J5" s="342"/>
      <c r="K5" s="340" t="s">
        <v>37</v>
      </c>
      <c r="L5" s="341"/>
      <c r="M5" s="342"/>
      <c r="N5" s="340" t="s">
        <v>38</v>
      </c>
      <c r="O5" s="341"/>
      <c r="P5" s="342"/>
      <c r="Q5" s="338"/>
      <c r="R5" s="339"/>
      <c r="S5" s="364"/>
      <c r="T5" s="338"/>
      <c r="U5" s="339"/>
      <c r="V5" s="364"/>
      <c r="W5" s="338"/>
      <c r="X5" s="339"/>
      <c r="Y5" s="339"/>
    </row>
    <row r="6" spans="1:36" ht="17.25" customHeight="1">
      <c r="A6" s="610" t="s">
        <v>424</v>
      </c>
      <c r="B6" s="609" t="s">
        <v>39</v>
      </c>
      <c r="C6" s="452" t="s">
        <v>26</v>
      </c>
      <c r="D6" s="452" t="s">
        <v>27</v>
      </c>
      <c r="E6" s="609" t="s">
        <v>39</v>
      </c>
      <c r="F6" s="452" t="s">
        <v>26</v>
      </c>
      <c r="G6" s="452" t="s">
        <v>27</v>
      </c>
      <c r="H6" s="609" t="s">
        <v>39</v>
      </c>
      <c r="I6" s="452" t="s">
        <v>26</v>
      </c>
      <c r="J6" s="452" t="s">
        <v>27</v>
      </c>
      <c r="K6" s="609" t="s">
        <v>39</v>
      </c>
      <c r="L6" s="452" t="s">
        <v>26</v>
      </c>
      <c r="M6" s="452" t="s">
        <v>27</v>
      </c>
      <c r="N6" s="609" t="s">
        <v>39</v>
      </c>
      <c r="O6" s="452" t="s">
        <v>26</v>
      </c>
      <c r="P6" s="452" t="s">
        <v>27</v>
      </c>
      <c r="Q6" s="609" t="s">
        <v>39</v>
      </c>
      <c r="R6" s="452" t="s">
        <v>26</v>
      </c>
      <c r="S6" s="452" t="s">
        <v>27</v>
      </c>
      <c r="T6" s="609" t="s">
        <v>39</v>
      </c>
      <c r="U6" s="452" t="s">
        <v>26</v>
      </c>
      <c r="V6" s="452" t="s">
        <v>27</v>
      </c>
      <c r="W6" s="609" t="s">
        <v>39</v>
      </c>
      <c r="X6" s="452" t="s">
        <v>26</v>
      </c>
      <c r="Y6" s="447" t="s">
        <v>27</v>
      </c>
      <c r="Z6" s="38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6" ht="17.25" customHeight="1">
      <c r="A7" s="611"/>
      <c r="B7" s="565"/>
      <c r="C7" s="588"/>
      <c r="D7" s="588"/>
      <c r="E7" s="565"/>
      <c r="F7" s="588"/>
      <c r="G7" s="588"/>
      <c r="H7" s="565"/>
      <c r="I7" s="588"/>
      <c r="J7" s="588"/>
      <c r="K7" s="565"/>
      <c r="L7" s="588"/>
      <c r="M7" s="588"/>
      <c r="N7" s="565"/>
      <c r="O7" s="588"/>
      <c r="P7" s="588"/>
      <c r="Q7" s="565"/>
      <c r="R7" s="588"/>
      <c r="S7" s="588"/>
      <c r="T7" s="565"/>
      <c r="U7" s="588"/>
      <c r="V7" s="588"/>
      <c r="W7" s="565"/>
      <c r="X7" s="588"/>
      <c r="Y7" s="612"/>
      <c r="Z7" s="38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25" s="3" customFormat="1" ht="17.25" customHeight="1">
      <c r="A8" s="11" t="s">
        <v>40</v>
      </c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</row>
    <row r="9" spans="1:25" ht="17.25" customHeight="1">
      <c r="A9" s="38" t="s">
        <v>283</v>
      </c>
      <c r="B9" s="256">
        <f>SUM(C9:D9)</f>
        <v>261466</v>
      </c>
      <c r="C9" s="58">
        <v>198204</v>
      </c>
      <c r="D9" s="58">
        <v>63262</v>
      </c>
      <c r="E9" s="58">
        <f>SUM(F9:G9)</f>
        <v>311443</v>
      </c>
      <c r="F9" s="58">
        <v>228186</v>
      </c>
      <c r="G9" s="58">
        <v>83257</v>
      </c>
      <c r="H9" s="58">
        <f>SUM(I9:J9)</f>
        <v>395933</v>
      </c>
      <c r="I9" s="58">
        <v>291940</v>
      </c>
      <c r="J9" s="58">
        <v>103993</v>
      </c>
      <c r="K9" s="58">
        <f>SUM(L9:M9)</f>
        <v>268604</v>
      </c>
      <c r="L9" s="58">
        <v>199818</v>
      </c>
      <c r="M9" s="58">
        <v>68786</v>
      </c>
      <c r="N9" s="58">
        <f>SUM(O9:P9)</f>
        <v>317128</v>
      </c>
      <c r="O9" s="58">
        <v>240505</v>
      </c>
      <c r="P9" s="58">
        <v>76623</v>
      </c>
      <c r="Q9" s="42">
        <v>476659</v>
      </c>
      <c r="R9" s="42">
        <v>345144</v>
      </c>
      <c r="S9" s="42">
        <v>131515</v>
      </c>
      <c r="T9" s="58">
        <f>SUM(U9:V9)</f>
        <v>428483</v>
      </c>
      <c r="U9" s="58">
        <v>306397</v>
      </c>
      <c r="V9" s="58">
        <v>122086</v>
      </c>
      <c r="W9" s="58">
        <f>SUM(X9:Y9)</f>
        <v>284220</v>
      </c>
      <c r="X9" s="58">
        <v>213804</v>
      </c>
      <c r="Y9" s="58">
        <v>70416</v>
      </c>
    </row>
    <row r="10" spans="1:25" ht="17.25" customHeight="1">
      <c r="A10" s="123">
        <v>3</v>
      </c>
      <c r="B10" s="256">
        <f>SUM(C10:D10)</f>
        <v>249158</v>
      </c>
      <c r="C10" s="58">
        <v>190842</v>
      </c>
      <c r="D10" s="58">
        <v>58316</v>
      </c>
      <c r="E10" s="58">
        <f>SUM(F10:G10)</f>
        <v>355179</v>
      </c>
      <c r="F10" s="58">
        <v>264114</v>
      </c>
      <c r="G10" s="58">
        <v>91065</v>
      </c>
      <c r="H10" s="58">
        <f>SUM(I10:J10)</f>
        <v>390148</v>
      </c>
      <c r="I10" s="58">
        <v>282263</v>
      </c>
      <c r="J10" s="58">
        <v>107885</v>
      </c>
      <c r="K10" s="58">
        <f>SUM(L10:M10)</f>
        <v>287288</v>
      </c>
      <c r="L10" s="58">
        <v>214622</v>
      </c>
      <c r="M10" s="58">
        <v>72666</v>
      </c>
      <c r="N10" s="58">
        <f>SUM(O10:P10)</f>
        <v>326681</v>
      </c>
      <c r="O10" s="58">
        <v>243799</v>
      </c>
      <c r="P10" s="58">
        <v>82882</v>
      </c>
      <c r="Q10" s="42" t="s">
        <v>239</v>
      </c>
      <c r="R10" s="42" t="s">
        <v>239</v>
      </c>
      <c r="S10" s="42" t="s">
        <v>239</v>
      </c>
      <c r="T10" s="58">
        <f>SUM(U10:V10)</f>
        <v>418814</v>
      </c>
      <c r="U10" s="58">
        <v>311295</v>
      </c>
      <c r="V10" s="58">
        <v>107519</v>
      </c>
      <c r="W10" s="58">
        <f>SUM(X10:Y10)</f>
        <v>298133</v>
      </c>
      <c r="X10" s="58">
        <v>220151</v>
      </c>
      <c r="Y10" s="58">
        <v>77982</v>
      </c>
    </row>
    <row r="11" spans="1:25" s="3" customFormat="1" ht="17.25" customHeight="1">
      <c r="A11" s="18" t="s">
        <v>249</v>
      </c>
      <c r="B11" s="318">
        <v>258537</v>
      </c>
      <c r="C11" s="79">
        <v>197849</v>
      </c>
      <c r="D11" s="79">
        <v>60688</v>
      </c>
      <c r="E11" s="79">
        <v>364174</v>
      </c>
      <c r="F11" s="79">
        <v>271783</v>
      </c>
      <c r="G11" s="79">
        <v>92391</v>
      </c>
      <c r="H11" s="79">
        <v>384203</v>
      </c>
      <c r="I11" s="79">
        <v>286810</v>
      </c>
      <c r="J11" s="79">
        <v>97393</v>
      </c>
      <c r="K11" s="79">
        <v>305645</v>
      </c>
      <c r="L11" s="79">
        <v>227485</v>
      </c>
      <c r="M11" s="79">
        <v>78160</v>
      </c>
      <c r="N11" s="79">
        <v>325319</v>
      </c>
      <c r="O11" s="79">
        <v>247861</v>
      </c>
      <c r="P11" s="79">
        <v>77458</v>
      </c>
      <c r="Q11" s="237" t="s">
        <v>239</v>
      </c>
      <c r="R11" s="237" t="s">
        <v>239</v>
      </c>
      <c r="S11" s="237" t="s">
        <v>239</v>
      </c>
      <c r="T11" s="79">
        <v>423869</v>
      </c>
      <c r="U11" s="79">
        <v>319571</v>
      </c>
      <c r="V11" s="79">
        <v>104298</v>
      </c>
      <c r="W11" s="79">
        <v>335765</v>
      </c>
      <c r="X11" s="79">
        <v>241502</v>
      </c>
      <c r="Y11" s="79">
        <v>94263</v>
      </c>
    </row>
    <row r="12" spans="1:25" ht="17.25" customHeight="1">
      <c r="A12" s="38"/>
      <c r="B12" s="16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42"/>
      <c r="R12" s="42"/>
      <c r="S12" s="42"/>
      <c r="T12" s="38"/>
      <c r="U12" s="38"/>
      <c r="V12" s="38"/>
      <c r="W12" s="38"/>
      <c r="X12" s="38"/>
      <c r="Y12" s="38"/>
    </row>
    <row r="13" spans="1:25" ht="17.25" customHeight="1">
      <c r="A13" s="134" t="s">
        <v>252</v>
      </c>
      <c r="B13" s="256">
        <f>SUM(C13:D13)</f>
        <v>185983</v>
      </c>
      <c r="C13" s="58">
        <v>184987</v>
      </c>
      <c r="D13" s="58">
        <v>996</v>
      </c>
      <c r="E13" s="58">
        <f>SUM(F13:G13)</f>
        <v>257989</v>
      </c>
      <c r="F13" s="58">
        <v>257989</v>
      </c>
      <c r="G13" s="58">
        <v>0</v>
      </c>
      <c r="H13" s="58">
        <f>SUM(I13:J13)</f>
        <v>270521</v>
      </c>
      <c r="I13" s="58">
        <v>270521</v>
      </c>
      <c r="J13" s="58">
        <v>0</v>
      </c>
      <c r="K13" s="58">
        <f>SUM(L13:M13)</f>
        <v>213909</v>
      </c>
      <c r="L13" s="58">
        <v>213887</v>
      </c>
      <c r="M13" s="58">
        <v>22</v>
      </c>
      <c r="N13" s="58">
        <f>SUM(O13:P13)</f>
        <v>241197</v>
      </c>
      <c r="O13" s="58">
        <v>239393</v>
      </c>
      <c r="P13" s="58">
        <v>1804</v>
      </c>
      <c r="Q13" s="42" t="s">
        <v>239</v>
      </c>
      <c r="R13" s="42" t="s">
        <v>239</v>
      </c>
      <c r="S13" s="42" t="s">
        <v>239</v>
      </c>
      <c r="T13" s="58">
        <f>SUM(U13:V13)</f>
        <v>371237</v>
      </c>
      <c r="U13" s="58">
        <v>313094</v>
      </c>
      <c r="V13" s="58">
        <v>58143</v>
      </c>
      <c r="W13" s="58">
        <f>SUM(X13:Y13)</f>
        <v>230757</v>
      </c>
      <c r="X13" s="58">
        <v>227914</v>
      </c>
      <c r="Y13" s="58">
        <v>2843</v>
      </c>
    </row>
    <row r="14" spans="1:25" ht="17.25" customHeight="1">
      <c r="A14" s="123">
        <v>2</v>
      </c>
      <c r="B14" s="256">
        <f>SUM(C14:D14)</f>
        <v>196920</v>
      </c>
      <c r="C14" s="58">
        <v>196920</v>
      </c>
      <c r="D14" s="58">
        <v>0</v>
      </c>
      <c r="E14" s="58">
        <f aca="true" t="shared" si="0" ref="E14:E26">SUM(F14:G14)</f>
        <v>264756</v>
      </c>
      <c r="F14" s="58">
        <v>258299</v>
      </c>
      <c r="G14" s="58">
        <v>6457</v>
      </c>
      <c r="H14" s="58">
        <f aca="true" t="shared" si="1" ref="H14:H26">SUM(I14:J14)</f>
        <v>283816</v>
      </c>
      <c r="I14" s="58">
        <v>283816</v>
      </c>
      <c r="J14" s="58">
        <v>0</v>
      </c>
      <c r="K14" s="58">
        <f aca="true" t="shared" si="2" ref="K14:K26">SUM(L14:M14)</f>
        <v>221580</v>
      </c>
      <c r="L14" s="58">
        <v>221580</v>
      </c>
      <c r="M14" s="58">
        <v>0</v>
      </c>
      <c r="N14" s="58">
        <f>SUM(O14:P14)</f>
        <v>252246</v>
      </c>
      <c r="O14" s="58">
        <v>252246</v>
      </c>
      <c r="P14" s="58">
        <v>0</v>
      </c>
      <c r="Q14" s="42" t="s">
        <v>239</v>
      </c>
      <c r="R14" s="42" t="s">
        <v>239</v>
      </c>
      <c r="S14" s="42" t="s">
        <v>239</v>
      </c>
      <c r="T14" s="58">
        <f>SUM(U14:V14)</f>
        <v>319549</v>
      </c>
      <c r="U14" s="58">
        <v>317945</v>
      </c>
      <c r="V14" s="58">
        <v>1604</v>
      </c>
      <c r="W14" s="58">
        <f>SUM(X14:Y14)</f>
        <v>228963</v>
      </c>
      <c r="X14" s="58">
        <v>226786</v>
      </c>
      <c r="Y14" s="58">
        <v>2177</v>
      </c>
    </row>
    <row r="15" spans="1:25" ht="17.25" customHeight="1">
      <c r="A15" s="123">
        <v>3</v>
      </c>
      <c r="B15" s="256">
        <f aca="true" t="shared" si="3" ref="B15:B26">SUM(C15:D15)</f>
        <v>194882</v>
      </c>
      <c r="C15" s="58">
        <v>194882</v>
      </c>
      <c r="D15" s="58">
        <v>0</v>
      </c>
      <c r="E15" s="58">
        <f t="shared" si="0"/>
        <v>262789</v>
      </c>
      <c r="F15" s="58">
        <v>262789</v>
      </c>
      <c r="G15" s="58">
        <v>0</v>
      </c>
      <c r="H15" s="58">
        <f t="shared" si="1"/>
        <v>287988</v>
      </c>
      <c r="I15" s="58">
        <v>287988</v>
      </c>
      <c r="J15" s="58">
        <v>0</v>
      </c>
      <c r="K15" s="58">
        <f t="shared" si="2"/>
        <v>225020</v>
      </c>
      <c r="L15" s="58">
        <v>224492</v>
      </c>
      <c r="M15" s="58">
        <v>528</v>
      </c>
      <c r="N15" s="58">
        <f aca="true" t="shared" si="4" ref="N15:N26">SUM(O15:P15)</f>
        <v>250667</v>
      </c>
      <c r="O15" s="58">
        <v>247504</v>
      </c>
      <c r="P15" s="58">
        <v>3163</v>
      </c>
      <c r="Q15" s="42" t="s">
        <v>239</v>
      </c>
      <c r="R15" s="42" t="s">
        <v>239</v>
      </c>
      <c r="S15" s="42" t="s">
        <v>239</v>
      </c>
      <c r="T15" s="58">
        <f aca="true" t="shared" si="5" ref="T15:T26">SUM(U15:V15)</f>
        <v>354711</v>
      </c>
      <c r="U15" s="58">
        <v>316864</v>
      </c>
      <c r="V15" s="58">
        <v>37847</v>
      </c>
      <c r="W15" s="58">
        <f aca="true" t="shared" si="6" ref="W15:W26">SUM(X15:Y15)</f>
        <v>239705</v>
      </c>
      <c r="X15" s="58">
        <v>227996</v>
      </c>
      <c r="Y15" s="58">
        <v>11709</v>
      </c>
    </row>
    <row r="16" spans="1:25" ht="17.25" customHeight="1">
      <c r="A16" s="123">
        <v>4</v>
      </c>
      <c r="B16" s="256">
        <f t="shared" si="3"/>
        <v>196264</v>
      </c>
      <c r="C16" s="58">
        <v>196264</v>
      </c>
      <c r="D16" s="58">
        <v>0</v>
      </c>
      <c r="E16" s="58">
        <f t="shared" si="0"/>
        <v>263634</v>
      </c>
      <c r="F16" s="58">
        <v>263634</v>
      </c>
      <c r="G16" s="58">
        <v>0</v>
      </c>
      <c r="H16" s="58">
        <f t="shared" si="1"/>
        <v>285045</v>
      </c>
      <c r="I16" s="58">
        <v>285045</v>
      </c>
      <c r="J16" s="58">
        <v>0</v>
      </c>
      <c r="K16" s="58">
        <f t="shared" si="2"/>
        <v>220570</v>
      </c>
      <c r="L16" s="58">
        <v>220570</v>
      </c>
      <c r="M16" s="58">
        <v>0</v>
      </c>
      <c r="N16" s="58">
        <f t="shared" si="4"/>
        <v>251125</v>
      </c>
      <c r="O16" s="58">
        <v>248733</v>
      </c>
      <c r="P16" s="58">
        <v>2392</v>
      </c>
      <c r="Q16" s="42" t="s">
        <v>239</v>
      </c>
      <c r="R16" s="42" t="s">
        <v>239</v>
      </c>
      <c r="S16" s="42" t="s">
        <v>239</v>
      </c>
      <c r="T16" s="58">
        <f t="shared" si="5"/>
        <v>331234</v>
      </c>
      <c r="U16" s="58">
        <v>320397</v>
      </c>
      <c r="V16" s="58">
        <v>10837</v>
      </c>
      <c r="W16" s="58">
        <f t="shared" si="6"/>
        <v>243045</v>
      </c>
      <c r="X16" s="58">
        <v>238334</v>
      </c>
      <c r="Y16" s="58">
        <v>4711</v>
      </c>
    </row>
    <row r="17" spans="1:25" ht="17.25" customHeight="1">
      <c r="A17" s="38"/>
      <c r="B17" s="256"/>
      <c r="C17" s="38"/>
      <c r="D17" s="38"/>
      <c r="E17" s="58"/>
      <c r="F17" s="38"/>
      <c r="G17" s="38"/>
      <c r="H17" s="58"/>
      <c r="I17" s="38"/>
      <c r="J17" s="38"/>
      <c r="K17" s="58"/>
      <c r="L17" s="38"/>
      <c r="M17" s="38"/>
      <c r="N17" s="58"/>
      <c r="O17" s="38"/>
      <c r="P17" s="38"/>
      <c r="Q17" s="47"/>
      <c r="R17" s="47"/>
      <c r="S17" s="47"/>
      <c r="T17" s="58"/>
      <c r="U17" s="38"/>
      <c r="V17" s="38"/>
      <c r="W17" s="58"/>
      <c r="X17" s="38"/>
      <c r="Y17" s="38"/>
    </row>
    <row r="18" spans="1:25" ht="17.25" customHeight="1">
      <c r="A18" s="123">
        <v>5</v>
      </c>
      <c r="B18" s="256">
        <f t="shared" si="3"/>
        <v>201784</v>
      </c>
      <c r="C18" s="58">
        <v>199997</v>
      </c>
      <c r="D18" s="58">
        <v>1787</v>
      </c>
      <c r="E18" s="58">
        <f t="shared" si="0"/>
        <v>279056</v>
      </c>
      <c r="F18" s="58">
        <v>274052</v>
      </c>
      <c r="G18" s="58">
        <v>5004</v>
      </c>
      <c r="H18" s="58">
        <f t="shared" si="1"/>
        <v>289873</v>
      </c>
      <c r="I18" s="58">
        <v>286474</v>
      </c>
      <c r="J18" s="58">
        <v>3399</v>
      </c>
      <c r="K18" s="58">
        <f t="shared" si="2"/>
        <v>229706</v>
      </c>
      <c r="L18" s="58">
        <v>227202</v>
      </c>
      <c r="M18" s="58">
        <v>2504</v>
      </c>
      <c r="N18" s="58">
        <f t="shared" si="4"/>
        <v>245679</v>
      </c>
      <c r="O18" s="58">
        <v>243677</v>
      </c>
      <c r="P18" s="58">
        <v>2002</v>
      </c>
      <c r="Q18" s="42" t="s">
        <v>239</v>
      </c>
      <c r="R18" s="42" t="s">
        <v>239</v>
      </c>
      <c r="S18" s="42" t="s">
        <v>239</v>
      </c>
      <c r="T18" s="58">
        <f t="shared" si="5"/>
        <v>313850</v>
      </c>
      <c r="U18" s="58">
        <v>313120</v>
      </c>
      <c r="V18" s="58">
        <v>730</v>
      </c>
      <c r="W18" s="58">
        <f t="shared" si="6"/>
        <v>251013</v>
      </c>
      <c r="X18" s="58">
        <v>241562</v>
      </c>
      <c r="Y18" s="58">
        <v>9451</v>
      </c>
    </row>
    <row r="19" spans="1:25" ht="17.25" customHeight="1">
      <c r="A19" s="123">
        <v>6</v>
      </c>
      <c r="B19" s="256">
        <f t="shared" si="3"/>
        <v>203116</v>
      </c>
      <c r="C19" s="58">
        <v>203116</v>
      </c>
      <c r="D19" s="58">
        <v>0</v>
      </c>
      <c r="E19" s="58">
        <f t="shared" si="0"/>
        <v>359687</v>
      </c>
      <c r="F19" s="58">
        <v>275949</v>
      </c>
      <c r="G19" s="58">
        <v>83738</v>
      </c>
      <c r="H19" s="58">
        <f t="shared" si="1"/>
        <v>370106</v>
      </c>
      <c r="I19" s="58">
        <v>291598</v>
      </c>
      <c r="J19" s="58">
        <v>78508</v>
      </c>
      <c r="K19" s="58">
        <f t="shared" si="2"/>
        <v>349030</v>
      </c>
      <c r="L19" s="58">
        <v>229255</v>
      </c>
      <c r="M19" s="58">
        <v>119775</v>
      </c>
      <c r="N19" s="58">
        <f t="shared" si="4"/>
        <v>371199</v>
      </c>
      <c r="O19" s="58">
        <v>250101</v>
      </c>
      <c r="P19" s="58">
        <v>121098</v>
      </c>
      <c r="Q19" s="42" t="s">
        <v>239</v>
      </c>
      <c r="R19" s="42" t="s">
        <v>239</v>
      </c>
      <c r="S19" s="42" t="s">
        <v>239</v>
      </c>
      <c r="T19" s="58">
        <f t="shared" si="5"/>
        <v>665711</v>
      </c>
      <c r="U19" s="58">
        <v>323195</v>
      </c>
      <c r="V19" s="58">
        <v>342516</v>
      </c>
      <c r="W19" s="58">
        <f t="shared" si="6"/>
        <v>352180</v>
      </c>
      <c r="X19" s="58">
        <v>241437</v>
      </c>
      <c r="Y19" s="58">
        <v>110743</v>
      </c>
    </row>
    <row r="20" spans="1:25" ht="17.25" customHeight="1">
      <c r="A20" s="123">
        <v>7</v>
      </c>
      <c r="B20" s="256">
        <f t="shared" si="3"/>
        <v>286493</v>
      </c>
      <c r="C20" s="58">
        <v>201241</v>
      </c>
      <c r="D20" s="58">
        <v>85252</v>
      </c>
      <c r="E20" s="58">
        <f t="shared" si="0"/>
        <v>716583</v>
      </c>
      <c r="F20" s="58">
        <v>278881</v>
      </c>
      <c r="G20" s="58">
        <v>437702</v>
      </c>
      <c r="H20" s="58">
        <f t="shared" si="1"/>
        <v>667959</v>
      </c>
      <c r="I20" s="58">
        <v>291459</v>
      </c>
      <c r="J20" s="58">
        <v>376500</v>
      </c>
      <c r="K20" s="58">
        <f t="shared" si="2"/>
        <v>532804</v>
      </c>
      <c r="L20" s="58">
        <v>229443</v>
      </c>
      <c r="M20" s="58">
        <v>303361</v>
      </c>
      <c r="N20" s="58">
        <f t="shared" si="4"/>
        <v>537624</v>
      </c>
      <c r="O20" s="58">
        <v>250076</v>
      </c>
      <c r="P20" s="58">
        <v>287548</v>
      </c>
      <c r="Q20" s="42" t="s">
        <v>239</v>
      </c>
      <c r="R20" s="42" t="s">
        <v>239</v>
      </c>
      <c r="S20" s="42" t="s">
        <v>239</v>
      </c>
      <c r="T20" s="58">
        <f t="shared" si="5"/>
        <v>503254</v>
      </c>
      <c r="U20" s="58">
        <v>321398</v>
      </c>
      <c r="V20" s="58">
        <v>181856</v>
      </c>
      <c r="W20" s="58">
        <f t="shared" si="6"/>
        <v>601177</v>
      </c>
      <c r="X20" s="58">
        <v>243789</v>
      </c>
      <c r="Y20" s="58">
        <v>357388</v>
      </c>
    </row>
    <row r="21" spans="1:25" ht="17.25" customHeight="1">
      <c r="A21" s="123">
        <v>8</v>
      </c>
      <c r="B21" s="256">
        <f t="shared" si="3"/>
        <v>466478</v>
      </c>
      <c r="C21" s="58">
        <v>198296</v>
      </c>
      <c r="D21" s="58">
        <v>268182</v>
      </c>
      <c r="E21" s="58">
        <f t="shared" si="0"/>
        <v>273112</v>
      </c>
      <c r="F21" s="58">
        <v>273112</v>
      </c>
      <c r="G21" s="58">
        <v>0</v>
      </c>
      <c r="H21" s="58">
        <f t="shared" si="1"/>
        <v>421449</v>
      </c>
      <c r="I21" s="58">
        <v>290358</v>
      </c>
      <c r="J21" s="58">
        <v>131091</v>
      </c>
      <c r="K21" s="58">
        <f t="shared" si="2"/>
        <v>240713</v>
      </c>
      <c r="L21" s="58">
        <v>224081</v>
      </c>
      <c r="M21" s="58">
        <v>16632</v>
      </c>
      <c r="N21" s="58">
        <f t="shared" si="4"/>
        <v>278496</v>
      </c>
      <c r="O21" s="58">
        <v>246176</v>
      </c>
      <c r="P21" s="58">
        <v>32320</v>
      </c>
      <c r="Q21" s="42" t="s">
        <v>239</v>
      </c>
      <c r="R21" s="42" t="s">
        <v>239</v>
      </c>
      <c r="S21" s="42" t="s">
        <v>239</v>
      </c>
      <c r="T21" s="58">
        <f t="shared" si="5"/>
        <v>345820</v>
      </c>
      <c r="U21" s="58">
        <v>317936</v>
      </c>
      <c r="V21" s="58">
        <v>27884</v>
      </c>
      <c r="W21" s="58">
        <f t="shared" si="6"/>
        <v>268454</v>
      </c>
      <c r="X21" s="58">
        <v>250597</v>
      </c>
      <c r="Y21" s="58">
        <v>17857</v>
      </c>
    </row>
    <row r="22" spans="1:25" ht="17.25" customHeight="1">
      <c r="A22" s="38"/>
      <c r="B22" s="256"/>
      <c r="C22" s="38"/>
      <c r="D22" s="38"/>
      <c r="E22" s="58"/>
      <c r="F22" s="38"/>
      <c r="G22" s="38"/>
      <c r="H22" s="58"/>
      <c r="I22" s="38"/>
      <c r="J22" s="38"/>
      <c r="K22" s="58"/>
      <c r="L22" s="38"/>
      <c r="M22" s="38"/>
      <c r="N22" s="58"/>
      <c r="O22" s="38"/>
      <c r="P22" s="38"/>
      <c r="Q22" s="47"/>
      <c r="R22" s="47"/>
      <c r="S22" s="47"/>
      <c r="T22" s="58"/>
      <c r="U22" s="38"/>
      <c r="V22" s="38"/>
      <c r="W22" s="58"/>
      <c r="X22" s="38"/>
      <c r="Y22" s="38"/>
    </row>
    <row r="23" spans="1:25" ht="17.25" customHeight="1">
      <c r="A23" s="123">
        <v>9</v>
      </c>
      <c r="B23" s="256">
        <f t="shared" si="3"/>
        <v>200248</v>
      </c>
      <c r="C23" s="58">
        <v>200248</v>
      </c>
      <c r="D23" s="58">
        <v>0</v>
      </c>
      <c r="E23" s="58">
        <f t="shared" si="0"/>
        <v>277141</v>
      </c>
      <c r="F23" s="58">
        <v>277141</v>
      </c>
      <c r="G23" s="58">
        <v>0</v>
      </c>
      <c r="H23" s="58">
        <f t="shared" si="1"/>
        <v>290391</v>
      </c>
      <c r="I23" s="58">
        <v>290391</v>
      </c>
      <c r="J23" s="58">
        <v>0</v>
      </c>
      <c r="K23" s="58">
        <f t="shared" si="2"/>
        <v>231175</v>
      </c>
      <c r="L23" s="58">
        <v>230829</v>
      </c>
      <c r="M23" s="58">
        <v>346</v>
      </c>
      <c r="N23" s="58">
        <f t="shared" si="4"/>
        <v>284569</v>
      </c>
      <c r="O23" s="58">
        <v>249349</v>
      </c>
      <c r="P23" s="58">
        <v>35220</v>
      </c>
      <c r="Q23" s="42" t="s">
        <v>239</v>
      </c>
      <c r="R23" s="42" t="s">
        <v>239</v>
      </c>
      <c r="S23" s="42" t="s">
        <v>239</v>
      </c>
      <c r="T23" s="58">
        <f t="shared" si="5"/>
        <v>341050</v>
      </c>
      <c r="U23" s="58">
        <v>320745</v>
      </c>
      <c r="V23" s="58">
        <v>20305</v>
      </c>
      <c r="W23" s="58">
        <f t="shared" si="6"/>
        <v>246838</v>
      </c>
      <c r="X23" s="58">
        <v>245480</v>
      </c>
      <c r="Y23" s="58">
        <v>1358</v>
      </c>
    </row>
    <row r="24" spans="1:25" ht="17.25" customHeight="1">
      <c r="A24" s="123">
        <v>10</v>
      </c>
      <c r="B24" s="256">
        <f t="shared" si="3"/>
        <v>201397</v>
      </c>
      <c r="C24" s="58">
        <v>201397</v>
      </c>
      <c r="D24" s="58">
        <v>0</v>
      </c>
      <c r="E24" s="58">
        <f t="shared" si="0"/>
        <v>280042</v>
      </c>
      <c r="F24" s="58">
        <v>280042</v>
      </c>
      <c r="G24" s="58">
        <v>0</v>
      </c>
      <c r="H24" s="58">
        <f t="shared" si="1"/>
        <v>289485</v>
      </c>
      <c r="I24" s="58">
        <v>289485</v>
      </c>
      <c r="J24" s="58">
        <v>0</v>
      </c>
      <c r="K24" s="58">
        <f t="shared" si="2"/>
        <v>233555</v>
      </c>
      <c r="L24" s="58">
        <v>233554</v>
      </c>
      <c r="M24" s="58">
        <v>1</v>
      </c>
      <c r="N24" s="58">
        <f t="shared" si="4"/>
        <v>251464</v>
      </c>
      <c r="O24" s="58">
        <v>248636</v>
      </c>
      <c r="P24" s="58">
        <v>2828</v>
      </c>
      <c r="Q24" s="42" t="s">
        <v>239</v>
      </c>
      <c r="R24" s="42" t="s">
        <v>239</v>
      </c>
      <c r="S24" s="42" t="s">
        <v>239</v>
      </c>
      <c r="T24" s="58">
        <f t="shared" si="5"/>
        <v>334342</v>
      </c>
      <c r="U24" s="58">
        <v>324266</v>
      </c>
      <c r="V24" s="58">
        <v>10076</v>
      </c>
      <c r="W24" s="58">
        <f t="shared" si="6"/>
        <v>255764</v>
      </c>
      <c r="X24" s="58">
        <v>250477</v>
      </c>
      <c r="Y24" s="58">
        <v>5287</v>
      </c>
    </row>
    <row r="25" spans="1:25" ht="17.25" customHeight="1">
      <c r="A25" s="123">
        <v>11</v>
      </c>
      <c r="B25" s="256">
        <f t="shared" si="3"/>
        <v>196994</v>
      </c>
      <c r="C25" s="58">
        <v>196994</v>
      </c>
      <c r="D25" s="58">
        <v>0</v>
      </c>
      <c r="E25" s="58">
        <f t="shared" si="0"/>
        <v>370296</v>
      </c>
      <c r="F25" s="58">
        <v>280336</v>
      </c>
      <c r="G25" s="58">
        <v>89960</v>
      </c>
      <c r="H25" s="58">
        <f t="shared" si="1"/>
        <v>287004</v>
      </c>
      <c r="I25" s="58">
        <v>287004</v>
      </c>
      <c r="J25" s="58">
        <v>0</v>
      </c>
      <c r="K25" s="58">
        <f t="shared" si="2"/>
        <v>275207</v>
      </c>
      <c r="L25" s="58">
        <v>235003</v>
      </c>
      <c r="M25" s="58">
        <v>40204</v>
      </c>
      <c r="N25" s="58">
        <f t="shared" si="4"/>
        <v>251250</v>
      </c>
      <c r="O25" s="58">
        <v>249475</v>
      </c>
      <c r="P25" s="58">
        <v>1775</v>
      </c>
      <c r="Q25" s="42" t="s">
        <v>239</v>
      </c>
      <c r="R25" s="42" t="s">
        <v>239</v>
      </c>
      <c r="S25" s="42" t="s">
        <v>239</v>
      </c>
      <c r="T25" s="58">
        <f t="shared" si="5"/>
        <v>324985</v>
      </c>
      <c r="U25" s="58">
        <v>323769</v>
      </c>
      <c r="V25" s="58">
        <v>1216</v>
      </c>
      <c r="W25" s="58">
        <f t="shared" si="6"/>
        <v>251857</v>
      </c>
      <c r="X25" s="58">
        <v>250176</v>
      </c>
      <c r="Y25" s="58">
        <v>1681</v>
      </c>
    </row>
    <row r="26" spans="1:25" ht="17.25" customHeight="1">
      <c r="A26" s="123">
        <v>12</v>
      </c>
      <c r="B26" s="256">
        <f t="shared" si="3"/>
        <v>575620</v>
      </c>
      <c r="C26" s="58">
        <v>199638</v>
      </c>
      <c r="D26" s="58">
        <v>375982</v>
      </c>
      <c r="E26" s="58">
        <f t="shared" si="0"/>
        <v>764448</v>
      </c>
      <c r="F26" s="58">
        <v>279067</v>
      </c>
      <c r="G26" s="58">
        <v>485381</v>
      </c>
      <c r="H26" s="58">
        <f t="shared" si="1"/>
        <v>866581</v>
      </c>
      <c r="I26" s="58">
        <v>287310</v>
      </c>
      <c r="J26" s="58">
        <v>579271</v>
      </c>
      <c r="K26" s="58">
        <f t="shared" si="2"/>
        <v>670884</v>
      </c>
      <c r="L26" s="58">
        <v>238254</v>
      </c>
      <c r="M26" s="58">
        <v>432630</v>
      </c>
      <c r="N26" s="58">
        <f t="shared" si="4"/>
        <v>686545</v>
      </c>
      <c r="O26" s="58">
        <v>248925</v>
      </c>
      <c r="P26" s="58">
        <v>437620</v>
      </c>
      <c r="Q26" s="42" t="s">
        <v>239</v>
      </c>
      <c r="R26" s="42" t="s">
        <v>239</v>
      </c>
      <c r="S26" s="42" t="s">
        <v>239</v>
      </c>
      <c r="T26" s="58">
        <f t="shared" si="5"/>
        <v>881866</v>
      </c>
      <c r="U26" s="58">
        <v>322249</v>
      </c>
      <c r="V26" s="58">
        <v>559617</v>
      </c>
      <c r="W26" s="58">
        <f t="shared" si="6"/>
        <v>849590</v>
      </c>
      <c r="X26" s="58">
        <v>252041</v>
      </c>
      <c r="Y26" s="58">
        <v>597549</v>
      </c>
    </row>
    <row r="27" spans="1:25" ht="17.25" customHeight="1">
      <c r="A27" s="230"/>
      <c r="B27" s="256"/>
      <c r="C27" s="58"/>
      <c r="D27" s="42"/>
      <c r="E27" s="58"/>
      <c r="F27" s="58"/>
      <c r="G27" s="42"/>
      <c r="H27" s="58"/>
      <c r="I27" s="58"/>
      <c r="J27" s="42"/>
      <c r="K27" s="58"/>
      <c r="L27" s="58"/>
      <c r="M27" s="58"/>
      <c r="N27" s="58"/>
      <c r="O27" s="58"/>
      <c r="P27" s="42"/>
      <c r="Q27" s="42"/>
      <c r="R27" s="42"/>
      <c r="S27" s="42"/>
      <c r="T27" s="58"/>
      <c r="U27" s="58"/>
      <c r="V27" s="58"/>
      <c r="W27" s="58"/>
      <c r="X27" s="58"/>
      <c r="Y27" s="58"/>
    </row>
    <row r="28" spans="1:25" s="3" customFormat="1" ht="17.25" customHeight="1">
      <c r="A28" s="18" t="s">
        <v>28</v>
      </c>
      <c r="B28" s="165"/>
      <c r="C28" s="38"/>
      <c r="D28" s="38"/>
      <c r="E28" s="38"/>
      <c r="F28" s="38"/>
      <c r="G28" s="38"/>
      <c r="H28" s="38"/>
      <c r="I28" s="38"/>
      <c r="J28" s="38"/>
      <c r="K28" s="316"/>
      <c r="L28" s="38"/>
      <c r="M28" s="38"/>
      <c r="N28" s="38"/>
      <c r="O28" s="38"/>
      <c r="P28" s="38"/>
      <c r="Q28" s="42"/>
      <c r="R28" s="42"/>
      <c r="S28" s="42"/>
      <c r="T28" s="38"/>
      <c r="U28" s="38"/>
      <c r="V28" s="38"/>
      <c r="W28" s="38"/>
      <c r="X28" s="38"/>
      <c r="Y28" s="38"/>
    </row>
    <row r="29" spans="1:25" ht="17.25" customHeight="1">
      <c r="A29" s="38" t="s">
        <v>283</v>
      </c>
      <c r="B29" s="256">
        <f>SUM(C29:D29)</f>
        <v>355139</v>
      </c>
      <c r="C29" s="42">
        <v>267954</v>
      </c>
      <c r="D29" s="42">
        <v>87185</v>
      </c>
      <c r="E29" s="58">
        <f>SUM(F29:G29)</f>
        <v>365828</v>
      </c>
      <c r="F29" s="42">
        <v>270689</v>
      </c>
      <c r="G29" s="42">
        <v>95139</v>
      </c>
      <c r="H29" s="58">
        <f>SUM(I29:J29)</f>
        <v>421494</v>
      </c>
      <c r="I29" s="42">
        <v>310859</v>
      </c>
      <c r="J29" s="42">
        <v>110635</v>
      </c>
      <c r="K29" s="58">
        <f>SUM(L29:M29)</f>
        <v>348006</v>
      </c>
      <c r="L29" s="42">
        <v>257668</v>
      </c>
      <c r="M29" s="42">
        <v>90338</v>
      </c>
      <c r="N29" s="58">
        <f>SUM(O29:P29)</f>
        <v>356861</v>
      </c>
      <c r="O29" s="42">
        <v>271064</v>
      </c>
      <c r="P29" s="42">
        <v>85797</v>
      </c>
      <c r="Q29" s="42">
        <v>502267</v>
      </c>
      <c r="R29" s="42">
        <v>363638</v>
      </c>
      <c r="S29" s="42">
        <v>138629</v>
      </c>
      <c r="T29" s="58">
        <f>SUM(U29:V29)</f>
        <v>433712</v>
      </c>
      <c r="U29" s="42">
        <v>310463</v>
      </c>
      <c r="V29" s="42">
        <v>123249</v>
      </c>
      <c r="W29" s="58">
        <f>SUM(X29:Y29)</f>
        <v>370203</v>
      </c>
      <c r="X29" s="42">
        <v>272593</v>
      </c>
      <c r="Y29" s="42">
        <v>97610</v>
      </c>
    </row>
    <row r="30" spans="1:25" ht="17.25" customHeight="1">
      <c r="A30" s="123">
        <v>3</v>
      </c>
      <c r="B30" s="256">
        <f>SUM(C30:D30)</f>
        <v>333466</v>
      </c>
      <c r="C30" s="42">
        <v>257207</v>
      </c>
      <c r="D30" s="42">
        <v>76259</v>
      </c>
      <c r="E30" s="58">
        <f>SUM(F30:G30)</f>
        <v>396489</v>
      </c>
      <c r="F30" s="42">
        <v>293753</v>
      </c>
      <c r="G30" s="42">
        <v>102736</v>
      </c>
      <c r="H30" s="58">
        <f>SUM(I30:J30)</f>
        <v>419496</v>
      </c>
      <c r="I30" s="42">
        <v>303374</v>
      </c>
      <c r="J30" s="42">
        <v>116122</v>
      </c>
      <c r="K30" s="58">
        <f>SUM(L30:M30)</f>
        <v>388421</v>
      </c>
      <c r="L30" s="42">
        <v>287602</v>
      </c>
      <c r="M30" s="42">
        <v>100819</v>
      </c>
      <c r="N30" s="58">
        <f>SUM(O30:P30)</f>
        <v>373637</v>
      </c>
      <c r="O30" s="42">
        <v>278325</v>
      </c>
      <c r="P30" s="42">
        <v>95312</v>
      </c>
      <c r="Q30" s="42" t="s">
        <v>239</v>
      </c>
      <c r="R30" s="42" t="s">
        <v>239</v>
      </c>
      <c r="S30" s="42" t="s">
        <v>239</v>
      </c>
      <c r="T30" s="58">
        <f>SUM(U30:V30)</f>
        <v>435373</v>
      </c>
      <c r="U30" s="42">
        <v>324436</v>
      </c>
      <c r="V30" s="42">
        <v>110937</v>
      </c>
      <c r="W30" s="58">
        <f>SUM(X30:Y30)</f>
        <v>411947</v>
      </c>
      <c r="X30" s="42">
        <v>294464</v>
      </c>
      <c r="Y30" s="42">
        <v>117483</v>
      </c>
    </row>
    <row r="31" spans="1:25" s="3" customFormat="1" ht="17.25" customHeight="1">
      <c r="A31" s="18" t="s">
        <v>249</v>
      </c>
      <c r="B31" s="318">
        <v>341036</v>
      </c>
      <c r="C31" s="79">
        <v>262947</v>
      </c>
      <c r="D31" s="79">
        <v>78089</v>
      </c>
      <c r="E31" s="79">
        <v>407395</v>
      </c>
      <c r="F31" s="79">
        <v>303989</v>
      </c>
      <c r="G31" s="79">
        <v>103406</v>
      </c>
      <c r="H31" s="79">
        <v>411741</v>
      </c>
      <c r="I31" s="79">
        <v>307536</v>
      </c>
      <c r="J31" s="79">
        <v>104205</v>
      </c>
      <c r="K31" s="79">
        <v>396793</v>
      </c>
      <c r="L31" s="79">
        <v>292815</v>
      </c>
      <c r="M31" s="79">
        <v>103978</v>
      </c>
      <c r="N31" s="79">
        <v>372330</v>
      </c>
      <c r="O31" s="79">
        <v>283342</v>
      </c>
      <c r="P31" s="79">
        <v>88988</v>
      </c>
      <c r="Q31" s="237" t="s">
        <v>239</v>
      </c>
      <c r="R31" s="237" t="s">
        <v>239</v>
      </c>
      <c r="S31" s="237" t="s">
        <v>239</v>
      </c>
      <c r="T31" s="79">
        <v>440282</v>
      </c>
      <c r="U31" s="79">
        <v>332636</v>
      </c>
      <c r="V31" s="79">
        <v>107646</v>
      </c>
      <c r="W31" s="79">
        <v>449950</v>
      </c>
      <c r="X31" s="79">
        <v>314227</v>
      </c>
      <c r="Y31" s="79">
        <v>135723</v>
      </c>
    </row>
    <row r="32" spans="1:25" ht="17.25" customHeight="1">
      <c r="A32" s="38"/>
      <c r="B32" s="16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42"/>
      <c r="R32" s="42"/>
      <c r="S32" s="42"/>
      <c r="T32" s="38"/>
      <c r="U32" s="38"/>
      <c r="V32" s="38"/>
      <c r="W32" s="38"/>
      <c r="X32" s="38"/>
      <c r="Y32" s="38"/>
    </row>
    <row r="33" spans="1:25" ht="17.25" customHeight="1">
      <c r="A33" s="134" t="s">
        <v>252</v>
      </c>
      <c r="B33" s="256">
        <f>SUM(C33:D33)</f>
        <v>248438</v>
      </c>
      <c r="C33" s="58">
        <v>246841</v>
      </c>
      <c r="D33" s="58">
        <v>1597</v>
      </c>
      <c r="E33" s="58">
        <f>SUM(F33:G33)</f>
        <v>287017</v>
      </c>
      <c r="F33" s="42">
        <v>287017</v>
      </c>
      <c r="G33" s="42">
        <v>0</v>
      </c>
      <c r="H33" s="58">
        <f>SUM(I33:J33)</f>
        <v>289951</v>
      </c>
      <c r="I33" s="42">
        <v>289951</v>
      </c>
      <c r="J33" s="42">
        <v>0</v>
      </c>
      <c r="K33" s="58">
        <f>SUM(L33:M33)</f>
        <v>279579</v>
      </c>
      <c r="L33" s="42">
        <v>279538</v>
      </c>
      <c r="M33" s="42">
        <v>41</v>
      </c>
      <c r="N33" s="58">
        <f>SUM(O33:P33)</f>
        <v>274215</v>
      </c>
      <c r="O33" s="42">
        <v>272893</v>
      </c>
      <c r="P33" s="42">
        <v>1322</v>
      </c>
      <c r="Q33" s="42" t="s">
        <v>239</v>
      </c>
      <c r="R33" s="42" t="s">
        <v>239</v>
      </c>
      <c r="S33" s="42" t="s">
        <v>239</v>
      </c>
      <c r="T33" s="58">
        <f>SUM(U33:V33)</f>
        <v>390674</v>
      </c>
      <c r="U33" s="42">
        <v>325276</v>
      </c>
      <c r="V33" s="42">
        <v>65398</v>
      </c>
      <c r="W33" s="58">
        <f>SUM(X33:Y33)</f>
        <v>306626</v>
      </c>
      <c r="X33" s="42">
        <v>302963</v>
      </c>
      <c r="Y33" s="42">
        <v>3663</v>
      </c>
    </row>
    <row r="34" spans="1:25" ht="17.25" customHeight="1">
      <c r="A34" s="123">
        <v>2</v>
      </c>
      <c r="B34" s="256">
        <f>SUM(C34:D34)</f>
        <v>264904</v>
      </c>
      <c r="C34" s="58">
        <v>264904</v>
      </c>
      <c r="D34" s="58">
        <v>0</v>
      </c>
      <c r="E34" s="58">
        <f>SUM(F34:G34)</f>
        <v>294657</v>
      </c>
      <c r="F34" s="42">
        <v>287842</v>
      </c>
      <c r="G34" s="42">
        <v>6815</v>
      </c>
      <c r="H34" s="58">
        <f aca="true" t="shared" si="7" ref="H34:H46">SUM(I34:J34)</f>
        <v>303989</v>
      </c>
      <c r="I34" s="42">
        <v>303989</v>
      </c>
      <c r="J34" s="42">
        <v>0</v>
      </c>
      <c r="K34" s="58">
        <f>SUM(L34:M34)</f>
        <v>291934</v>
      </c>
      <c r="L34" s="42">
        <v>291934</v>
      </c>
      <c r="M34" s="42">
        <v>0</v>
      </c>
      <c r="N34" s="58">
        <f>SUM(O34:P34)</f>
        <v>288709</v>
      </c>
      <c r="O34" s="42">
        <v>288709</v>
      </c>
      <c r="P34" s="42">
        <v>0</v>
      </c>
      <c r="Q34" s="42" t="s">
        <v>239</v>
      </c>
      <c r="R34" s="42" t="s">
        <v>239</v>
      </c>
      <c r="S34" s="42" t="s">
        <v>239</v>
      </c>
      <c r="T34" s="58">
        <f>SUM(U34:V34)</f>
        <v>332803</v>
      </c>
      <c r="U34" s="42">
        <v>330961</v>
      </c>
      <c r="V34" s="42">
        <v>1842</v>
      </c>
      <c r="W34" s="58">
        <f>SUM(X34:Y34)</f>
        <v>304300</v>
      </c>
      <c r="X34" s="42">
        <v>300902</v>
      </c>
      <c r="Y34" s="42">
        <v>3398</v>
      </c>
    </row>
    <row r="35" spans="1:25" ht="17.25" customHeight="1">
      <c r="A35" s="123">
        <v>3</v>
      </c>
      <c r="B35" s="256">
        <f aca="true" t="shared" si="8" ref="B35:B46">SUM(C35:D35)</f>
        <v>263478</v>
      </c>
      <c r="C35" s="58">
        <v>263478</v>
      </c>
      <c r="D35" s="58">
        <v>0</v>
      </c>
      <c r="E35" s="58">
        <f aca="true" t="shared" si="9" ref="E35:E46">SUM(F35:G35)</f>
        <v>295973</v>
      </c>
      <c r="F35" s="42">
        <v>295973</v>
      </c>
      <c r="G35" s="42">
        <v>0</v>
      </c>
      <c r="H35" s="58">
        <f t="shared" si="7"/>
        <v>309785</v>
      </c>
      <c r="I35" s="42">
        <v>309785</v>
      </c>
      <c r="J35" s="42">
        <v>0</v>
      </c>
      <c r="K35" s="58">
        <f aca="true" t="shared" si="10" ref="K35:K46">SUM(L35:M35)</f>
        <v>294483</v>
      </c>
      <c r="L35" s="42">
        <v>294013</v>
      </c>
      <c r="M35" s="42">
        <v>470</v>
      </c>
      <c r="N35" s="58">
        <f aca="true" t="shared" si="11" ref="N35:N46">SUM(O35:P35)</f>
        <v>287024</v>
      </c>
      <c r="O35" s="42">
        <v>283545</v>
      </c>
      <c r="P35" s="42">
        <v>3479</v>
      </c>
      <c r="Q35" s="42" t="s">
        <v>239</v>
      </c>
      <c r="R35" s="42" t="s">
        <v>239</v>
      </c>
      <c r="S35" s="42" t="s">
        <v>239</v>
      </c>
      <c r="T35" s="58">
        <f aca="true" t="shared" si="12" ref="T35:T46">SUM(U35:V35)</f>
        <v>366605</v>
      </c>
      <c r="U35" s="42">
        <v>330308</v>
      </c>
      <c r="V35" s="42">
        <v>36297</v>
      </c>
      <c r="W35" s="58">
        <f aca="true" t="shared" si="13" ref="W35:W46">SUM(X35:Y35)</f>
        <v>319290</v>
      </c>
      <c r="X35" s="42">
        <v>302893</v>
      </c>
      <c r="Y35" s="42">
        <v>16397</v>
      </c>
    </row>
    <row r="36" spans="1:25" ht="17.25" customHeight="1">
      <c r="A36" s="123">
        <v>4</v>
      </c>
      <c r="B36" s="256">
        <f t="shared" si="8"/>
        <v>261501</v>
      </c>
      <c r="C36" s="58">
        <v>261501</v>
      </c>
      <c r="D36" s="58">
        <v>0</v>
      </c>
      <c r="E36" s="58">
        <f t="shared" si="9"/>
        <v>295890</v>
      </c>
      <c r="F36" s="42">
        <v>295890</v>
      </c>
      <c r="G36" s="42">
        <v>0</v>
      </c>
      <c r="H36" s="58">
        <f t="shared" si="7"/>
        <v>305616</v>
      </c>
      <c r="I36" s="42">
        <v>305616</v>
      </c>
      <c r="J36" s="42">
        <v>0</v>
      </c>
      <c r="K36" s="58">
        <f t="shared" si="10"/>
        <v>282168</v>
      </c>
      <c r="L36" s="42">
        <v>282168</v>
      </c>
      <c r="M36" s="42">
        <v>0</v>
      </c>
      <c r="N36" s="58">
        <f t="shared" si="11"/>
        <v>285470</v>
      </c>
      <c r="O36" s="42">
        <v>282672</v>
      </c>
      <c r="P36" s="42">
        <v>2798</v>
      </c>
      <c r="Q36" s="42" t="s">
        <v>239</v>
      </c>
      <c r="R36" s="42" t="s">
        <v>239</v>
      </c>
      <c r="S36" s="42" t="s">
        <v>239</v>
      </c>
      <c r="T36" s="58">
        <f t="shared" si="12"/>
        <v>347413</v>
      </c>
      <c r="U36" s="42">
        <v>334842</v>
      </c>
      <c r="V36" s="42">
        <v>12571</v>
      </c>
      <c r="W36" s="58">
        <f t="shared" si="13"/>
        <v>320580</v>
      </c>
      <c r="X36" s="42">
        <v>313457</v>
      </c>
      <c r="Y36" s="42">
        <v>7123</v>
      </c>
    </row>
    <row r="37" spans="1:25" ht="17.25" customHeight="1">
      <c r="A37" s="38"/>
      <c r="B37" s="256"/>
      <c r="C37" s="38"/>
      <c r="D37" s="38"/>
      <c r="E37" s="58"/>
      <c r="F37" s="47"/>
      <c r="G37" s="47"/>
      <c r="H37" s="58"/>
      <c r="I37" s="47"/>
      <c r="J37" s="47"/>
      <c r="K37" s="58"/>
      <c r="L37" s="47"/>
      <c r="M37" s="47"/>
      <c r="N37" s="58"/>
      <c r="O37" s="47"/>
      <c r="P37" s="47"/>
      <c r="Q37" s="47"/>
      <c r="R37" s="47"/>
      <c r="S37" s="47"/>
      <c r="T37" s="58"/>
      <c r="U37" s="47"/>
      <c r="V37" s="47"/>
      <c r="W37" s="58"/>
      <c r="X37" s="47"/>
      <c r="Y37" s="47"/>
    </row>
    <row r="38" spans="1:25" ht="17.25" customHeight="1">
      <c r="A38" s="123">
        <v>5</v>
      </c>
      <c r="B38" s="256">
        <f t="shared" si="8"/>
        <v>266725</v>
      </c>
      <c r="C38" s="58">
        <v>264169</v>
      </c>
      <c r="D38" s="58">
        <v>2556</v>
      </c>
      <c r="E38" s="58">
        <f t="shared" si="9"/>
        <v>312818</v>
      </c>
      <c r="F38" s="42">
        <v>307164</v>
      </c>
      <c r="G38" s="42">
        <v>5654</v>
      </c>
      <c r="H38" s="58">
        <f t="shared" si="7"/>
        <v>311325</v>
      </c>
      <c r="I38" s="42">
        <v>307596</v>
      </c>
      <c r="J38" s="42">
        <v>3729</v>
      </c>
      <c r="K38" s="58">
        <f t="shared" si="10"/>
        <v>294738</v>
      </c>
      <c r="L38" s="42">
        <v>292070</v>
      </c>
      <c r="M38" s="42">
        <v>2668</v>
      </c>
      <c r="N38" s="58">
        <f t="shared" si="11"/>
        <v>280907</v>
      </c>
      <c r="O38" s="42">
        <v>278403</v>
      </c>
      <c r="P38" s="42">
        <v>2504</v>
      </c>
      <c r="Q38" s="42" t="s">
        <v>239</v>
      </c>
      <c r="R38" s="42" t="s">
        <v>239</v>
      </c>
      <c r="S38" s="42" t="s">
        <v>239</v>
      </c>
      <c r="T38" s="58">
        <f t="shared" si="12"/>
        <v>326412</v>
      </c>
      <c r="U38" s="42">
        <v>325566</v>
      </c>
      <c r="V38" s="42">
        <v>846</v>
      </c>
      <c r="W38" s="58">
        <f t="shared" si="13"/>
        <v>331291</v>
      </c>
      <c r="X38" s="42">
        <v>316904</v>
      </c>
      <c r="Y38" s="42">
        <v>14387</v>
      </c>
    </row>
    <row r="39" spans="1:25" ht="17.25" customHeight="1">
      <c r="A39" s="123">
        <v>6</v>
      </c>
      <c r="B39" s="256">
        <f t="shared" si="8"/>
        <v>268243</v>
      </c>
      <c r="C39" s="58">
        <v>268243</v>
      </c>
      <c r="D39" s="58">
        <v>0</v>
      </c>
      <c r="E39" s="58">
        <f t="shared" si="9"/>
        <v>402191</v>
      </c>
      <c r="F39" s="42">
        <v>309436</v>
      </c>
      <c r="G39" s="42">
        <v>92755</v>
      </c>
      <c r="H39" s="58">
        <f t="shared" si="7"/>
        <v>404314</v>
      </c>
      <c r="I39" s="42">
        <v>314350</v>
      </c>
      <c r="J39" s="42">
        <v>89964</v>
      </c>
      <c r="K39" s="58">
        <f t="shared" si="10"/>
        <v>427751</v>
      </c>
      <c r="L39" s="42">
        <v>294348</v>
      </c>
      <c r="M39" s="42">
        <v>133403</v>
      </c>
      <c r="N39" s="58">
        <f t="shared" si="11"/>
        <v>430146</v>
      </c>
      <c r="O39" s="42">
        <v>284987</v>
      </c>
      <c r="P39" s="42">
        <v>145159</v>
      </c>
      <c r="Q39" s="42" t="s">
        <v>239</v>
      </c>
      <c r="R39" s="42" t="s">
        <v>239</v>
      </c>
      <c r="S39" s="42" t="s">
        <v>239</v>
      </c>
      <c r="T39" s="58">
        <f t="shared" si="12"/>
        <v>686802</v>
      </c>
      <c r="U39" s="42">
        <v>337209</v>
      </c>
      <c r="V39" s="42">
        <v>349593</v>
      </c>
      <c r="W39" s="58">
        <f t="shared" si="13"/>
        <v>486863</v>
      </c>
      <c r="X39" s="42">
        <v>315939</v>
      </c>
      <c r="Y39" s="42">
        <v>170924</v>
      </c>
    </row>
    <row r="40" spans="1:25" ht="17.25" customHeight="1">
      <c r="A40" s="123">
        <v>7</v>
      </c>
      <c r="B40" s="256">
        <f t="shared" si="8"/>
        <v>367371</v>
      </c>
      <c r="C40" s="58">
        <v>264458</v>
      </c>
      <c r="D40" s="58">
        <v>102913</v>
      </c>
      <c r="E40" s="58">
        <f t="shared" si="9"/>
        <v>805364</v>
      </c>
      <c r="F40" s="42">
        <v>312448</v>
      </c>
      <c r="G40" s="42">
        <v>492916</v>
      </c>
      <c r="H40" s="58">
        <f t="shared" si="7"/>
        <v>722762</v>
      </c>
      <c r="I40" s="42">
        <v>313419</v>
      </c>
      <c r="J40" s="42">
        <v>409343</v>
      </c>
      <c r="K40" s="58">
        <f t="shared" si="10"/>
        <v>715236</v>
      </c>
      <c r="L40" s="42">
        <v>294001</v>
      </c>
      <c r="M40" s="42">
        <v>421235</v>
      </c>
      <c r="N40" s="58">
        <f t="shared" si="11"/>
        <v>616065</v>
      </c>
      <c r="O40" s="42">
        <v>285141</v>
      </c>
      <c r="P40" s="42">
        <v>330924</v>
      </c>
      <c r="Q40" s="42" t="s">
        <v>239</v>
      </c>
      <c r="R40" s="42" t="s">
        <v>239</v>
      </c>
      <c r="S40" s="42" t="s">
        <v>239</v>
      </c>
      <c r="T40" s="58">
        <f t="shared" si="12"/>
        <v>526098</v>
      </c>
      <c r="U40" s="42">
        <v>334742</v>
      </c>
      <c r="V40" s="42">
        <v>191356</v>
      </c>
      <c r="W40" s="58">
        <f t="shared" si="13"/>
        <v>826725</v>
      </c>
      <c r="X40" s="42">
        <v>318197</v>
      </c>
      <c r="Y40" s="42">
        <v>508528</v>
      </c>
    </row>
    <row r="41" spans="1:25" ht="17.25" customHeight="1">
      <c r="A41" s="123">
        <v>8</v>
      </c>
      <c r="B41" s="256">
        <f t="shared" si="8"/>
        <v>610781</v>
      </c>
      <c r="C41" s="58">
        <v>261938</v>
      </c>
      <c r="D41" s="58">
        <v>348843</v>
      </c>
      <c r="E41" s="58">
        <f t="shared" si="9"/>
        <v>306583</v>
      </c>
      <c r="F41" s="42">
        <v>306583</v>
      </c>
      <c r="G41" s="42">
        <v>0</v>
      </c>
      <c r="H41" s="58">
        <f t="shared" si="7"/>
        <v>440168</v>
      </c>
      <c r="I41" s="42">
        <v>312208</v>
      </c>
      <c r="J41" s="42">
        <v>127960</v>
      </c>
      <c r="K41" s="58">
        <f t="shared" si="10"/>
        <v>307599</v>
      </c>
      <c r="L41" s="42">
        <v>286265</v>
      </c>
      <c r="M41" s="42">
        <v>21334</v>
      </c>
      <c r="N41" s="58">
        <f t="shared" si="11"/>
        <v>314346</v>
      </c>
      <c r="O41" s="42">
        <v>281272</v>
      </c>
      <c r="P41" s="42">
        <v>33074</v>
      </c>
      <c r="Q41" s="42" t="s">
        <v>239</v>
      </c>
      <c r="R41" s="42" t="s">
        <v>239</v>
      </c>
      <c r="S41" s="42" t="s">
        <v>239</v>
      </c>
      <c r="T41" s="58">
        <f t="shared" si="12"/>
        <v>360788</v>
      </c>
      <c r="U41" s="42">
        <v>330728</v>
      </c>
      <c r="V41" s="42">
        <v>30060</v>
      </c>
      <c r="W41" s="58">
        <f t="shared" si="13"/>
        <v>338946</v>
      </c>
      <c r="X41" s="42">
        <v>320270</v>
      </c>
      <c r="Y41" s="42">
        <v>18676</v>
      </c>
    </row>
    <row r="42" spans="1:25" ht="17.25" customHeight="1">
      <c r="A42" s="38"/>
      <c r="B42" s="256"/>
      <c r="C42" s="38"/>
      <c r="D42" s="38"/>
      <c r="E42" s="58"/>
      <c r="F42" s="47"/>
      <c r="G42" s="47"/>
      <c r="H42" s="58"/>
      <c r="I42" s="47"/>
      <c r="J42" s="47"/>
      <c r="K42" s="58"/>
      <c r="L42" s="47"/>
      <c r="M42" s="47"/>
      <c r="N42" s="58"/>
      <c r="O42" s="47"/>
      <c r="P42" s="47"/>
      <c r="Q42" s="47"/>
      <c r="R42" s="47"/>
      <c r="S42" s="47"/>
      <c r="T42" s="58"/>
      <c r="U42" s="47"/>
      <c r="V42" s="47"/>
      <c r="W42" s="58"/>
      <c r="X42" s="47"/>
      <c r="Y42" s="47"/>
    </row>
    <row r="43" spans="1:25" ht="17.25" customHeight="1">
      <c r="A43" s="123">
        <v>9</v>
      </c>
      <c r="B43" s="256">
        <f t="shared" si="8"/>
        <v>266097</v>
      </c>
      <c r="C43" s="58">
        <v>266097</v>
      </c>
      <c r="D43" s="58">
        <v>0</v>
      </c>
      <c r="E43" s="58">
        <f t="shared" si="9"/>
        <v>309293</v>
      </c>
      <c r="F43" s="42">
        <v>309293</v>
      </c>
      <c r="G43" s="42">
        <v>0</v>
      </c>
      <c r="H43" s="58">
        <f t="shared" si="7"/>
        <v>310558</v>
      </c>
      <c r="I43" s="42">
        <v>310558</v>
      </c>
      <c r="J43" s="42">
        <v>0</v>
      </c>
      <c r="K43" s="58">
        <f t="shared" si="10"/>
        <v>296211</v>
      </c>
      <c r="L43" s="42">
        <v>295599</v>
      </c>
      <c r="M43" s="42">
        <v>612</v>
      </c>
      <c r="N43" s="58">
        <f t="shared" si="11"/>
        <v>312242</v>
      </c>
      <c r="O43" s="42">
        <v>283832</v>
      </c>
      <c r="P43" s="42">
        <v>28410</v>
      </c>
      <c r="Q43" s="42" t="s">
        <v>239</v>
      </c>
      <c r="R43" s="42" t="s">
        <v>239</v>
      </c>
      <c r="S43" s="42" t="s">
        <v>239</v>
      </c>
      <c r="T43" s="58">
        <f t="shared" si="12"/>
        <v>353742</v>
      </c>
      <c r="U43" s="42">
        <v>333749</v>
      </c>
      <c r="V43" s="42">
        <v>19993</v>
      </c>
      <c r="W43" s="58">
        <f t="shared" si="13"/>
        <v>315851</v>
      </c>
      <c r="X43" s="42">
        <v>313601</v>
      </c>
      <c r="Y43" s="42">
        <v>2250</v>
      </c>
    </row>
    <row r="44" spans="1:25" ht="17.25" customHeight="1">
      <c r="A44" s="123">
        <v>10</v>
      </c>
      <c r="B44" s="256">
        <f t="shared" si="8"/>
        <v>266135</v>
      </c>
      <c r="C44" s="58">
        <v>266135</v>
      </c>
      <c r="D44" s="58">
        <v>0</v>
      </c>
      <c r="E44" s="58">
        <f t="shared" si="9"/>
        <v>312288</v>
      </c>
      <c r="F44" s="42">
        <v>312288</v>
      </c>
      <c r="G44" s="42">
        <v>0</v>
      </c>
      <c r="H44" s="58">
        <f t="shared" si="7"/>
        <v>308669</v>
      </c>
      <c r="I44" s="42">
        <v>308669</v>
      </c>
      <c r="J44" s="42">
        <v>0</v>
      </c>
      <c r="K44" s="58">
        <f t="shared" si="10"/>
        <v>298440</v>
      </c>
      <c r="L44" s="42">
        <v>298439</v>
      </c>
      <c r="M44" s="42">
        <v>1</v>
      </c>
      <c r="N44" s="58">
        <f t="shared" si="11"/>
        <v>289233</v>
      </c>
      <c r="O44" s="42">
        <v>285541</v>
      </c>
      <c r="P44" s="42">
        <v>3692</v>
      </c>
      <c r="Q44" s="42" t="s">
        <v>239</v>
      </c>
      <c r="R44" s="42" t="s">
        <v>239</v>
      </c>
      <c r="S44" s="42" t="s">
        <v>239</v>
      </c>
      <c r="T44" s="58">
        <f t="shared" si="12"/>
        <v>348379</v>
      </c>
      <c r="U44" s="42">
        <v>336953</v>
      </c>
      <c r="V44" s="42">
        <v>11426</v>
      </c>
      <c r="W44" s="58">
        <f t="shared" si="13"/>
        <v>327855</v>
      </c>
      <c r="X44" s="42">
        <v>319734</v>
      </c>
      <c r="Y44" s="42">
        <v>8121</v>
      </c>
    </row>
    <row r="45" spans="1:25" ht="17.25" customHeight="1">
      <c r="A45" s="123">
        <v>11</v>
      </c>
      <c r="B45" s="256">
        <f t="shared" si="8"/>
        <v>260904</v>
      </c>
      <c r="C45" s="58">
        <v>260904</v>
      </c>
      <c r="D45" s="58">
        <v>0</v>
      </c>
      <c r="E45" s="58">
        <f t="shared" si="9"/>
        <v>412547</v>
      </c>
      <c r="F45" s="42">
        <v>312825</v>
      </c>
      <c r="G45" s="42">
        <v>99722</v>
      </c>
      <c r="H45" s="58">
        <f t="shared" si="7"/>
        <v>306481</v>
      </c>
      <c r="I45" s="42">
        <v>306481</v>
      </c>
      <c r="J45" s="42">
        <v>0</v>
      </c>
      <c r="K45" s="58">
        <f t="shared" si="10"/>
        <v>323329</v>
      </c>
      <c r="L45" s="42">
        <v>298736</v>
      </c>
      <c r="M45" s="42">
        <v>24593</v>
      </c>
      <c r="N45" s="58">
        <f t="shared" si="11"/>
        <v>289046</v>
      </c>
      <c r="O45" s="42">
        <v>286804</v>
      </c>
      <c r="P45" s="42">
        <v>2242</v>
      </c>
      <c r="Q45" s="42" t="s">
        <v>239</v>
      </c>
      <c r="R45" s="42" t="s">
        <v>239</v>
      </c>
      <c r="S45" s="42" t="s">
        <v>239</v>
      </c>
      <c r="T45" s="58">
        <f t="shared" si="12"/>
        <v>337566</v>
      </c>
      <c r="U45" s="42">
        <v>336170</v>
      </c>
      <c r="V45" s="42">
        <v>1396</v>
      </c>
      <c r="W45" s="58">
        <f t="shared" si="13"/>
        <v>324592</v>
      </c>
      <c r="X45" s="42">
        <v>322607</v>
      </c>
      <c r="Y45" s="42">
        <v>1985</v>
      </c>
    </row>
    <row r="46" spans="1:25" ht="17.25" customHeight="1">
      <c r="A46" s="123">
        <v>12</v>
      </c>
      <c r="B46" s="256">
        <f t="shared" si="8"/>
        <v>753331</v>
      </c>
      <c r="C46" s="58">
        <v>265359</v>
      </c>
      <c r="D46" s="58">
        <v>487972</v>
      </c>
      <c r="E46" s="58">
        <f t="shared" si="9"/>
        <v>854161</v>
      </c>
      <c r="F46" s="42">
        <v>311019</v>
      </c>
      <c r="G46" s="42">
        <v>543142</v>
      </c>
      <c r="H46" s="58">
        <f t="shared" si="7"/>
        <v>926339</v>
      </c>
      <c r="I46" s="42">
        <v>307523</v>
      </c>
      <c r="J46" s="42">
        <v>618816</v>
      </c>
      <c r="K46" s="58">
        <f t="shared" si="10"/>
        <v>889358</v>
      </c>
      <c r="L46" s="42">
        <v>303835</v>
      </c>
      <c r="M46" s="42">
        <v>585523</v>
      </c>
      <c r="N46" s="58">
        <f t="shared" si="11"/>
        <v>800473</v>
      </c>
      <c r="O46" s="42">
        <v>286384</v>
      </c>
      <c r="P46" s="42">
        <v>514089</v>
      </c>
      <c r="Q46" s="42" t="s">
        <v>239</v>
      </c>
      <c r="R46" s="42" t="s">
        <v>239</v>
      </c>
      <c r="S46" s="42" t="s">
        <v>239</v>
      </c>
      <c r="T46" s="58">
        <f t="shared" si="12"/>
        <v>906571</v>
      </c>
      <c r="U46" s="42">
        <v>335213</v>
      </c>
      <c r="V46" s="42">
        <v>571358</v>
      </c>
      <c r="W46" s="58">
        <f t="shared" si="13"/>
        <v>1148314</v>
      </c>
      <c r="X46" s="42">
        <v>319951</v>
      </c>
      <c r="Y46" s="42">
        <v>828363</v>
      </c>
    </row>
    <row r="47" spans="1:25" ht="17.25" customHeight="1">
      <c r="A47" s="230"/>
      <c r="B47" s="256"/>
      <c r="C47" s="58"/>
      <c r="D47" s="42"/>
      <c r="E47" s="58"/>
      <c r="F47" s="58"/>
      <c r="G47" s="42"/>
      <c r="H47" s="58"/>
      <c r="I47" s="58"/>
      <c r="J47" s="42"/>
      <c r="K47" s="58"/>
      <c r="L47" s="58"/>
      <c r="M47" s="58"/>
      <c r="N47" s="58"/>
      <c r="O47" s="58"/>
      <c r="P47" s="42"/>
      <c r="Q47" s="42"/>
      <c r="R47" s="42"/>
      <c r="S47" s="42"/>
      <c r="T47" s="58"/>
      <c r="U47" s="58"/>
      <c r="V47" s="58"/>
      <c r="W47" s="58"/>
      <c r="X47" s="58"/>
      <c r="Y47" s="58"/>
    </row>
    <row r="48" spans="1:25" s="3" customFormat="1" ht="17.25" customHeight="1">
      <c r="A48" s="18" t="s">
        <v>29</v>
      </c>
      <c r="B48" s="256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42"/>
      <c r="R48" s="42"/>
      <c r="S48" s="42"/>
      <c r="T48" s="58"/>
      <c r="U48" s="58"/>
      <c r="V48" s="58"/>
      <c r="W48" s="58"/>
      <c r="X48" s="58"/>
      <c r="Y48" s="58"/>
    </row>
    <row r="49" spans="1:25" ht="17.25" customHeight="1">
      <c r="A49" s="38" t="s">
        <v>283</v>
      </c>
      <c r="B49" s="256">
        <f>SUM(C49:D49)</f>
        <v>177850</v>
      </c>
      <c r="C49" s="42">
        <v>135942</v>
      </c>
      <c r="D49" s="42">
        <v>41908</v>
      </c>
      <c r="E49" s="58">
        <f>SUM(F49:G49)</f>
        <v>214776</v>
      </c>
      <c r="F49" s="42">
        <v>152639</v>
      </c>
      <c r="G49" s="42">
        <v>62137</v>
      </c>
      <c r="H49" s="58">
        <f>SUM(I49:J49)</f>
        <v>227569</v>
      </c>
      <c r="I49" s="42">
        <v>167327</v>
      </c>
      <c r="J49" s="42">
        <v>60242</v>
      </c>
      <c r="K49" s="58">
        <f>SUM(L49:M49)</f>
        <v>193309</v>
      </c>
      <c r="L49" s="42">
        <v>144960</v>
      </c>
      <c r="M49" s="42">
        <v>48349</v>
      </c>
      <c r="N49" s="58">
        <f>SUM(O49:P49)</f>
        <v>215572</v>
      </c>
      <c r="O49" s="42">
        <v>162399</v>
      </c>
      <c r="P49" s="42">
        <v>53173</v>
      </c>
      <c r="Q49" s="42">
        <v>252848</v>
      </c>
      <c r="R49" s="42">
        <v>183505</v>
      </c>
      <c r="S49" s="42">
        <v>69343</v>
      </c>
      <c r="T49" s="58">
        <f>SUM(U49:V49)</f>
        <v>367688</v>
      </c>
      <c r="U49" s="42">
        <v>259124</v>
      </c>
      <c r="V49" s="42">
        <v>108564</v>
      </c>
      <c r="W49" s="58">
        <f>SUM(X49:Y49)</f>
        <v>155485</v>
      </c>
      <c r="X49" s="42">
        <v>125785</v>
      </c>
      <c r="Y49" s="42">
        <v>29700</v>
      </c>
    </row>
    <row r="50" spans="1:25" ht="17.25" customHeight="1">
      <c r="A50" s="123">
        <v>3</v>
      </c>
      <c r="B50" s="256">
        <f>SUM(C50:D50)</f>
        <v>186783</v>
      </c>
      <c r="C50" s="42">
        <v>141743</v>
      </c>
      <c r="D50" s="42">
        <v>45040</v>
      </c>
      <c r="E50" s="58">
        <f>SUM(F50:G50)</f>
        <v>219990</v>
      </c>
      <c r="F50" s="42">
        <v>167117</v>
      </c>
      <c r="G50" s="42">
        <v>52873</v>
      </c>
      <c r="H50" s="58">
        <f>SUM(I50:J50)</f>
        <v>226931</v>
      </c>
      <c r="I50" s="42">
        <v>164856</v>
      </c>
      <c r="J50" s="42">
        <v>62075</v>
      </c>
      <c r="K50" s="58">
        <f>SUM(L50:M50)</f>
        <v>186293</v>
      </c>
      <c r="L50" s="42">
        <v>141741</v>
      </c>
      <c r="M50" s="42">
        <v>44552</v>
      </c>
      <c r="N50" s="58">
        <f>SUM(O50:P50)</f>
        <v>217864</v>
      </c>
      <c r="O50" s="42">
        <v>163788</v>
      </c>
      <c r="P50" s="42">
        <v>54076</v>
      </c>
      <c r="Q50" s="42" t="s">
        <v>239</v>
      </c>
      <c r="R50" s="42" t="s">
        <v>239</v>
      </c>
      <c r="S50" s="42" t="s">
        <v>239</v>
      </c>
      <c r="T50" s="58">
        <f>SUM(U50:V50)</f>
        <v>314604</v>
      </c>
      <c r="U50" s="42">
        <v>228594</v>
      </c>
      <c r="V50" s="42">
        <v>86010</v>
      </c>
      <c r="W50" s="58">
        <f>SUM(X50:Y50)</f>
        <v>173148</v>
      </c>
      <c r="X50" s="42">
        <v>138544</v>
      </c>
      <c r="Y50" s="42">
        <v>34604</v>
      </c>
    </row>
    <row r="51" spans="1:25" s="3" customFormat="1" ht="17.25" customHeight="1">
      <c r="A51" s="18" t="s">
        <v>249</v>
      </c>
      <c r="B51" s="318">
        <v>195158</v>
      </c>
      <c r="C51" s="79">
        <v>147837</v>
      </c>
      <c r="D51" s="79">
        <v>47321</v>
      </c>
      <c r="E51" s="79">
        <v>226674</v>
      </c>
      <c r="F51" s="79">
        <v>169326</v>
      </c>
      <c r="G51" s="79">
        <v>57348</v>
      </c>
      <c r="H51" s="79">
        <v>229416</v>
      </c>
      <c r="I51" s="79">
        <v>170314</v>
      </c>
      <c r="J51" s="79">
        <v>59102</v>
      </c>
      <c r="K51" s="79">
        <v>194584</v>
      </c>
      <c r="L51" s="79">
        <v>147881</v>
      </c>
      <c r="M51" s="79">
        <v>46703</v>
      </c>
      <c r="N51" s="79">
        <v>217156</v>
      </c>
      <c r="O51" s="79">
        <v>166225</v>
      </c>
      <c r="P51" s="79">
        <v>50931</v>
      </c>
      <c r="Q51" s="237" t="s">
        <v>239</v>
      </c>
      <c r="R51" s="237" t="s">
        <v>239</v>
      </c>
      <c r="S51" s="237" t="s">
        <v>239</v>
      </c>
      <c r="T51" s="79">
        <v>316008</v>
      </c>
      <c r="U51" s="79">
        <v>233714</v>
      </c>
      <c r="V51" s="79">
        <v>82294</v>
      </c>
      <c r="W51" s="79">
        <v>186726</v>
      </c>
      <c r="X51" s="79">
        <v>146578</v>
      </c>
      <c r="Y51" s="79">
        <v>40148</v>
      </c>
    </row>
    <row r="52" spans="1:25" ht="17.25" customHeight="1">
      <c r="A52" s="38"/>
      <c r="B52" s="165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2"/>
      <c r="R52" s="42"/>
      <c r="S52" s="42"/>
      <c r="T52" s="38"/>
      <c r="U52" s="38"/>
      <c r="V52" s="38"/>
      <c r="W52" s="38"/>
      <c r="X52" s="38"/>
      <c r="Y52" s="38"/>
    </row>
    <row r="53" spans="1:25" ht="17.25" customHeight="1">
      <c r="A53" s="134" t="s">
        <v>252</v>
      </c>
      <c r="B53" s="256">
        <f>SUM(C53:D53)</f>
        <v>138713</v>
      </c>
      <c r="C53" s="58">
        <v>138172</v>
      </c>
      <c r="D53" s="58">
        <v>541</v>
      </c>
      <c r="E53" s="58">
        <f>SUM(F53:G53)</f>
        <v>164369</v>
      </c>
      <c r="F53" s="42">
        <v>164369</v>
      </c>
      <c r="G53" s="42">
        <v>0</v>
      </c>
      <c r="H53" s="58">
        <f>SUM(I53:J53)</f>
        <v>160696</v>
      </c>
      <c r="I53" s="42">
        <v>160696</v>
      </c>
      <c r="J53" s="42">
        <v>0</v>
      </c>
      <c r="K53" s="58">
        <f>SUM(L53:M53)</f>
        <v>141463</v>
      </c>
      <c r="L53" s="42">
        <v>141463</v>
      </c>
      <c r="M53" s="42">
        <v>0</v>
      </c>
      <c r="N53" s="58">
        <f>SUM(O53:P53)</f>
        <v>162793</v>
      </c>
      <c r="O53" s="42">
        <v>159844</v>
      </c>
      <c r="P53" s="42">
        <v>2949</v>
      </c>
      <c r="Q53" s="42" t="s">
        <v>239</v>
      </c>
      <c r="R53" s="42" t="s">
        <v>239</v>
      </c>
      <c r="S53" s="42" t="s">
        <v>239</v>
      </c>
      <c r="T53" s="58">
        <f>SUM(U53:V53)</f>
        <v>241768</v>
      </c>
      <c r="U53" s="42">
        <v>231949</v>
      </c>
      <c r="V53" s="42">
        <v>9819</v>
      </c>
      <c r="W53" s="58">
        <f>SUM(X53:Y53)</f>
        <v>142604</v>
      </c>
      <c r="X53" s="42">
        <v>140715</v>
      </c>
      <c r="Y53" s="42">
        <v>1889</v>
      </c>
    </row>
    <row r="54" spans="1:25" ht="17.25" customHeight="1">
      <c r="A54" s="123">
        <v>2</v>
      </c>
      <c r="B54" s="256">
        <f>SUM(C54:D54)</f>
        <v>145159</v>
      </c>
      <c r="C54" s="58">
        <v>145159</v>
      </c>
      <c r="D54" s="58">
        <v>0</v>
      </c>
      <c r="E54" s="58">
        <f>SUM(F54:G54)</f>
        <v>168842</v>
      </c>
      <c r="F54" s="42">
        <v>163531</v>
      </c>
      <c r="G54" s="42">
        <v>5311</v>
      </c>
      <c r="H54" s="58">
        <f>SUM(I54:J54)</f>
        <v>167945</v>
      </c>
      <c r="I54" s="42">
        <v>167945</v>
      </c>
      <c r="J54" s="42">
        <v>0</v>
      </c>
      <c r="K54" s="58">
        <f>SUM(L54:M54)</f>
        <v>143372</v>
      </c>
      <c r="L54" s="42">
        <v>143372</v>
      </c>
      <c r="M54" s="42">
        <v>0</v>
      </c>
      <c r="N54" s="58">
        <f aca="true" t="shared" si="14" ref="N54:N66">SUM(O54:P54)</f>
        <v>168078</v>
      </c>
      <c r="O54" s="42">
        <v>168078</v>
      </c>
      <c r="P54" s="42">
        <v>0</v>
      </c>
      <c r="Q54" s="42" t="s">
        <v>239</v>
      </c>
      <c r="R54" s="42" t="s">
        <v>239</v>
      </c>
      <c r="S54" s="42" t="s">
        <v>239</v>
      </c>
      <c r="T54" s="58">
        <f>SUM(U54:V54)</f>
        <v>230160</v>
      </c>
      <c r="U54" s="42">
        <v>230160</v>
      </c>
      <c r="V54" s="42">
        <v>0</v>
      </c>
      <c r="W54" s="58">
        <f>SUM(X54:Y54)</f>
        <v>138118</v>
      </c>
      <c r="X54" s="42">
        <v>137413</v>
      </c>
      <c r="Y54" s="42">
        <v>705</v>
      </c>
    </row>
    <row r="55" spans="1:25" ht="17.25" customHeight="1">
      <c r="A55" s="123">
        <v>3</v>
      </c>
      <c r="B55" s="256">
        <f aca="true" t="shared" si="15" ref="B55:B66">SUM(C55:D55)</f>
        <v>142596</v>
      </c>
      <c r="C55" s="58">
        <v>142596</v>
      </c>
      <c r="D55" s="58">
        <v>0</v>
      </c>
      <c r="E55" s="58">
        <f aca="true" t="shared" si="16" ref="E55:E66">SUM(F55:G55)</f>
        <v>157358</v>
      </c>
      <c r="F55" s="42">
        <v>157358</v>
      </c>
      <c r="G55" s="42">
        <v>0</v>
      </c>
      <c r="H55" s="58">
        <f aca="true" t="shared" si="17" ref="H55:H66">SUM(I55:J55)</f>
        <v>165384</v>
      </c>
      <c r="I55" s="42">
        <v>165384</v>
      </c>
      <c r="J55" s="42">
        <v>0</v>
      </c>
      <c r="K55" s="58">
        <f aca="true" t="shared" si="18" ref="K55:K66">SUM(L55:M55)</f>
        <v>145035</v>
      </c>
      <c r="L55" s="42">
        <v>144440</v>
      </c>
      <c r="M55" s="42">
        <v>595</v>
      </c>
      <c r="N55" s="58">
        <f t="shared" si="14"/>
        <v>167517</v>
      </c>
      <c r="O55" s="42">
        <v>165077</v>
      </c>
      <c r="P55" s="42">
        <v>2440</v>
      </c>
      <c r="Q55" s="42" t="s">
        <v>239</v>
      </c>
      <c r="R55" s="42" t="s">
        <v>239</v>
      </c>
      <c r="S55" s="42" t="s">
        <v>239</v>
      </c>
      <c r="T55" s="58">
        <f aca="true" t="shared" si="19" ref="T55:T66">SUM(U55:V55)</f>
        <v>277552</v>
      </c>
      <c r="U55" s="42">
        <v>229652</v>
      </c>
      <c r="V55" s="42">
        <v>47900</v>
      </c>
      <c r="W55" s="58">
        <f aca="true" t="shared" si="20" ref="W55:W66">SUM(X55:Y55)</f>
        <v>142176</v>
      </c>
      <c r="X55" s="42">
        <v>136211</v>
      </c>
      <c r="Y55" s="42">
        <v>5965</v>
      </c>
    </row>
    <row r="56" spans="1:25" ht="17.25" customHeight="1">
      <c r="A56" s="123">
        <v>4</v>
      </c>
      <c r="B56" s="256">
        <f t="shared" si="15"/>
        <v>146128</v>
      </c>
      <c r="C56" s="58">
        <v>146128</v>
      </c>
      <c r="D56" s="58">
        <v>0</v>
      </c>
      <c r="E56" s="58">
        <f t="shared" si="16"/>
        <v>161916</v>
      </c>
      <c r="F56" s="42">
        <v>161916</v>
      </c>
      <c r="G56" s="42">
        <v>0</v>
      </c>
      <c r="H56" s="58">
        <f t="shared" si="17"/>
        <v>170943</v>
      </c>
      <c r="I56" s="42">
        <v>170943</v>
      </c>
      <c r="J56" s="42">
        <v>0</v>
      </c>
      <c r="K56" s="58">
        <f t="shared" si="18"/>
        <v>147745</v>
      </c>
      <c r="L56" s="42">
        <v>147745</v>
      </c>
      <c r="M56" s="42">
        <v>0</v>
      </c>
      <c r="N56" s="58">
        <f t="shared" si="14"/>
        <v>172530</v>
      </c>
      <c r="O56" s="42">
        <v>171067</v>
      </c>
      <c r="P56" s="42">
        <v>1463</v>
      </c>
      <c r="Q56" s="42" t="s">
        <v>239</v>
      </c>
      <c r="R56" s="42" t="s">
        <v>239</v>
      </c>
      <c r="S56" s="42" t="s">
        <v>239</v>
      </c>
      <c r="T56" s="58">
        <f t="shared" si="19"/>
        <v>230080</v>
      </c>
      <c r="U56" s="42">
        <v>230080</v>
      </c>
      <c r="V56" s="42">
        <v>0</v>
      </c>
      <c r="W56" s="58">
        <f t="shared" si="20"/>
        <v>146652</v>
      </c>
      <c r="X56" s="42">
        <v>144940</v>
      </c>
      <c r="Y56" s="42">
        <v>1712</v>
      </c>
    </row>
    <row r="57" spans="1:25" ht="17.25" customHeight="1">
      <c r="A57" s="38"/>
      <c r="B57" s="256"/>
      <c r="C57" s="38"/>
      <c r="D57" s="38"/>
      <c r="E57" s="58"/>
      <c r="F57" s="47"/>
      <c r="G57" s="47"/>
      <c r="H57" s="58"/>
      <c r="I57" s="47"/>
      <c r="J57" s="47"/>
      <c r="K57" s="58"/>
      <c r="L57" s="47"/>
      <c r="M57" s="47"/>
      <c r="N57" s="58"/>
      <c r="O57" s="47"/>
      <c r="P57" s="47"/>
      <c r="Q57" s="47"/>
      <c r="R57" s="47"/>
      <c r="S57" s="47"/>
      <c r="T57" s="58"/>
      <c r="U57" s="47"/>
      <c r="V57" s="47"/>
      <c r="W57" s="58"/>
      <c r="X57" s="47"/>
      <c r="Y57" s="47"/>
    </row>
    <row r="58" spans="1:25" ht="17.25" customHeight="1">
      <c r="A58" s="123">
        <v>5</v>
      </c>
      <c r="B58" s="256">
        <f t="shared" si="15"/>
        <v>150761</v>
      </c>
      <c r="C58" s="58">
        <v>149339</v>
      </c>
      <c r="D58" s="58">
        <v>1422</v>
      </c>
      <c r="E58" s="58">
        <f t="shared" si="16"/>
        <v>173081</v>
      </c>
      <c r="F58" s="42">
        <v>170119</v>
      </c>
      <c r="G58" s="42">
        <v>2962</v>
      </c>
      <c r="H58" s="58">
        <f t="shared" si="17"/>
        <v>172110</v>
      </c>
      <c r="I58" s="42">
        <v>170526</v>
      </c>
      <c r="J58" s="42">
        <v>1584</v>
      </c>
      <c r="K58" s="58">
        <f t="shared" si="18"/>
        <v>150912</v>
      </c>
      <c r="L58" s="42">
        <v>148607</v>
      </c>
      <c r="M58" s="42">
        <v>2305</v>
      </c>
      <c r="N58" s="58">
        <f t="shared" si="14"/>
        <v>166310</v>
      </c>
      <c r="O58" s="42">
        <v>165441</v>
      </c>
      <c r="P58" s="42">
        <v>869</v>
      </c>
      <c r="Q58" s="42" t="s">
        <v>239</v>
      </c>
      <c r="R58" s="42" t="s">
        <v>239</v>
      </c>
      <c r="S58" s="42" t="s">
        <v>239</v>
      </c>
      <c r="T58" s="58">
        <f t="shared" si="19"/>
        <v>234765</v>
      </c>
      <c r="U58" s="42">
        <v>234765</v>
      </c>
      <c r="V58" s="42">
        <v>0</v>
      </c>
      <c r="W58" s="58">
        <f t="shared" si="20"/>
        <v>147694</v>
      </c>
      <c r="X58" s="42">
        <v>144596</v>
      </c>
      <c r="Y58" s="36">
        <v>3098</v>
      </c>
    </row>
    <row r="59" spans="1:25" ht="17.25" customHeight="1">
      <c r="A59" s="123">
        <v>6</v>
      </c>
      <c r="B59" s="256">
        <f t="shared" si="15"/>
        <v>152126</v>
      </c>
      <c r="C59" s="58">
        <v>152126</v>
      </c>
      <c r="D59" s="58">
        <v>0</v>
      </c>
      <c r="E59" s="58">
        <f t="shared" si="16"/>
        <v>225935</v>
      </c>
      <c r="F59" s="42">
        <v>170572</v>
      </c>
      <c r="G59" s="42">
        <v>55363</v>
      </c>
      <c r="H59" s="58">
        <f t="shared" si="17"/>
        <v>181727</v>
      </c>
      <c r="I59" s="42">
        <v>166307</v>
      </c>
      <c r="J59" s="42">
        <v>15420</v>
      </c>
      <c r="K59" s="58">
        <f t="shared" si="18"/>
        <v>253622</v>
      </c>
      <c r="L59" s="42">
        <v>150364</v>
      </c>
      <c r="M59" s="42">
        <v>103258</v>
      </c>
      <c r="N59" s="58">
        <f t="shared" si="14"/>
        <v>236355</v>
      </c>
      <c r="O59" s="42">
        <v>170296</v>
      </c>
      <c r="P59" s="42">
        <v>66059</v>
      </c>
      <c r="Q59" s="42" t="s">
        <v>239</v>
      </c>
      <c r="R59" s="42" t="s">
        <v>239</v>
      </c>
      <c r="S59" s="42" t="s">
        <v>239</v>
      </c>
      <c r="T59" s="58">
        <f t="shared" si="19"/>
        <v>530990</v>
      </c>
      <c r="U59" s="42">
        <v>233684</v>
      </c>
      <c r="V59" s="42">
        <v>297306</v>
      </c>
      <c r="W59" s="58">
        <f t="shared" si="20"/>
        <v>177613</v>
      </c>
      <c r="X59" s="42">
        <v>144872</v>
      </c>
      <c r="Y59" s="42">
        <v>32741</v>
      </c>
    </row>
    <row r="60" spans="1:25" ht="17.25" customHeight="1">
      <c r="A60" s="123">
        <v>7</v>
      </c>
      <c r="B60" s="256">
        <f t="shared" si="15"/>
        <v>223525</v>
      </c>
      <c r="C60" s="58">
        <v>152023</v>
      </c>
      <c r="D60" s="58">
        <v>71502</v>
      </c>
      <c r="E60" s="58">
        <f t="shared" si="16"/>
        <v>436248</v>
      </c>
      <c r="F60" s="42">
        <v>172889</v>
      </c>
      <c r="G60" s="42">
        <v>263359</v>
      </c>
      <c r="H60" s="58">
        <f t="shared" si="17"/>
        <v>365700</v>
      </c>
      <c r="I60" s="42">
        <v>170342</v>
      </c>
      <c r="J60" s="42">
        <v>195358</v>
      </c>
      <c r="K60" s="58">
        <f t="shared" si="18"/>
        <v>310365</v>
      </c>
      <c r="L60" s="42">
        <v>150728</v>
      </c>
      <c r="M60" s="42">
        <v>159637</v>
      </c>
      <c r="N60" s="58">
        <f t="shared" si="14"/>
        <v>358949</v>
      </c>
      <c r="O60" s="42">
        <v>170204</v>
      </c>
      <c r="P60" s="42">
        <v>188745</v>
      </c>
      <c r="Q60" s="42" t="s">
        <v>239</v>
      </c>
      <c r="R60" s="42" t="s">
        <v>239</v>
      </c>
      <c r="S60" s="42" t="s">
        <v>239</v>
      </c>
      <c r="T60" s="58">
        <f t="shared" si="19"/>
        <v>354458</v>
      </c>
      <c r="U60" s="42">
        <v>234483</v>
      </c>
      <c r="V60" s="42">
        <v>119975</v>
      </c>
      <c r="W60" s="58">
        <f t="shared" si="20"/>
        <v>304630</v>
      </c>
      <c r="X60" s="42">
        <v>145958</v>
      </c>
      <c r="Y60" s="42">
        <v>158672</v>
      </c>
    </row>
    <row r="61" spans="1:25" ht="17.25" customHeight="1">
      <c r="A61" s="123">
        <v>8</v>
      </c>
      <c r="B61" s="256">
        <f t="shared" si="15"/>
        <v>355044</v>
      </c>
      <c r="C61" s="58">
        <v>149150</v>
      </c>
      <c r="D61" s="58">
        <v>205894</v>
      </c>
      <c r="E61" s="58">
        <f t="shared" si="16"/>
        <v>166528</v>
      </c>
      <c r="F61" s="42">
        <v>166528</v>
      </c>
      <c r="G61" s="42">
        <v>0</v>
      </c>
      <c r="H61" s="58">
        <f t="shared" si="17"/>
        <v>317456</v>
      </c>
      <c r="I61" s="42">
        <v>168972</v>
      </c>
      <c r="J61" s="42">
        <v>148484</v>
      </c>
      <c r="K61" s="58">
        <f t="shared" si="18"/>
        <v>158448</v>
      </c>
      <c r="L61" s="42">
        <v>147599</v>
      </c>
      <c r="M61" s="42">
        <v>10849</v>
      </c>
      <c r="N61" s="58">
        <f t="shared" si="14"/>
        <v>197170</v>
      </c>
      <c r="O61" s="42">
        <v>166561</v>
      </c>
      <c r="P61" s="42">
        <v>30609</v>
      </c>
      <c r="Q61" s="42" t="s">
        <v>239</v>
      </c>
      <c r="R61" s="42" t="s">
        <v>239</v>
      </c>
      <c r="S61" s="42" t="s">
        <v>239</v>
      </c>
      <c r="T61" s="58">
        <f t="shared" si="19"/>
        <v>245650</v>
      </c>
      <c r="U61" s="42">
        <v>232335</v>
      </c>
      <c r="V61" s="42">
        <v>13315</v>
      </c>
      <c r="W61" s="58">
        <f t="shared" si="20"/>
        <v>169794</v>
      </c>
      <c r="X61" s="42">
        <v>153083</v>
      </c>
      <c r="Y61" s="42">
        <v>16711</v>
      </c>
    </row>
    <row r="62" spans="1:25" ht="17.25" customHeight="1">
      <c r="A62" s="38"/>
      <c r="B62" s="256"/>
      <c r="C62" s="38"/>
      <c r="D62" s="38"/>
      <c r="E62" s="58"/>
      <c r="F62" s="47"/>
      <c r="G62" s="47"/>
      <c r="H62" s="58"/>
      <c r="I62" s="47"/>
      <c r="J62" s="47"/>
      <c r="K62" s="58"/>
      <c r="L62" s="47"/>
      <c r="M62" s="47"/>
      <c r="N62" s="58"/>
      <c r="O62" s="47"/>
      <c r="P62" s="47"/>
      <c r="Q62" s="47"/>
      <c r="R62" s="47"/>
      <c r="S62" s="47"/>
      <c r="T62" s="58"/>
      <c r="U62" s="47"/>
      <c r="V62" s="47"/>
      <c r="W62" s="58"/>
      <c r="X62" s="47"/>
      <c r="Y62" s="47"/>
    </row>
    <row r="63" spans="1:25" ht="17.25" customHeight="1">
      <c r="A63" s="123">
        <v>9</v>
      </c>
      <c r="B63" s="256">
        <f t="shared" si="15"/>
        <v>149448</v>
      </c>
      <c r="C63" s="58">
        <v>149448</v>
      </c>
      <c r="D63" s="58">
        <v>0</v>
      </c>
      <c r="E63" s="58">
        <f t="shared" si="16"/>
        <v>174009</v>
      </c>
      <c r="F63" s="42">
        <v>174009</v>
      </c>
      <c r="G63" s="42">
        <v>0</v>
      </c>
      <c r="H63" s="58">
        <f t="shared" si="17"/>
        <v>176622</v>
      </c>
      <c r="I63" s="42">
        <v>176622</v>
      </c>
      <c r="J63" s="42">
        <v>0</v>
      </c>
      <c r="K63" s="58">
        <f t="shared" si="18"/>
        <v>149637</v>
      </c>
      <c r="L63" s="42">
        <v>149625</v>
      </c>
      <c r="M63" s="42">
        <v>12</v>
      </c>
      <c r="N63" s="58">
        <f t="shared" si="14"/>
        <v>219627</v>
      </c>
      <c r="O63" s="42">
        <v>168425</v>
      </c>
      <c r="P63" s="42">
        <v>51202</v>
      </c>
      <c r="Q63" s="42" t="s">
        <v>239</v>
      </c>
      <c r="R63" s="42" t="s">
        <v>239</v>
      </c>
      <c r="S63" s="42" t="s">
        <v>239</v>
      </c>
      <c r="T63" s="58">
        <f t="shared" si="19"/>
        <v>257193</v>
      </c>
      <c r="U63" s="42">
        <v>234828</v>
      </c>
      <c r="V63" s="42">
        <v>22365</v>
      </c>
      <c r="W63" s="58">
        <f t="shared" si="20"/>
        <v>151768</v>
      </c>
      <c r="X63" s="42">
        <v>151639</v>
      </c>
      <c r="Y63" s="42">
        <v>129</v>
      </c>
    </row>
    <row r="64" spans="1:25" ht="17.25" customHeight="1">
      <c r="A64" s="123">
        <v>10</v>
      </c>
      <c r="B64" s="256">
        <f t="shared" si="15"/>
        <v>151689</v>
      </c>
      <c r="C64" s="58">
        <v>151689</v>
      </c>
      <c r="D64" s="58">
        <v>0</v>
      </c>
      <c r="E64" s="58">
        <f t="shared" si="16"/>
        <v>177054</v>
      </c>
      <c r="F64" s="42">
        <v>177054</v>
      </c>
      <c r="G64" s="42">
        <v>0</v>
      </c>
      <c r="H64" s="58">
        <f t="shared" si="17"/>
        <v>180209</v>
      </c>
      <c r="I64" s="42">
        <v>180209</v>
      </c>
      <c r="J64" s="42">
        <v>0</v>
      </c>
      <c r="K64" s="58">
        <f t="shared" si="18"/>
        <v>150454</v>
      </c>
      <c r="L64" s="42">
        <v>150454</v>
      </c>
      <c r="M64" s="42">
        <v>0</v>
      </c>
      <c r="N64" s="58">
        <f t="shared" si="14"/>
        <v>164480</v>
      </c>
      <c r="O64" s="42">
        <v>163643</v>
      </c>
      <c r="P64" s="42">
        <v>837</v>
      </c>
      <c r="Q64" s="42" t="s">
        <v>239</v>
      </c>
      <c r="R64" s="42" t="s">
        <v>239</v>
      </c>
      <c r="S64" s="42" t="s">
        <v>239</v>
      </c>
      <c r="T64" s="58">
        <f t="shared" si="19"/>
        <v>239306</v>
      </c>
      <c r="U64" s="42">
        <v>238372</v>
      </c>
      <c r="V64" s="42">
        <v>934</v>
      </c>
      <c r="W64" s="58">
        <f t="shared" si="20"/>
        <v>154329</v>
      </c>
      <c r="X64" s="42">
        <v>153030</v>
      </c>
      <c r="Y64" s="42">
        <v>1299</v>
      </c>
    </row>
    <row r="65" spans="1:25" ht="17.25" customHeight="1">
      <c r="A65" s="123">
        <v>11</v>
      </c>
      <c r="B65" s="256">
        <f t="shared" si="15"/>
        <v>148446</v>
      </c>
      <c r="C65" s="58">
        <v>148446</v>
      </c>
      <c r="D65" s="58">
        <v>0</v>
      </c>
      <c r="E65" s="58">
        <f t="shared" si="16"/>
        <v>235246</v>
      </c>
      <c r="F65" s="42">
        <v>176491</v>
      </c>
      <c r="G65" s="42">
        <v>58755</v>
      </c>
      <c r="H65" s="58">
        <f t="shared" si="17"/>
        <v>175238</v>
      </c>
      <c r="I65" s="42">
        <v>175238</v>
      </c>
      <c r="J65" s="42">
        <v>0</v>
      </c>
      <c r="K65" s="58">
        <f t="shared" si="18"/>
        <v>211602</v>
      </c>
      <c r="L65" s="42">
        <v>150764</v>
      </c>
      <c r="M65" s="42">
        <v>60838</v>
      </c>
      <c r="N65" s="58">
        <f t="shared" si="14"/>
        <v>163286</v>
      </c>
      <c r="O65" s="42">
        <v>162598</v>
      </c>
      <c r="P65" s="42">
        <v>688</v>
      </c>
      <c r="Q65" s="42" t="s">
        <v>239</v>
      </c>
      <c r="R65" s="42" t="s">
        <v>239</v>
      </c>
      <c r="S65" s="42" t="s">
        <v>239</v>
      </c>
      <c r="T65" s="58">
        <f t="shared" si="19"/>
        <v>240088</v>
      </c>
      <c r="U65" s="42">
        <v>240088</v>
      </c>
      <c r="V65" s="42">
        <v>0</v>
      </c>
      <c r="W65" s="58">
        <f t="shared" si="20"/>
        <v>154170</v>
      </c>
      <c r="X65" s="42">
        <v>152897</v>
      </c>
      <c r="Y65" s="42">
        <v>1273</v>
      </c>
    </row>
    <row r="66" spans="1:25" ht="17.25" customHeight="1">
      <c r="A66" s="239">
        <v>12</v>
      </c>
      <c r="B66" s="317">
        <f t="shared" si="15"/>
        <v>440653</v>
      </c>
      <c r="C66" s="235">
        <v>149724</v>
      </c>
      <c r="D66" s="235">
        <v>290929</v>
      </c>
      <c r="E66" s="235">
        <f t="shared" si="16"/>
        <v>478208</v>
      </c>
      <c r="F66" s="48">
        <v>177120</v>
      </c>
      <c r="G66" s="48">
        <v>301088</v>
      </c>
      <c r="H66" s="235">
        <f t="shared" si="17"/>
        <v>522128</v>
      </c>
      <c r="I66" s="48">
        <v>170798</v>
      </c>
      <c r="J66" s="48">
        <v>351330</v>
      </c>
      <c r="K66" s="235">
        <f t="shared" si="18"/>
        <v>375348</v>
      </c>
      <c r="L66" s="48">
        <v>149540</v>
      </c>
      <c r="M66" s="48">
        <v>225808</v>
      </c>
      <c r="N66" s="235">
        <f t="shared" si="14"/>
        <v>425236</v>
      </c>
      <c r="O66" s="48">
        <v>163007</v>
      </c>
      <c r="P66" s="48">
        <v>262229</v>
      </c>
      <c r="Q66" s="48" t="s">
        <v>239</v>
      </c>
      <c r="R66" s="48" t="s">
        <v>239</v>
      </c>
      <c r="S66" s="48" t="s">
        <v>239</v>
      </c>
      <c r="T66" s="235">
        <f t="shared" si="19"/>
        <v>714819</v>
      </c>
      <c r="U66" s="48">
        <v>234591</v>
      </c>
      <c r="V66" s="48">
        <v>480228</v>
      </c>
      <c r="W66" s="235">
        <f t="shared" si="20"/>
        <v>423664</v>
      </c>
      <c r="X66" s="48">
        <v>155214</v>
      </c>
      <c r="Y66" s="48">
        <v>268450</v>
      </c>
    </row>
    <row r="67" spans="1:25" ht="15" customHeight="1">
      <c r="A67" s="65"/>
      <c r="B67" s="37"/>
      <c r="C67" s="37"/>
      <c r="D67" s="37"/>
      <c r="E67" s="37"/>
      <c r="F67" s="37"/>
      <c r="G67" s="37"/>
      <c r="H67" s="37"/>
      <c r="I67" s="37"/>
      <c r="J67" s="37"/>
      <c r="K67" s="38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14.25">
      <c r="A68" s="65"/>
      <c r="B68" s="37"/>
      <c r="C68" s="37"/>
      <c r="D68" s="37"/>
      <c r="E68" s="37"/>
      <c r="F68" s="37"/>
      <c r="G68" s="37"/>
      <c r="H68" s="37"/>
      <c r="I68" s="37"/>
      <c r="J68" s="37"/>
      <c r="K68" s="38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14.25">
      <c r="A69" s="65"/>
      <c r="B69" s="37"/>
      <c r="C69" s="37"/>
      <c r="D69" s="37"/>
      <c r="E69" s="37"/>
      <c r="F69" s="37"/>
      <c r="G69" s="37"/>
      <c r="H69" s="37"/>
      <c r="I69" s="37"/>
      <c r="J69" s="37"/>
      <c r="K69" s="38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14.25">
      <c r="A70" s="65"/>
      <c r="B70" s="37"/>
      <c r="C70" s="37"/>
      <c r="D70" s="37"/>
      <c r="E70" s="37"/>
      <c r="F70" s="37"/>
      <c r="G70" s="37"/>
      <c r="H70" s="37"/>
      <c r="I70" s="37"/>
      <c r="J70" s="37"/>
      <c r="K70" s="38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14.25">
      <c r="A71" s="65"/>
      <c r="B71" s="37"/>
      <c r="C71" s="37"/>
      <c r="D71" s="37"/>
      <c r="E71" s="37"/>
      <c r="F71" s="37"/>
      <c r="G71" s="37"/>
      <c r="H71" s="37"/>
      <c r="I71" s="37"/>
      <c r="J71" s="37"/>
      <c r="K71" s="38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14.25">
      <c r="A72" s="65"/>
      <c r="B72" s="37"/>
      <c r="C72" s="37"/>
      <c r="D72" s="37"/>
      <c r="E72" s="37"/>
      <c r="F72" s="37"/>
      <c r="G72" s="37"/>
      <c r="H72" s="37"/>
      <c r="I72" s="37"/>
      <c r="J72" s="37"/>
      <c r="K72" s="38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14.25">
      <c r="A73" s="65"/>
      <c r="B73" s="37"/>
      <c r="C73" s="37"/>
      <c r="D73" s="37"/>
      <c r="E73" s="37"/>
      <c r="F73" s="37"/>
      <c r="G73" s="37"/>
      <c r="H73" s="37"/>
      <c r="I73" s="37"/>
      <c r="J73" s="37"/>
      <c r="K73" s="38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14.25">
      <c r="A74" s="65"/>
      <c r="B74" s="37"/>
      <c r="C74" s="37"/>
      <c r="D74" s="37"/>
      <c r="E74" s="37"/>
      <c r="F74" s="37"/>
      <c r="G74" s="37"/>
      <c r="H74" s="37"/>
      <c r="I74" s="37"/>
      <c r="J74" s="37"/>
      <c r="K74" s="38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14.25">
      <c r="A75" s="65"/>
      <c r="B75" s="37"/>
      <c r="C75" s="37"/>
      <c r="D75" s="37"/>
      <c r="E75" s="37"/>
      <c r="F75" s="37"/>
      <c r="G75" s="37"/>
      <c r="H75" s="37"/>
      <c r="I75" s="37"/>
      <c r="J75" s="37"/>
      <c r="K75" s="38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ht="14.25">
      <c r="A76" s="65"/>
      <c r="B76" s="37"/>
      <c r="C76" s="37"/>
      <c r="D76" s="37"/>
      <c r="E76" s="37"/>
      <c r="F76" s="37"/>
      <c r="G76" s="37"/>
      <c r="H76" s="37"/>
      <c r="I76" s="37"/>
      <c r="J76" s="37"/>
      <c r="K76" s="38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14.25">
      <c r="A77" s="65"/>
      <c r="B77" s="37"/>
      <c r="C77" s="37"/>
      <c r="D77" s="37"/>
      <c r="E77" s="37"/>
      <c r="F77" s="37"/>
      <c r="G77" s="37"/>
      <c r="H77" s="37"/>
      <c r="I77" s="37"/>
      <c r="J77" s="37"/>
      <c r="K77" s="38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14.25">
      <c r="A78" s="65"/>
      <c r="B78" s="37"/>
      <c r="C78" s="37"/>
      <c r="D78" s="37"/>
      <c r="E78" s="37"/>
      <c r="F78" s="37"/>
      <c r="G78" s="37"/>
      <c r="H78" s="37"/>
      <c r="I78" s="37"/>
      <c r="J78" s="37"/>
      <c r="K78" s="38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14.25">
      <c r="A79" s="65"/>
      <c r="B79" s="37"/>
      <c r="C79" s="37"/>
      <c r="D79" s="37"/>
      <c r="E79" s="37"/>
      <c r="F79" s="37"/>
      <c r="G79" s="37"/>
      <c r="H79" s="37"/>
      <c r="I79" s="37"/>
      <c r="J79" s="37"/>
      <c r="K79" s="38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11" ht="14.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38"/>
    </row>
    <row r="81" spans="1:11" ht="14.2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38"/>
    </row>
    <row r="82" spans="1:11" ht="14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38"/>
    </row>
    <row r="83" spans="1:11" ht="14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38"/>
    </row>
    <row r="84" spans="1:11" ht="14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38"/>
    </row>
  </sheetData>
  <sheetProtection/>
  <mergeCells count="35">
    <mergeCell ref="S6:S7"/>
    <mergeCell ref="T6:T7"/>
    <mergeCell ref="Y6:Y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  <mergeCell ref="A2:Y2"/>
    <mergeCell ref="B4:P4"/>
    <mergeCell ref="Q4:S5"/>
    <mergeCell ref="T4:V5"/>
    <mergeCell ref="W4:Y5"/>
    <mergeCell ref="B5:D5"/>
    <mergeCell ref="E5:G5"/>
    <mergeCell ref="H5:J5"/>
    <mergeCell ref="K5:M5"/>
    <mergeCell ref="N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7"/>
  <sheetViews>
    <sheetView view="pageBreakPreview" zoomScale="60" zoomScalePageLayoutView="0" workbookViewId="0" topLeftCell="A1">
      <selection activeCell="A1" sqref="A1"/>
    </sheetView>
  </sheetViews>
  <sheetFormatPr defaultColWidth="10.59765625" defaultRowHeight="15"/>
  <cols>
    <col min="1" max="1" width="15.09765625" style="63" customWidth="1"/>
    <col min="2" max="19" width="11.5" style="63" customWidth="1"/>
    <col min="20" max="16384" width="10.59765625" style="63" customWidth="1"/>
  </cols>
  <sheetData>
    <row r="1" spans="1:19" s="62" customFormat="1" ht="19.5" customHeight="1">
      <c r="A1" s="1" t="s">
        <v>210</v>
      </c>
      <c r="S1" s="2" t="s">
        <v>211</v>
      </c>
    </row>
    <row r="2" spans="1:25" ht="19.5" customHeight="1">
      <c r="A2" s="356" t="s">
        <v>423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64"/>
      <c r="U2" s="64"/>
      <c r="V2" s="64"/>
      <c r="W2" s="64"/>
      <c r="X2" s="64"/>
      <c r="Y2" s="64"/>
    </row>
    <row r="3" ht="18" customHeight="1" thickBot="1">
      <c r="S3" s="43" t="s">
        <v>425</v>
      </c>
    </row>
    <row r="4" spans="1:19" ht="15" customHeight="1">
      <c r="A4" s="227" t="s">
        <v>15</v>
      </c>
      <c r="B4" s="365" t="s">
        <v>192</v>
      </c>
      <c r="C4" s="337"/>
      <c r="D4" s="361"/>
      <c r="E4" s="437" t="s">
        <v>193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</row>
    <row r="5" spans="1:19" ht="15" customHeight="1">
      <c r="A5" s="238"/>
      <c r="B5" s="338"/>
      <c r="C5" s="339"/>
      <c r="D5" s="364"/>
      <c r="E5" s="340" t="s">
        <v>194</v>
      </c>
      <c r="F5" s="341"/>
      <c r="G5" s="342"/>
      <c r="H5" s="340" t="s">
        <v>60</v>
      </c>
      <c r="I5" s="341"/>
      <c r="J5" s="342"/>
      <c r="K5" s="340" t="s">
        <v>195</v>
      </c>
      <c r="L5" s="341"/>
      <c r="M5" s="342"/>
      <c r="N5" s="340" t="s">
        <v>196</v>
      </c>
      <c r="O5" s="341"/>
      <c r="P5" s="342"/>
      <c r="Q5" s="340" t="s">
        <v>61</v>
      </c>
      <c r="R5" s="341"/>
      <c r="S5" s="341"/>
    </row>
    <row r="6" spans="1:27" ht="15" customHeight="1">
      <c r="A6" s="607" t="s">
        <v>431</v>
      </c>
      <c r="B6" s="609" t="s">
        <v>39</v>
      </c>
      <c r="C6" s="452" t="s">
        <v>26</v>
      </c>
      <c r="D6" s="452" t="s">
        <v>27</v>
      </c>
      <c r="E6" s="609" t="s">
        <v>39</v>
      </c>
      <c r="F6" s="452" t="s">
        <v>26</v>
      </c>
      <c r="G6" s="452" t="s">
        <v>27</v>
      </c>
      <c r="H6" s="609" t="s">
        <v>39</v>
      </c>
      <c r="I6" s="452" t="s">
        <v>26</v>
      </c>
      <c r="J6" s="452" t="s">
        <v>27</v>
      </c>
      <c r="K6" s="609" t="s">
        <v>39</v>
      </c>
      <c r="L6" s="452" t="s">
        <v>26</v>
      </c>
      <c r="M6" s="452" t="s">
        <v>27</v>
      </c>
      <c r="N6" s="609" t="s">
        <v>39</v>
      </c>
      <c r="O6" s="452" t="s">
        <v>26</v>
      </c>
      <c r="P6" s="452" t="s">
        <v>27</v>
      </c>
      <c r="Q6" s="609" t="s">
        <v>39</v>
      </c>
      <c r="R6" s="452" t="s">
        <v>26</v>
      </c>
      <c r="S6" s="447" t="s">
        <v>27</v>
      </c>
      <c r="T6" s="66"/>
      <c r="U6" s="66"/>
      <c r="V6" s="66"/>
      <c r="W6" s="66"/>
      <c r="X6" s="66"/>
      <c r="Y6" s="66"/>
      <c r="Z6" s="66"/>
      <c r="AA6" s="66"/>
    </row>
    <row r="7" spans="1:27" ht="15" customHeight="1">
      <c r="A7" s="608"/>
      <c r="B7" s="565"/>
      <c r="C7" s="588"/>
      <c r="D7" s="588"/>
      <c r="E7" s="565"/>
      <c r="F7" s="588"/>
      <c r="G7" s="588"/>
      <c r="H7" s="565"/>
      <c r="I7" s="588"/>
      <c r="J7" s="588"/>
      <c r="K7" s="565"/>
      <c r="L7" s="588"/>
      <c r="M7" s="588"/>
      <c r="N7" s="565"/>
      <c r="O7" s="588"/>
      <c r="P7" s="588"/>
      <c r="Q7" s="565"/>
      <c r="R7" s="588"/>
      <c r="S7" s="612"/>
      <c r="T7" s="66"/>
      <c r="U7" s="66"/>
      <c r="V7" s="66"/>
      <c r="W7" s="66"/>
      <c r="X7" s="66"/>
      <c r="Y7" s="66"/>
      <c r="Z7" s="66"/>
      <c r="AA7" s="66"/>
    </row>
    <row r="8" spans="1:19" s="3" customFormat="1" ht="15" customHeight="1">
      <c r="A8" s="11" t="s">
        <v>40</v>
      </c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pans="1:19" ht="15" customHeight="1">
      <c r="A9" s="38" t="s">
        <v>283</v>
      </c>
      <c r="B9" s="256">
        <f>SUM(C9:D9)</f>
        <v>506784</v>
      </c>
      <c r="C9" s="58">
        <v>335732</v>
      </c>
      <c r="D9" s="58">
        <v>171052</v>
      </c>
      <c r="E9" s="58">
        <f>SUM(F9:G9)</f>
        <v>330362</v>
      </c>
      <c r="F9" s="58">
        <v>246556</v>
      </c>
      <c r="G9" s="58">
        <v>83806</v>
      </c>
      <c r="H9" s="58">
        <f>SUM(I9:J9)</f>
        <v>228548</v>
      </c>
      <c r="I9" s="58">
        <v>200382</v>
      </c>
      <c r="J9" s="58">
        <v>28166</v>
      </c>
      <c r="K9" s="58">
        <f>SUM(L9:M9)</f>
        <v>314342</v>
      </c>
      <c r="L9" s="58">
        <v>236688</v>
      </c>
      <c r="M9" s="58">
        <v>77654</v>
      </c>
      <c r="N9" s="58">
        <f>SUM(O9:P9)</f>
        <v>478300</v>
      </c>
      <c r="O9" s="58">
        <v>328255</v>
      </c>
      <c r="P9" s="58">
        <v>150045</v>
      </c>
      <c r="Q9" s="58">
        <f>SUM(R9:S9)</f>
        <v>296257</v>
      </c>
      <c r="R9" s="58">
        <v>222733</v>
      </c>
      <c r="S9" s="58">
        <v>73524</v>
      </c>
    </row>
    <row r="10" spans="1:19" ht="15" customHeight="1">
      <c r="A10" s="123">
        <v>3</v>
      </c>
      <c r="B10" s="256">
        <f>SUM(C10:D10)</f>
        <v>485311</v>
      </c>
      <c r="C10" s="58">
        <v>329896</v>
      </c>
      <c r="D10" s="58">
        <v>155415</v>
      </c>
      <c r="E10" s="58">
        <f>SUM(F10:G10)</f>
        <v>375223</v>
      </c>
      <c r="F10" s="58">
        <v>268394</v>
      </c>
      <c r="G10" s="58">
        <v>106829</v>
      </c>
      <c r="H10" s="58">
        <f>SUM(I10:J10)</f>
        <v>254387</v>
      </c>
      <c r="I10" s="58">
        <v>212150</v>
      </c>
      <c r="J10" s="58">
        <v>42237</v>
      </c>
      <c r="K10" s="58">
        <f>SUM(L10:M10)</f>
        <v>425519</v>
      </c>
      <c r="L10" s="58">
        <v>298575</v>
      </c>
      <c r="M10" s="58">
        <v>126944</v>
      </c>
      <c r="N10" s="58">
        <f>SUM(O10:P10)</f>
        <v>531186</v>
      </c>
      <c r="O10" s="58">
        <v>359217</v>
      </c>
      <c r="P10" s="58">
        <v>171969</v>
      </c>
      <c r="Q10" s="58">
        <f>SUM(R10:S10)</f>
        <v>300720</v>
      </c>
      <c r="R10" s="58">
        <v>216337</v>
      </c>
      <c r="S10" s="58">
        <v>84383</v>
      </c>
    </row>
    <row r="11" spans="1:19" s="3" customFormat="1" ht="15" customHeight="1">
      <c r="A11" s="18" t="s">
        <v>249</v>
      </c>
      <c r="B11" s="318">
        <v>497402</v>
      </c>
      <c r="C11" s="79">
        <v>337121</v>
      </c>
      <c r="D11" s="79">
        <v>160281</v>
      </c>
      <c r="E11" s="79">
        <v>391844</v>
      </c>
      <c r="F11" s="79">
        <v>281170</v>
      </c>
      <c r="G11" s="79">
        <v>110674</v>
      </c>
      <c r="H11" s="79">
        <v>264453</v>
      </c>
      <c r="I11" s="79">
        <v>219796</v>
      </c>
      <c r="J11" s="79">
        <v>44657</v>
      </c>
      <c r="K11" s="79">
        <v>447864</v>
      </c>
      <c r="L11" s="79">
        <v>317190</v>
      </c>
      <c r="M11" s="79">
        <v>130674</v>
      </c>
      <c r="N11" s="79">
        <v>558282</v>
      </c>
      <c r="O11" s="79">
        <v>376442</v>
      </c>
      <c r="P11" s="79">
        <v>181840</v>
      </c>
      <c r="Q11" s="79">
        <v>310512</v>
      </c>
      <c r="R11" s="79">
        <v>225051</v>
      </c>
      <c r="S11" s="79">
        <v>85461</v>
      </c>
    </row>
    <row r="12" spans="1:19" ht="15" customHeight="1">
      <c r="A12" s="38"/>
      <c r="B12" s="165"/>
      <c r="C12" s="58"/>
      <c r="D12" s="58"/>
      <c r="E12" s="58"/>
      <c r="F12" s="58"/>
      <c r="G12" s="58"/>
      <c r="H12" s="38"/>
      <c r="I12" s="58"/>
      <c r="J12" s="58"/>
      <c r="K12" s="38"/>
      <c r="L12" s="58"/>
      <c r="M12" s="58"/>
      <c r="N12" s="38"/>
      <c r="O12" s="58"/>
      <c r="P12" s="58"/>
      <c r="Q12" s="38"/>
      <c r="R12" s="58"/>
      <c r="S12" s="58"/>
    </row>
    <row r="13" spans="1:19" ht="15" customHeight="1">
      <c r="A13" s="134" t="s">
        <v>252</v>
      </c>
      <c r="B13" s="256">
        <f>SUM(C13:D13)</f>
        <v>354091</v>
      </c>
      <c r="C13" s="58">
        <v>353479</v>
      </c>
      <c r="D13" s="58">
        <v>612</v>
      </c>
      <c r="E13" s="58">
        <f>SUM(F13:G13)</f>
        <v>287800</v>
      </c>
      <c r="F13" s="58">
        <v>275234</v>
      </c>
      <c r="G13" s="58">
        <v>12566</v>
      </c>
      <c r="H13" s="58">
        <f>SUM(I13:J13)</f>
        <v>207477</v>
      </c>
      <c r="I13" s="58">
        <v>207477</v>
      </c>
      <c r="J13" s="58">
        <v>0</v>
      </c>
      <c r="K13" s="58">
        <f>SUM(L13:M13)</f>
        <v>314739</v>
      </c>
      <c r="L13" s="58">
        <v>314739</v>
      </c>
      <c r="M13" s="58">
        <v>0</v>
      </c>
      <c r="N13" s="58">
        <f>SUM(O13:P13)</f>
        <v>397458</v>
      </c>
      <c r="O13" s="58">
        <v>370258</v>
      </c>
      <c r="P13" s="58">
        <v>27200</v>
      </c>
      <c r="Q13" s="58">
        <f>SUM(R13:S13)</f>
        <v>238102</v>
      </c>
      <c r="R13" s="58">
        <v>218725</v>
      </c>
      <c r="S13" s="58">
        <v>19377</v>
      </c>
    </row>
    <row r="14" spans="1:19" ht="15" customHeight="1">
      <c r="A14" s="123">
        <v>2</v>
      </c>
      <c r="B14" s="256">
        <f>SUM(C14:D14)</f>
        <v>328048</v>
      </c>
      <c r="C14" s="58">
        <v>327348</v>
      </c>
      <c r="D14" s="58">
        <v>700</v>
      </c>
      <c r="E14" s="58">
        <f>SUM(F14:G14)</f>
        <v>278376</v>
      </c>
      <c r="F14" s="58">
        <v>278051</v>
      </c>
      <c r="G14" s="58">
        <v>325</v>
      </c>
      <c r="H14" s="58">
        <f>SUM(I14:J14)</f>
        <v>211986</v>
      </c>
      <c r="I14" s="58">
        <v>211986</v>
      </c>
      <c r="J14" s="58">
        <v>0</v>
      </c>
      <c r="K14" s="58">
        <f>SUM(L14:M14)</f>
        <v>317241</v>
      </c>
      <c r="L14" s="58">
        <v>317241</v>
      </c>
      <c r="M14" s="58">
        <v>0</v>
      </c>
      <c r="N14" s="58">
        <f aca="true" t="shared" si="0" ref="N14:N26">SUM(O14:P14)</f>
        <v>375295</v>
      </c>
      <c r="O14" s="58">
        <v>375295</v>
      </c>
      <c r="P14" s="58">
        <v>0</v>
      </c>
      <c r="Q14" s="58">
        <f>SUM(R14:S14)</f>
        <v>219208</v>
      </c>
      <c r="R14" s="58">
        <v>218207</v>
      </c>
      <c r="S14" s="58">
        <v>1001</v>
      </c>
    </row>
    <row r="15" spans="1:19" ht="15" customHeight="1">
      <c r="A15" s="123">
        <v>3</v>
      </c>
      <c r="B15" s="256">
        <f aca="true" t="shared" si="1" ref="B15:B26">SUM(C15:D15)</f>
        <v>433823</v>
      </c>
      <c r="C15" s="58">
        <v>342905</v>
      </c>
      <c r="D15" s="58">
        <v>90918</v>
      </c>
      <c r="E15" s="58">
        <f aca="true" t="shared" si="2" ref="E15:E26">SUM(F15:G15)</f>
        <v>368376</v>
      </c>
      <c r="F15" s="58">
        <v>275761</v>
      </c>
      <c r="G15" s="58">
        <v>92615</v>
      </c>
      <c r="H15" s="58">
        <f aca="true" t="shared" si="3" ref="H15:H26">SUM(I15:J15)</f>
        <v>206175</v>
      </c>
      <c r="I15" s="58">
        <v>206175</v>
      </c>
      <c r="J15" s="58">
        <v>0</v>
      </c>
      <c r="K15" s="58">
        <f aca="true" t="shared" si="4" ref="K15:K26">SUM(L15:M15)</f>
        <v>429827</v>
      </c>
      <c r="L15" s="58">
        <v>310471</v>
      </c>
      <c r="M15" s="58">
        <v>119356</v>
      </c>
      <c r="N15" s="58">
        <f t="shared" si="0"/>
        <v>564809</v>
      </c>
      <c r="O15" s="58">
        <v>377628</v>
      </c>
      <c r="P15" s="58">
        <v>187181</v>
      </c>
      <c r="Q15" s="58">
        <f aca="true" t="shared" si="5" ref="Q15:Q26">SUM(R15:S15)</f>
        <v>282221</v>
      </c>
      <c r="R15" s="58">
        <v>220524</v>
      </c>
      <c r="S15" s="58">
        <v>61697</v>
      </c>
    </row>
    <row r="16" spans="1:19" ht="15" customHeight="1">
      <c r="A16" s="123">
        <v>4</v>
      </c>
      <c r="B16" s="256">
        <f t="shared" si="1"/>
        <v>360126</v>
      </c>
      <c r="C16" s="58">
        <v>359411</v>
      </c>
      <c r="D16" s="58">
        <v>715</v>
      </c>
      <c r="E16" s="58">
        <f t="shared" si="2"/>
        <v>283604</v>
      </c>
      <c r="F16" s="58">
        <v>282820</v>
      </c>
      <c r="G16" s="58">
        <v>784</v>
      </c>
      <c r="H16" s="58">
        <f t="shared" si="3"/>
        <v>218006</v>
      </c>
      <c r="I16" s="58">
        <v>218006</v>
      </c>
      <c r="J16" s="58">
        <v>0</v>
      </c>
      <c r="K16" s="58">
        <f t="shared" si="4"/>
        <v>323079</v>
      </c>
      <c r="L16" s="58">
        <v>323079</v>
      </c>
      <c r="M16" s="58">
        <v>0</v>
      </c>
      <c r="N16" s="58">
        <f t="shared" si="0"/>
        <v>383138</v>
      </c>
      <c r="O16" s="58">
        <v>383134</v>
      </c>
      <c r="P16" s="58">
        <v>4</v>
      </c>
      <c r="Q16" s="58">
        <f t="shared" si="5"/>
        <v>225787</v>
      </c>
      <c r="R16" s="58">
        <v>223467</v>
      </c>
      <c r="S16" s="58">
        <v>2320</v>
      </c>
    </row>
    <row r="17" spans="1:19" ht="15" customHeight="1">
      <c r="A17" s="38"/>
      <c r="B17" s="256"/>
      <c r="C17" s="38"/>
      <c r="D17" s="38"/>
      <c r="E17" s="58"/>
      <c r="F17" s="38"/>
      <c r="G17" s="38"/>
      <c r="H17" s="58"/>
      <c r="I17" s="38"/>
      <c r="J17" s="38"/>
      <c r="K17" s="58"/>
      <c r="L17" s="38"/>
      <c r="M17" s="38"/>
      <c r="N17" s="58"/>
      <c r="O17" s="38"/>
      <c r="P17" s="38"/>
      <c r="Q17" s="58"/>
      <c r="R17" s="38"/>
      <c r="S17" s="38"/>
    </row>
    <row r="18" spans="1:19" ht="15" customHeight="1">
      <c r="A18" s="123">
        <v>5</v>
      </c>
      <c r="B18" s="256">
        <f t="shared" si="1"/>
        <v>333663</v>
      </c>
      <c r="C18" s="58">
        <v>333178</v>
      </c>
      <c r="D18" s="58">
        <v>485</v>
      </c>
      <c r="E18" s="58">
        <f t="shared" si="2"/>
        <v>280129</v>
      </c>
      <c r="F18" s="58">
        <v>279476</v>
      </c>
      <c r="G18" s="58">
        <v>653</v>
      </c>
      <c r="H18" s="58">
        <f t="shared" si="3"/>
        <v>221819</v>
      </c>
      <c r="I18" s="58">
        <v>220118</v>
      </c>
      <c r="J18" s="58">
        <v>1701</v>
      </c>
      <c r="K18" s="58">
        <f t="shared" si="4"/>
        <v>315048</v>
      </c>
      <c r="L18" s="58">
        <v>315048</v>
      </c>
      <c r="M18" s="58">
        <v>0</v>
      </c>
      <c r="N18" s="58">
        <f t="shared" si="0"/>
        <v>375898</v>
      </c>
      <c r="O18" s="58">
        <v>375898</v>
      </c>
      <c r="P18" s="58">
        <v>0</v>
      </c>
      <c r="Q18" s="58">
        <f t="shared" si="5"/>
        <v>223838</v>
      </c>
      <c r="R18" s="58">
        <v>222852</v>
      </c>
      <c r="S18" s="58">
        <v>986</v>
      </c>
    </row>
    <row r="19" spans="1:19" ht="15" customHeight="1">
      <c r="A19" s="123">
        <v>6</v>
      </c>
      <c r="B19" s="256">
        <f t="shared" si="1"/>
        <v>950779</v>
      </c>
      <c r="C19" s="58">
        <v>340570</v>
      </c>
      <c r="D19" s="58">
        <v>610209</v>
      </c>
      <c r="E19" s="58">
        <f t="shared" si="2"/>
        <v>669002</v>
      </c>
      <c r="F19" s="58">
        <v>283732</v>
      </c>
      <c r="G19" s="58">
        <v>385270</v>
      </c>
      <c r="H19" s="58">
        <f t="shared" si="3"/>
        <v>322881</v>
      </c>
      <c r="I19" s="58">
        <v>231359</v>
      </c>
      <c r="J19" s="58">
        <v>91522</v>
      </c>
      <c r="K19" s="58">
        <f t="shared" si="4"/>
        <v>849084</v>
      </c>
      <c r="L19" s="58">
        <v>315032</v>
      </c>
      <c r="M19" s="58">
        <v>534052</v>
      </c>
      <c r="N19" s="58">
        <f t="shared" si="0"/>
        <v>1145998</v>
      </c>
      <c r="O19" s="58">
        <v>373469</v>
      </c>
      <c r="P19" s="58">
        <v>772529</v>
      </c>
      <c r="Q19" s="58">
        <f t="shared" si="5"/>
        <v>416386</v>
      </c>
      <c r="R19" s="58">
        <v>231022</v>
      </c>
      <c r="S19" s="58">
        <v>185364</v>
      </c>
    </row>
    <row r="20" spans="1:19" ht="15" customHeight="1">
      <c r="A20" s="123">
        <v>7</v>
      </c>
      <c r="B20" s="256">
        <f t="shared" si="1"/>
        <v>656198</v>
      </c>
      <c r="C20" s="58">
        <v>329415</v>
      </c>
      <c r="D20" s="58">
        <v>326783</v>
      </c>
      <c r="E20" s="58">
        <f t="shared" si="2"/>
        <v>380303</v>
      </c>
      <c r="F20" s="58">
        <v>278255</v>
      </c>
      <c r="G20" s="58">
        <v>102048</v>
      </c>
      <c r="H20" s="58">
        <f t="shared" si="3"/>
        <v>388787</v>
      </c>
      <c r="I20" s="58">
        <v>217093</v>
      </c>
      <c r="J20" s="58">
        <v>171694</v>
      </c>
      <c r="K20" s="58">
        <f t="shared" si="4"/>
        <v>326418</v>
      </c>
      <c r="L20" s="58">
        <v>308630</v>
      </c>
      <c r="M20" s="58">
        <v>17788</v>
      </c>
      <c r="N20" s="58">
        <f t="shared" si="0"/>
        <v>402696</v>
      </c>
      <c r="O20" s="58">
        <v>374845</v>
      </c>
      <c r="P20" s="58">
        <v>27851</v>
      </c>
      <c r="Q20" s="58">
        <f t="shared" si="5"/>
        <v>401792</v>
      </c>
      <c r="R20" s="58">
        <v>226505</v>
      </c>
      <c r="S20" s="58">
        <v>175287</v>
      </c>
    </row>
    <row r="21" spans="1:19" ht="15" customHeight="1">
      <c r="A21" s="123">
        <v>8</v>
      </c>
      <c r="B21" s="256">
        <f t="shared" si="1"/>
        <v>333988</v>
      </c>
      <c r="C21" s="58">
        <v>333576</v>
      </c>
      <c r="D21" s="58">
        <v>412</v>
      </c>
      <c r="E21" s="58">
        <f t="shared" si="2"/>
        <v>324408</v>
      </c>
      <c r="F21" s="58">
        <v>282600</v>
      </c>
      <c r="G21" s="58">
        <v>41808</v>
      </c>
      <c r="H21" s="58">
        <f t="shared" si="3"/>
        <v>226104</v>
      </c>
      <c r="I21" s="58">
        <v>226104</v>
      </c>
      <c r="J21" s="58">
        <v>0</v>
      </c>
      <c r="K21" s="58">
        <f t="shared" si="4"/>
        <v>379165</v>
      </c>
      <c r="L21" s="58">
        <v>318371</v>
      </c>
      <c r="M21" s="58">
        <v>60794</v>
      </c>
      <c r="N21" s="58">
        <f t="shared" si="0"/>
        <v>434034</v>
      </c>
      <c r="O21" s="58">
        <v>374352</v>
      </c>
      <c r="P21" s="58">
        <v>59682</v>
      </c>
      <c r="Q21" s="58">
        <f t="shared" si="5"/>
        <v>265775</v>
      </c>
      <c r="R21" s="58">
        <v>226746</v>
      </c>
      <c r="S21" s="58">
        <v>39029</v>
      </c>
    </row>
    <row r="22" spans="1:19" ht="15" customHeight="1">
      <c r="A22" s="38"/>
      <c r="B22" s="256"/>
      <c r="C22" s="38"/>
      <c r="D22" s="38"/>
      <c r="E22" s="58"/>
      <c r="F22" s="38"/>
      <c r="G22" s="38"/>
      <c r="H22" s="58"/>
      <c r="I22" s="38"/>
      <c r="J22" s="38"/>
      <c r="K22" s="58"/>
      <c r="L22" s="38"/>
      <c r="M22" s="38"/>
      <c r="N22" s="58"/>
      <c r="O22" s="38"/>
      <c r="P22" s="38"/>
      <c r="Q22" s="58"/>
      <c r="R22" s="38"/>
      <c r="S22" s="38"/>
    </row>
    <row r="23" spans="1:19" ht="15" customHeight="1">
      <c r="A23" s="123">
        <v>9</v>
      </c>
      <c r="B23" s="256">
        <f t="shared" si="1"/>
        <v>336605</v>
      </c>
      <c r="C23" s="58">
        <v>336511</v>
      </c>
      <c r="D23" s="58">
        <v>94</v>
      </c>
      <c r="E23" s="58">
        <f t="shared" si="2"/>
        <v>287634</v>
      </c>
      <c r="F23" s="58">
        <v>281497</v>
      </c>
      <c r="G23" s="58">
        <v>6137</v>
      </c>
      <c r="H23" s="58">
        <f t="shared" si="3"/>
        <v>220305</v>
      </c>
      <c r="I23" s="58">
        <v>220305</v>
      </c>
      <c r="J23" s="58">
        <v>0</v>
      </c>
      <c r="K23" s="58">
        <f t="shared" si="4"/>
        <v>319038</v>
      </c>
      <c r="L23" s="58">
        <v>319038</v>
      </c>
      <c r="M23" s="58">
        <v>0</v>
      </c>
      <c r="N23" s="58">
        <f t="shared" si="0"/>
        <v>381310</v>
      </c>
      <c r="O23" s="58">
        <v>374578</v>
      </c>
      <c r="P23" s="58">
        <v>6732</v>
      </c>
      <c r="Q23" s="58">
        <f t="shared" si="5"/>
        <v>239159</v>
      </c>
      <c r="R23" s="58">
        <v>225323</v>
      </c>
      <c r="S23" s="58">
        <v>13836</v>
      </c>
    </row>
    <row r="24" spans="1:19" ht="15" customHeight="1">
      <c r="A24" s="123">
        <v>10</v>
      </c>
      <c r="B24" s="256">
        <f t="shared" si="1"/>
        <v>323448</v>
      </c>
      <c r="C24" s="58">
        <v>323153</v>
      </c>
      <c r="D24" s="58">
        <v>295</v>
      </c>
      <c r="E24" s="58">
        <f t="shared" si="2"/>
        <v>285373</v>
      </c>
      <c r="F24" s="58">
        <v>284746</v>
      </c>
      <c r="G24" s="58">
        <v>627</v>
      </c>
      <c r="H24" s="58">
        <f t="shared" si="3"/>
        <v>226830</v>
      </c>
      <c r="I24" s="58">
        <v>226830</v>
      </c>
      <c r="J24" s="58">
        <v>0</v>
      </c>
      <c r="K24" s="58">
        <f t="shared" si="4"/>
        <v>320078</v>
      </c>
      <c r="L24" s="58">
        <v>320078</v>
      </c>
      <c r="M24" s="58">
        <v>0</v>
      </c>
      <c r="N24" s="58">
        <f t="shared" si="0"/>
        <v>376206</v>
      </c>
      <c r="O24" s="58">
        <v>376206</v>
      </c>
      <c r="P24" s="58">
        <v>0</v>
      </c>
      <c r="Q24" s="58">
        <f t="shared" si="5"/>
        <v>231449</v>
      </c>
      <c r="R24" s="58">
        <v>229584</v>
      </c>
      <c r="S24" s="58">
        <v>1865</v>
      </c>
    </row>
    <row r="25" spans="1:19" ht="15" customHeight="1">
      <c r="A25" s="123">
        <v>11</v>
      </c>
      <c r="B25" s="256">
        <f t="shared" si="1"/>
        <v>332568</v>
      </c>
      <c r="C25" s="58">
        <v>331922</v>
      </c>
      <c r="D25" s="58">
        <v>646</v>
      </c>
      <c r="E25" s="58">
        <f t="shared" si="2"/>
        <v>286767</v>
      </c>
      <c r="F25" s="58">
        <v>285356</v>
      </c>
      <c r="G25" s="58">
        <v>1411</v>
      </c>
      <c r="H25" s="58">
        <f t="shared" si="3"/>
        <v>234255</v>
      </c>
      <c r="I25" s="58">
        <v>234255</v>
      </c>
      <c r="J25" s="58">
        <v>0</v>
      </c>
      <c r="K25" s="58">
        <f t="shared" si="4"/>
        <v>318452</v>
      </c>
      <c r="L25" s="58">
        <v>318452</v>
      </c>
      <c r="M25" s="58">
        <v>0</v>
      </c>
      <c r="N25" s="58">
        <f t="shared" si="0"/>
        <v>377020</v>
      </c>
      <c r="O25" s="58">
        <v>377020</v>
      </c>
      <c r="P25" s="58">
        <v>0</v>
      </c>
      <c r="Q25" s="58">
        <f t="shared" si="5"/>
        <v>232329</v>
      </c>
      <c r="R25" s="58">
        <v>228096</v>
      </c>
      <c r="S25" s="58">
        <v>4233</v>
      </c>
    </row>
    <row r="26" spans="1:19" ht="15" customHeight="1">
      <c r="A26" s="123">
        <v>12</v>
      </c>
      <c r="B26" s="256">
        <f t="shared" si="1"/>
        <v>1223697</v>
      </c>
      <c r="C26" s="58">
        <v>333854</v>
      </c>
      <c r="D26" s="58">
        <v>889843</v>
      </c>
      <c r="E26" s="58">
        <f t="shared" si="2"/>
        <v>961418</v>
      </c>
      <c r="F26" s="58">
        <v>286014</v>
      </c>
      <c r="G26" s="58">
        <v>675404</v>
      </c>
      <c r="H26" s="58">
        <f t="shared" si="3"/>
        <v>485322</v>
      </c>
      <c r="I26" s="58">
        <v>217467</v>
      </c>
      <c r="J26" s="58">
        <v>267855</v>
      </c>
      <c r="K26" s="58">
        <f t="shared" si="4"/>
        <v>1137220</v>
      </c>
      <c r="L26" s="58">
        <v>325712</v>
      </c>
      <c r="M26" s="58">
        <v>811508</v>
      </c>
      <c r="N26" s="58">
        <f t="shared" si="0"/>
        <v>1492024</v>
      </c>
      <c r="O26" s="58">
        <v>384731</v>
      </c>
      <c r="P26" s="58">
        <v>1107293</v>
      </c>
      <c r="Q26" s="58">
        <f t="shared" si="5"/>
        <v>742925</v>
      </c>
      <c r="R26" s="58">
        <v>228488</v>
      </c>
      <c r="S26" s="58">
        <v>514437</v>
      </c>
    </row>
    <row r="27" spans="1:19" ht="15" customHeight="1">
      <c r="A27" s="230"/>
      <c r="B27" s="256"/>
      <c r="C27" s="58"/>
      <c r="D27" s="58"/>
      <c r="E27" s="58"/>
      <c r="F27" s="58"/>
      <c r="G27" s="58"/>
      <c r="H27" s="58"/>
      <c r="I27" s="58"/>
      <c r="J27" s="42"/>
      <c r="K27" s="58"/>
      <c r="L27" s="58"/>
      <c r="M27" s="42"/>
      <c r="N27" s="58"/>
      <c r="O27" s="58"/>
      <c r="P27" s="42"/>
      <c r="Q27" s="58"/>
      <c r="R27" s="58"/>
      <c r="S27" s="58"/>
    </row>
    <row r="28" spans="1:19" s="3" customFormat="1" ht="15" customHeight="1">
      <c r="A28" s="18" t="s">
        <v>28</v>
      </c>
      <c r="B28" s="16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5" customHeight="1">
      <c r="A29" s="38" t="s">
        <v>283</v>
      </c>
      <c r="B29" s="256">
        <f>SUM(C29:D29)</f>
        <v>674328</v>
      </c>
      <c r="C29" s="58">
        <v>439419</v>
      </c>
      <c r="D29" s="58">
        <v>234909</v>
      </c>
      <c r="E29" s="58">
        <f>SUM(F29:G29)</f>
        <v>417166</v>
      </c>
      <c r="F29" s="58">
        <v>306826</v>
      </c>
      <c r="G29" s="58">
        <v>110340</v>
      </c>
      <c r="H29" s="58">
        <f>SUM(I29:J29)</f>
        <v>280159</v>
      </c>
      <c r="I29" s="58">
        <v>237517</v>
      </c>
      <c r="J29" s="58">
        <v>42642</v>
      </c>
      <c r="K29" s="58">
        <f>SUM(L29:M29)</f>
        <v>467300</v>
      </c>
      <c r="L29" s="58">
        <v>372391</v>
      </c>
      <c r="M29" s="58">
        <v>94909</v>
      </c>
      <c r="N29" s="58">
        <f>SUM(O29:P29)</f>
        <v>521079</v>
      </c>
      <c r="O29" s="58">
        <v>358308</v>
      </c>
      <c r="P29" s="58">
        <v>162771</v>
      </c>
      <c r="Q29" s="58">
        <f>SUM(R29:S29)</f>
        <v>359182</v>
      </c>
      <c r="R29" s="58">
        <v>267056</v>
      </c>
      <c r="S29" s="58">
        <v>92126</v>
      </c>
    </row>
    <row r="30" spans="1:19" ht="15" customHeight="1">
      <c r="A30" s="123">
        <v>3</v>
      </c>
      <c r="B30" s="256">
        <f>SUM(C30:D30)</f>
        <v>623730</v>
      </c>
      <c r="C30" s="58">
        <v>416497</v>
      </c>
      <c r="D30" s="58">
        <v>207233</v>
      </c>
      <c r="E30" s="58">
        <f>SUM(F30:G30)</f>
        <v>449411</v>
      </c>
      <c r="F30" s="58">
        <v>315991</v>
      </c>
      <c r="G30" s="58">
        <v>133420</v>
      </c>
      <c r="H30" s="58">
        <f>SUM(I30:J30)</f>
        <v>296380</v>
      </c>
      <c r="I30" s="58">
        <v>229114</v>
      </c>
      <c r="J30" s="58">
        <v>67266</v>
      </c>
      <c r="K30" s="58">
        <f>SUM(L30:M30)</f>
        <v>514708</v>
      </c>
      <c r="L30" s="58">
        <v>369392</v>
      </c>
      <c r="M30" s="58">
        <v>145316</v>
      </c>
      <c r="N30" s="58">
        <v>566254</v>
      </c>
      <c r="O30" s="58">
        <v>384320</v>
      </c>
      <c r="P30" s="58">
        <v>181934</v>
      </c>
      <c r="Q30" s="58">
        <f>SUM(R30:S30)</f>
        <v>381212</v>
      </c>
      <c r="R30" s="58">
        <v>268539</v>
      </c>
      <c r="S30" s="58">
        <v>112673</v>
      </c>
    </row>
    <row r="31" spans="1:19" s="3" customFormat="1" ht="15" customHeight="1">
      <c r="A31" s="18" t="s">
        <v>249</v>
      </c>
      <c r="B31" s="318">
        <v>711823</v>
      </c>
      <c r="C31" s="79">
        <v>443855</v>
      </c>
      <c r="D31" s="79">
        <v>267968</v>
      </c>
      <c r="E31" s="79">
        <v>472588</v>
      </c>
      <c r="F31" s="79">
        <v>332362</v>
      </c>
      <c r="G31" s="79">
        <v>140226</v>
      </c>
      <c r="H31" s="79">
        <v>316554</v>
      </c>
      <c r="I31" s="79">
        <v>243516</v>
      </c>
      <c r="J31" s="79">
        <v>73038</v>
      </c>
      <c r="K31" s="79">
        <v>561220</v>
      </c>
      <c r="L31" s="79">
        <v>404300</v>
      </c>
      <c r="M31" s="79">
        <v>156920</v>
      </c>
      <c r="N31" s="79">
        <v>599996</v>
      </c>
      <c r="O31" s="79">
        <v>403716</v>
      </c>
      <c r="P31" s="79">
        <v>196280</v>
      </c>
      <c r="Q31" s="79">
        <v>385976</v>
      </c>
      <c r="R31" s="79">
        <v>275330</v>
      </c>
      <c r="S31" s="79">
        <v>110646</v>
      </c>
    </row>
    <row r="32" spans="1:19" ht="15" customHeight="1">
      <c r="A32" s="38"/>
      <c r="B32" s="16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5" customHeight="1">
      <c r="A33" s="134" t="s">
        <v>252</v>
      </c>
      <c r="B33" s="256">
        <f>SUM(C33:D33)</f>
        <v>441666</v>
      </c>
      <c r="C33" s="58">
        <v>441466</v>
      </c>
      <c r="D33" s="58">
        <v>200</v>
      </c>
      <c r="E33" s="58">
        <f>SUM(F33:G33)</f>
        <v>340248</v>
      </c>
      <c r="F33" s="58">
        <v>323780</v>
      </c>
      <c r="G33" s="58">
        <v>16468</v>
      </c>
      <c r="H33" s="58">
        <f>SUM(I33:J33)</f>
        <v>234537</v>
      </c>
      <c r="I33" s="58">
        <v>234537</v>
      </c>
      <c r="J33" s="58">
        <v>0</v>
      </c>
      <c r="K33" s="58">
        <f>SUM(L33:M33)</f>
        <v>393707</v>
      </c>
      <c r="L33" s="58">
        <v>393707</v>
      </c>
      <c r="M33" s="58">
        <v>0</v>
      </c>
      <c r="N33" s="58">
        <f>SUM(O33:P33)</f>
        <v>421869</v>
      </c>
      <c r="O33" s="58">
        <v>396022</v>
      </c>
      <c r="P33" s="58">
        <v>25847</v>
      </c>
      <c r="Q33" s="58">
        <f>SUM(R33:S33)</f>
        <v>286771</v>
      </c>
      <c r="R33" s="58">
        <v>265110</v>
      </c>
      <c r="S33" s="58">
        <v>21661</v>
      </c>
    </row>
    <row r="34" spans="1:19" ht="15" customHeight="1">
      <c r="A34" s="123">
        <v>2</v>
      </c>
      <c r="B34" s="256">
        <f>SUM(C34:D34)</f>
        <v>438594</v>
      </c>
      <c r="C34" s="58">
        <v>438594</v>
      </c>
      <c r="D34" s="58">
        <v>0</v>
      </c>
      <c r="E34" s="58">
        <f>SUM(F34:G34)</f>
        <v>328966</v>
      </c>
      <c r="F34" s="58">
        <v>328592</v>
      </c>
      <c r="G34" s="58">
        <v>374</v>
      </c>
      <c r="H34" s="58">
        <f>SUM(I34:J34)</f>
        <v>240919</v>
      </c>
      <c r="I34" s="58">
        <v>240919</v>
      </c>
      <c r="J34" s="58">
        <v>0</v>
      </c>
      <c r="K34" s="58">
        <f>SUM(L34:M34)</f>
        <v>399731</v>
      </c>
      <c r="L34" s="58">
        <v>399731</v>
      </c>
      <c r="M34" s="58">
        <v>0</v>
      </c>
      <c r="N34" s="58">
        <f aca="true" t="shared" si="6" ref="N34:N46">SUM(O34:P34)</f>
        <v>403079</v>
      </c>
      <c r="O34" s="58">
        <v>403079</v>
      </c>
      <c r="P34" s="58">
        <v>0</v>
      </c>
      <c r="Q34" s="58">
        <f>SUM(R34:S34)</f>
        <v>266888</v>
      </c>
      <c r="R34" s="58">
        <v>265834</v>
      </c>
      <c r="S34" s="58">
        <v>1054</v>
      </c>
    </row>
    <row r="35" spans="1:19" ht="15" customHeight="1">
      <c r="A35" s="123">
        <v>3</v>
      </c>
      <c r="B35" s="256">
        <f aca="true" t="shared" si="7" ref="B35:B46">SUM(C35:D35)</f>
        <v>611620</v>
      </c>
      <c r="C35" s="58">
        <v>444981</v>
      </c>
      <c r="D35" s="58">
        <v>166639</v>
      </c>
      <c r="E35" s="58">
        <f aca="true" t="shared" si="8" ref="E35:E46">SUM(F35:G35)</f>
        <v>451469</v>
      </c>
      <c r="F35" s="58">
        <v>331152</v>
      </c>
      <c r="G35" s="58">
        <v>120317</v>
      </c>
      <c r="H35" s="58">
        <f aca="true" t="shared" si="9" ref="H35:H46">SUM(I35:J35)</f>
        <v>247981</v>
      </c>
      <c r="I35" s="58">
        <v>247981</v>
      </c>
      <c r="J35" s="58">
        <v>0</v>
      </c>
      <c r="K35" s="58">
        <f aca="true" t="shared" si="10" ref="K35:K46">SUM(L35:M35)</f>
        <v>546810</v>
      </c>
      <c r="L35" s="58">
        <v>393916</v>
      </c>
      <c r="M35" s="58">
        <v>152894</v>
      </c>
      <c r="N35" s="58">
        <f t="shared" si="6"/>
        <v>607344</v>
      </c>
      <c r="O35" s="58">
        <v>405524</v>
      </c>
      <c r="P35" s="58">
        <v>201820</v>
      </c>
      <c r="Q35" s="58">
        <f aca="true" t="shared" si="11" ref="Q35:Q46">SUM(R35:S35)</f>
        <v>354417</v>
      </c>
      <c r="R35" s="58">
        <v>271504</v>
      </c>
      <c r="S35" s="58">
        <v>82913</v>
      </c>
    </row>
    <row r="36" spans="1:19" ht="15" customHeight="1">
      <c r="A36" s="123">
        <v>4</v>
      </c>
      <c r="B36" s="256">
        <f t="shared" si="7"/>
        <v>457409</v>
      </c>
      <c r="C36" s="58">
        <v>457409</v>
      </c>
      <c r="D36" s="58">
        <v>0</v>
      </c>
      <c r="E36" s="58">
        <f t="shared" si="8"/>
        <v>337649</v>
      </c>
      <c r="F36" s="58">
        <v>336767</v>
      </c>
      <c r="G36" s="58">
        <v>882</v>
      </c>
      <c r="H36" s="58">
        <f t="shared" si="9"/>
        <v>251493</v>
      </c>
      <c r="I36" s="58">
        <v>251493</v>
      </c>
      <c r="J36" s="58">
        <v>0</v>
      </c>
      <c r="K36" s="58">
        <f t="shared" si="10"/>
        <v>406596</v>
      </c>
      <c r="L36" s="58">
        <v>406596</v>
      </c>
      <c r="M36" s="58">
        <v>0</v>
      </c>
      <c r="N36" s="58">
        <f t="shared" si="6"/>
        <v>410506</v>
      </c>
      <c r="O36" s="58">
        <v>410501</v>
      </c>
      <c r="P36" s="58">
        <v>5</v>
      </c>
      <c r="Q36" s="58">
        <f t="shared" si="11"/>
        <v>278681</v>
      </c>
      <c r="R36" s="58">
        <v>276199</v>
      </c>
      <c r="S36" s="58">
        <v>2482</v>
      </c>
    </row>
    <row r="37" spans="1:19" ht="15" customHeight="1">
      <c r="A37" s="38"/>
      <c r="B37" s="256"/>
      <c r="C37" s="38"/>
      <c r="D37" s="38"/>
      <c r="E37" s="58"/>
      <c r="F37" s="38"/>
      <c r="G37" s="38"/>
      <c r="H37" s="58"/>
      <c r="I37" s="38"/>
      <c r="J37" s="38"/>
      <c r="K37" s="58"/>
      <c r="L37" s="38"/>
      <c r="M37" s="38"/>
      <c r="N37" s="58"/>
      <c r="O37" s="38"/>
      <c r="P37" s="38"/>
      <c r="Q37" s="58"/>
      <c r="R37" s="38"/>
      <c r="S37" s="38"/>
    </row>
    <row r="38" spans="1:19" ht="15" customHeight="1">
      <c r="A38" s="123">
        <v>5</v>
      </c>
      <c r="B38" s="256">
        <f t="shared" si="7"/>
        <v>440714</v>
      </c>
      <c r="C38" s="58">
        <v>440714</v>
      </c>
      <c r="D38" s="58">
        <v>0</v>
      </c>
      <c r="E38" s="58">
        <f t="shared" si="8"/>
        <v>331292</v>
      </c>
      <c r="F38" s="58">
        <v>330504</v>
      </c>
      <c r="G38" s="58">
        <v>788</v>
      </c>
      <c r="H38" s="58">
        <f t="shared" si="9"/>
        <v>251449</v>
      </c>
      <c r="I38" s="58">
        <v>248955</v>
      </c>
      <c r="J38" s="58">
        <v>2494</v>
      </c>
      <c r="K38" s="58">
        <f t="shared" si="10"/>
        <v>402081</v>
      </c>
      <c r="L38" s="58">
        <v>402081</v>
      </c>
      <c r="M38" s="58">
        <v>0</v>
      </c>
      <c r="N38" s="58">
        <f t="shared" si="6"/>
        <v>401967</v>
      </c>
      <c r="O38" s="58">
        <v>401967</v>
      </c>
      <c r="P38" s="58">
        <v>0</v>
      </c>
      <c r="Q38" s="58">
        <f t="shared" si="11"/>
        <v>271562</v>
      </c>
      <c r="R38" s="58">
        <v>270475</v>
      </c>
      <c r="S38" s="58">
        <v>1087</v>
      </c>
    </row>
    <row r="39" spans="1:19" ht="15" customHeight="1">
      <c r="A39" s="123">
        <v>6</v>
      </c>
      <c r="B39" s="256">
        <f t="shared" si="7"/>
        <v>1553585</v>
      </c>
      <c r="C39" s="58">
        <v>443582</v>
      </c>
      <c r="D39" s="58">
        <v>1110003</v>
      </c>
      <c r="E39" s="58">
        <f t="shared" si="8"/>
        <v>816893</v>
      </c>
      <c r="F39" s="58">
        <v>332436</v>
      </c>
      <c r="G39" s="58">
        <v>484457</v>
      </c>
      <c r="H39" s="58">
        <f t="shared" si="9"/>
        <v>395676</v>
      </c>
      <c r="I39" s="58">
        <v>246275</v>
      </c>
      <c r="J39" s="58">
        <v>149401</v>
      </c>
      <c r="K39" s="58">
        <f t="shared" si="10"/>
        <v>1050652</v>
      </c>
      <c r="L39" s="58">
        <v>403320</v>
      </c>
      <c r="M39" s="58">
        <v>647332</v>
      </c>
      <c r="N39" s="58">
        <f t="shared" si="6"/>
        <v>1233561</v>
      </c>
      <c r="O39" s="58">
        <v>400793</v>
      </c>
      <c r="P39" s="58">
        <v>832768</v>
      </c>
      <c r="Q39" s="58">
        <f t="shared" si="11"/>
        <v>523042</v>
      </c>
      <c r="R39" s="58">
        <v>278652</v>
      </c>
      <c r="S39" s="58">
        <v>244390</v>
      </c>
    </row>
    <row r="40" spans="1:19" ht="15" customHeight="1">
      <c r="A40" s="123">
        <v>7</v>
      </c>
      <c r="B40" s="256">
        <f t="shared" si="7"/>
        <v>879158</v>
      </c>
      <c r="C40" s="58">
        <v>443790</v>
      </c>
      <c r="D40" s="58">
        <v>435368</v>
      </c>
      <c r="E40" s="58">
        <f t="shared" si="8"/>
        <v>473871</v>
      </c>
      <c r="F40" s="58">
        <v>328575</v>
      </c>
      <c r="G40" s="58">
        <v>145296</v>
      </c>
      <c r="H40" s="58">
        <f t="shared" si="9"/>
        <v>529955</v>
      </c>
      <c r="I40" s="58">
        <v>240708</v>
      </c>
      <c r="J40" s="58">
        <v>289247</v>
      </c>
      <c r="K40" s="58">
        <f t="shared" si="10"/>
        <v>414561</v>
      </c>
      <c r="L40" s="58">
        <v>393093</v>
      </c>
      <c r="M40" s="58">
        <v>21468</v>
      </c>
      <c r="N40" s="58">
        <f t="shared" si="6"/>
        <v>432423</v>
      </c>
      <c r="O40" s="58">
        <v>400847</v>
      </c>
      <c r="P40" s="58">
        <v>31576</v>
      </c>
      <c r="Q40" s="58">
        <f t="shared" si="11"/>
        <v>511671</v>
      </c>
      <c r="R40" s="58">
        <v>274175</v>
      </c>
      <c r="S40" s="58">
        <v>237496</v>
      </c>
    </row>
    <row r="41" spans="1:19" ht="15" customHeight="1">
      <c r="A41" s="123">
        <v>8</v>
      </c>
      <c r="B41" s="256">
        <f t="shared" si="7"/>
        <v>439916</v>
      </c>
      <c r="C41" s="58">
        <v>439916</v>
      </c>
      <c r="D41" s="58">
        <v>0</v>
      </c>
      <c r="E41" s="58">
        <f t="shared" si="8"/>
        <v>383077</v>
      </c>
      <c r="F41" s="58">
        <v>332025</v>
      </c>
      <c r="G41" s="58">
        <v>51052</v>
      </c>
      <c r="H41" s="58">
        <f t="shared" si="9"/>
        <v>242604</v>
      </c>
      <c r="I41" s="58">
        <v>242604</v>
      </c>
      <c r="J41" s="58">
        <v>0</v>
      </c>
      <c r="K41" s="58">
        <f t="shared" si="10"/>
        <v>493413</v>
      </c>
      <c r="L41" s="58">
        <v>405517</v>
      </c>
      <c r="M41" s="58">
        <v>87896</v>
      </c>
      <c r="N41" s="58">
        <f t="shared" si="6"/>
        <v>465379</v>
      </c>
      <c r="O41" s="58">
        <v>400815</v>
      </c>
      <c r="P41" s="58">
        <v>64564</v>
      </c>
      <c r="Q41" s="58">
        <f t="shared" si="11"/>
        <v>324010</v>
      </c>
      <c r="R41" s="58">
        <v>277535</v>
      </c>
      <c r="S41" s="58">
        <v>46475</v>
      </c>
    </row>
    <row r="42" spans="1:19" ht="15" customHeight="1">
      <c r="A42" s="38"/>
      <c r="B42" s="256"/>
      <c r="C42" s="38"/>
      <c r="D42" s="38"/>
      <c r="E42" s="58"/>
      <c r="F42" s="38"/>
      <c r="G42" s="38"/>
      <c r="H42" s="58"/>
      <c r="I42" s="38"/>
      <c r="J42" s="38"/>
      <c r="K42" s="58"/>
      <c r="L42" s="38"/>
      <c r="M42" s="38"/>
      <c r="N42" s="58"/>
      <c r="O42" s="38"/>
      <c r="P42" s="38"/>
      <c r="Q42" s="58"/>
      <c r="R42" s="38"/>
      <c r="S42" s="38"/>
    </row>
    <row r="43" spans="1:19" ht="15" customHeight="1">
      <c r="A43" s="123">
        <v>9</v>
      </c>
      <c r="B43" s="256">
        <f t="shared" si="7"/>
        <v>450144</v>
      </c>
      <c r="C43" s="58">
        <v>449900</v>
      </c>
      <c r="D43" s="58">
        <v>244</v>
      </c>
      <c r="E43" s="58">
        <f t="shared" si="8"/>
        <v>341077</v>
      </c>
      <c r="F43" s="58">
        <v>332030</v>
      </c>
      <c r="G43" s="58">
        <v>9047</v>
      </c>
      <c r="H43" s="58">
        <f t="shared" si="9"/>
        <v>243401</v>
      </c>
      <c r="I43" s="58">
        <v>243401</v>
      </c>
      <c r="J43" s="58">
        <v>0</v>
      </c>
      <c r="K43" s="58">
        <f t="shared" si="10"/>
        <v>405355</v>
      </c>
      <c r="L43" s="58">
        <v>405355</v>
      </c>
      <c r="M43" s="58">
        <v>0</v>
      </c>
      <c r="N43" s="58">
        <f t="shared" si="6"/>
        <v>409805</v>
      </c>
      <c r="O43" s="58">
        <v>402082</v>
      </c>
      <c r="P43" s="58">
        <v>7723</v>
      </c>
      <c r="Q43" s="58">
        <f t="shared" si="11"/>
        <v>293870</v>
      </c>
      <c r="R43" s="58">
        <v>275686</v>
      </c>
      <c r="S43" s="58">
        <v>18184</v>
      </c>
    </row>
    <row r="44" spans="1:19" ht="15" customHeight="1">
      <c r="A44" s="123">
        <v>10</v>
      </c>
      <c r="B44" s="256">
        <f t="shared" si="7"/>
        <v>437780</v>
      </c>
      <c r="C44" s="58">
        <v>437034</v>
      </c>
      <c r="D44" s="58">
        <v>746</v>
      </c>
      <c r="E44" s="58">
        <f t="shared" si="8"/>
        <v>336048</v>
      </c>
      <c r="F44" s="58">
        <v>335163</v>
      </c>
      <c r="G44" s="58">
        <v>885</v>
      </c>
      <c r="H44" s="58">
        <f t="shared" si="9"/>
        <v>241711</v>
      </c>
      <c r="I44" s="58">
        <v>241711</v>
      </c>
      <c r="J44" s="58">
        <v>0</v>
      </c>
      <c r="K44" s="58">
        <f t="shared" si="10"/>
        <v>410139</v>
      </c>
      <c r="L44" s="58">
        <v>410139</v>
      </c>
      <c r="M44" s="58">
        <v>0</v>
      </c>
      <c r="N44" s="58">
        <f t="shared" si="6"/>
        <v>403071</v>
      </c>
      <c r="O44" s="58">
        <v>403071</v>
      </c>
      <c r="P44" s="58">
        <v>0</v>
      </c>
      <c r="Q44" s="58">
        <f t="shared" si="11"/>
        <v>285607</v>
      </c>
      <c r="R44" s="58">
        <v>283115</v>
      </c>
      <c r="S44" s="58">
        <v>2492</v>
      </c>
    </row>
    <row r="45" spans="1:19" ht="15" customHeight="1">
      <c r="A45" s="123">
        <v>11</v>
      </c>
      <c r="B45" s="256">
        <f t="shared" si="7"/>
        <v>448223</v>
      </c>
      <c r="C45" s="58">
        <v>447619</v>
      </c>
      <c r="D45" s="58">
        <v>604</v>
      </c>
      <c r="E45" s="58">
        <f t="shared" si="8"/>
        <v>336639</v>
      </c>
      <c r="F45" s="58">
        <v>335496</v>
      </c>
      <c r="G45" s="58">
        <v>1143</v>
      </c>
      <c r="H45" s="58">
        <f t="shared" si="9"/>
        <v>243142</v>
      </c>
      <c r="I45" s="58">
        <v>243142</v>
      </c>
      <c r="J45" s="58">
        <v>0</v>
      </c>
      <c r="K45" s="58">
        <f t="shared" si="10"/>
        <v>411658</v>
      </c>
      <c r="L45" s="58">
        <v>411658</v>
      </c>
      <c r="M45" s="58">
        <v>0</v>
      </c>
      <c r="N45" s="58">
        <f t="shared" si="6"/>
        <v>405335</v>
      </c>
      <c r="O45" s="58">
        <v>405335</v>
      </c>
      <c r="P45" s="58">
        <v>0</v>
      </c>
      <c r="Q45" s="58">
        <f t="shared" si="11"/>
        <v>284203</v>
      </c>
      <c r="R45" s="58">
        <v>280965</v>
      </c>
      <c r="S45" s="58">
        <v>3238</v>
      </c>
    </row>
    <row r="46" spans="1:19" ht="15" customHeight="1">
      <c r="A46" s="123">
        <v>12</v>
      </c>
      <c r="B46" s="256">
        <f t="shared" si="7"/>
        <v>1879804</v>
      </c>
      <c r="C46" s="58">
        <v>441208</v>
      </c>
      <c r="D46" s="58">
        <v>1438596</v>
      </c>
      <c r="E46" s="58">
        <f t="shared" si="8"/>
        <v>1190858</v>
      </c>
      <c r="F46" s="58">
        <v>341632</v>
      </c>
      <c r="G46" s="58">
        <v>849226</v>
      </c>
      <c r="H46" s="58">
        <f t="shared" si="9"/>
        <v>661911</v>
      </c>
      <c r="I46" s="58">
        <v>240445</v>
      </c>
      <c r="J46" s="58">
        <v>421466</v>
      </c>
      <c r="K46" s="58">
        <f t="shared" si="10"/>
        <v>1396492</v>
      </c>
      <c r="L46" s="58">
        <v>426395</v>
      </c>
      <c r="M46" s="58">
        <v>970097</v>
      </c>
      <c r="N46" s="58">
        <f t="shared" si="6"/>
        <v>1614198</v>
      </c>
      <c r="O46" s="58">
        <v>414596</v>
      </c>
      <c r="P46" s="58">
        <v>1199602</v>
      </c>
      <c r="Q46" s="58">
        <f t="shared" si="11"/>
        <v>949953</v>
      </c>
      <c r="R46" s="58">
        <v>284299</v>
      </c>
      <c r="S46" s="58">
        <v>665654</v>
      </c>
    </row>
    <row r="47" spans="1:19" ht="15" customHeight="1">
      <c r="A47" s="230"/>
      <c r="B47" s="256"/>
      <c r="C47" s="58"/>
      <c r="D47" s="58"/>
      <c r="E47" s="58"/>
      <c r="F47" s="58"/>
      <c r="G47" s="58"/>
      <c r="H47" s="58"/>
      <c r="I47" s="58"/>
      <c r="J47" s="42"/>
      <c r="K47" s="58"/>
      <c r="L47" s="58"/>
      <c r="M47" s="42"/>
      <c r="N47" s="58"/>
      <c r="O47" s="58"/>
      <c r="P47" s="42"/>
      <c r="Q47" s="58"/>
      <c r="R47" s="58"/>
      <c r="S47" s="58"/>
    </row>
    <row r="48" spans="1:19" s="3" customFormat="1" ht="15" customHeight="1">
      <c r="A48" s="18" t="s">
        <v>29</v>
      </c>
      <c r="B48" s="165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15" customHeight="1">
      <c r="A49" s="38" t="s">
        <v>283</v>
      </c>
      <c r="B49" s="256">
        <f>SUM(C49:D49)</f>
        <v>368876</v>
      </c>
      <c r="C49" s="58">
        <v>250385</v>
      </c>
      <c r="D49" s="58">
        <v>118491</v>
      </c>
      <c r="E49" s="58">
        <f>SUM(F49:G49)</f>
        <v>244888</v>
      </c>
      <c r="F49" s="58">
        <v>187209</v>
      </c>
      <c r="G49" s="58">
        <v>57679</v>
      </c>
      <c r="H49" s="58">
        <f>SUM(I49:J49)</f>
        <v>199429</v>
      </c>
      <c r="I49" s="58">
        <v>179430</v>
      </c>
      <c r="J49" s="58">
        <v>19999</v>
      </c>
      <c r="K49" s="58">
        <f>SUM(L49:M49)</f>
        <v>270033</v>
      </c>
      <c r="L49" s="58">
        <v>197378</v>
      </c>
      <c r="M49" s="58">
        <v>72655</v>
      </c>
      <c r="N49" s="58">
        <f>SUM(O49:P49)</f>
        <v>353857</v>
      </c>
      <c r="O49" s="58">
        <v>240832</v>
      </c>
      <c r="P49" s="58">
        <v>113025</v>
      </c>
      <c r="Q49" s="58">
        <f>SUM(R49:S49)</f>
        <v>199269</v>
      </c>
      <c r="R49" s="58">
        <v>154417</v>
      </c>
      <c r="S49" s="58">
        <v>44852</v>
      </c>
    </row>
    <row r="50" spans="1:19" ht="15" customHeight="1">
      <c r="A50" s="123">
        <v>3</v>
      </c>
      <c r="B50" s="256">
        <f>SUM(C50:D50)</f>
        <v>374811</v>
      </c>
      <c r="C50" s="58">
        <v>260762</v>
      </c>
      <c r="D50" s="58">
        <v>114049</v>
      </c>
      <c r="E50" s="58">
        <f>SUM(F50:G50)</f>
        <v>300194</v>
      </c>
      <c r="F50" s="58">
        <v>220258</v>
      </c>
      <c r="G50" s="58">
        <v>79936</v>
      </c>
      <c r="H50" s="58">
        <f>SUM(I50:J50)</f>
        <v>222558</v>
      </c>
      <c r="I50" s="58">
        <v>199292</v>
      </c>
      <c r="J50" s="58">
        <v>23266</v>
      </c>
      <c r="K50" s="58">
        <f>SUM(L50:M50)</f>
        <v>387131</v>
      </c>
      <c r="L50" s="58">
        <v>268094</v>
      </c>
      <c r="M50" s="58">
        <v>119037</v>
      </c>
      <c r="N50" s="58">
        <v>430015</v>
      </c>
      <c r="O50" s="58">
        <v>286794</v>
      </c>
      <c r="P50" s="58">
        <v>143221</v>
      </c>
      <c r="Q50" s="58">
        <f>SUM(R50:S50)</f>
        <v>210540</v>
      </c>
      <c r="R50" s="58">
        <v>157852</v>
      </c>
      <c r="S50" s="58">
        <v>52688</v>
      </c>
    </row>
    <row r="51" spans="1:19" s="3" customFormat="1" ht="15" customHeight="1">
      <c r="A51" s="18" t="s">
        <v>249</v>
      </c>
      <c r="B51" s="318">
        <v>361532</v>
      </c>
      <c r="C51" s="79">
        <v>269488</v>
      </c>
      <c r="D51" s="79">
        <v>92044</v>
      </c>
      <c r="E51" s="79">
        <v>313804</v>
      </c>
      <c r="F51" s="79">
        <v>231693</v>
      </c>
      <c r="G51" s="79">
        <v>82111</v>
      </c>
      <c r="H51" s="79">
        <v>227024</v>
      </c>
      <c r="I51" s="79">
        <v>202756</v>
      </c>
      <c r="J51" s="79">
        <v>24268</v>
      </c>
      <c r="K51" s="79">
        <v>402968</v>
      </c>
      <c r="L51" s="79">
        <v>282689</v>
      </c>
      <c r="M51" s="79">
        <v>120279</v>
      </c>
      <c r="N51" s="79">
        <v>437516</v>
      </c>
      <c r="O51" s="79">
        <v>297483</v>
      </c>
      <c r="P51" s="79">
        <v>140033</v>
      </c>
      <c r="Q51" s="79">
        <v>227828</v>
      </c>
      <c r="R51" s="79">
        <v>169962</v>
      </c>
      <c r="S51" s="79">
        <v>57866</v>
      </c>
    </row>
    <row r="52" spans="1:19" ht="15" customHeight="1">
      <c r="A52" s="38"/>
      <c r="B52" s="165"/>
      <c r="C52" s="58"/>
      <c r="D52" s="58"/>
      <c r="E52" s="38"/>
      <c r="F52" s="58"/>
      <c r="G52" s="58"/>
      <c r="H52" s="38"/>
      <c r="I52" s="58"/>
      <c r="J52" s="58"/>
      <c r="K52" s="38"/>
      <c r="L52" s="58"/>
      <c r="M52" s="58"/>
      <c r="N52" s="38"/>
      <c r="O52" s="58"/>
      <c r="P52" s="58"/>
      <c r="Q52" s="38"/>
      <c r="R52" s="58"/>
      <c r="S52" s="58"/>
    </row>
    <row r="53" spans="1:19" ht="15" customHeight="1">
      <c r="A53" s="134" t="s">
        <v>252</v>
      </c>
      <c r="B53" s="256">
        <f>SUM(C53:D53)</f>
        <v>298838</v>
      </c>
      <c r="C53" s="58">
        <v>297966</v>
      </c>
      <c r="D53" s="58">
        <v>872</v>
      </c>
      <c r="E53" s="58">
        <f>SUM(F53:G53)</f>
        <v>235825</v>
      </c>
      <c r="F53" s="58">
        <v>227126</v>
      </c>
      <c r="G53" s="58">
        <v>8699</v>
      </c>
      <c r="H53" s="58">
        <f>SUM(I53:J53)</f>
        <v>189249</v>
      </c>
      <c r="I53" s="58">
        <v>189249</v>
      </c>
      <c r="J53" s="58">
        <v>0</v>
      </c>
      <c r="K53" s="58">
        <f>SUM(L53:M53)</f>
        <v>281660</v>
      </c>
      <c r="L53" s="58">
        <v>281660</v>
      </c>
      <c r="M53" s="58">
        <v>0</v>
      </c>
      <c r="N53" s="58">
        <f>SUM(O53:P53)</f>
        <v>329024</v>
      </c>
      <c r="O53" s="58">
        <v>298031</v>
      </c>
      <c r="P53" s="58">
        <v>30993</v>
      </c>
      <c r="Q53" s="58">
        <f>SUM(R53:S53)</f>
        <v>180713</v>
      </c>
      <c r="R53" s="58">
        <v>164029</v>
      </c>
      <c r="S53" s="58">
        <v>16684</v>
      </c>
    </row>
    <row r="54" spans="1:19" ht="15" customHeight="1">
      <c r="A54" s="123">
        <v>2</v>
      </c>
      <c r="B54" s="256">
        <f>SUM(C54:D54)</f>
        <v>269881</v>
      </c>
      <c r="C54" s="58">
        <v>268813</v>
      </c>
      <c r="D54" s="58">
        <v>1068</v>
      </c>
      <c r="E54" s="58">
        <f>SUM(F54:G54)</f>
        <v>228247</v>
      </c>
      <c r="F54" s="58">
        <v>227969</v>
      </c>
      <c r="G54" s="58">
        <v>278</v>
      </c>
      <c r="H54" s="58">
        <f>SUM(I54:J54)</f>
        <v>192527</v>
      </c>
      <c r="I54" s="58">
        <v>192527</v>
      </c>
      <c r="J54" s="58">
        <v>0</v>
      </c>
      <c r="K54" s="58">
        <f>SUM(L54:M54)</f>
        <v>282778</v>
      </c>
      <c r="L54" s="58">
        <v>282778</v>
      </c>
      <c r="M54" s="58">
        <v>0</v>
      </c>
      <c r="N54" s="58">
        <f aca="true" t="shared" si="12" ref="N54:N66">SUM(O54:P54)</f>
        <v>297819</v>
      </c>
      <c r="O54" s="58">
        <v>297819</v>
      </c>
      <c r="P54" s="58">
        <v>0</v>
      </c>
      <c r="Q54" s="58">
        <f>SUM(R54:S54)</f>
        <v>162647</v>
      </c>
      <c r="R54" s="58">
        <v>161708</v>
      </c>
      <c r="S54" s="58">
        <v>939</v>
      </c>
    </row>
    <row r="55" spans="1:19" ht="15" customHeight="1">
      <c r="A55" s="123">
        <v>3</v>
      </c>
      <c r="B55" s="256">
        <f aca="true" t="shared" si="13" ref="B55:B66">SUM(C55:D55)</f>
        <v>322906</v>
      </c>
      <c r="C55" s="58">
        <v>279226</v>
      </c>
      <c r="D55" s="58">
        <v>43680</v>
      </c>
      <c r="E55" s="58">
        <f aca="true" t="shared" si="14" ref="E55:E66">SUM(F55:G55)</f>
        <v>286663</v>
      </c>
      <c r="F55" s="58">
        <v>221290</v>
      </c>
      <c r="G55" s="58">
        <v>65373</v>
      </c>
      <c r="H55" s="58">
        <f aca="true" t="shared" si="15" ref="H55:H66">SUM(I55:J55)</f>
        <v>177333</v>
      </c>
      <c r="I55" s="58">
        <v>177333</v>
      </c>
      <c r="J55" s="58">
        <v>0</v>
      </c>
      <c r="K55" s="58">
        <f aca="true" t="shared" si="16" ref="K55:K66">SUM(L55:M55)</f>
        <v>381379</v>
      </c>
      <c r="L55" s="58">
        <v>275913</v>
      </c>
      <c r="M55" s="58">
        <v>105466</v>
      </c>
      <c r="N55" s="58">
        <f t="shared" si="12"/>
        <v>443071</v>
      </c>
      <c r="O55" s="58">
        <v>297789</v>
      </c>
      <c r="P55" s="58">
        <v>145282</v>
      </c>
      <c r="Q55" s="58">
        <f aca="true" t="shared" si="17" ref="Q55:Q66">SUM(R55:S55)</f>
        <v>200185</v>
      </c>
      <c r="R55" s="58">
        <v>162596</v>
      </c>
      <c r="S55" s="58">
        <v>37589</v>
      </c>
    </row>
    <row r="56" spans="1:19" ht="15" customHeight="1">
      <c r="A56" s="123">
        <v>4</v>
      </c>
      <c r="B56" s="256">
        <f t="shared" si="13"/>
        <v>300922</v>
      </c>
      <c r="C56" s="58">
        <v>299772</v>
      </c>
      <c r="D56" s="58">
        <v>1150</v>
      </c>
      <c r="E56" s="58">
        <f t="shared" si="14"/>
        <v>231310</v>
      </c>
      <c r="F56" s="58">
        <v>230620</v>
      </c>
      <c r="G56" s="58">
        <v>690</v>
      </c>
      <c r="H56" s="58">
        <f t="shared" si="15"/>
        <v>194262</v>
      </c>
      <c r="I56" s="58">
        <v>194262</v>
      </c>
      <c r="J56" s="58">
        <v>0</v>
      </c>
      <c r="K56" s="58">
        <f t="shared" si="16"/>
        <v>289411</v>
      </c>
      <c r="L56" s="58">
        <v>289411</v>
      </c>
      <c r="M56" s="58">
        <v>0</v>
      </c>
      <c r="N56" s="58">
        <f t="shared" si="12"/>
        <v>301497</v>
      </c>
      <c r="O56" s="58">
        <v>301497</v>
      </c>
      <c r="P56" s="58">
        <v>0</v>
      </c>
      <c r="Q56" s="58">
        <f t="shared" si="17"/>
        <v>169251</v>
      </c>
      <c r="R56" s="58">
        <v>167104</v>
      </c>
      <c r="S56" s="58">
        <v>2147</v>
      </c>
    </row>
    <row r="57" spans="1:19" ht="15" customHeight="1">
      <c r="A57" s="38"/>
      <c r="B57" s="256"/>
      <c r="C57" s="38"/>
      <c r="D57" s="38"/>
      <c r="E57" s="58"/>
      <c r="F57" s="38"/>
      <c r="G57" s="38"/>
      <c r="H57" s="58"/>
      <c r="I57" s="38"/>
      <c r="J57" s="38"/>
      <c r="K57" s="58"/>
      <c r="L57" s="38"/>
      <c r="M57" s="38"/>
      <c r="N57" s="58"/>
      <c r="O57" s="38"/>
      <c r="P57" s="38"/>
      <c r="Q57" s="58"/>
      <c r="R57" s="38"/>
      <c r="S57" s="38"/>
    </row>
    <row r="58" spans="1:19" ht="15" customHeight="1">
      <c r="A58" s="123">
        <v>5</v>
      </c>
      <c r="B58" s="256">
        <f t="shared" si="13"/>
        <v>263986</v>
      </c>
      <c r="C58" s="58">
        <v>263185</v>
      </c>
      <c r="D58" s="58">
        <v>801</v>
      </c>
      <c r="E58" s="58">
        <f t="shared" si="14"/>
        <v>231041</v>
      </c>
      <c r="F58" s="58">
        <v>230517</v>
      </c>
      <c r="G58" s="58">
        <v>524</v>
      </c>
      <c r="H58" s="58">
        <f t="shared" si="15"/>
        <v>200520</v>
      </c>
      <c r="I58" s="58">
        <v>199390</v>
      </c>
      <c r="J58" s="58">
        <v>1130</v>
      </c>
      <c r="K58" s="58">
        <f t="shared" si="16"/>
        <v>281021</v>
      </c>
      <c r="L58" s="58">
        <v>281021</v>
      </c>
      <c r="M58" s="58">
        <v>0</v>
      </c>
      <c r="N58" s="58">
        <f t="shared" si="12"/>
        <v>298705</v>
      </c>
      <c r="O58" s="58">
        <v>298705</v>
      </c>
      <c r="P58" s="58">
        <v>0</v>
      </c>
      <c r="Q58" s="58">
        <f t="shared" si="17"/>
        <v>172871</v>
      </c>
      <c r="R58" s="58">
        <v>171992</v>
      </c>
      <c r="S58" s="58">
        <v>879</v>
      </c>
    </row>
    <row r="59" spans="1:19" ht="15" customHeight="1">
      <c r="A59" s="123">
        <v>6</v>
      </c>
      <c r="B59" s="256">
        <f t="shared" si="13"/>
        <v>566002</v>
      </c>
      <c r="C59" s="58">
        <v>274816</v>
      </c>
      <c r="D59" s="58">
        <v>291186</v>
      </c>
      <c r="E59" s="58">
        <f t="shared" si="14"/>
        <v>527637</v>
      </c>
      <c r="F59" s="58">
        <v>237178</v>
      </c>
      <c r="G59" s="58">
        <v>290459</v>
      </c>
      <c r="H59" s="58">
        <f t="shared" si="15"/>
        <v>270969</v>
      </c>
      <c r="I59" s="58">
        <v>220721</v>
      </c>
      <c r="J59" s="58">
        <v>50248</v>
      </c>
      <c r="K59" s="58">
        <f t="shared" si="16"/>
        <v>770664</v>
      </c>
      <c r="L59" s="58">
        <v>280684</v>
      </c>
      <c r="M59" s="58">
        <v>489980</v>
      </c>
      <c r="N59" s="58">
        <f t="shared" si="12"/>
        <v>891649</v>
      </c>
      <c r="O59" s="58">
        <v>294099</v>
      </c>
      <c r="P59" s="58">
        <v>597550</v>
      </c>
      <c r="Q59" s="58">
        <f t="shared" si="17"/>
        <v>300528</v>
      </c>
      <c r="R59" s="58">
        <v>179283</v>
      </c>
      <c r="S59" s="58">
        <v>121245</v>
      </c>
    </row>
    <row r="60" spans="1:19" ht="15" customHeight="1">
      <c r="A60" s="123">
        <v>7</v>
      </c>
      <c r="B60" s="256">
        <f t="shared" si="13"/>
        <v>507670</v>
      </c>
      <c r="C60" s="58">
        <v>253222</v>
      </c>
      <c r="D60" s="58">
        <v>254448</v>
      </c>
      <c r="E60" s="58">
        <f t="shared" si="14"/>
        <v>290987</v>
      </c>
      <c r="F60" s="58">
        <v>230222</v>
      </c>
      <c r="G60" s="58">
        <v>60765</v>
      </c>
      <c r="H60" s="58">
        <f t="shared" si="15"/>
        <v>287112</v>
      </c>
      <c r="I60" s="58">
        <v>200085</v>
      </c>
      <c r="J60" s="58">
        <v>87027</v>
      </c>
      <c r="K60" s="58">
        <f t="shared" si="16"/>
        <v>291941</v>
      </c>
      <c r="L60" s="58">
        <v>275593</v>
      </c>
      <c r="M60" s="58">
        <v>16348</v>
      </c>
      <c r="N60" s="58">
        <f t="shared" si="12"/>
        <v>316528</v>
      </c>
      <c r="O60" s="58">
        <v>299475</v>
      </c>
      <c r="P60" s="58">
        <v>17053</v>
      </c>
      <c r="Q60" s="58">
        <f t="shared" si="17"/>
        <v>283662</v>
      </c>
      <c r="R60" s="58">
        <v>175256</v>
      </c>
      <c r="S60" s="58">
        <v>108406</v>
      </c>
    </row>
    <row r="61" spans="1:19" ht="15" customHeight="1">
      <c r="A61" s="123">
        <v>8</v>
      </c>
      <c r="B61" s="256">
        <f t="shared" si="13"/>
        <v>263437</v>
      </c>
      <c r="C61" s="58">
        <v>262751</v>
      </c>
      <c r="D61" s="58">
        <v>686</v>
      </c>
      <c r="E61" s="58">
        <f t="shared" si="14"/>
        <v>268362</v>
      </c>
      <c r="F61" s="58">
        <v>235385</v>
      </c>
      <c r="G61" s="58">
        <v>32977</v>
      </c>
      <c r="H61" s="58">
        <f t="shared" si="15"/>
        <v>213956</v>
      </c>
      <c r="I61" s="58">
        <v>213956</v>
      </c>
      <c r="J61" s="58">
        <v>0</v>
      </c>
      <c r="K61" s="58">
        <f t="shared" si="16"/>
        <v>334536</v>
      </c>
      <c r="L61" s="58">
        <v>284329</v>
      </c>
      <c r="M61" s="58">
        <v>50207</v>
      </c>
      <c r="N61" s="58">
        <f t="shared" si="12"/>
        <v>342913</v>
      </c>
      <c r="O61" s="58">
        <v>297425</v>
      </c>
      <c r="P61" s="58">
        <v>45488</v>
      </c>
      <c r="Q61" s="58">
        <f t="shared" si="17"/>
        <v>203800</v>
      </c>
      <c r="R61" s="58">
        <v>172696</v>
      </c>
      <c r="S61" s="58">
        <v>31104</v>
      </c>
    </row>
    <row r="62" spans="1:19" ht="15" customHeight="1">
      <c r="A62" s="38"/>
      <c r="B62" s="256"/>
      <c r="C62" s="38"/>
      <c r="D62" s="38"/>
      <c r="E62" s="58"/>
      <c r="F62" s="38"/>
      <c r="G62" s="38"/>
      <c r="H62" s="58"/>
      <c r="I62" s="38"/>
      <c r="J62" s="38"/>
      <c r="K62" s="58"/>
      <c r="L62" s="38"/>
      <c r="M62" s="38"/>
      <c r="N62" s="58"/>
      <c r="O62" s="38"/>
      <c r="P62" s="38"/>
      <c r="Q62" s="58"/>
      <c r="R62" s="38"/>
      <c r="S62" s="38"/>
    </row>
    <row r="63" spans="1:19" ht="15" customHeight="1">
      <c r="A63" s="123">
        <v>9</v>
      </c>
      <c r="B63" s="256">
        <f t="shared" si="13"/>
        <v>265357</v>
      </c>
      <c r="C63" s="58">
        <v>265357</v>
      </c>
      <c r="D63" s="58">
        <v>0</v>
      </c>
      <c r="E63" s="58">
        <f t="shared" si="14"/>
        <v>236013</v>
      </c>
      <c r="F63" s="58">
        <v>232687</v>
      </c>
      <c r="G63" s="58">
        <v>3326</v>
      </c>
      <c r="H63" s="58">
        <f t="shared" si="15"/>
        <v>203132</v>
      </c>
      <c r="I63" s="58">
        <v>203132</v>
      </c>
      <c r="J63" s="58">
        <v>0</v>
      </c>
      <c r="K63" s="58">
        <f t="shared" si="16"/>
        <v>285505</v>
      </c>
      <c r="L63" s="58">
        <v>285505</v>
      </c>
      <c r="M63" s="58">
        <v>0</v>
      </c>
      <c r="N63" s="58">
        <f t="shared" si="12"/>
        <v>297327</v>
      </c>
      <c r="O63" s="58">
        <v>293515</v>
      </c>
      <c r="P63" s="58">
        <v>3812</v>
      </c>
      <c r="Q63" s="58">
        <f t="shared" si="17"/>
        <v>180233</v>
      </c>
      <c r="R63" s="58">
        <v>171080</v>
      </c>
      <c r="S63" s="58">
        <v>9153</v>
      </c>
    </row>
    <row r="64" spans="1:19" ht="15" customHeight="1">
      <c r="A64" s="123">
        <v>10</v>
      </c>
      <c r="B64" s="256">
        <f t="shared" si="13"/>
        <v>248666</v>
      </c>
      <c r="C64" s="58">
        <v>248666</v>
      </c>
      <c r="D64" s="58">
        <v>0</v>
      </c>
      <c r="E64" s="58">
        <f t="shared" si="14"/>
        <v>236365</v>
      </c>
      <c r="F64" s="58">
        <v>235988</v>
      </c>
      <c r="G64" s="58">
        <v>377</v>
      </c>
      <c r="H64" s="58">
        <f t="shared" si="15"/>
        <v>215638</v>
      </c>
      <c r="I64" s="58">
        <v>215638</v>
      </c>
      <c r="J64" s="58">
        <v>0</v>
      </c>
      <c r="K64" s="58">
        <f t="shared" si="16"/>
        <v>285373</v>
      </c>
      <c r="L64" s="58">
        <v>285373</v>
      </c>
      <c r="M64" s="58">
        <v>0</v>
      </c>
      <c r="N64" s="58">
        <f t="shared" si="12"/>
        <v>297434</v>
      </c>
      <c r="O64" s="58">
        <v>297434</v>
      </c>
      <c r="P64" s="58">
        <v>0</v>
      </c>
      <c r="Q64" s="58">
        <f t="shared" si="17"/>
        <v>172858</v>
      </c>
      <c r="R64" s="58">
        <v>171670</v>
      </c>
      <c r="S64" s="58">
        <v>1188</v>
      </c>
    </row>
    <row r="65" spans="1:19" ht="15" customHeight="1">
      <c r="A65" s="123">
        <v>11</v>
      </c>
      <c r="B65" s="256">
        <f t="shared" si="13"/>
        <v>256814</v>
      </c>
      <c r="C65" s="58">
        <v>256141</v>
      </c>
      <c r="D65" s="58">
        <v>673</v>
      </c>
      <c r="E65" s="58">
        <f t="shared" si="14"/>
        <v>239122</v>
      </c>
      <c r="F65" s="58">
        <v>237454</v>
      </c>
      <c r="G65" s="58">
        <v>1668</v>
      </c>
      <c r="H65" s="58">
        <f t="shared" si="15"/>
        <v>227584</v>
      </c>
      <c r="I65" s="58">
        <v>227584</v>
      </c>
      <c r="J65" s="58">
        <v>0</v>
      </c>
      <c r="K65" s="58">
        <f t="shared" si="16"/>
        <v>282650</v>
      </c>
      <c r="L65" s="58">
        <v>282650</v>
      </c>
      <c r="M65" s="58">
        <v>0</v>
      </c>
      <c r="N65" s="58">
        <f t="shared" si="12"/>
        <v>295386</v>
      </c>
      <c r="O65" s="58">
        <v>295386</v>
      </c>
      <c r="P65" s="58">
        <v>0</v>
      </c>
      <c r="Q65" s="58">
        <f t="shared" si="17"/>
        <v>176776</v>
      </c>
      <c r="R65" s="58">
        <v>171478</v>
      </c>
      <c r="S65" s="58">
        <v>5298</v>
      </c>
    </row>
    <row r="66" spans="1:19" ht="15" customHeight="1">
      <c r="A66" s="239">
        <v>12</v>
      </c>
      <c r="B66" s="317">
        <f t="shared" si="13"/>
        <v>786802</v>
      </c>
      <c r="C66" s="235">
        <v>262368</v>
      </c>
      <c r="D66" s="235">
        <v>524434</v>
      </c>
      <c r="E66" s="235">
        <f t="shared" si="14"/>
        <v>742269</v>
      </c>
      <c r="F66" s="235">
        <v>232890</v>
      </c>
      <c r="G66" s="235">
        <v>509379</v>
      </c>
      <c r="H66" s="235">
        <f t="shared" si="15"/>
        <v>353743</v>
      </c>
      <c r="I66" s="235">
        <v>200345</v>
      </c>
      <c r="J66" s="235">
        <v>153398</v>
      </c>
      <c r="K66" s="235">
        <f t="shared" si="16"/>
        <v>1037581</v>
      </c>
      <c r="L66" s="235">
        <v>287019</v>
      </c>
      <c r="M66" s="235">
        <v>750562</v>
      </c>
      <c r="N66" s="235">
        <f t="shared" si="12"/>
        <v>1140203</v>
      </c>
      <c r="O66" s="235">
        <v>298729</v>
      </c>
      <c r="P66" s="235">
        <v>841474</v>
      </c>
      <c r="Q66" s="235">
        <f t="shared" si="17"/>
        <v>520057</v>
      </c>
      <c r="R66" s="235">
        <v>168407</v>
      </c>
      <c r="S66" s="235">
        <v>351650</v>
      </c>
    </row>
    <row r="67" spans="1:19" ht="15" customHeight="1">
      <c r="A67" s="6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1:19" ht="14.25">
      <c r="A68" s="65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</row>
    <row r="69" spans="1:19" ht="14.25">
      <c r="A69" s="65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</row>
    <row r="70" spans="1:19" ht="14.25">
      <c r="A70" s="6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1:19" ht="14.25">
      <c r="A71" s="65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1:19" ht="14.25">
      <c r="A72" s="65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1:19" ht="14.25">
      <c r="A73" s="65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ht="14.25">
      <c r="A74" s="65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ht="14.25">
      <c r="A75" s="65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ht="14.25">
      <c r="A76" s="65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</row>
    <row r="77" spans="1:19" ht="14.25">
      <c r="A77" s="65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1:19" ht="14.25">
      <c r="A78" s="65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1:19" ht="14.25">
      <c r="A79" s="65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</row>
    <row r="80" spans="1:19" ht="14.25">
      <c r="A80" s="65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</row>
    <row r="81" spans="1:19" ht="14.25">
      <c r="A81" s="65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19" ht="14.25">
      <c r="A82" s="65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14.25">
      <c r="A83" s="65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1:19" ht="14.25">
      <c r="A84" s="65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</row>
    <row r="85" spans="1:19" ht="14.25">
      <c r="A85" s="65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4.25">
      <c r="A86" s="65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1:19" ht="14.25">
      <c r="A87" s="65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</row>
  </sheetData>
  <sheetProtection/>
  <mergeCells count="27">
    <mergeCell ref="B4:D5"/>
    <mergeCell ref="E4:S4"/>
    <mergeCell ref="Q5:S5"/>
    <mergeCell ref="E5:G5"/>
    <mergeCell ref="H5:J5"/>
    <mergeCell ref="K5:M5"/>
    <mergeCell ref="N5:P5"/>
    <mergeCell ref="A2:S2"/>
    <mergeCell ref="Q6:Q7"/>
    <mergeCell ref="R6:R7"/>
    <mergeCell ref="S6:S7"/>
    <mergeCell ref="M6:M7"/>
    <mergeCell ref="N6:N7"/>
    <mergeCell ref="O6:O7"/>
    <mergeCell ref="P6:P7"/>
    <mergeCell ref="I6:I7"/>
    <mergeCell ref="J6:J7"/>
    <mergeCell ref="A6:A7"/>
    <mergeCell ref="B6:B7"/>
    <mergeCell ref="C6:C7"/>
    <mergeCell ref="D6:D7"/>
    <mergeCell ref="K6:K7"/>
    <mergeCell ref="L6:L7"/>
    <mergeCell ref="E6:E7"/>
    <mergeCell ref="F6:F7"/>
    <mergeCell ref="G6:G7"/>
    <mergeCell ref="H6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8"/>
  <sheetViews>
    <sheetView view="pageBreakPreview" zoomScale="60" zoomScalePageLayoutView="0" workbookViewId="0" topLeftCell="A1">
      <selection activeCell="B12" sqref="B12"/>
    </sheetView>
  </sheetViews>
  <sheetFormatPr defaultColWidth="10.59765625" defaultRowHeight="15"/>
  <cols>
    <col min="1" max="1" width="15.09765625" style="63" customWidth="1"/>
    <col min="2" max="33" width="7.59765625" style="63" customWidth="1"/>
    <col min="34" max="16384" width="10.59765625" style="63" customWidth="1"/>
  </cols>
  <sheetData>
    <row r="1" spans="1:33" s="62" customFormat="1" ht="19.5" customHeight="1">
      <c r="A1" s="1" t="s">
        <v>300</v>
      </c>
      <c r="AG1" s="2" t="s">
        <v>301</v>
      </c>
    </row>
    <row r="2" spans="1:29" ht="19.5" customHeight="1">
      <c r="A2" s="651" t="s">
        <v>426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2:33" ht="18" customHeight="1" thickBo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G3" s="47" t="s">
        <v>302</v>
      </c>
    </row>
    <row r="4" spans="1:33" ht="17.25" customHeight="1">
      <c r="A4" s="227" t="s">
        <v>15</v>
      </c>
      <c r="B4" s="365" t="s">
        <v>41</v>
      </c>
      <c r="C4" s="337"/>
      <c r="D4" s="337"/>
      <c r="E4" s="361"/>
      <c r="F4" s="613" t="s">
        <v>42</v>
      </c>
      <c r="G4" s="614"/>
      <c r="H4" s="614"/>
      <c r="I4" s="615"/>
      <c r="J4" s="365" t="s">
        <v>43</v>
      </c>
      <c r="K4" s="337"/>
      <c r="L4" s="337"/>
      <c r="M4" s="361"/>
      <c r="N4" s="437" t="s">
        <v>44</v>
      </c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</row>
    <row r="5" spans="1:33" ht="17.25" customHeight="1">
      <c r="A5" s="242"/>
      <c r="B5" s="338"/>
      <c r="C5" s="339"/>
      <c r="D5" s="339"/>
      <c r="E5" s="364"/>
      <c r="F5" s="616"/>
      <c r="G5" s="617"/>
      <c r="H5" s="617"/>
      <c r="I5" s="618"/>
      <c r="J5" s="338"/>
      <c r="K5" s="339"/>
      <c r="L5" s="339"/>
      <c r="M5" s="364"/>
      <c r="N5" s="340" t="s">
        <v>45</v>
      </c>
      <c r="O5" s="341"/>
      <c r="P5" s="341"/>
      <c r="Q5" s="342"/>
      <c r="R5" s="340" t="s">
        <v>46</v>
      </c>
      <c r="S5" s="341"/>
      <c r="T5" s="341"/>
      <c r="U5" s="342"/>
      <c r="V5" s="619" t="s">
        <v>47</v>
      </c>
      <c r="W5" s="620"/>
      <c r="X5" s="620"/>
      <c r="Y5" s="621"/>
      <c r="Z5" s="622" t="s">
        <v>48</v>
      </c>
      <c r="AA5" s="623"/>
      <c r="AB5" s="623"/>
      <c r="AC5" s="624"/>
      <c r="AD5" s="619" t="s">
        <v>49</v>
      </c>
      <c r="AE5" s="620"/>
      <c r="AF5" s="620"/>
      <c r="AG5" s="620"/>
    </row>
    <row r="6" spans="1:33" ht="17.25" customHeight="1">
      <c r="A6" s="242"/>
      <c r="B6" s="609" t="s">
        <v>50</v>
      </c>
      <c r="C6" s="609" t="s">
        <v>51</v>
      </c>
      <c r="D6" s="609" t="s">
        <v>52</v>
      </c>
      <c r="E6" s="609" t="s">
        <v>53</v>
      </c>
      <c r="F6" s="609" t="s">
        <v>50</v>
      </c>
      <c r="G6" s="609" t="s">
        <v>51</v>
      </c>
      <c r="H6" s="609" t="s">
        <v>52</v>
      </c>
      <c r="I6" s="609" t="s">
        <v>53</v>
      </c>
      <c r="J6" s="609" t="s">
        <v>50</v>
      </c>
      <c r="K6" s="609" t="s">
        <v>51</v>
      </c>
      <c r="L6" s="609" t="s">
        <v>52</v>
      </c>
      <c r="M6" s="609" t="s">
        <v>53</v>
      </c>
      <c r="N6" s="609" t="s">
        <v>50</v>
      </c>
      <c r="O6" s="609" t="s">
        <v>51</v>
      </c>
      <c r="P6" s="609" t="s">
        <v>52</v>
      </c>
      <c r="Q6" s="609" t="s">
        <v>53</v>
      </c>
      <c r="R6" s="609" t="s">
        <v>50</v>
      </c>
      <c r="S6" s="609" t="s">
        <v>51</v>
      </c>
      <c r="T6" s="609" t="s">
        <v>52</v>
      </c>
      <c r="U6" s="609" t="s">
        <v>53</v>
      </c>
      <c r="V6" s="609" t="s">
        <v>50</v>
      </c>
      <c r="W6" s="609" t="s">
        <v>51</v>
      </c>
      <c r="X6" s="609" t="s">
        <v>52</v>
      </c>
      <c r="Y6" s="609" t="s">
        <v>53</v>
      </c>
      <c r="Z6" s="609" t="s">
        <v>50</v>
      </c>
      <c r="AA6" s="609" t="s">
        <v>51</v>
      </c>
      <c r="AB6" s="609" t="s">
        <v>52</v>
      </c>
      <c r="AC6" s="625" t="s">
        <v>53</v>
      </c>
      <c r="AD6" s="609" t="s">
        <v>50</v>
      </c>
      <c r="AE6" s="609" t="s">
        <v>51</v>
      </c>
      <c r="AF6" s="609" t="s">
        <v>52</v>
      </c>
      <c r="AG6" s="625" t="s">
        <v>53</v>
      </c>
    </row>
    <row r="7" spans="1:33" ht="17.25" customHeight="1">
      <c r="A7" s="248" t="s">
        <v>427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626"/>
      <c r="AD7" s="565"/>
      <c r="AE7" s="565"/>
      <c r="AF7" s="565"/>
      <c r="AG7" s="626"/>
    </row>
    <row r="8" spans="1:33" ht="17.25" customHeight="1">
      <c r="A8" s="243" t="s">
        <v>54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  <c r="T8" s="566"/>
      <c r="U8" s="566"/>
      <c r="V8" s="566"/>
      <c r="W8" s="566"/>
      <c r="X8" s="566"/>
      <c r="Y8" s="566"/>
      <c r="Z8" s="566"/>
      <c r="AA8" s="566"/>
      <c r="AB8" s="566"/>
      <c r="AC8" s="627"/>
      <c r="AD8" s="566"/>
      <c r="AE8" s="566"/>
      <c r="AF8" s="566"/>
      <c r="AG8" s="627"/>
    </row>
    <row r="9" spans="1:33" s="3" customFormat="1" ht="17.25" customHeight="1">
      <c r="A9" s="11" t="s">
        <v>40</v>
      </c>
      <c r="B9" s="240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</row>
    <row r="10" spans="1:34" ht="17.25" customHeight="1">
      <c r="A10" s="236" t="s">
        <v>299</v>
      </c>
      <c r="B10" s="184">
        <v>21.9</v>
      </c>
      <c r="C10" s="185">
        <v>176.4</v>
      </c>
      <c r="D10" s="185">
        <v>162.8</v>
      </c>
      <c r="E10" s="185">
        <v>13.6</v>
      </c>
      <c r="F10" s="185">
        <v>21.6</v>
      </c>
      <c r="G10" s="185">
        <v>177.8</v>
      </c>
      <c r="H10" s="185">
        <v>161.7</v>
      </c>
      <c r="I10" s="185">
        <v>16.1</v>
      </c>
      <c r="J10" s="185">
        <v>22.7</v>
      </c>
      <c r="K10" s="185">
        <v>191.6</v>
      </c>
      <c r="L10" s="185">
        <v>178.6</v>
      </c>
      <c r="M10" s="185">
        <v>13</v>
      </c>
      <c r="N10" s="185">
        <v>21.6</v>
      </c>
      <c r="O10" s="185">
        <v>181.5</v>
      </c>
      <c r="P10" s="185">
        <v>163.4</v>
      </c>
      <c r="Q10" s="185">
        <v>18.1</v>
      </c>
      <c r="R10" s="185">
        <v>22.8</v>
      </c>
      <c r="S10" s="185">
        <v>179.3</v>
      </c>
      <c r="T10" s="185">
        <v>167.4</v>
      </c>
      <c r="U10" s="185">
        <v>11.9</v>
      </c>
      <c r="V10" s="185">
        <v>21.7</v>
      </c>
      <c r="W10" s="185">
        <v>176.7</v>
      </c>
      <c r="X10" s="185">
        <v>162.8</v>
      </c>
      <c r="Y10" s="185">
        <v>13.9</v>
      </c>
      <c r="Z10" s="185">
        <v>22.2</v>
      </c>
      <c r="AA10" s="185">
        <v>179.1</v>
      </c>
      <c r="AB10" s="185">
        <v>171.7</v>
      </c>
      <c r="AC10" s="185">
        <v>7.4</v>
      </c>
      <c r="AD10" s="185">
        <v>22</v>
      </c>
      <c r="AE10" s="185">
        <v>169.2</v>
      </c>
      <c r="AF10" s="185">
        <v>158.6</v>
      </c>
      <c r="AG10" s="185">
        <v>10.6</v>
      </c>
      <c r="AH10" s="185"/>
    </row>
    <row r="11" spans="1:34" ht="17.25" customHeight="1">
      <c r="A11" s="236" t="s">
        <v>453</v>
      </c>
      <c r="B11" s="184">
        <v>21.3</v>
      </c>
      <c r="C11" s="185">
        <v>170.7</v>
      </c>
      <c r="D11" s="185">
        <v>158.5</v>
      </c>
      <c r="E11" s="185">
        <v>12.2</v>
      </c>
      <c r="F11" s="185">
        <v>21.1</v>
      </c>
      <c r="G11" s="185">
        <v>173.2</v>
      </c>
      <c r="H11" s="185">
        <v>158.5</v>
      </c>
      <c r="I11" s="185">
        <v>14.7</v>
      </c>
      <c r="J11" s="185">
        <v>22</v>
      </c>
      <c r="K11" s="185">
        <v>186</v>
      </c>
      <c r="L11" s="185">
        <v>168.9</v>
      </c>
      <c r="M11" s="185">
        <v>17.1</v>
      </c>
      <c r="N11" s="185">
        <v>21</v>
      </c>
      <c r="O11" s="185">
        <v>177.1</v>
      </c>
      <c r="P11" s="185">
        <v>161.6</v>
      </c>
      <c r="Q11" s="185">
        <v>15.5</v>
      </c>
      <c r="R11" s="185">
        <v>22</v>
      </c>
      <c r="S11" s="185">
        <v>172.9</v>
      </c>
      <c r="T11" s="185">
        <v>160.1</v>
      </c>
      <c r="U11" s="185">
        <v>12.8</v>
      </c>
      <c r="V11" s="185">
        <v>21.5</v>
      </c>
      <c r="W11" s="185">
        <v>173.5</v>
      </c>
      <c r="X11" s="185">
        <v>161.9</v>
      </c>
      <c r="Y11" s="185">
        <v>11.6</v>
      </c>
      <c r="Z11" s="185">
        <v>21.4</v>
      </c>
      <c r="AA11" s="185">
        <v>172.6</v>
      </c>
      <c r="AB11" s="185">
        <v>165.2</v>
      </c>
      <c r="AC11" s="185">
        <v>7.4</v>
      </c>
      <c r="AD11" s="185">
        <v>22.2</v>
      </c>
      <c r="AE11" s="185">
        <v>180.3</v>
      </c>
      <c r="AF11" s="185">
        <v>166.5</v>
      </c>
      <c r="AG11" s="185">
        <v>13.8</v>
      </c>
      <c r="AH11" s="185"/>
    </row>
    <row r="12" spans="1:34" s="3" customFormat="1" ht="17.25" customHeight="1">
      <c r="A12" s="11" t="s">
        <v>454</v>
      </c>
      <c r="B12" s="275">
        <f>AVERAGE(B14:B27)</f>
        <v>21.008333333333333</v>
      </c>
      <c r="C12" s="249">
        <v>167.7</v>
      </c>
      <c r="D12" s="249">
        <f aca="true" t="shared" si="0" ref="D12:AG12">AVERAGE(D14:D27)</f>
        <v>157.36666666666665</v>
      </c>
      <c r="E12" s="249">
        <f t="shared" si="0"/>
        <v>10.275</v>
      </c>
      <c r="F12" s="249">
        <f t="shared" si="0"/>
        <v>20.816666666666666</v>
      </c>
      <c r="G12" s="249">
        <f t="shared" si="0"/>
        <v>169.92500000000004</v>
      </c>
      <c r="H12" s="249">
        <f t="shared" si="0"/>
        <v>157.70833333333334</v>
      </c>
      <c r="I12" s="249">
        <f t="shared" si="0"/>
        <v>12.216666666666663</v>
      </c>
      <c r="J12" s="249">
        <v>21.7</v>
      </c>
      <c r="K12" s="249">
        <f t="shared" si="0"/>
        <v>176.1833333333333</v>
      </c>
      <c r="L12" s="249">
        <f t="shared" si="0"/>
        <v>163.3083333333333</v>
      </c>
      <c r="M12" s="249">
        <f t="shared" si="0"/>
        <v>12.875</v>
      </c>
      <c r="N12" s="249">
        <f t="shared" si="0"/>
        <v>20.641666666666666</v>
      </c>
      <c r="O12" s="249">
        <f t="shared" si="0"/>
        <v>172.01666666666668</v>
      </c>
      <c r="P12" s="249">
        <f t="shared" si="0"/>
        <v>159.87499999999997</v>
      </c>
      <c r="Q12" s="249">
        <f t="shared" si="0"/>
        <v>12.141666666666666</v>
      </c>
      <c r="R12" s="249">
        <f t="shared" si="0"/>
        <v>21.708333333333332</v>
      </c>
      <c r="S12" s="249">
        <f t="shared" si="0"/>
        <v>169.13333333333333</v>
      </c>
      <c r="T12" s="249">
        <f t="shared" si="0"/>
        <v>157.20833333333334</v>
      </c>
      <c r="U12" s="249">
        <f t="shared" si="0"/>
        <v>11.924999999999999</v>
      </c>
      <c r="V12" s="249">
        <f t="shared" si="0"/>
        <v>21.208333333333332</v>
      </c>
      <c r="W12" s="249">
        <f t="shared" si="0"/>
        <v>169.1</v>
      </c>
      <c r="X12" s="249">
        <v>159.6</v>
      </c>
      <c r="Y12" s="249">
        <v>9.5</v>
      </c>
      <c r="Z12" s="249">
        <f t="shared" si="0"/>
        <v>21.458333333333332</v>
      </c>
      <c r="AA12" s="249">
        <f t="shared" si="0"/>
        <v>172.3083333333333</v>
      </c>
      <c r="AB12" s="249">
        <f t="shared" si="0"/>
        <v>165.76666666666668</v>
      </c>
      <c r="AC12" s="249">
        <f t="shared" si="0"/>
        <v>6.541666666666667</v>
      </c>
      <c r="AD12" s="249">
        <v>21.7</v>
      </c>
      <c r="AE12" s="249">
        <f t="shared" si="0"/>
        <v>175.83333333333334</v>
      </c>
      <c r="AF12" s="249">
        <f t="shared" si="0"/>
        <v>162.50833333333335</v>
      </c>
      <c r="AG12" s="249">
        <f t="shared" si="0"/>
        <v>13.341666666666669</v>
      </c>
      <c r="AH12" s="249"/>
    </row>
    <row r="13" spans="1:33" ht="17.25" customHeight="1">
      <c r="A13" s="38"/>
      <c r="B13" s="57"/>
      <c r="C13" s="38"/>
      <c r="D13" s="38"/>
      <c r="E13" s="38"/>
      <c r="F13" s="38"/>
      <c r="G13" s="38"/>
      <c r="H13" s="26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4" ht="17.25" customHeight="1">
      <c r="A14" s="134" t="s">
        <v>252</v>
      </c>
      <c r="B14" s="184">
        <v>19</v>
      </c>
      <c r="C14" s="185">
        <v>150.8</v>
      </c>
      <c r="D14" s="185">
        <v>140.7</v>
      </c>
      <c r="E14" s="185">
        <v>10.1</v>
      </c>
      <c r="F14" s="185">
        <v>18.5</v>
      </c>
      <c r="G14" s="185">
        <v>150.5</v>
      </c>
      <c r="H14" s="185">
        <v>138.8</v>
      </c>
      <c r="I14" s="185">
        <v>11.7</v>
      </c>
      <c r="J14" s="185">
        <v>19.2</v>
      </c>
      <c r="K14" s="185">
        <v>155.6</v>
      </c>
      <c r="L14" s="185">
        <v>144.6</v>
      </c>
      <c r="M14" s="185">
        <v>11</v>
      </c>
      <c r="N14" s="185">
        <v>17.7</v>
      </c>
      <c r="O14" s="185">
        <v>147.3</v>
      </c>
      <c r="P14" s="185">
        <v>136.2</v>
      </c>
      <c r="Q14" s="185">
        <v>11.1</v>
      </c>
      <c r="R14" s="185">
        <v>19.6</v>
      </c>
      <c r="S14" s="185">
        <v>153.1</v>
      </c>
      <c r="T14" s="185">
        <v>142.2</v>
      </c>
      <c r="U14" s="185">
        <v>10.9</v>
      </c>
      <c r="V14" s="185">
        <v>18.3</v>
      </c>
      <c r="W14" s="185">
        <v>148.2</v>
      </c>
      <c r="X14" s="185">
        <v>138.2</v>
      </c>
      <c r="Y14" s="185">
        <v>10</v>
      </c>
      <c r="Z14" s="185">
        <v>19.1</v>
      </c>
      <c r="AA14" s="185">
        <v>151.8</v>
      </c>
      <c r="AB14" s="185">
        <v>146.3</v>
      </c>
      <c r="AC14" s="185">
        <v>5.5</v>
      </c>
      <c r="AD14" s="185">
        <v>18.3</v>
      </c>
      <c r="AE14" s="185">
        <v>144.8</v>
      </c>
      <c r="AF14" s="185">
        <v>136.3</v>
      </c>
      <c r="AG14" s="185">
        <v>8.5</v>
      </c>
      <c r="AH14" s="185"/>
    </row>
    <row r="15" spans="1:34" ht="17.25" customHeight="1">
      <c r="A15" s="123">
        <v>2</v>
      </c>
      <c r="B15" s="184">
        <v>21.4</v>
      </c>
      <c r="C15" s="185">
        <v>169.8</v>
      </c>
      <c r="D15" s="185">
        <v>158.9</v>
      </c>
      <c r="E15" s="185">
        <v>10.9</v>
      </c>
      <c r="F15" s="185">
        <v>21.3</v>
      </c>
      <c r="G15" s="185">
        <v>173</v>
      </c>
      <c r="H15" s="185">
        <v>160</v>
      </c>
      <c r="I15" s="185">
        <v>13</v>
      </c>
      <c r="J15" s="185">
        <v>21.6</v>
      </c>
      <c r="K15" s="185">
        <v>173</v>
      </c>
      <c r="L15" s="185">
        <v>162.2</v>
      </c>
      <c r="M15" s="185">
        <v>10.8</v>
      </c>
      <c r="N15" s="185">
        <v>21.7</v>
      </c>
      <c r="O15" s="185">
        <v>182.2</v>
      </c>
      <c r="P15" s="185">
        <v>167.7</v>
      </c>
      <c r="Q15" s="185">
        <v>14.5</v>
      </c>
      <c r="R15" s="185">
        <v>21.6</v>
      </c>
      <c r="S15" s="185">
        <v>166.9</v>
      </c>
      <c r="T15" s="185">
        <v>156.2</v>
      </c>
      <c r="U15" s="185">
        <v>10.7</v>
      </c>
      <c r="V15" s="185">
        <v>22.6</v>
      </c>
      <c r="W15" s="185">
        <v>184.2</v>
      </c>
      <c r="X15" s="185">
        <v>170</v>
      </c>
      <c r="Y15" s="185">
        <v>14.2</v>
      </c>
      <c r="Z15" s="185">
        <v>22.6</v>
      </c>
      <c r="AA15" s="185">
        <v>182</v>
      </c>
      <c r="AB15" s="185">
        <v>175.2</v>
      </c>
      <c r="AC15" s="185">
        <v>6.8</v>
      </c>
      <c r="AD15" s="185">
        <v>22.3</v>
      </c>
      <c r="AE15" s="185">
        <v>180.1</v>
      </c>
      <c r="AF15" s="185">
        <v>167.3</v>
      </c>
      <c r="AG15" s="185">
        <v>13</v>
      </c>
      <c r="AH15" s="185"/>
    </row>
    <row r="16" spans="1:34" ht="17.25" customHeight="1">
      <c r="A16" s="123">
        <v>3</v>
      </c>
      <c r="B16" s="184">
        <v>21.1</v>
      </c>
      <c r="C16" s="185">
        <v>168.1</v>
      </c>
      <c r="D16" s="185">
        <v>156.6</v>
      </c>
      <c r="E16" s="185">
        <v>11.5</v>
      </c>
      <c r="F16" s="185">
        <v>20.9</v>
      </c>
      <c r="G16" s="185">
        <v>170.6</v>
      </c>
      <c r="H16" s="185">
        <v>156.8</v>
      </c>
      <c r="I16" s="185">
        <v>13.8</v>
      </c>
      <c r="J16" s="185">
        <v>22.4</v>
      </c>
      <c r="K16" s="185">
        <v>185.2</v>
      </c>
      <c r="L16" s="185">
        <v>168.1</v>
      </c>
      <c r="M16" s="185">
        <v>17.1</v>
      </c>
      <c r="N16" s="185">
        <v>20.7</v>
      </c>
      <c r="O16" s="185">
        <v>174.4</v>
      </c>
      <c r="P16" s="185">
        <v>160.2</v>
      </c>
      <c r="Q16" s="185">
        <v>14.2</v>
      </c>
      <c r="R16" s="185">
        <v>21.5</v>
      </c>
      <c r="S16" s="185">
        <v>166.4</v>
      </c>
      <c r="T16" s="185">
        <v>154.9</v>
      </c>
      <c r="U16" s="185">
        <v>11.5</v>
      </c>
      <c r="V16" s="185">
        <v>21.3</v>
      </c>
      <c r="W16" s="185">
        <v>171.9</v>
      </c>
      <c r="X16" s="185">
        <v>160.2</v>
      </c>
      <c r="Y16" s="185">
        <v>11.7</v>
      </c>
      <c r="Z16" s="185">
        <v>21.9</v>
      </c>
      <c r="AA16" s="185">
        <v>174.1</v>
      </c>
      <c r="AB16" s="185">
        <v>168.3</v>
      </c>
      <c r="AC16" s="185">
        <v>5.8</v>
      </c>
      <c r="AD16" s="185">
        <v>21.1</v>
      </c>
      <c r="AE16" s="185">
        <v>174</v>
      </c>
      <c r="AF16" s="185">
        <v>158.2</v>
      </c>
      <c r="AG16" s="185">
        <v>15.8</v>
      </c>
      <c r="AH16" s="185"/>
    </row>
    <row r="17" spans="1:34" ht="17.25" customHeight="1">
      <c r="A17" s="123">
        <v>4</v>
      </c>
      <c r="B17" s="184">
        <v>21.8</v>
      </c>
      <c r="C17" s="185">
        <v>174.8</v>
      </c>
      <c r="D17" s="185">
        <v>163.4</v>
      </c>
      <c r="E17" s="185">
        <v>11.4</v>
      </c>
      <c r="F17" s="185">
        <v>21.5</v>
      </c>
      <c r="G17" s="185">
        <v>176.4</v>
      </c>
      <c r="H17" s="185">
        <v>163</v>
      </c>
      <c r="I17" s="185">
        <v>13.4</v>
      </c>
      <c r="J17" s="185">
        <v>22.4</v>
      </c>
      <c r="K17" s="185">
        <v>183.6</v>
      </c>
      <c r="L17" s="185">
        <v>168.6</v>
      </c>
      <c r="M17" s="185">
        <v>15</v>
      </c>
      <c r="N17" s="185">
        <v>21.5</v>
      </c>
      <c r="O17" s="185">
        <v>179.8</v>
      </c>
      <c r="P17" s="185">
        <v>166.6</v>
      </c>
      <c r="Q17" s="185">
        <v>13.2</v>
      </c>
      <c r="R17" s="185">
        <v>22.6</v>
      </c>
      <c r="S17" s="185">
        <v>175.7</v>
      </c>
      <c r="T17" s="185">
        <v>163.6</v>
      </c>
      <c r="U17" s="185">
        <v>12.1</v>
      </c>
      <c r="V17" s="185">
        <v>21.7</v>
      </c>
      <c r="W17" s="185">
        <v>175.1</v>
      </c>
      <c r="X17" s="185">
        <v>163.6</v>
      </c>
      <c r="Y17" s="185">
        <v>11.5</v>
      </c>
      <c r="Z17" s="185">
        <v>22.2</v>
      </c>
      <c r="AA17" s="185">
        <v>180</v>
      </c>
      <c r="AB17" s="185">
        <v>172.3</v>
      </c>
      <c r="AC17" s="185">
        <v>7.7</v>
      </c>
      <c r="AD17" s="185">
        <v>23.1</v>
      </c>
      <c r="AE17" s="185">
        <v>189.2</v>
      </c>
      <c r="AF17" s="185">
        <v>173</v>
      </c>
      <c r="AG17" s="185">
        <v>16.2</v>
      </c>
      <c r="AH17" s="185"/>
    </row>
    <row r="18" spans="1:34" ht="17.25" customHeight="1">
      <c r="A18" s="38"/>
      <c r="B18" s="5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17.25" customHeight="1">
      <c r="A19" s="123">
        <v>5</v>
      </c>
      <c r="B19" s="184">
        <v>20.1</v>
      </c>
      <c r="C19" s="185">
        <v>160.7</v>
      </c>
      <c r="D19" s="185">
        <v>150.9</v>
      </c>
      <c r="E19" s="185">
        <v>9.8</v>
      </c>
      <c r="F19" s="185">
        <v>19.7</v>
      </c>
      <c r="G19" s="185">
        <v>160.1</v>
      </c>
      <c r="H19" s="185">
        <v>148.7</v>
      </c>
      <c r="I19" s="185">
        <v>11.4</v>
      </c>
      <c r="J19" s="185">
        <v>20.7</v>
      </c>
      <c r="K19" s="185">
        <v>169.6</v>
      </c>
      <c r="L19" s="185">
        <v>156.7</v>
      </c>
      <c r="M19" s="185">
        <v>12.9</v>
      </c>
      <c r="N19" s="185">
        <v>19.3</v>
      </c>
      <c r="O19" s="185">
        <v>160.6</v>
      </c>
      <c r="P19" s="185">
        <v>149.4</v>
      </c>
      <c r="Q19" s="185">
        <v>11.2</v>
      </c>
      <c r="R19" s="185">
        <v>21.4</v>
      </c>
      <c r="S19" s="185">
        <v>166</v>
      </c>
      <c r="T19" s="185">
        <v>154.5</v>
      </c>
      <c r="U19" s="185">
        <v>11.5</v>
      </c>
      <c r="V19" s="185">
        <v>20</v>
      </c>
      <c r="W19" s="185">
        <v>160.4</v>
      </c>
      <c r="X19" s="185">
        <v>150.7</v>
      </c>
      <c r="Y19" s="185">
        <v>9.7</v>
      </c>
      <c r="Z19" s="185">
        <v>20.4</v>
      </c>
      <c r="AA19" s="185">
        <v>163.2</v>
      </c>
      <c r="AB19" s="185">
        <v>156.8</v>
      </c>
      <c r="AC19" s="185">
        <v>6.4</v>
      </c>
      <c r="AD19" s="185">
        <v>21.2</v>
      </c>
      <c r="AE19" s="185">
        <v>171.2</v>
      </c>
      <c r="AF19" s="185">
        <v>157.8</v>
      </c>
      <c r="AG19" s="185">
        <v>13.4</v>
      </c>
      <c r="AH19" s="185"/>
    </row>
    <row r="20" spans="1:34" ht="17.25" customHeight="1">
      <c r="A20" s="123">
        <v>6</v>
      </c>
      <c r="B20" s="184">
        <v>22.1</v>
      </c>
      <c r="C20" s="185">
        <v>176.5</v>
      </c>
      <c r="D20" s="185">
        <v>166.3</v>
      </c>
      <c r="E20" s="185">
        <v>10.2</v>
      </c>
      <c r="F20" s="185">
        <v>21.9</v>
      </c>
      <c r="G20" s="185">
        <v>177.8</v>
      </c>
      <c r="H20" s="185">
        <v>165.7</v>
      </c>
      <c r="I20" s="185">
        <v>12.1</v>
      </c>
      <c r="J20" s="185">
        <v>22.5</v>
      </c>
      <c r="K20" s="185">
        <v>182</v>
      </c>
      <c r="L20" s="185">
        <v>169.9</v>
      </c>
      <c r="M20" s="185">
        <v>12.1</v>
      </c>
      <c r="N20" s="185">
        <v>21.9</v>
      </c>
      <c r="O20" s="185">
        <v>182</v>
      </c>
      <c r="P20" s="185">
        <v>169.5</v>
      </c>
      <c r="Q20" s="185">
        <v>12.5</v>
      </c>
      <c r="R20" s="185">
        <v>22.6</v>
      </c>
      <c r="S20" s="185">
        <v>174.6</v>
      </c>
      <c r="T20" s="185">
        <v>163</v>
      </c>
      <c r="U20" s="185">
        <v>11.6</v>
      </c>
      <c r="V20" s="185">
        <v>22.3</v>
      </c>
      <c r="W20" s="185">
        <v>179.1</v>
      </c>
      <c r="X20" s="185">
        <v>168.2</v>
      </c>
      <c r="Y20" s="185">
        <v>10.9</v>
      </c>
      <c r="Z20" s="185">
        <v>22.6</v>
      </c>
      <c r="AA20" s="185">
        <v>180.1</v>
      </c>
      <c r="AB20" s="185">
        <v>173.3</v>
      </c>
      <c r="AC20" s="185">
        <v>6.8</v>
      </c>
      <c r="AD20" s="185">
        <v>22.6</v>
      </c>
      <c r="AE20" s="185">
        <v>182.2</v>
      </c>
      <c r="AF20" s="185">
        <v>168.3</v>
      </c>
      <c r="AG20" s="185">
        <v>13.9</v>
      </c>
      <c r="AH20" s="185"/>
    </row>
    <row r="21" spans="1:34" ht="17.25" customHeight="1">
      <c r="A21" s="123">
        <v>7</v>
      </c>
      <c r="B21" s="184">
        <v>22</v>
      </c>
      <c r="C21" s="185">
        <v>174.7</v>
      </c>
      <c r="D21" s="185">
        <v>164.7</v>
      </c>
      <c r="E21" s="185">
        <v>10</v>
      </c>
      <c r="F21" s="185">
        <v>21.8</v>
      </c>
      <c r="G21" s="185">
        <v>177</v>
      </c>
      <c r="H21" s="185">
        <v>164.9</v>
      </c>
      <c r="I21" s="185">
        <v>12.1</v>
      </c>
      <c r="J21" s="185">
        <v>22.9</v>
      </c>
      <c r="K21" s="185">
        <v>185.1</v>
      </c>
      <c r="L21" s="185">
        <v>173.1</v>
      </c>
      <c r="M21" s="185">
        <v>12</v>
      </c>
      <c r="N21" s="185">
        <v>21.2</v>
      </c>
      <c r="O21" s="185">
        <v>177.2</v>
      </c>
      <c r="P21" s="185">
        <v>164.8</v>
      </c>
      <c r="Q21" s="185">
        <v>12.4</v>
      </c>
      <c r="R21" s="185">
        <v>22.4</v>
      </c>
      <c r="S21" s="185">
        <v>174.9</v>
      </c>
      <c r="T21" s="185">
        <v>162.5</v>
      </c>
      <c r="U21" s="185">
        <v>12.4</v>
      </c>
      <c r="V21" s="185">
        <v>21.4</v>
      </c>
      <c r="W21" s="185">
        <v>169.3</v>
      </c>
      <c r="X21" s="185">
        <v>160.7</v>
      </c>
      <c r="Y21" s="185">
        <v>8.6</v>
      </c>
      <c r="Z21" s="185">
        <v>21.3</v>
      </c>
      <c r="AA21" s="185">
        <v>170.7</v>
      </c>
      <c r="AB21" s="185">
        <v>165.5</v>
      </c>
      <c r="AC21" s="185">
        <v>5.2</v>
      </c>
      <c r="AD21" s="185">
        <v>21.9</v>
      </c>
      <c r="AE21" s="185">
        <v>176.5</v>
      </c>
      <c r="AF21" s="185">
        <v>163.5</v>
      </c>
      <c r="AG21" s="185">
        <v>13</v>
      </c>
      <c r="AH21" s="185"/>
    </row>
    <row r="22" spans="1:34" ht="17.25" customHeight="1">
      <c r="A22" s="123">
        <v>8</v>
      </c>
      <c r="B22" s="184">
        <v>19.9</v>
      </c>
      <c r="C22" s="185">
        <v>159.5</v>
      </c>
      <c r="D22" s="185">
        <v>149.9</v>
      </c>
      <c r="E22" s="185">
        <v>9.6</v>
      </c>
      <c r="F22" s="185">
        <v>19.9</v>
      </c>
      <c r="G22" s="185">
        <v>163</v>
      </c>
      <c r="H22" s="185">
        <v>151.5</v>
      </c>
      <c r="I22" s="185">
        <v>11.5</v>
      </c>
      <c r="J22" s="185">
        <v>21.6</v>
      </c>
      <c r="K22" s="185">
        <v>176.5</v>
      </c>
      <c r="L22" s="185">
        <v>163.1</v>
      </c>
      <c r="M22" s="185">
        <v>13.4</v>
      </c>
      <c r="N22" s="185">
        <v>19.2</v>
      </c>
      <c r="O22" s="185">
        <v>159.1</v>
      </c>
      <c r="P22" s="185">
        <v>148.3</v>
      </c>
      <c r="Q22" s="185">
        <v>10.8</v>
      </c>
      <c r="R22" s="185">
        <v>21.4</v>
      </c>
      <c r="S22" s="185">
        <v>170</v>
      </c>
      <c r="T22" s="185">
        <v>157.1</v>
      </c>
      <c r="U22" s="185">
        <v>12.9</v>
      </c>
      <c r="V22" s="185">
        <v>20.1</v>
      </c>
      <c r="W22" s="185">
        <v>159.1</v>
      </c>
      <c r="X22" s="185">
        <v>151.5</v>
      </c>
      <c r="Y22" s="185">
        <v>7.6</v>
      </c>
      <c r="Z22" s="185">
        <v>20.6</v>
      </c>
      <c r="AA22" s="185">
        <v>162.3</v>
      </c>
      <c r="AB22" s="185">
        <v>158.1</v>
      </c>
      <c r="AC22" s="185">
        <v>4.2</v>
      </c>
      <c r="AD22" s="185">
        <v>21.6</v>
      </c>
      <c r="AE22" s="185">
        <v>173.1</v>
      </c>
      <c r="AF22" s="185">
        <v>161.9</v>
      </c>
      <c r="AG22" s="185">
        <v>11.2</v>
      </c>
      <c r="AH22" s="185"/>
    </row>
    <row r="23" spans="1:34" ht="17.25" customHeight="1">
      <c r="A23" s="38"/>
      <c r="B23" s="5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17.25" customHeight="1">
      <c r="A24" s="123">
        <v>9</v>
      </c>
      <c r="B24" s="184">
        <v>20.9</v>
      </c>
      <c r="C24" s="185">
        <v>166.4</v>
      </c>
      <c r="D24" s="185">
        <v>156.8</v>
      </c>
      <c r="E24" s="185">
        <v>9.6</v>
      </c>
      <c r="F24" s="185">
        <v>20.7</v>
      </c>
      <c r="G24" s="185">
        <v>169.4</v>
      </c>
      <c r="H24" s="185">
        <v>157.8</v>
      </c>
      <c r="I24" s="185">
        <v>11.6</v>
      </c>
      <c r="J24" s="185">
        <v>21.2</v>
      </c>
      <c r="K24" s="185">
        <v>173.4</v>
      </c>
      <c r="L24" s="185">
        <v>160.1</v>
      </c>
      <c r="M24" s="185">
        <v>13.3</v>
      </c>
      <c r="N24" s="185">
        <v>20.8</v>
      </c>
      <c r="O24" s="185">
        <v>172.8</v>
      </c>
      <c r="P24" s="185">
        <v>161.5</v>
      </c>
      <c r="Q24" s="185">
        <v>11.3</v>
      </c>
      <c r="R24" s="185">
        <v>21.7</v>
      </c>
      <c r="S24" s="185">
        <v>168.9</v>
      </c>
      <c r="T24" s="185">
        <v>157.8</v>
      </c>
      <c r="U24" s="185">
        <v>11.1</v>
      </c>
      <c r="V24" s="185">
        <v>21.6</v>
      </c>
      <c r="W24" s="185">
        <v>170.6</v>
      </c>
      <c r="X24" s="185">
        <v>163.2</v>
      </c>
      <c r="Y24" s="185">
        <v>7.4</v>
      </c>
      <c r="Z24" s="185">
        <v>21</v>
      </c>
      <c r="AA24" s="185">
        <v>168.4</v>
      </c>
      <c r="AB24" s="185">
        <v>161.4</v>
      </c>
      <c r="AC24" s="185">
        <v>7</v>
      </c>
      <c r="AD24" s="185">
        <v>21.2</v>
      </c>
      <c r="AE24" s="185">
        <v>170.8</v>
      </c>
      <c r="AF24" s="185">
        <v>158.9</v>
      </c>
      <c r="AG24" s="185">
        <v>11.9</v>
      </c>
      <c r="AH24" s="185"/>
    </row>
    <row r="25" spans="1:34" ht="17.25" customHeight="1">
      <c r="A25" s="123">
        <v>10</v>
      </c>
      <c r="B25" s="184">
        <v>21.7</v>
      </c>
      <c r="C25" s="185">
        <v>173.6</v>
      </c>
      <c r="D25" s="185">
        <v>163.5</v>
      </c>
      <c r="E25" s="185">
        <v>10.1</v>
      </c>
      <c r="F25" s="185">
        <v>21.4</v>
      </c>
      <c r="G25" s="185">
        <v>175.4</v>
      </c>
      <c r="H25" s="185">
        <v>163.2</v>
      </c>
      <c r="I25" s="185">
        <v>12.2</v>
      </c>
      <c r="J25" s="185">
        <v>22.1</v>
      </c>
      <c r="K25" s="185">
        <v>179.3</v>
      </c>
      <c r="L25" s="185">
        <v>167.1</v>
      </c>
      <c r="M25" s="185">
        <v>12.2</v>
      </c>
      <c r="N25" s="185">
        <v>21.3</v>
      </c>
      <c r="O25" s="185">
        <v>177.2</v>
      </c>
      <c r="P25" s="185">
        <v>165.5</v>
      </c>
      <c r="Q25" s="185">
        <v>11.7</v>
      </c>
      <c r="R25" s="185">
        <v>21.8</v>
      </c>
      <c r="S25" s="185">
        <v>169.3</v>
      </c>
      <c r="T25" s="185">
        <v>158</v>
      </c>
      <c r="U25" s="185">
        <v>11.3</v>
      </c>
      <c r="V25" s="185">
        <v>21.5</v>
      </c>
      <c r="W25" s="185">
        <v>168.8</v>
      </c>
      <c r="X25" s="185">
        <v>161.4</v>
      </c>
      <c r="Y25" s="185">
        <v>7.4</v>
      </c>
      <c r="Z25" s="185">
        <v>21.9</v>
      </c>
      <c r="AA25" s="185">
        <v>180.4</v>
      </c>
      <c r="AB25" s="185">
        <v>169.9</v>
      </c>
      <c r="AC25" s="185">
        <v>10.5</v>
      </c>
      <c r="AD25" s="185">
        <v>22</v>
      </c>
      <c r="AE25" s="185">
        <v>178.6</v>
      </c>
      <c r="AF25" s="185">
        <v>164.8</v>
      </c>
      <c r="AG25" s="185">
        <v>13.8</v>
      </c>
      <c r="AH25" s="185"/>
    </row>
    <row r="26" spans="1:34" ht="17.25" customHeight="1">
      <c r="A26" s="123">
        <v>11</v>
      </c>
      <c r="B26" s="184">
        <v>21.4</v>
      </c>
      <c r="C26" s="185">
        <v>171.3</v>
      </c>
      <c r="D26" s="185">
        <v>161.1</v>
      </c>
      <c r="E26" s="185">
        <v>10.2</v>
      </c>
      <c r="F26" s="185">
        <v>21.4</v>
      </c>
      <c r="G26" s="185">
        <v>175.7</v>
      </c>
      <c r="H26" s="185">
        <v>163.5</v>
      </c>
      <c r="I26" s="185">
        <v>12.2</v>
      </c>
      <c r="J26" s="185">
        <v>21.9</v>
      </c>
      <c r="K26" s="185">
        <v>179.3</v>
      </c>
      <c r="L26" s="185">
        <v>166.2</v>
      </c>
      <c r="M26" s="185">
        <v>13.1</v>
      </c>
      <c r="N26" s="185">
        <v>21.6</v>
      </c>
      <c r="O26" s="185">
        <v>179.2</v>
      </c>
      <c r="P26" s="185">
        <v>167.5</v>
      </c>
      <c r="Q26" s="185">
        <v>11.7</v>
      </c>
      <c r="R26" s="185">
        <v>21.7</v>
      </c>
      <c r="S26" s="185">
        <v>169.2</v>
      </c>
      <c r="T26" s="185">
        <v>156.3</v>
      </c>
      <c r="U26" s="185">
        <v>12.9</v>
      </c>
      <c r="V26" s="185">
        <v>22.3</v>
      </c>
      <c r="W26" s="185">
        <v>174.1</v>
      </c>
      <c r="X26" s="185">
        <v>167.1</v>
      </c>
      <c r="Y26" s="185">
        <v>7</v>
      </c>
      <c r="Z26" s="185">
        <v>23.2</v>
      </c>
      <c r="AA26" s="185">
        <v>188.7</v>
      </c>
      <c r="AB26" s="185">
        <v>181.2</v>
      </c>
      <c r="AC26" s="185">
        <v>7.5</v>
      </c>
      <c r="AD26" s="185">
        <v>23.3</v>
      </c>
      <c r="AE26" s="185">
        <v>189</v>
      </c>
      <c r="AF26" s="185">
        <v>174.2</v>
      </c>
      <c r="AG26" s="185">
        <v>14.8</v>
      </c>
      <c r="AH26" s="185"/>
    </row>
    <row r="27" spans="1:34" ht="17.25" customHeight="1">
      <c r="A27" s="123">
        <v>12</v>
      </c>
      <c r="B27" s="184">
        <v>20.7</v>
      </c>
      <c r="C27" s="185">
        <v>165.5</v>
      </c>
      <c r="D27" s="185">
        <v>155.6</v>
      </c>
      <c r="E27" s="185">
        <v>9.9</v>
      </c>
      <c r="F27" s="185">
        <v>20.8</v>
      </c>
      <c r="G27" s="185">
        <v>170.2</v>
      </c>
      <c r="H27" s="185">
        <v>158.6</v>
      </c>
      <c r="I27" s="185">
        <v>11.6</v>
      </c>
      <c r="J27" s="185">
        <v>21.2</v>
      </c>
      <c r="K27" s="185">
        <v>171.6</v>
      </c>
      <c r="L27" s="185">
        <v>160</v>
      </c>
      <c r="M27" s="185">
        <v>11.6</v>
      </c>
      <c r="N27" s="185">
        <v>20.8</v>
      </c>
      <c r="O27" s="185">
        <v>172.4</v>
      </c>
      <c r="P27" s="185">
        <v>161.3</v>
      </c>
      <c r="Q27" s="185">
        <v>11.1</v>
      </c>
      <c r="R27" s="185">
        <v>22.2</v>
      </c>
      <c r="S27" s="185">
        <v>174.6</v>
      </c>
      <c r="T27" s="185">
        <v>160.4</v>
      </c>
      <c r="U27" s="185">
        <v>14.2</v>
      </c>
      <c r="V27" s="185">
        <v>21.4</v>
      </c>
      <c r="W27" s="185">
        <v>168.4</v>
      </c>
      <c r="X27" s="185">
        <v>161.4</v>
      </c>
      <c r="Y27" s="185">
        <v>7</v>
      </c>
      <c r="Z27" s="185">
        <v>20.7</v>
      </c>
      <c r="AA27" s="185">
        <v>166</v>
      </c>
      <c r="AB27" s="185">
        <v>160.9</v>
      </c>
      <c r="AC27" s="185">
        <v>5.1</v>
      </c>
      <c r="AD27" s="185">
        <v>23.4</v>
      </c>
      <c r="AE27" s="185">
        <v>180.5</v>
      </c>
      <c r="AF27" s="185">
        <v>165.9</v>
      </c>
      <c r="AG27" s="185">
        <v>14.6</v>
      </c>
      <c r="AH27" s="185"/>
    </row>
    <row r="28" spans="1:33" ht="17.25" customHeight="1">
      <c r="A28" s="230"/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6"/>
      <c r="W28" s="186"/>
      <c r="X28" s="186"/>
      <c r="Y28" s="186"/>
      <c r="Z28" s="185"/>
      <c r="AA28" s="185"/>
      <c r="AB28" s="185"/>
      <c r="AC28" s="185"/>
      <c r="AD28" s="185"/>
      <c r="AE28" s="185"/>
      <c r="AF28" s="185"/>
      <c r="AG28" s="185"/>
    </row>
    <row r="29" spans="1:33" s="3" customFormat="1" ht="17.25" customHeight="1">
      <c r="A29" s="18" t="s">
        <v>28</v>
      </c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</row>
    <row r="30" spans="1:34" ht="17.25" customHeight="1">
      <c r="A30" s="236" t="s">
        <v>299</v>
      </c>
      <c r="B30" s="184">
        <v>22.1</v>
      </c>
      <c r="C30" s="185">
        <v>183.7</v>
      </c>
      <c r="D30" s="185">
        <v>165.7</v>
      </c>
      <c r="E30" s="185">
        <v>18</v>
      </c>
      <c r="F30" s="185">
        <v>21.8</v>
      </c>
      <c r="G30" s="185">
        <v>185.5</v>
      </c>
      <c r="H30" s="185">
        <v>164.9</v>
      </c>
      <c r="I30" s="185">
        <v>20.6</v>
      </c>
      <c r="J30" s="185">
        <v>22.9</v>
      </c>
      <c r="K30" s="185">
        <v>195.7</v>
      </c>
      <c r="L30" s="185">
        <v>180.8</v>
      </c>
      <c r="M30" s="185">
        <v>14.9</v>
      </c>
      <c r="N30" s="185">
        <v>21.6</v>
      </c>
      <c r="O30" s="185">
        <v>189.6</v>
      </c>
      <c r="P30" s="185">
        <v>164.8</v>
      </c>
      <c r="Q30" s="185">
        <v>24.8</v>
      </c>
      <c r="R30" s="185">
        <v>23.1</v>
      </c>
      <c r="S30" s="185">
        <v>186.9</v>
      </c>
      <c r="T30" s="185">
        <v>171.7</v>
      </c>
      <c r="U30" s="185">
        <v>15.2</v>
      </c>
      <c r="V30" s="185">
        <v>22</v>
      </c>
      <c r="W30" s="185">
        <v>188.8</v>
      </c>
      <c r="X30" s="185">
        <v>166</v>
      </c>
      <c r="Y30" s="185">
        <v>22.8</v>
      </c>
      <c r="Z30" s="185">
        <v>22.7</v>
      </c>
      <c r="AA30" s="185">
        <v>192.3</v>
      </c>
      <c r="AB30" s="185">
        <v>177.5</v>
      </c>
      <c r="AC30" s="185">
        <v>14.8</v>
      </c>
      <c r="AD30" s="185">
        <v>22.3</v>
      </c>
      <c r="AE30" s="185">
        <v>176.3</v>
      </c>
      <c r="AF30" s="185">
        <v>163.5</v>
      </c>
      <c r="AG30" s="185">
        <v>12.8</v>
      </c>
      <c r="AH30" s="185"/>
    </row>
    <row r="31" spans="1:34" ht="17.25" customHeight="1">
      <c r="A31" s="236" t="s">
        <v>453</v>
      </c>
      <c r="B31" s="184">
        <v>21.3</v>
      </c>
      <c r="C31" s="185">
        <v>177.4</v>
      </c>
      <c r="D31" s="185">
        <v>160.5</v>
      </c>
      <c r="E31" s="185">
        <v>16.9</v>
      </c>
      <c r="F31" s="185">
        <v>21.2</v>
      </c>
      <c r="G31" s="185">
        <v>180.8</v>
      </c>
      <c r="H31" s="185">
        <v>161.2</v>
      </c>
      <c r="I31" s="185">
        <v>19.6</v>
      </c>
      <c r="J31" s="185">
        <v>22.1</v>
      </c>
      <c r="K31" s="185">
        <v>188.4</v>
      </c>
      <c r="L31" s="185">
        <v>169.2</v>
      </c>
      <c r="M31" s="185">
        <v>19.2</v>
      </c>
      <c r="N31" s="185">
        <v>21</v>
      </c>
      <c r="O31" s="185">
        <v>184.8</v>
      </c>
      <c r="P31" s="185">
        <v>163</v>
      </c>
      <c r="Q31" s="185">
        <v>21.8</v>
      </c>
      <c r="R31" s="185">
        <v>22.5</v>
      </c>
      <c r="S31" s="185">
        <v>192.6</v>
      </c>
      <c r="T31" s="185">
        <v>171</v>
      </c>
      <c r="U31" s="185">
        <v>21.6</v>
      </c>
      <c r="V31" s="185">
        <v>21.5</v>
      </c>
      <c r="W31" s="185">
        <v>180.5</v>
      </c>
      <c r="X31" s="185">
        <v>163</v>
      </c>
      <c r="Y31" s="185">
        <v>17.5</v>
      </c>
      <c r="Z31" s="185">
        <v>22</v>
      </c>
      <c r="AA31" s="185">
        <v>179.8</v>
      </c>
      <c r="AB31" s="185">
        <v>170.8</v>
      </c>
      <c r="AC31" s="185">
        <v>9</v>
      </c>
      <c r="AD31" s="185">
        <v>22.4</v>
      </c>
      <c r="AE31" s="185">
        <v>184.4</v>
      </c>
      <c r="AF31" s="185">
        <v>168.2</v>
      </c>
      <c r="AG31" s="185">
        <v>16.2</v>
      </c>
      <c r="AH31" s="185"/>
    </row>
    <row r="32" spans="1:34" s="3" customFormat="1" ht="17.25" customHeight="1">
      <c r="A32" s="11" t="s">
        <v>454</v>
      </c>
      <c r="B32" s="275">
        <f>AVERAGE(B34:B47)</f>
        <v>21.066666666666666</v>
      </c>
      <c r="C32" s="249">
        <v>173.2</v>
      </c>
      <c r="D32" s="249">
        <f aca="true" t="shared" si="1" ref="D32:AG32">AVERAGE(D34:D47)</f>
        <v>158.95</v>
      </c>
      <c r="E32" s="249">
        <f t="shared" si="1"/>
        <v>14.175000000000002</v>
      </c>
      <c r="F32" s="249">
        <f t="shared" si="1"/>
        <v>20.941666666666666</v>
      </c>
      <c r="G32" s="249">
        <v>176</v>
      </c>
      <c r="H32" s="249">
        <v>159.8</v>
      </c>
      <c r="I32" s="249">
        <f t="shared" si="1"/>
        <v>16.166666666666668</v>
      </c>
      <c r="J32" s="249">
        <f t="shared" si="1"/>
        <v>21.78333333333333</v>
      </c>
      <c r="K32" s="249">
        <v>177.5</v>
      </c>
      <c r="L32" s="249">
        <v>162.9</v>
      </c>
      <c r="M32" s="249">
        <f t="shared" si="1"/>
        <v>14.616666666666667</v>
      </c>
      <c r="N32" s="249">
        <f t="shared" si="1"/>
        <v>20.658333333333335</v>
      </c>
      <c r="O32" s="249">
        <v>177.9</v>
      </c>
      <c r="P32" s="249">
        <v>161</v>
      </c>
      <c r="Q32" s="249">
        <f t="shared" si="1"/>
        <v>16.916666666666668</v>
      </c>
      <c r="R32" s="249">
        <f t="shared" si="1"/>
        <v>22.116666666666664</v>
      </c>
      <c r="S32" s="249">
        <v>185.1</v>
      </c>
      <c r="T32" s="249">
        <v>165.3</v>
      </c>
      <c r="U32" s="249">
        <f t="shared" si="1"/>
        <v>19.833333333333332</v>
      </c>
      <c r="V32" s="249">
        <f t="shared" si="1"/>
        <v>21.3</v>
      </c>
      <c r="W32" s="249">
        <f t="shared" si="1"/>
        <v>174.50000000000003</v>
      </c>
      <c r="X32" s="249">
        <f t="shared" si="1"/>
        <v>160.825</v>
      </c>
      <c r="Y32" s="249">
        <f t="shared" si="1"/>
        <v>13.66666666666667</v>
      </c>
      <c r="Z32" s="249">
        <f t="shared" si="1"/>
        <v>21.61666666666667</v>
      </c>
      <c r="AA32" s="249">
        <v>175.6</v>
      </c>
      <c r="AB32" s="249">
        <v>167.9</v>
      </c>
      <c r="AC32" s="249">
        <f t="shared" si="1"/>
        <v>7.691666666666667</v>
      </c>
      <c r="AD32" s="249">
        <f t="shared" si="1"/>
        <v>22.03333333333333</v>
      </c>
      <c r="AE32" s="249">
        <v>180.9</v>
      </c>
      <c r="AF32" s="249">
        <f t="shared" si="1"/>
        <v>165.17499999999998</v>
      </c>
      <c r="AG32" s="249">
        <f t="shared" si="1"/>
        <v>15.658333333333333</v>
      </c>
      <c r="AH32" s="249"/>
    </row>
    <row r="33" spans="1:33" ht="17.25" customHeight="1">
      <c r="A33" s="38"/>
      <c r="B33" s="57"/>
      <c r="C33" s="38"/>
      <c r="D33" s="38"/>
      <c r="E33" s="38"/>
      <c r="F33" s="38"/>
      <c r="G33" s="38"/>
      <c r="H33" s="2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4" ht="17.25" customHeight="1">
      <c r="A34" s="134" t="s">
        <v>252</v>
      </c>
      <c r="B34" s="184">
        <v>18.9</v>
      </c>
      <c r="C34" s="185">
        <v>154.9</v>
      </c>
      <c r="D34" s="185">
        <v>141.1</v>
      </c>
      <c r="E34" s="185">
        <v>13.8</v>
      </c>
      <c r="F34" s="185">
        <v>18.5</v>
      </c>
      <c r="G34" s="185">
        <v>155.5</v>
      </c>
      <c r="H34" s="185">
        <v>139.9</v>
      </c>
      <c r="I34" s="185">
        <v>15.6</v>
      </c>
      <c r="J34" s="185">
        <v>19.2</v>
      </c>
      <c r="K34" s="185">
        <v>156.1</v>
      </c>
      <c r="L34" s="185">
        <v>143.8</v>
      </c>
      <c r="M34" s="185">
        <v>12.3</v>
      </c>
      <c r="N34" s="185">
        <v>17.6</v>
      </c>
      <c r="O34" s="185">
        <v>152.3</v>
      </c>
      <c r="P34" s="185">
        <v>136.8</v>
      </c>
      <c r="Q34" s="185">
        <v>15.5</v>
      </c>
      <c r="R34" s="185">
        <v>20.4</v>
      </c>
      <c r="S34" s="185">
        <v>171.6</v>
      </c>
      <c r="T34" s="185">
        <v>153.6</v>
      </c>
      <c r="U34" s="185">
        <v>18</v>
      </c>
      <c r="V34" s="185">
        <v>18.3</v>
      </c>
      <c r="W34" s="185">
        <v>153.9</v>
      </c>
      <c r="X34" s="185">
        <v>139</v>
      </c>
      <c r="Y34" s="185">
        <v>14.9</v>
      </c>
      <c r="Z34" s="185">
        <v>18.2</v>
      </c>
      <c r="AA34" s="185">
        <v>148.8</v>
      </c>
      <c r="AB34" s="185">
        <v>140.2</v>
      </c>
      <c r="AC34" s="185">
        <v>8.6</v>
      </c>
      <c r="AD34" s="185">
        <v>18.7</v>
      </c>
      <c r="AE34" s="185">
        <v>150.2</v>
      </c>
      <c r="AF34" s="185">
        <v>140.1</v>
      </c>
      <c r="AG34" s="185">
        <v>10.1</v>
      </c>
      <c r="AH34" s="185"/>
    </row>
    <row r="35" spans="1:34" ht="17.25" customHeight="1">
      <c r="A35" s="123">
        <v>2</v>
      </c>
      <c r="B35" s="184">
        <v>21.5</v>
      </c>
      <c r="C35" s="185">
        <v>176.6</v>
      </c>
      <c r="D35" s="185">
        <v>161.3</v>
      </c>
      <c r="E35" s="185">
        <v>15.3</v>
      </c>
      <c r="F35" s="185">
        <v>21.4</v>
      </c>
      <c r="G35" s="185">
        <v>179.9</v>
      </c>
      <c r="H35" s="185">
        <v>162.3</v>
      </c>
      <c r="I35" s="185">
        <v>17.6</v>
      </c>
      <c r="J35" s="185">
        <v>21.5</v>
      </c>
      <c r="K35" s="185">
        <v>172.2</v>
      </c>
      <c r="L35" s="185">
        <v>160.1</v>
      </c>
      <c r="M35" s="185">
        <v>12.1</v>
      </c>
      <c r="N35" s="185">
        <v>21.7</v>
      </c>
      <c r="O35" s="185">
        <v>189.9</v>
      </c>
      <c r="P35" s="185">
        <v>169.3</v>
      </c>
      <c r="Q35" s="185">
        <v>20.6</v>
      </c>
      <c r="R35" s="185">
        <v>22.1</v>
      </c>
      <c r="S35" s="185">
        <v>182.9</v>
      </c>
      <c r="T35" s="185">
        <v>164.4</v>
      </c>
      <c r="U35" s="185">
        <v>18.5</v>
      </c>
      <c r="V35" s="185">
        <v>22.9</v>
      </c>
      <c r="W35" s="185">
        <v>193.2</v>
      </c>
      <c r="X35" s="185">
        <v>173.3</v>
      </c>
      <c r="Y35" s="185">
        <v>19.9</v>
      </c>
      <c r="Z35" s="185">
        <v>23.3</v>
      </c>
      <c r="AA35" s="185">
        <v>190</v>
      </c>
      <c r="AB35" s="185">
        <v>180.5</v>
      </c>
      <c r="AC35" s="185">
        <v>9.5</v>
      </c>
      <c r="AD35" s="185">
        <v>22.4</v>
      </c>
      <c r="AE35" s="185">
        <v>183.6</v>
      </c>
      <c r="AF35" s="185">
        <v>168.5</v>
      </c>
      <c r="AG35" s="185">
        <v>15.1</v>
      </c>
      <c r="AH35" s="185"/>
    </row>
    <row r="36" spans="1:34" ht="17.25" customHeight="1">
      <c r="A36" s="123">
        <v>3</v>
      </c>
      <c r="B36" s="184">
        <v>21.2</v>
      </c>
      <c r="C36" s="185">
        <v>175</v>
      </c>
      <c r="D36" s="185">
        <v>158.7</v>
      </c>
      <c r="E36" s="185">
        <v>16.3</v>
      </c>
      <c r="F36" s="185">
        <v>21</v>
      </c>
      <c r="G36" s="185">
        <v>178.4</v>
      </c>
      <c r="H36" s="185">
        <v>159.6</v>
      </c>
      <c r="I36" s="185">
        <v>18.8</v>
      </c>
      <c r="J36" s="185">
        <v>22.6</v>
      </c>
      <c r="K36" s="185">
        <v>187.5</v>
      </c>
      <c r="L36" s="185">
        <v>167.8</v>
      </c>
      <c r="M36" s="185">
        <v>19.7</v>
      </c>
      <c r="N36" s="185">
        <v>20.7</v>
      </c>
      <c r="O36" s="185">
        <v>181.2</v>
      </c>
      <c r="P36" s="185">
        <v>161</v>
      </c>
      <c r="Q36" s="185">
        <v>20.2</v>
      </c>
      <c r="R36" s="185">
        <v>22.2</v>
      </c>
      <c r="S36" s="185">
        <v>184.4</v>
      </c>
      <c r="T36" s="185">
        <v>164.9</v>
      </c>
      <c r="U36" s="185">
        <v>19.5</v>
      </c>
      <c r="V36" s="185">
        <v>21.4</v>
      </c>
      <c r="W36" s="185">
        <v>177.7</v>
      </c>
      <c r="X36" s="185">
        <v>161</v>
      </c>
      <c r="Y36" s="185">
        <v>16.7</v>
      </c>
      <c r="Z36" s="185">
        <v>21.7</v>
      </c>
      <c r="AA36" s="185">
        <v>173.7</v>
      </c>
      <c r="AB36" s="185">
        <v>166.5</v>
      </c>
      <c r="AC36" s="185">
        <v>7.2</v>
      </c>
      <c r="AD36" s="185">
        <v>21.3</v>
      </c>
      <c r="AE36" s="185">
        <v>178.8</v>
      </c>
      <c r="AF36" s="185">
        <v>160.3</v>
      </c>
      <c r="AG36" s="185">
        <v>18.5</v>
      </c>
      <c r="AH36" s="185"/>
    </row>
    <row r="37" spans="1:34" ht="17.25" customHeight="1">
      <c r="A37" s="123">
        <v>4</v>
      </c>
      <c r="B37" s="184">
        <v>22</v>
      </c>
      <c r="C37" s="185">
        <v>181.9</v>
      </c>
      <c r="D37" s="185">
        <v>166.1</v>
      </c>
      <c r="E37" s="185">
        <v>15.8</v>
      </c>
      <c r="F37" s="185">
        <v>21.7</v>
      </c>
      <c r="G37" s="185">
        <v>183.8</v>
      </c>
      <c r="H37" s="185">
        <v>165.9</v>
      </c>
      <c r="I37" s="185">
        <v>17.9</v>
      </c>
      <c r="J37" s="185">
        <v>22.5</v>
      </c>
      <c r="K37" s="185">
        <v>184.7</v>
      </c>
      <c r="L37" s="185">
        <v>167.8</v>
      </c>
      <c r="M37" s="185">
        <v>16.9</v>
      </c>
      <c r="N37" s="185">
        <v>21.6</v>
      </c>
      <c r="O37" s="185">
        <v>186.8</v>
      </c>
      <c r="P37" s="185">
        <v>168.3</v>
      </c>
      <c r="Q37" s="185">
        <v>18.5</v>
      </c>
      <c r="R37" s="185">
        <v>23.2</v>
      </c>
      <c r="S37" s="185">
        <v>196.7</v>
      </c>
      <c r="T37" s="185">
        <v>174.9</v>
      </c>
      <c r="U37" s="185">
        <v>21.8</v>
      </c>
      <c r="V37" s="185">
        <v>21.6</v>
      </c>
      <c r="W37" s="185">
        <v>181.1</v>
      </c>
      <c r="X37" s="185">
        <v>163.5</v>
      </c>
      <c r="Y37" s="185">
        <v>17.5</v>
      </c>
      <c r="Z37" s="185">
        <v>21.2</v>
      </c>
      <c r="AA37" s="185">
        <v>173.9</v>
      </c>
      <c r="AB37" s="185">
        <v>164.1</v>
      </c>
      <c r="AC37" s="185">
        <v>9.8</v>
      </c>
      <c r="AD37" s="185">
        <v>23.3</v>
      </c>
      <c r="AE37" s="185">
        <v>194.3</v>
      </c>
      <c r="AF37" s="185">
        <v>174.8</v>
      </c>
      <c r="AG37" s="185">
        <v>19.5</v>
      </c>
      <c r="AH37" s="185"/>
    </row>
    <row r="38" spans="1:34" ht="17.25" customHeight="1">
      <c r="A38" s="38"/>
      <c r="B38" s="5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ht="17.25" customHeight="1">
      <c r="A39" s="123">
        <v>5</v>
      </c>
      <c r="B39" s="184">
        <v>20.1</v>
      </c>
      <c r="C39" s="185">
        <v>165.5</v>
      </c>
      <c r="D39" s="185">
        <v>152</v>
      </c>
      <c r="E39" s="185">
        <v>13.5</v>
      </c>
      <c r="F39" s="185">
        <v>19.7</v>
      </c>
      <c r="G39" s="185">
        <v>165.5</v>
      </c>
      <c r="H39" s="185">
        <v>150.5</v>
      </c>
      <c r="I39" s="185">
        <v>15</v>
      </c>
      <c r="J39" s="185">
        <v>21</v>
      </c>
      <c r="K39" s="185">
        <v>171.9</v>
      </c>
      <c r="L39" s="185">
        <v>157.6</v>
      </c>
      <c r="M39" s="185">
        <v>14.3</v>
      </c>
      <c r="N39" s="185">
        <v>19.2</v>
      </c>
      <c r="O39" s="185">
        <v>165.4</v>
      </c>
      <c r="P39" s="185">
        <v>149.6</v>
      </c>
      <c r="Q39" s="185">
        <v>15.8</v>
      </c>
      <c r="R39" s="185">
        <v>21.5</v>
      </c>
      <c r="S39" s="185">
        <v>179.2</v>
      </c>
      <c r="T39" s="185">
        <v>159.9</v>
      </c>
      <c r="U39" s="185">
        <v>19.3</v>
      </c>
      <c r="V39" s="185">
        <v>20.3</v>
      </c>
      <c r="W39" s="185">
        <v>168.1</v>
      </c>
      <c r="X39" s="185">
        <v>153.9</v>
      </c>
      <c r="Y39" s="185">
        <v>14.2</v>
      </c>
      <c r="Z39" s="185">
        <v>20.8</v>
      </c>
      <c r="AA39" s="185">
        <v>167.8</v>
      </c>
      <c r="AB39" s="185">
        <v>160.7</v>
      </c>
      <c r="AC39" s="185">
        <v>7.1</v>
      </c>
      <c r="AD39" s="185">
        <v>21.4</v>
      </c>
      <c r="AE39" s="185">
        <v>175</v>
      </c>
      <c r="AF39" s="185">
        <v>159.3</v>
      </c>
      <c r="AG39" s="185">
        <v>15.7</v>
      </c>
      <c r="AH39" s="185"/>
    </row>
    <row r="40" spans="1:34" ht="17.25" customHeight="1">
      <c r="A40" s="123">
        <v>6</v>
      </c>
      <c r="B40" s="184">
        <v>22.3</v>
      </c>
      <c r="C40" s="185">
        <v>182.7</v>
      </c>
      <c r="D40" s="185">
        <v>168.6</v>
      </c>
      <c r="E40" s="185">
        <v>14.1</v>
      </c>
      <c r="F40" s="185">
        <v>22.1</v>
      </c>
      <c r="G40" s="185">
        <v>184.6</v>
      </c>
      <c r="H40" s="185">
        <v>168.6</v>
      </c>
      <c r="I40" s="185">
        <v>16</v>
      </c>
      <c r="J40" s="185">
        <v>22.7</v>
      </c>
      <c r="K40" s="185">
        <v>184</v>
      </c>
      <c r="L40" s="185">
        <v>170</v>
      </c>
      <c r="M40" s="185">
        <v>14</v>
      </c>
      <c r="N40" s="185">
        <v>21.9</v>
      </c>
      <c r="O40" s="185">
        <v>188.5</v>
      </c>
      <c r="P40" s="185">
        <v>170.9</v>
      </c>
      <c r="Q40" s="185">
        <v>17.6</v>
      </c>
      <c r="R40" s="185">
        <v>23</v>
      </c>
      <c r="S40" s="185">
        <v>191.8</v>
      </c>
      <c r="T40" s="185">
        <v>170.7</v>
      </c>
      <c r="U40" s="185">
        <v>21.1</v>
      </c>
      <c r="V40" s="185">
        <v>22.2</v>
      </c>
      <c r="W40" s="185">
        <v>184.2</v>
      </c>
      <c r="X40" s="185">
        <v>169</v>
      </c>
      <c r="Y40" s="185">
        <v>15.2</v>
      </c>
      <c r="Z40" s="185">
        <v>22.6</v>
      </c>
      <c r="AA40" s="185">
        <v>182.1</v>
      </c>
      <c r="AB40" s="185">
        <v>175</v>
      </c>
      <c r="AC40" s="185">
        <v>7.1</v>
      </c>
      <c r="AD40" s="185">
        <v>22.9</v>
      </c>
      <c r="AE40" s="185">
        <v>187.6</v>
      </c>
      <c r="AF40" s="185">
        <v>171</v>
      </c>
      <c r="AG40" s="185">
        <v>16.6</v>
      </c>
      <c r="AH40" s="185"/>
    </row>
    <row r="41" spans="1:34" ht="17.25" customHeight="1">
      <c r="A41" s="123">
        <v>7</v>
      </c>
      <c r="B41" s="184">
        <v>22.1</v>
      </c>
      <c r="C41" s="185">
        <v>180.9</v>
      </c>
      <c r="D41" s="185">
        <v>167.1</v>
      </c>
      <c r="E41" s="185">
        <v>13.8</v>
      </c>
      <c r="F41" s="185">
        <v>22</v>
      </c>
      <c r="G41" s="185">
        <v>183.9</v>
      </c>
      <c r="H41" s="185">
        <v>167.9</v>
      </c>
      <c r="I41" s="185">
        <v>16</v>
      </c>
      <c r="J41" s="185">
        <v>23.2</v>
      </c>
      <c r="K41" s="185">
        <v>187.6</v>
      </c>
      <c r="L41" s="185">
        <v>173.4</v>
      </c>
      <c r="M41" s="185">
        <v>14.2</v>
      </c>
      <c r="N41" s="185">
        <v>21.3</v>
      </c>
      <c r="O41" s="185">
        <v>183.1</v>
      </c>
      <c r="P41" s="185">
        <v>165.9</v>
      </c>
      <c r="Q41" s="185">
        <v>17.2</v>
      </c>
      <c r="R41" s="185">
        <v>22.9</v>
      </c>
      <c r="S41" s="185">
        <v>192.3</v>
      </c>
      <c r="T41" s="185">
        <v>172.2</v>
      </c>
      <c r="U41" s="185">
        <v>20.1</v>
      </c>
      <c r="V41" s="185">
        <v>21.1</v>
      </c>
      <c r="W41" s="185">
        <v>170.7</v>
      </c>
      <c r="X41" s="185">
        <v>158.8</v>
      </c>
      <c r="Y41" s="185">
        <v>11.9</v>
      </c>
      <c r="Z41" s="185">
        <v>21.5</v>
      </c>
      <c r="AA41" s="185">
        <v>172.8</v>
      </c>
      <c r="AB41" s="185">
        <v>167.6</v>
      </c>
      <c r="AC41" s="185">
        <v>5.2</v>
      </c>
      <c r="AD41" s="185">
        <v>22.2</v>
      </c>
      <c r="AE41" s="185">
        <v>182</v>
      </c>
      <c r="AF41" s="185">
        <v>166.5</v>
      </c>
      <c r="AG41" s="185">
        <v>15.5</v>
      </c>
      <c r="AH41" s="185"/>
    </row>
    <row r="42" spans="1:34" ht="17.25" customHeight="1">
      <c r="A42" s="123">
        <v>8</v>
      </c>
      <c r="B42" s="184">
        <v>19.8</v>
      </c>
      <c r="C42" s="185">
        <v>163.1</v>
      </c>
      <c r="D42" s="185">
        <v>150</v>
      </c>
      <c r="E42" s="185">
        <v>13.1</v>
      </c>
      <c r="F42" s="185">
        <v>20.1</v>
      </c>
      <c r="G42" s="185">
        <v>167.9</v>
      </c>
      <c r="H42" s="185">
        <v>152.9</v>
      </c>
      <c r="I42" s="185">
        <v>15</v>
      </c>
      <c r="J42" s="185">
        <v>21.6</v>
      </c>
      <c r="K42" s="185">
        <v>176.6</v>
      </c>
      <c r="L42" s="185">
        <v>162.1</v>
      </c>
      <c r="M42" s="185">
        <v>14.5</v>
      </c>
      <c r="N42" s="185">
        <v>19.2</v>
      </c>
      <c r="O42" s="185">
        <v>163.9</v>
      </c>
      <c r="P42" s="185">
        <v>148.8</v>
      </c>
      <c r="Q42" s="185">
        <v>15.1</v>
      </c>
      <c r="R42" s="185">
        <v>21.6</v>
      </c>
      <c r="S42" s="185">
        <v>183.9</v>
      </c>
      <c r="T42" s="185">
        <v>163.4</v>
      </c>
      <c r="U42" s="185">
        <v>20.5</v>
      </c>
      <c r="V42" s="185">
        <v>20.5</v>
      </c>
      <c r="W42" s="185">
        <v>164.9</v>
      </c>
      <c r="X42" s="185">
        <v>154.2</v>
      </c>
      <c r="Y42" s="185">
        <v>10.7</v>
      </c>
      <c r="Z42" s="185">
        <v>21.1</v>
      </c>
      <c r="AA42" s="185">
        <v>169.9</v>
      </c>
      <c r="AB42" s="185">
        <v>163.2</v>
      </c>
      <c r="AC42" s="185">
        <v>6.7</v>
      </c>
      <c r="AD42" s="185">
        <v>22.1</v>
      </c>
      <c r="AE42" s="185">
        <v>178.9</v>
      </c>
      <c r="AF42" s="185">
        <v>165.7</v>
      </c>
      <c r="AG42" s="185">
        <v>13.2</v>
      </c>
      <c r="AH42" s="185"/>
    </row>
    <row r="43" spans="1:34" ht="17.25" customHeight="1">
      <c r="A43" s="38"/>
      <c r="B43" s="5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7.25" customHeight="1">
      <c r="A44" s="123">
        <v>9</v>
      </c>
      <c r="B44" s="184">
        <v>20.9</v>
      </c>
      <c r="C44" s="185">
        <v>171.3</v>
      </c>
      <c r="D44" s="185">
        <v>158</v>
      </c>
      <c r="E44" s="185">
        <v>13.3</v>
      </c>
      <c r="F44" s="185">
        <v>20.8</v>
      </c>
      <c r="G44" s="185">
        <v>174.4</v>
      </c>
      <c r="H44" s="185">
        <v>159.2</v>
      </c>
      <c r="I44" s="185">
        <v>15.2</v>
      </c>
      <c r="J44" s="185">
        <v>21.2</v>
      </c>
      <c r="K44" s="185">
        <v>174.5</v>
      </c>
      <c r="L44" s="185">
        <v>159.1</v>
      </c>
      <c r="M44" s="185">
        <v>15.4</v>
      </c>
      <c r="N44" s="185">
        <v>21</v>
      </c>
      <c r="O44" s="185">
        <v>178.6</v>
      </c>
      <c r="P44" s="185">
        <v>163.2</v>
      </c>
      <c r="Q44" s="185">
        <v>15.4</v>
      </c>
      <c r="R44" s="185">
        <v>21.9</v>
      </c>
      <c r="S44" s="185">
        <v>184</v>
      </c>
      <c r="T44" s="185">
        <v>165</v>
      </c>
      <c r="U44" s="185">
        <v>19</v>
      </c>
      <c r="V44" s="185">
        <v>21.8</v>
      </c>
      <c r="W44" s="185">
        <v>176</v>
      </c>
      <c r="X44" s="185">
        <v>164.7</v>
      </c>
      <c r="Y44" s="185">
        <v>11.3</v>
      </c>
      <c r="Z44" s="185">
        <v>21.8</v>
      </c>
      <c r="AA44" s="185">
        <v>176.6</v>
      </c>
      <c r="AB44" s="185">
        <v>169.2</v>
      </c>
      <c r="AC44" s="185">
        <v>7.4</v>
      </c>
      <c r="AD44" s="185">
        <v>21.6</v>
      </c>
      <c r="AE44" s="185">
        <v>175.3</v>
      </c>
      <c r="AF44" s="185">
        <v>161.6</v>
      </c>
      <c r="AG44" s="185">
        <v>13.7</v>
      </c>
      <c r="AH44" s="185"/>
    </row>
    <row r="45" spans="1:34" ht="17.25" customHeight="1">
      <c r="A45" s="123">
        <v>10</v>
      </c>
      <c r="B45" s="184">
        <v>21.8</v>
      </c>
      <c r="C45" s="185">
        <v>178.9</v>
      </c>
      <c r="D45" s="185">
        <v>165.1</v>
      </c>
      <c r="E45" s="185">
        <v>13.8</v>
      </c>
      <c r="F45" s="185">
        <v>21.6</v>
      </c>
      <c r="G45" s="185">
        <v>181</v>
      </c>
      <c r="H45" s="185">
        <v>165.2</v>
      </c>
      <c r="I45" s="185">
        <v>15.8</v>
      </c>
      <c r="J45" s="185">
        <v>22.4</v>
      </c>
      <c r="K45" s="185">
        <v>181.8</v>
      </c>
      <c r="L45" s="185">
        <v>168</v>
      </c>
      <c r="M45" s="185">
        <v>13.8</v>
      </c>
      <c r="N45" s="185">
        <v>21.3</v>
      </c>
      <c r="O45" s="185">
        <v>182.2</v>
      </c>
      <c r="P45" s="185">
        <v>166.4</v>
      </c>
      <c r="Q45" s="185">
        <v>15.8</v>
      </c>
      <c r="R45" s="185">
        <v>22.1</v>
      </c>
      <c r="S45" s="185">
        <v>184.6</v>
      </c>
      <c r="T45" s="185">
        <v>166.2</v>
      </c>
      <c r="U45" s="185">
        <v>18.4</v>
      </c>
      <c r="V45" s="185">
        <v>21.6</v>
      </c>
      <c r="W45" s="185">
        <v>172.4</v>
      </c>
      <c r="X45" s="185">
        <v>161.6</v>
      </c>
      <c r="Y45" s="185">
        <v>10.8</v>
      </c>
      <c r="Z45" s="185">
        <v>22.5</v>
      </c>
      <c r="AA45" s="185">
        <v>183.8</v>
      </c>
      <c r="AB45" s="185">
        <v>175.3</v>
      </c>
      <c r="AC45" s="185">
        <v>8.5</v>
      </c>
      <c r="AD45" s="185">
        <v>22.2</v>
      </c>
      <c r="AE45" s="185">
        <v>182.1</v>
      </c>
      <c r="AF45" s="185">
        <v>166.1</v>
      </c>
      <c r="AG45" s="185">
        <v>16</v>
      </c>
      <c r="AH45" s="185"/>
    </row>
    <row r="46" spans="1:34" ht="17.25" customHeight="1">
      <c r="A46" s="123">
        <v>11</v>
      </c>
      <c r="B46" s="184">
        <v>21.5</v>
      </c>
      <c r="C46" s="185">
        <v>176.7</v>
      </c>
      <c r="D46" s="185">
        <v>162.7</v>
      </c>
      <c r="E46" s="185">
        <v>14</v>
      </c>
      <c r="F46" s="185">
        <v>21.5</v>
      </c>
      <c r="G46" s="185">
        <v>180.8</v>
      </c>
      <c r="H46" s="185">
        <v>164.8</v>
      </c>
      <c r="I46" s="185">
        <v>16</v>
      </c>
      <c r="J46" s="185">
        <v>22.1</v>
      </c>
      <c r="K46" s="185">
        <v>180.9</v>
      </c>
      <c r="L46" s="185">
        <v>165.8</v>
      </c>
      <c r="M46" s="185">
        <v>15.1</v>
      </c>
      <c r="N46" s="185">
        <v>21.6</v>
      </c>
      <c r="O46" s="185">
        <v>184.4</v>
      </c>
      <c r="P46" s="185">
        <v>168.4</v>
      </c>
      <c r="Q46" s="185">
        <v>16</v>
      </c>
      <c r="R46" s="185">
        <v>22.1</v>
      </c>
      <c r="S46" s="185">
        <v>182.1</v>
      </c>
      <c r="T46" s="185">
        <v>162</v>
      </c>
      <c r="U46" s="185">
        <v>20.1</v>
      </c>
      <c r="V46" s="185">
        <v>22.6</v>
      </c>
      <c r="W46" s="185">
        <v>181</v>
      </c>
      <c r="X46" s="185">
        <v>170.6</v>
      </c>
      <c r="Y46" s="185">
        <v>10.4</v>
      </c>
      <c r="Z46" s="185">
        <v>24.4</v>
      </c>
      <c r="AA46" s="185">
        <v>197.7</v>
      </c>
      <c r="AB46" s="185">
        <v>190.2</v>
      </c>
      <c r="AC46" s="185">
        <v>7.5</v>
      </c>
      <c r="AD46" s="185">
        <v>23.6</v>
      </c>
      <c r="AE46" s="185">
        <v>195</v>
      </c>
      <c r="AF46" s="185">
        <v>177.6</v>
      </c>
      <c r="AG46" s="185">
        <v>17.4</v>
      </c>
      <c r="AH46" s="185"/>
    </row>
    <row r="47" spans="1:34" ht="17.25" customHeight="1">
      <c r="A47" s="123">
        <v>12</v>
      </c>
      <c r="B47" s="184">
        <v>20.7</v>
      </c>
      <c r="C47" s="185">
        <v>170</v>
      </c>
      <c r="D47" s="185">
        <v>156.7</v>
      </c>
      <c r="E47" s="185">
        <v>13.3</v>
      </c>
      <c r="F47" s="185">
        <v>20.9</v>
      </c>
      <c r="G47" s="185">
        <v>174.9</v>
      </c>
      <c r="H47" s="185">
        <v>159.8</v>
      </c>
      <c r="I47" s="185">
        <v>15.1</v>
      </c>
      <c r="J47" s="185">
        <v>21.4</v>
      </c>
      <c r="K47" s="185">
        <v>173.2</v>
      </c>
      <c r="L47" s="185">
        <v>160.1</v>
      </c>
      <c r="M47" s="185">
        <v>13.1</v>
      </c>
      <c r="N47" s="185">
        <v>20.8</v>
      </c>
      <c r="O47" s="185">
        <v>177.7</v>
      </c>
      <c r="P47" s="185">
        <v>162.4</v>
      </c>
      <c r="Q47" s="185">
        <v>15.3</v>
      </c>
      <c r="R47" s="185">
        <v>22.4</v>
      </c>
      <c r="S47" s="185">
        <v>188.9</v>
      </c>
      <c r="T47" s="185">
        <v>167.2</v>
      </c>
      <c r="U47" s="185">
        <v>21.7</v>
      </c>
      <c r="V47" s="185">
        <v>21.3</v>
      </c>
      <c r="W47" s="185">
        <v>170.8</v>
      </c>
      <c r="X47" s="185">
        <v>160.3</v>
      </c>
      <c r="Y47" s="185">
        <v>10.5</v>
      </c>
      <c r="Z47" s="185">
        <v>20.3</v>
      </c>
      <c r="AA47" s="185">
        <v>165.9</v>
      </c>
      <c r="AB47" s="185">
        <v>158.2</v>
      </c>
      <c r="AC47" s="185">
        <v>7.7</v>
      </c>
      <c r="AD47" s="185">
        <v>22.7</v>
      </c>
      <c r="AE47" s="185">
        <v>187.2</v>
      </c>
      <c r="AF47" s="185">
        <v>170.6</v>
      </c>
      <c r="AG47" s="185">
        <v>16.6</v>
      </c>
      <c r="AH47" s="185"/>
    </row>
    <row r="48" spans="1:33" ht="17.25" customHeight="1">
      <c r="A48" s="230"/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6"/>
      <c r="W48" s="186"/>
      <c r="X48" s="186"/>
      <c r="Y48" s="186"/>
      <c r="Z48" s="185"/>
      <c r="AA48" s="185"/>
      <c r="AB48" s="185"/>
      <c r="AC48" s="185"/>
      <c r="AD48" s="185"/>
      <c r="AE48" s="185"/>
      <c r="AF48" s="185"/>
      <c r="AG48" s="185"/>
    </row>
    <row r="49" spans="1:33" s="3" customFormat="1" ht="17.25" customHeight="1">
      <c r="A49" s="18" t="s">
        <v>29</v>
      </c>
      <c r="B49" s="233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</row>
    <row r="50" spans="1:34" ht="17.25" customHeight="1">
      <c r="A50" s="236" t="s">
        <v>299</v>
      </c>
      <c r="B50" s="184">
        <v>21.7</v>
      </c>
      <c r="C50" s="185">
        <v>165.6</v>
      </c>
      <c r="D50" s="185">
        <v>158.5</v>
      </c>
      <c r="E50" s="185">
        <v>7.1</v>
      </c>
      <c r="F50" s="185">
        <v>21.2</v>
      </c>
      <c r="G50" s="185">
        <v>163.7</v>
      </c>
      <c r="H50" s="185">
        <v>155.9</v>
      </c>
      <c r="I50" s="185">
        <v>7.8</v>
      </c>
      <c r="J50" s="185">
        <v>21.7</v>
      </c>
      <c r="K50" s="185">
        <v>172.5</v>
      </c>
      <c r="L50" s="185">
        <v>168.4</v>
      </c>
      <c r="M50" s="185">
        <v>4.1</v>
      </c>
      <c r="N50" s="185">
        <v>21.5</v>
      </c>
      <c r="O50" s="185">
        <v>170.8</v>
      </c>
      <c r="P50" s="185">
        <v>161.5</v>
      </c>
      <c r="Q50" s="185">
        <v>9.3</v>
      </c>
      <c r="R50" s="185">
        <v>22.4</v>
      </c>
      <c r="S50" s="185">
        <v>170.9</v>
      </c>
      <c r="T50" s="185">
        <v>162.6</v>
      </c>
      <c r="U50" s="185">
        <v>8.3</v>
      </c>
      <c r="V50" s="185">
        <v>21.6</v>
      </c>
      <c r="W50" s="185">
        <v>167.5</v>
      </c>
      <c r="X50" s="185">
        <v>160.3</v>
      </c>
      <c r="Y50" s="185">
        <v>7.2</v>
      </c>
      <c r="Z50" s="185">
        <v>22.1</v>
      </c>
      <c r="AA50" s="185">
        <v>176.6</v>
      </c>
      <c r="AB50" s="185">
        <v>170.6</v>
      </c>
      <c r="AC50" s="185">
        <v>6</v>
      </c>
      <c r="AD50" s="185">
        <v>21.2</v>
      </c>
      <c r="AE50" s="185">
        <v>154.1</v>
      </c>
      <c r="AF50" s="185">
        <v>148.1</v>
      </c>
      <c r="AG50" s="185">
        <v>6</v>
      </c>
      <c r="AH50" s="185"/>
    </row>
    <row r="51" spans="1:34" s="244" customFormat="1" ht="17.25" customHeight="1">
      <c r="A51" s="236" t="s">
        <v>453</v>
      </c>
      <c r="B51" s="184">
        <v>21.2</v>
      </c>
      <c r="C51" s="185">
        <v>161.1</v>
      </c>
      <c r="D51" s="185">
        <v>155.7</v>
      </c>
      <c r="E51" s="185">
        <v>5.4</v>
      </c>
      <c r="F51" s="185">
        <v>20.9</v>
      </c>
      <c r="G51" s="185">
        <v>160.6</v>
      </c>
      <c r="H51" s="185">
        <v>154.1</v>
      </c>
      <c r="I51" s="185">
        <v>6.5</v>
      </c>
      <c r="J51" s="185">
        <v>21.4</v>
      </c>
      <c r="K51" s="185">
        <v>174.8</v>
      </c>
      <c r="L51" s="185">
        <v>167.4</v>
      </c>
      <c r="M51" s="185">
        <v>7.4</v>
      </c>
      <c r="N51" s="185">
        <v>20.9</v>
      </c>
      <c r="O51" s="185">
        <v>166.6</v>
      </c>
      <c r="P51" s="185">
        <v>159.7</v>
      </c>
      <c r="Q51" s="185">
        <v>6.9</v>
      </c>
      <c r="R51" s="185">
        <v>217</v>
      </c>
      <c r="S51" s="185">
        <v>158.5</v>
      </c>
      <c r="T51" s="185">
        <v>152.1</v>
      </c>
      <c r="U51" s="185">
        <v>6.4</v>
      </c>
      <c r="V51" s="185">
        <v>21.4</v>
      </c>
      <c r="W51" s="185">
        <v>166.4</v>
      </c>
      <c r="X51" s="185">
        <v>160.7</v>
      </c>
      <c r="Y51" s="185">
        <v>5.7</v>
      </c>
      <c r="Z51" s="185">
        <v>21.3</v>
      </c>
      <c r="AA51" s="185">
        <v>171</v>
      </c>
      <c r="AB51" s="185">
        <v>164</v>
      </c>
      <c r="AC51" s="185">
        <v>7</v>
      </c>
      <c r="AD51" s="185">
        <v>21.7</v>
      </c>
      <c r="AE51" s="185">
        <v>171.4</v>
      </c>
      <c r="AF51" s="185">
        <v>162.7</v>
      </c>
      <c r="AG51" s="185">
        <v>8.7</v>
      </c>
      <c r="AH51" s="185"/>
    </row>
    <row r="52" spans="1:34" s="3" customFormat="1" ht="17.25" customHeight="1">
      <c r="A52" s="11" t="s">
        <v>454</v>
      </c>
      <c r="B52" s="275">
        <f>AVERAGE(B54:B67)</f>
        <v>20.891666666666666</v>
      </c>
      <c r="C52" s="249">
        <f aca="true" t="shared" si="2" ref="C52:AE52">AVERAGE(C54:C67)</f>
        <v>159.61666666666665</v>
      </c>
      <c r="D52" s="249">
        <f t="shared" si="2"/>
        <v>155.03333333333333</v>
      </c>
      <c r="E52" s="249">
        <f t="shared" si="2"/>
        <v>4.583333333333333</v>
      </c>
      <c r="F52" s="249">
        <f t="shared" si="2"/>
        <v>20.625</v>
      </c>
      <c r="G52" s="249">
        <v>159.3</v>
      </c>
      <c r="H52" s="249">
        <v>154.1</v>
      </c>
      <c r="I52" s="249">
        <f t="shared" si="2"/>
        <v>5.233333333333333</v>
      </c>
      <c r="J52" s="249">
        <f t="shared" si="2"/>
        <v>21.175</v>
      </c>
      <c r="K52" s="249">
        <v>170.4</v>
      </c>
      <c r="L52" s="249">
        <v>165</v>
      </c>
      <c r="M52" s="249">
        <f t="shared" si="2"/>
        <v>5.433333333333334</v>
      </c>
      <c r="N52" s="249">
        <f t="shared" si="2"/>
        <v>20.625</v>
      </c>
      <c r="O52" s="249">
        <v>163.4</v>
      </c>
      <c r="P52" s="249">
        <f t="shared" si="2"/>
        <v>158.325</v>
      </c>
      <c r="Q52" s="249">
        <v>5.1</v>
      </c>
      <c r="R52" s="249">
        <f t="shared" si="2"/>
        <v>21.375</v>
      </c>
      <c r="S52" s="249">
        <f t="shared" si="2"/>
        <v>156.55</v>
      </c>
      <c r="T52" s="249">
        <f t="shared" si="2"/>
        <v>150.89166666666662</v>
      </c>
      <c r="U52" s="249">
        <f t="shared" si="2"/>
        <v>5.733333333333332</v>
      </c>
      <c r="V52" s="249">
        <f t="shared" si="2"/>
        <v>21.091666666666672</v>
      </c>
      <c r="W52" s="249">
        <v>163.4</v>
      </c>
      <c r="X52" s="249">
        <v>158.4</v>
      </c>
      <c r="Y52" s="249">
        <v>5</v>
      </c>
      <c r="Z52" s="249">
        <v>21.4</v>
      </c>
      <c r="AA52" s="249">
        <v>171.6</v>
      </c>
      <c r="AB52" s="249">
        <v>165.3</v>
      </c>
      <c r="AC52" s="249">
        <f t="shared" si="2"/>
        <v>6.283333333333334</v>
      </c>
      <c r="AD52" s="249">
        <f t="shared" si="2"/>
        <v>21.158333333333328</v>
      </c>
      <c r="AE52" s="249">
        <f t="shared" si="2"/>
        <v>165.87500000000003</v>
      </c>
      <c r="AF52" s="249">
        <v>157.2</v>
      </c>
      <c r="AG52" s="249">
        <v>8.7</v>
      </c>
      <c r="AH52" s="249"/>
    </row>
    <row r="53" spans="1:33" ht="17.25" customHeight="1">
      <c r="A53" s="38"/>
      <c r="B53" s="57"/>
      <c r="C53" s="38"/>
      <c r="D53" s="38"/>
      <c r="E53" s="38"/>
      <c r="F53" s="38"/>
      <c r="G53" s="38"/>
      <c r="H53" s="26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4" ht="17.25" customHeight="1">
      <c r="A54" s="134" t="s">
        <v>252</v>
      </c>
      <c r="B54" s="184">
        <v>19.1</v>
      </c>
      <c r="C54" s="185">
        <v>144.9</v>
      </c>
      <c r="D54" s="185">
        <v>140.1</v>
      </c>
      <c r="E54" s="185">
        <v>4.8</v>
      </c>
      <c r="F54" s="185">
        <v>18.6</v>
      </c>
      <c r="G54" s="185">
        <v>142</v>
      </c>
      <c r="H54" s="185">
        <v>136.8</v>
      </c>
      <c r="I54" s="185">
        <v>5.2</v>
      </c>
      <c r="J54" s="185">
        <v>19.2</v>
      </c>
      <c r="K54" s="185">
        <v>153.9</v>
      </c>
      <c r="L54" s="185">
        <v>148.5</v>
      </c>
      <c r="M54" s="185">
        <v>5.4</v>
      </c>
      <c r="N54" s="185">
        <v>17.7</v>
      </c>
      <c r="O54" s="185">
        <v>140.4</v>
      </c>
      <c r="P54" s="185">
        <v>135.4</v>
      </c>
      <c r="Q54" s="185">
        <v>5</v>
      </c>
      <c r="R54" s="185">
        <v>18.9</v>
      </c>
      <c r="S54" s="185">
        <v>139.2</v>
      </c>
      <c r="T54" s="185">
        <v>133.7</v>
      </c>
      <c r="U54" s="185">
        <v>5.5</v>
      </c>
      <c r="V54" s="185">
        <v>18.3</v>
      </c>
      <c r="W54" s="185">
        <v>142.4</v>
      </c>
      <c r="X54" s="185">
        <v>137.4</v>
      </c>
      <c r="Y54" s="185">
        <v>5</v>
      </c>
      <c r="Z54" s="185">
        <v>19.3</v>
      </c>
      <c r="AA54" s="185">
        <v>152.4</v>
      </c>
      <c r="AB54" s="185">
        <v>147.6</v>
      </c>
      <c r="AC54" s="185">
        <v>4.8</v>
      </c>
      <c r="AD54" s="185">
        <v>17.3</v>
      </c>
      <c r="AE54" s="185">
        <v>133.7</v>
      </c>
      <c r="AF54" s="185">
        <v>128.4</v>
      </c>
      <c r="AG54" s="185">
        <v>5.3</v>
      </c>
      <c r="AH54" s="245"/>
    </row>
    <row r="55" spans="1:34" ht="17.25" customHeight="1">
      <c r="A55" s="123">
        <v>2</v>
      </c>
      <c r="B55" s="184">
        <v>21.1</v>
      </c>
      <c r="C55" s="185">
        <v>160</v>
      </c>
      <c r="D55" s="185">
        <v>155.3</v>
      </c>
      <c r="E55" s="185">
        <v>4.7</v>
      </c>
      <c r="F55" s="185">
        <v>21.1</v>
      </c>
      <c r="G55" s="185">
        <v>161.1</v>
      </c>
      <c r="H55" s="185">
        <v>156</v>
      </c>
      <c r="I55" s="185">
        <v>5.1</v>
      </c>
      <c r="J55" s="185">
        <v>22.4</v>
      </c>
      <c r="K55" s="185">
        <v>176.2</v>
      </c>
      <c r="L55" s="185">
        <v>171.3</v>
      </c>
      <c r="M55" s="185">
        <v>4.9</v>
      </c>
      <c r="N55" s="185">
        <v>21.6</v>
      </c>
      <c r="O55" s="185">
        <v>171.2</v>
      </c>
      <c r="P55" s="185">
        <v>165.3</v>
      </c>
      <c r="Q55" s="185">
        <v>5.9</v>
      </c>
      <c r="R55" s="185">
        <v>21.2</v>
      </c>
      <c r="S55" s="185">
        <v>154.3</v>
      </c>
      <c r="T55" s="185">
        <v>149.7</v>
      </c>
      <c r="U55" s="185">
        <v>4.6</v>
      </c>
      <c r="V55" s="185">
        <v>22.4</v>
      </c>
      <c r="W55" s="185">
        <v>174.8</v>
      </c>
      <c r="X55" s="185">
        <v>166.5</v>
      </c>
      <c r="Y55" s="185">
        <v>8.3</v>
      </c>
      <c r="Z55" s="185">
        <v>22.4</v>
      </c>
      <c r="AA55" s="185">
        <v>180.4</v>
      </c>
      <c r="AB55" s="185">
        <v>174.2</v>
      </c>
      <c r="AC55" s="185">
        <v>6.2</v>
      </c>
      <c r="AD55" s="185">
        <v>22</v>
      </c>
      <c r="AE55" s="185">
        <v>172.4</v>
      </c>
      <c r="AF55" s="185">
        <v>164</v>
      </c>
      <c r="AG55" s="185">
        <v>8.4</v>
      </c>
      <c r="AH55" s="245"/>
    </row>
    <row r="56" spans="1:34" ht="17.25" customHeight="1">
      <c r="A56" s="123">
        <v>3</v>
      </c>
      <c r="B56" s="184">
        <v>20.9</v>
      </c>
      <c r="C56" s="185">
        <v>158.1</v>
      </c>
      <c r="D56" s="185">
        <v>153.5</v>
      </c>
      <c r="E56" s="185">
        <v>4.6</v>
      </c>
      <c r="F56" s="185">
        <v>20.6</v>
      </c>
      <c r="G56" s="185">
        <v>157.2</v>
      </c>
      <c r="H56" s="185">
        <v>152.1</v>
      </c>
      <c r="I56" s="185">
        <v>5.1</v>
      </c>
      <c r="J56" s="185">
        <v>21.7</v>
      </c>
      <c r="K56" s="185">
        <v>174.6</v>
      </c>
      <c r="L56" s="185">
        <v>169.2</v>
      </c>
      <c r="M56" s="185">
        <v>5.4</v>
      </c>
      <c r="N56" s="185">
        <v>20.8</v>
      </c>
      <c r="O56" s="185">
        <v>164.7</v>
      </c>
      <c r="P56" s="185">
        <v>159</v>
      </c>
      <c r="Q56" s="185">
        <v>5.7</v>
      </c>
      <c r="R56" s="185">
        <v>20.9</v>
      </c>
      <c r="S56" s="185">
        <v>152.1</v>
      </c>
      <c r="T56" s="185">
        <v>147</v>
      </c>
      <c r="U56" s="185">
        <v>5.1</v>
      </c>
      <c r="V56" s="185">
        <v>21.2</v>
      </c>
      <c r="W56" s="185">
        <v>166</v>
      </c>
      <c r="X56" s="185">
        <v>159.4</v>
      </c>
      <c r="Y56" s="185">
        <v>6.6</v>
      </c>
      <c r="Z56" s="185">
        <v>22</v>
      </c>
      <c r="AA56" s="185">
        <v>174.2</v>
      </c>
      <c r="AB56" s="185">
        <v>168.7</v>
      </c>
      <c r="AC56" s="185">
        <v>5.5</v>
      </c>
      <c r="AD56" s="185">
        <v>20.6</v>
      </c>
      <c r="AE56" s="185">
        <v>164.1</v>
      </c>
      <c r="AF56" s="185">
        <v>153.8</v>
      </c>
      <c r="AG56" s="185">
        <v>10.3</v>
      </c>
      <c r="AH56" s="245"/>
    </row>
    <row r="57" spans="1:34" ht="17.25" customHeight="1">
      <c r="A57" s="123">
        <v>4</v>
      </c>
      <c r="B57" s="184">
        <v>21.6</v>
      </c>
      <c r="C57" s="185">
        <v>164.3</v>
      </c>
      <c r="D57" s="185">
        <v>159.4</v>
      </c>
      <c r="E57" s="185">
        <v>4.9</v>
      </c>
      <c r="F57" s="185">
        <v>21.2</v>
      </c>
      <c r="G57" s="185">
        <v>163.5</v>
      </c>
      <c r="H57" s="185">
        <v>157.9</v>
      </c>
      <c r="I57" s="185">
        <v>5.6</v>
      </c>
      <c r="J57" s="185">
        <v>22.1</v>
      </c>
      <c r="K57" s="185">
        <v>179.4</v>
      </c>
      <c r="L57" s="185">
        <v>172.6</v>
      </c>
      <c r="M57" s="185">
        <v>6.8</v>
      </c>
      <c r="N57" s="185">
        <v>21.4</v>
      </c>
      <c r="O57" s="185">
        <v>169.7</v>
      </c>
      <c r="P57" s="185">
        <v>164.2</v>
      </c>
      <c r="Q57" s="185">
        <v>5.5</v>
      </c>
      <c r="R57" s="185">
        <v>22.1</v>
      </c>
      <c r="S57" s="185">
        <v>161.3</v>
      </c>
      <c r="T57" s="185">
        <v>155.9</v>
      </c>
      <c r="U57" s="185">
        <v>5.4</v>
      </c>
      <c r="V57" s="185">
        <v>21.8</v>
      </c>
      <c r="W57" s="185">
        <v>169.3</v>
      </c>
      <c r="X57" s="185">
        <v>163.7</v>
      </c>
      <c r="Y57" s="185">
        <v>5.6</v>
      </c>
      <c r="Z57" s="185">
        <v>22.5</v>
      </c>
      <c r="AA57" s="185">
        <v>181.8</v>
      </c>
      <c r="AB57" s="185">
        <v>174.7</v>
      </c>
      <c r="AC57" s="185">
        <v>7.1</v>
      </c>
      <c r="AD57" s="185">
        <v>22.6</v>
      </c>
      <c r="AE57" s="185">
        <v>179</v>
      </c>
      <c r="AF57" s="185">
        <v>169.4</v>
      </c>
      <c r="AG57" s="185">
        <v>3.6</v>
      </c>
      <c r="AH57" s="245"/>
    </row>
    <row r="58" spans="1:34" ht="17.25" customHeight="1">
      <c r="A58" s="38"/>
      <c r="B58" s="5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245"/>
    </row>
    <row r="59" spans="1:34" ht="17.25" customHeight="1">
      <c r="A59" s="123">
        <v>5</v>
      </c>
      <c r="B59" s="184">
        <v>20.2</v>
      </c>
      <c r="C59" s="185">
        <v>153.9</v>
      </c>
      <c r="D59" s="185">
        <v>149.4</v>
      </c>
      <c r="E59" s="185">
        <v>4.5</v>
      </c>
      <c r="F59" s="185">
        <v>19.7</v>
      </c>
      <c r="G59" s="185">
        <v>150.6</v>
      </c>
      <c r="H59" s="185">
        <v>145.6</v>
      </c>
      <c r="I59" s="185">
        <v>5</v>
      </c>
      <c r="J59" s="185">
        <v>19.6</v>
      </c>
      <c r="K59" s="185">
        <v>159.8</v>
      </c>
      <c r="L59" s="185">
        <v>152.9</v>
      </c>
      <c r="M59" s="185">
        <v>6.9</v>
      </c>
      <c r="N59" s="185">
        <v>19.4</v>
      </c>
      <c r="O59" s="185">
        <v>153.5</v>
      </c>
      <c r="P59" s="185">
        <v>148.9</v>
      </c>
      <c r="Q59" s="185">
        <v>4.6</v>
      </c>
      <c r="R59" s="185">
        <v>21.2</v>
      </c>
      <c r="S59" s="185">
        <v>155.5</v>
      </c>
      <c r="T59" s="185">
        <v>150.3</v>
      </c>
      <c r="U59" s="185">
        <v>5.2</v>
      </c>
      <c r="V59" s="185">
        <v>19.6</v>
      </c>
      <c r="W59" s="185">
        <v>153.3</v>
      </c>
      <c r="X59" s="185">
        <v>147.3</v>
      </c>
      <c r="Y59" s="185">
        <v>5</v>
      </c>
      <c r="Z59" s="185">
        <v>20.3</v>
      </c>
      <c r="AA59" s="185">
        <v>162.1</v>
      </c>
      <c r="AB59" s="185">
        <v>155.9</v>
      </c>
      <c r="AC59" s="185">
        <v>6.2</v>
      </c>
      <c r="AD59" s="185">
        <v>20.8</v>
      </c>
      <c r="AE59" s="185">
        <v>163.7</v>
      </c>
      <c r="AF59" s="185">
        <v>155</v>
      </c>
      <c r="AG59" s="185">
        <v>8.7</v>
      </c>
      <c r="AH59" s="245"/>
    </row>
    <row r="60" spans="1:34" ht="17.25" customHeight="1">
      <c r="A60" s="123">
        <v>6</v>
      </c>
      <c r="B60" s="184">
        <v>21.9</v>
      </c>
      <c r="C60" s="185">
        <v>167.6</v>
      </c>
      <c r="D60" s="185">
        <v>163</v>
      </c>
      <c r="E60" s="185">
        <v>4.6</v>
      </c>
      <c r="F60" s="185">
        <v>21.6</v>
      </c>
      <c r="G60" s="185">
        <v>166</v>
      </c>
      <c r="H60" s="185">
        <v>160.7</v>
      </c>
      <c r="I60" s="185">
        <v>5.3</v>
      </c>
      <c r="J60" s="185">
        <v>21.6</v>
      </c>
      <c r="K60" s="185">
        <v>173.4</v>
      </c>
      <c r="L60" s="185">
        <v>169.2</v>
      </c>
      <c r="M60" s="185">
        <v>4.2</v>
      </c>
      <c r="N60" s="185">
        <v>21.8</v>
      </c>
      <c r="O60" s="185">
        <v>172.7</v>
      </c>
      <c r="P60" s="185">
        <v>167.6</v>
      </c>
      <c r="Q60" s="185">
        <v>5.1</v>
      </c>
      <c r="R60" s="185">
        <v>22.4</v>
      </c>
      <c r="S60" s="185">
        <v>161</v>
      </c>
      <c r="T60" s="185">
        <v>156.9</v>
      </c>
      <c r="U60" s="185">
        <v>4.1</v>
      </c>
      <c r="V60" s="185">
        <v>22.3</v>
      </c>
      <c r="W60" s="185">
        <v>173.6</v>
      </c>
      <c r="X60" s="185">
        <v>167.3</v>
      </c>
      <c r="Y60" s="185">
        <v>6.3</v>
      </c>
      <c r="Z60" s="185">
        <v>22.6</v>
      </c>
      <c r="AA60" s="185">
        <v>179.6</v>
      </c>
      <c r="AB60" s="185">
        <v>172.9</v>
      </c>
      <c r="AC60" s="185">
        <v>6.7</v>
      </c>
      <c r="AD60" s="185">
        <v>22</v>
      </c>
      <c r="AE60" s="185">
        <v>171.6</v>
      </c>
      <c r="AF60" s="185">
        <v>163</v>
      </c>
      <c r="AG60" s="185">
        <v>8.6</v>
      </c>
      <c r="AH60" s="245"/>
    </row>
    <row r="61" spans="1:34" ht="17.25" customHeight="1">
      <c r="A61" s="123">
        <v>7</v>
      </c>
      <c r="B61" s="184">
        <v>21.7</v>
      </c>
      <c r="C61" s="185">
        <v>165.9</v>
      </c>
      <c r="D61" s="185">
        <v>161.4</v>
      </c>
      <c r="E61" s="185">
        <v>4.5</v>
      </c>
      <c r="F61" s="185">
        <v>21.4</v>
      </c>
      <c r="G61" s="185">
        <v>165.1</v>
      </c>
      <c r="H61" s="185">
        <v>159.7</v>
      </c>
      <c r="I61" s="185">
        <v>5.4</v>
      </c>
      <c r="J61" s="185">
        <v>22.1</v>
      </c>
      <c r="K61" s="185">
        <v>176.4</v>
      </c>
      <c r="L61" s="185">
        <v>172</v>
      </c>
      <c r="M61" s="185">
        <v>4.4</v>
      </c>
      <c r="N61" s="185">
        <v>21.2</v>
      </c>
      <c r="O61" s="185">
        <v>168.2</v>
      </c>
      <c r="P61" s="185">
        <v>163</v>
      </c>
      <c r="Q61" s="185">
        <v>5.2</v>
      </c>
      <c r="R61" s="185">
        <v>22</v>
      </c>
      <c r="S61" s="185">
        <v>161</v>
      </c>
      <c r="T61" s="185">
        <v>154.7</v>
      </c>
      <c r="U61" s="185">
        <v>6.3</v>
      </c>
      <c r="V61" s="185">
        <v>21.6</v>
      </c>
      <c r="W61" s="185">
        <v>167.6</v>
      </c>
      <c r="X61" s="185">
        <v>162.7</v>
      </c>
      <c r="Y61" s="185">
        <v>4.9</v>
      </c>
      <c r="Z61" s="185">
        <v>21.3</v>
      </c>
      <c r="AA61" s="185">
        <v>170.3</v>
      </c>
      <c r="AB61" s="185">
        <v>165</v>
      </c>
      <c r="AC61" s="185">
        <v>5.3</v>
      </c>
      <c r="AD61" s="185">
        <v>21.3</v>
      </c>
      <c r="AE61" s="185">
        <v>165.8</v>
      </c>
      <c r="AF61" s="185">
        <v>157.6</v>
      </c>
      <c r="AG61" s="185">
        <v>8.2</v>
      </c>
      <c r="AH61" s="245"/>
    </row>
    <row r="62" spans="1:34" ht="17.25" customHeight="1">
      <c r="A62" s="123">
        <v>8</v>
      </c>
      <c r="B62" s="184">
        <v>20.1</v>
      </c>
      <c r="C62" s="185">
        <v>154.3</v>
      </c>
      <c r="D62" s="185">
        <v>149.9</v>
      </c>
      <c r="E62" s="185">
        <v>4.4</v>
      </c>
      <c r="F62" s="185">
        <v>19.7</v>
      </c>
      <c r="G62" s="185">
        <v>154.1</v>
      </c>
      <c r="H62" s="185">
        <v>148.9</v>
      </c>
      <c r="I62" s="185">
        <v>5.2</v>
      </c>
      <c r="J62" s="185">
        <v>21.4</v>
      </c>
      <c r="K62" s="185">
        <v>176.1</v>
      </c>
      <c r="L62" s="185">
        <v>167.2</v>
      </c>
      <c r="M62" s="185">
        <v>8.9</v>
      </c>
      <c r="N62" s="185">
        <v>19.2</v>
      </c>
      <c r="O62" s="185">
        <v>151.9</v>
      </c>
      <c r="P62" s="185">
        <v>147.5</v>
      </c>
      <c r="Q62" s="185">
        <v>4.4</v>
      </c>
      <c r="R62" s="185">
        <v>21.3</v>
      </c>
      <c r="S62" s="185">
        <v>158</v>
      </c>
      <c r="T62" s="185">
        <v>152.1</v>
      </c>
      <c r="U62" s="185">
        <v>6.8</v>
      </c>
      <c r="V62" s="185">
        <v>19.8</v>
      </c>
      <c r="W62" s="185">
        <v>152.9</v>
      </c>
      <c r="X62" s="185">
        <v>148.6</v>
      </c>
      <c r="Y62" s="185">
        <v>4.3</v>
      </c>
      <c r="Z62" s="185">
        <v>25.5</v>
      </c>
      <c r="AA62" s="185">
        <v>160.9</v>
      </c>
      <c r="AB62" s="185">
        <v>157.2</v>
      </c>
      <c r="AC62" s="185">
        <v>3.7</v>
      </c>
      <c r="AD62" s="185">
        <v>20.7</v>
      </c>
      <c r="AE62" s="185">
        <v>161.4</v>
      </c>
      <c r="AF62" s="185">
        <v>154.2</v>
      </c>
      <c r="AG62" s="185">
        <v>7.2</v>
      </c>
      <c r="AH62" s="245"/>
    </row>
    <row r="63" spans="1:34" ht="17.25" customHeight="1">
      <c r="A63" s="38"/>
      <c r="B63" s="5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245"/>
    </row>
    <row r="64" spans="1:34" ht="17.25" customHeight="1">
      <c r="A64" s="123">
        <v>9</v>
      </c>
      <c r="B64" s="184">
        <v>20.8</v>
      </c>
      <c r="C64" s="185">
        <v>159.3</v>
      </c>
      <c r="D64" s="185">
        <v>155</v>
      </c>
      <c r="E64" s="185">
        <v>4.3</v>
      </c>
      <c r="F64" s="185">
        <v>20.5</v>
      </c>
      <c r="G64" s="185">
        <v>160.2</v>
      </c>
      <c r="H64" s="185">
        <v>155.1</v>
      </c>
      <c r="I64" s="185">
        <v>5.1</v>
      </c>
      <c r="J64" s="185">
        <v>21</v>
      </c>
      <c r="K64" s="185">
        <v>168.5</v>
      </c>
      <c r="L64" s="185">
        <v>164.3</v>
      </c>
      <c r="M64" s="185">
        <v>4.2</v>
      </c>
      <c r="N64" s="185">
        <v>20.7</v>
      </c>
      <c r="O64" s="185">
        <v>164.3</v>
      </c>
      <c r="P64" s="185">
        <v>159.1</v>
      </c>
      <c r="Q64" s="185">
        <v>5.2</v>
      </c>
      <c r="R64" s="185">
        <v>21.5</v>
      </c>
      <c r="S64" s="185">
        <v>156.9</v>
      </c>
      <c r="T64" s="185">
        <v>152.1</v>
      </c>
      <c r="U64" s="185">
        <v>4.8</v>
      </c>
      <c r="V64" s="185">
        <v>21.4</v>
      </c>
      <c r="W64" s="185">
        <v>164.8</v>
      </c>
      <c r="X64" s="185">
        <v>161.6</v>
      </c>
      <c r="Y64" s="185">
        <v>3.2</v>
      </c>
      <c r="Z64" s="185">
        <v>20.8</v>
      </c>
      <c r="AA64" s="185">
        <v>166.8</v>
      </c>
      <c r="AB64" s="185">
        <v>159.8</v>
      </c>
      <c r="AC64" s="185">
        <v>7</v>
      </c>
      <c r="AD64" s="185">
        <v>20.6</v>
      </c>
      <c r="AE64" s="185">
        <v>161.9</v>
      </c>
      <c r="AF64" s="185">
        <v>153.6</v>
      </c>
      <c r="AG64" s="185">
        <v>8.3</v>
      </c>
      <c r="AH64" s="245"/>
    </row>
    <row r="65" spans="1:34" ht="17.25" customHeight="1">
      <c r="A65" s="123">
        <v>10</v>
      </c>
      <c r="B65" s="184">
        <v>21.5</v>
      </c>
      <c r="C65" s="185">
        <v>165.5</v>
      </c>
      <c r="D65" s="185">
        <v>161</v>
      </c>
      <c r="E65" s="185">
        <v>4.5</v>
      </c>
      <c r="F65" s="185">
        <v>21.1</v>
      </c>
      <c r="G65" s="185">
        <v>165.1</v>
      </c>
      <c r="H65" s="185">
        <v>159.6</v>
      </c>
      <c r="I65" s="185">
        <v>5.5</v>
      </c>
      <c r="J65" s="185">
        <v>20.9</v>
      </c>
      <c r="K65" s="185">
        <v>168.5</v>
      </c>
      <c r="L65" s="185">
        <v>163.5</v>
      </c>
      <c r="M65" s="185">
        <v>5</v>
      </c>
      <c r="N65" s="185">
        <v>21.3</v>
      </c>
      <c r="O65" s="185">
        <v>169.9</v>
      </c>
      <c r="P65" s="185">
        <v>164.3</v>
      </c>
      <c r="Q65" s="185">
        <v>5.6</v>
      </c>
      <c r="R65" s="185">
        <v>21.5</v>
      </c>
      <c r="S65" s="185">
        <v>157.3</v>
      </c>
      <c r="T65" s="185">
        <v>151.5</v>
      </c>
      <c r="U65" s="185">
        <v>5.8</v>
      </c>
      <c r="V65" s="185">
        <v>21.4</v>
      </c>
      <c r="W65" s="185">
        <v>164.8</v>
      </c>
      <c r="X65" s="185">
        <v>161.1</v>
      </c>
      <c r="Y65" s="185">
        <v>3.7</v>
      </c>
      <c r="Z65" s="185">
        <v>21.8</v>
      </c>
      <c r="AA65" s="185">
        <v>179.4</v>
      </c>
      <c r="AB65" s="185">
        <v>168.4</v>
      </c>
      <c r="AC65" s="185">
        <v>11</v>
      </c>
      <c r="AD65" s="185">
        <v>21.7</v>
      </c>
      <c r="AE65" s="185">
        <v>171.7</v>
      </c>
      <c r="AF65" s="185">
        <v>162.2</v>
      </c>
      <c r="AG65" s="185">
        <v>9.5</v>
      </c>
      <c r="AH65" s="245"/>
    </row>
    <row r="66" spans="1:34" ht="17.25" customHeight="1">
      <c r="A66" s="123">
        <v>11</v>
      </c>
      <c r="B66" s="184">
        <v>21.2</v>
      </c>
      <c r="C66" s="185">
        <v>163</v>
      </c>
      <c r="D66" s="185">
        <v>158.5</v>
      </c>
      <c r="E66" s="185">
        <v>4.5</v>
      </c>
      <c r="F66" s="185">
        <v>21.3</v>
      </c>
      <c r="G66" s="185">
        <v>166.4</v>
      </c>
      <c r="H66" s="185">
        <v>161.1</v>
      </c>
      <c r="I66" s="185">
        <v>5.3</v>
      </c>
      <c r="J66" s="185">
        <v>21.4</v>
      </c>
      <c r="K66" s="185">
        <v>171.9</v>
      </c>
      <c r="L66" s="185">
        <v>167.8</v>
      </c>
      <c r="M66" s="185">
        <v>4.1</v>
      </c>
      <c r="N66" s="185">
        <v>21.6</v>
      </c>
      <c r="O66" s="185">
        <v>171.1</v>
      </c>
      <c r="P66" s="185">
        <v>166</v>
      </c>
      <c r="Q66" s="185">
        <v>5.1</v>
      </c>
      <c r="R66" s="185">
        <v>21.5</v>
      </c>
      <c r="S66" s="185">
        <v>158.6</v>
      </c>
      <c r="T66" s="185">
        <v>151.7</v>
      </c>
      <c r="U66" s="185">
        <v>6.9</v>
      </c>
      <c r="V66" s="185">
        <v>21.9</v>
      </c>
      <c r="W66" s="185">
        <v>166.4</v>
      </c>
      <c r="X66" s="185">
        <v>163.2</v>
      </c>
      <c r="Y66" s="185">
        <v>3.2</v>
      </c>
      <c r="Z66" s="185">
        <v>22.9</v>
      </c>
      <c r="AA66" s="185">
        <v>186.2</v>
      </c>
      <c r="AB66" s="185">
        <v>178.7</v>
      </c>
      <c r="AC66" s="185">
        <v>7.5</v>
      </c>
      <c r="AD66" s="185">
        <v>22.6</v>
      </c>
      <c r="AE66" s="185">
        <v>176.8</v>
      </c>
      <c r="AF66" s="185">
        <v>167.3</v>
      </c>
      <c r="AG66" s="185">
        <v>9.5</v>
      </c>
      <c r="AH66" s="245"/>
    </row>
    <row r="67" spans="1:34" ht="17.25" customHeight="1">
      <c r="A67" s="239">
        <v>12</v>
      </c>
      <c r="B67" s="246">
        <v>20.6</v>
      </c>
      <c r="C67" s="247">
        <v>158.6</v>
      </c>
      <c r="D67" s="247">
        <v>153.9</v>
      </c>
      <c r="E67" s="247">
        <v>4.7</v>
      </c>
      <c r="F67" s="247">
        <v>20.7</v>
      </c>
      <c r="G67" s="247">
        <v>161.3</v>
      </c>
      <c r="H67" s="247">
        <v>156.3</v>
      </c>
      <c r="I67" s="247">
        <v>5</v>
      </c>
      <c r="J67" s="247">
        <v>20.7</v>
      </c>
      <c r="K67" s="247">
        <v>164.8</v>
      </c>
      <c r="L67" s="247">
        <v>159.8</v>
      </c>
      <c r="M67" s="247">
        <v>5</v>
      </c>
      <c r="N67" s="247">
        <v>20.8</v>
      </c>
      <c r="O67" s="247">
        <v>164.2</v>
      </c>
      <c r="P67" s="247">
        <v>159.6</v>
      </c>
      <c r="Q67" s="247">
        <v>4.6</v>
      </c>
      <c r="R67" s="247">
        <v>22</v>
      </c>
      <c r="S67" s="247">
        <v>163.4</v>
      </c>
      <c r="T67" s="247">
        <v>155.1</v>
      </c>
      <c r="U67" s="247">
        <v>8.3</v>
      </c>
      <c r="V67" s="247">
        <v>21.4</v>
      </c>
      <c r="W67" s="247">
        <v>165.7</v>
      </c>
      <c r="X67" s="247">
        <v>162.6</v>
      </c>
      <c r="Y67" s="247">
        <v>3.1</v>
      </c>
      <c r="Z67" s="247">
        <v>20.8</v>
      </c>
      <c r="AA67" s="247">
        <v>166.1</v>
      </c>
      <c r="AB67" s="247">
        <v>161.7</v>
      </c>
      <c r="AC67" s="247">
        <v>4.4</v>
      </c>
      <c r="AD67" s="247">
        <v>21.7</v>
      </c>
      <c r="AE67" s="247">
        <v>168.4</v>
      </c>
      <c r="AF67" s="247">
        <v>156</v>
      </c>
      <c r="AG67" s="247">
        <v>10.4</v>
      </c>
      <c r="AH67" s="245"/>
    </row>
    <row r="68" spans="1:34" ht="15" customHeight="1">
      <c r="A68" s="63" t="s">
        <v>286</v>
      </c>
      <c r="AH68" s="245"/>
    </row>
  </sheetData>
  <sheetProtection/>
  <mergeCells count="41">
    <mergeCell ref="AF6:AF8"/>
    <mergeCell ref="AG6:AG8"/>
    <mergeCell ref="Z6:Z8"/>
    <mergeCell ref="AA6:AA8"/>
    <mergeCell ref="AB6:AB8"/>
    <mergeCell ref="AC6:AC8"/>
    <mergeCell ref="AD6:AD8"/>
    <mergeCell ref="AE6:AE8"/>
    <mergeCell ref="T6:T8"/>
    <mergeCell ref="U6:U8"/>
    <mergeCell ref="V6:V8"/>
    <mergeCell ref="W6:W8"/>
    <mergeCell ref="X6:X8"/>
    <mergeCell ref="Y6:Y8"/>
    <mergeCell ref="N6:N8"/>
    <mergeCell ref="O6:O8"/>
    <mergeCell ref="P6:P8"/>
    <mergeCell ref="Q6:Q8"/>
    <mergeCell ref="R6:R8"/>
    <mergeCell ref="S6:S8"/>
    <mergeCell ref="H6:H8"/>
    <mergeCell ref="I6:I8"/>
    <mergeCell ref="J6:J8"/>
    <mergeCell ref="K6:K8"/>
    <mergeCell ref="L6:L8"/>
    <mergeCell ref="M6:M8"/>
    <mergeCell ref="B6:B8"/>
    <mergeCell ref="C6:C8"/>
    <mergeCell ref="D6:D8"/>
    <mergeCell ref="E6:E8"/>
    <mergeCell ref="F6:F8"/>
    <mergeCell ref="G6:G8"/>
    <mergeCell ref="B4:E5"/>
    <mergeCell ref="F4:I5"/>
    <mergeCell ref="J4:M5"/>
    <mergeCell ref="N4:AG4"/>
    <mergeCell ref="N5:Q5"/>
    <mergeCell ref="R5:U5"/>
    <mergeCell ref="V5:Y5"/>
    <mergeCell ref="Z5:AC5"/>
    <mergeCell ref="AD5:A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2013-06-12T06:53:32Z</cp:lastPrinted>
  <dcterms:created xsi:type="dcterms:W3CDTF">1997-12-02T07:00:48Z</dcterms:created>
  <dcterms:modified xsi:type="dcterms:W3CDTF">2013-06-12T06:53:37Z</dcterms:modified>
  <cp:category/>
  <cp:version/>
  <cp:contentType/>
  <cp:contentStatus/>
</cp:coreProperties>
</file>